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8" i="1" l="1"/>
  <c r="AX8" i="1"/>
  <c r="AY8" i="1"/>
  <c r="AZ8" i="1"/>
  <c r="BA8" i="1"/>
  <c r="BB8" i="1"/>
  <c r="BC8" i="1"/>
  <c r="BE8" i="1"/>
  <c r="BF8" i="1"/>
  <c r="W8" i="1"/>
  <c r="X8" i="1"/>
  <c r="Y8" i="1"/>
  <c r="AL8" i="1" s="1"/>
  <c r="Z8" i="1"/>
  <c r="AA8" i="1"/>
  <c r="AM8" i="1" s="1"/>
  <c r="AB8" i="1"/>
  <c r="AC8" i="1"/>
  <c r="AD8" i="1"/>
  <c r="AN8" i="1" s="1"/>
  <c r="AE8" i="1"/>
  <c r="AO8" i="1" s="1"/>
  <c r="AF8" i="1"/>
  <c r="AG8" i="1"/>
  <c r="AP8" i="1" s="1"/>
  <c r="AH8" i="1"/>
  <c r="AI8" i="1"/>
  <c r="AQ8" i="1" s="1"/>
  <c r="AJ8" i="1"/>
  <c r="AK8" i="1"/>
  <c r="BD8" i="1" l="1"/>
  <c r="BI58" i="1"/>
  <c r="AX58" i="1"/>
  <c r="AY58" i="1"/>
  <c r="AZ58" i="1"/>
  <c r="BA58" i="1"/>
  <c r="BB58" i="1"/>
  <c r="BC58" i="1"/>
  <c r="BE58" i="1"/>
  <c r="BF58" i="1"/>
  <c r="W58" i="1"/>
  <c r="AK58" i="1" s="1"/>
  <c r="X58" i="1"/>
  <c r="Y58" i="1"/>
  <c r="Z58" i="1"/>
  <c r="AL58" i="1" s="1"/>
  <c r="AA58" i="1"/>
  <c r="AB58" i="1"/>
  <c r="AC58" i="1"/>
  <c r="AN58" i="1" s="1"/>
  <c r="AD58" i="1"/>
  <c r="AE58" i="1"/>
  <c r="AO58" i="1" s="1"/>
  <c r="AF58" i="1"/>
  <c r="AG58" i="1"/>
  <c r="AP58" i="1" s="1"/>
  <c r="AH58" i="1"/>
  <c r="AI58" i="1"/>
  <c r="AJ58" i="1"/>
  <c r="AQ58" i="1" l="1"/>
  <c r="AM58" i="1"/>
  <c r="BD58" i="1"/>
  <c r="BF103" i="1"/>
  <c r="BF59" i="1"/>
  <c r="BF91" i="1"/>
  <c r="BF4" i="1"/>
  <c r="BF87" i="1"/>
  <c r="BF47" i="1"/>
  <c r="BF63" i="1"/>
  <c r="BF109" i="1"/>
  <c r="BF29" i="1"/>
  <c r="BF77" i="1"/>
  <c r="BF5" i="1"/>
  <c r="BF89" i="1"/>
  <c r="BF112" i="1"/>
  <c r="BF101" i="1"/>
  <c r="BF56" i="1"/>
  <c r="BF48" i="1"/>
  <c r="BF75" i="1"/>
  <c r="BF42" i="1"/>
  <c r="BF81" i="1"/>
  <c r="BF115" i="1"/>
  <c r="BF71" i="1"/>
  <c r="BF23" i="1"/>
  <c r="BF78" i="1"/>
  <c r="BF62" i="1"/>
  <c r="BF108" i="1"/>
  <c r="BF11" i="1"/>
  <c r="BF37" i="1"/>
  <c r="BF70" i="1"/>
  <c r="BF22" i="1"/>
  <c r="BF27" i="1"/>
  <c r="BF107" i="1"/>
  <c r="BF117" i="1"/>
  <c r="BF97" i="1"/>
  <c r="BF114" i="1"/>
  <c r="BF96" i="1"/>
  <c r="BF10" i="1"/>
  <c r="BF39" i="1"/>
  <c r="BF24" i="1"/>
  <c r="BF106" i="1"/>
  <c r="BF83" i="1"/>
  <c r="BF88" i="1"/>
  <c r="BF111" i="1"/>
  <c r="BF36" i="1"/>
  <c r="BF18" i="1"/>
  <c r="BF65" i="1"/>
  <c r="BF98" i="1"/>
  <c r="BF9" i="1"/>
  <c r="BF31" i="1"/>
  <c r="BF92" i="1"/>
  <c r="BF51" i="1"/>
  <c r="BF99" i="1"/>
  <c r="BF15" i="1"/>
  <c r="BF19" i="1"/>
  <c r="BF105" i="1"/>
  <c r="BF30" i="1"/>
  <c r="BF104" i="1"/>
  <c r="BF32" i="1"/>
  <c r="BF64" i="1"/>
  <c r="BF60" i="1"/>
  <c r="BF72" i="1"/>
  <c r="BF40" i="1"/>
  <c r="BF34" i="1"/>
  <c r="BF7" i="1"/>
  <c r="BF17" i="1"/>
  <c r="BF79" i="1"/>
  <c r="BF6" i="1"/>
  <c r="BF66" i="1"/>
  <c r="BF102" i="1"/>
  <c r="BF54" i="1"/>
  <c r="BF35" i="1"/>
  <c r="BF49" i="1"/>
  <c r="BF52" i="1"/>
  <c r="BF50" i="1"/>
  <c r="BF46" i="1"/>
  <c r="BF55" i="1"/>
  <c r="BF16" i="1"/>
  <c r="BF113" i="1"/>
  <c r="BF2" i="1"/>
  <c r="BF14" i="1"/>
  <c r="BF84" i="1"/>
  <c r="BF13" i="1"/>
  <c r="BF82" i="1"/>
  <c r="BF33" i="1"/>
  <c r="BF45" i="1"/>
  <c r="BF53" i="1"/>
  <c r="BF80" i="1"/>
  <c r="BF85" i="1"/>
  <c r="BF110" i="1"/>
  <c r="BF73" i="1"/>
  <c r="BF12" i="1"/>
  <c r="BF68" i="1"/>
  <c r="BF76" i="1"/>
  <c r="BF74" i="1"/>
  <c r="BF100" i="1"/>
  <c r="BF57" i="1"/>
  <c r="BF86" i="1"/>
  <c r="BF95" i="1"/>
  <c r="BF43" i="1"/>
  <c r="BF90" i="1"/>
  <c r="BF26" i="1"/>
  <c r="BF61" i="1"/>
  <c r="BF38" i="1"/>
  <c r="BF3" i="1"/>
  <c r="BF25" i="1"/>
  <c r="BF41" i="1"/>
  <c r="BF67" i="1"/>
  <c r="BF28" i="1"/>
  <c r="BF69" i="1"/>
  <c r="BF116" i="1"/>
  <c r="BF21" i="1"/>
  <c r="BF20" i="1"/>
  <c r="BF94" i="1"/>
  <c r="BF93" i="1"/>
  <c r="BF44" i="1"/>
  <c r="BI103" i="1"/>
  <c r="BI59" i="1"/>
  <c r="BI91" i="1"/>
  <c r="BI4" i="1"/>
  <c r="BI87" i="1"/>
  <c r="BI47" i="1"/>
  <c r="BI63" i="1"/>
  <c r="BI109" i="1"/>
  <c r="BI29" i="1"/>
  <c r="BI77" i="1"/>
  <c r="BI5" i="1"/>
  <c r="BI89" i="1"/>
  <c r="BI112" i="1"/>
  <c r="BI101" i="1"/>
  <c r="BI56" i="1"/>
  <c r="BI48" i="1"/>
  <c r="BI75" i="1"/>
  <c r="BI42" i="1"/>
  <c r="BI81" i="1"/>
  <c r="BI115" i="1"/>
  <c r="BI71" i="1"/>
  <c r="BI23" i="1"/>
  <c r="BI78" i="1"/>
  <c r="BI62" i="1"/>
  <c r="BI108" i="1"/>
  <c r="BI11" i="1"/>
  <c r="BI37" i="1"/>
  <c r="BI70" i="1"/>
  <c r="BI22" i="1"/>
  <c r="BI27" i="1"/>
  <c r="BI107" i="1"/>
  <c r="BI117" i="1"/>
  <c r="BI97" i="1"/>
  <c r="BI114" i="1"/>
  <c r="BI96" i="1"/>
  <c r="BI10" i="1"/>
  <c r="BI39" i="1"/>
  <c r="BI24" i="1"/>
  <c r="BI106" i="1"/>
  <c r="BI83" i="1"/>
  <c r="BI88" i="1"/>
  <c r="BI111" i="1"/>
  <c r="BI36" i="1"/>
  <c r="BI18" i="1"/>
  <c r="BI65" i="1"/>
  <c r="BI98" i="1"/>
  <c r="BI9" i="1"/>
  <c r="BI31" i="1"/>
  <c r="BI92" i="1"/>
  <c r="BI51" i="1"/>
  <c r="BI99" i="1"/>
  <c r="BI15" i="1"/>
  <c r="BI19" i="1"/>
  <c r="BI105" i="1"/>
  <c r="BI30" i="1"/>
  <c r="BI104" i="1"/>
  <c r="BI32" i="1"/>
  <c r="BI64" i="1"/>
  <c r="BI60" i="1"/>
  <c r="BI72" i="1"/>
  <c r="BI40" i="1"/>
  <c r="BI34" i="1"/>
  <c r="BI7" i="1"/>
  <c r="BI17" i="1"/>
  <c r="BI79" i="1"/>
  <c r="BI6" i="1"/>
  <c r="BI66" i="1"/>
  <c r="BI102" i="1"/>
  <c r="BI54" i="1"/>
  <c r="BI35" i="1"/>
  <c r="BI49" i="1"/>
  <c r="BI52" i="1"/>
  <c r="BI50" i="1"/>
  <c r="BI46" i="1"/>
  <c r="BI55" i="1"/>
  <c r="BI16" i="1"/>
  <c r="BI113" i="1"/>
  <c r="BI2" i="1"/>
  <c r="BI14" i="1"/>
  <c r="BI84" i="1"/>
  <c r="BI13" i="1"/>
  <c r="BI82" i="1"/>
  <c r="BI33" i="1"/>
  <c r="BI45" i="1"/>
  <c r="BI53" i="1"/>
  <c r="BI80" i="1"/>
  <c r="BI85" i="1"/>
  <c r="BI110" i="1"/>
  <c r="BI73" i="1"/>
  <c r="BI12" i="1"/>
  <c r="BI68" i="1"/>
  <c r="BI76" i="1"/>
  <c r="BI74" i="1"/>
  <c r="BI100" i="1"/>
  <c r="BI57" i="1"/>
  <c r="BI86" i="1"/>
  <c r="BI95" i="1"/>
  <c r="BI43" i="1"/>
  <c r="BI90" i="1"/>
  <c r="BI26" i="1"/>
  <c r="BI61" i="1"/>
  <c r="BI38" i="1"/>
  <c r="BI3" i="1"/>
  <c r="BI25" i="1"/>
  <c r="BI41" i="1"/>
  <c r="BI67" i="1"/>
  <c r="BI28" i="1"/>
  <c r="BI69" i="1"/>
  <c r="BI116" i="1"/>
  <c r="BI21" i="1"/>
  <c r="BI20" i="1"/>
  <c r="BI94" i="1"/>
  <c r="BI93" i="1"/>
  <c r="AX103" i="1"/>
  <c r="AY103" i="1"/>
  <c r="AZ103" i="1"/>
  <c r="BA103" i="1"/>
  <c r="BB103" i="1"/>
  <c r="BC103" i="1"/>
  <c r="BE103" i="1"/>
  <c r="AX59" i="1"/>
  <c r="AY59" i="1"/>
  <c r="AZ59" i="1"/>
  <c r="BA59" i="1"/>
  <c r="BB59" i="1"/>
  <c r="BC59" i="1"/>
  <c r="BE59" i="1"/>
  <c r="AX91" i="1"/>
  <c r="AY91" i="1"/>
  <c r="AZ91" i="1"/>
  <c r="BA91" i="1"/>
  <c r="BB91" i="1"/>
  <c r="BC91" i="1"/>
  <c r="BE91" i="1"/>
  <c r="AX4" i="1"/>
  <c r="AY4" i="1"/>
  <c r="AZ4" i="1"/>
  <c r="BA4" i="1"/>
  <c r="BB4" i="1"/>
  <c r="BC4" i="1"/>
  <c r="BE4" i="1"/>
  <c r="AX87" i="1"/>
  <c r="AY87" i="1"/>
  <c r="AZ87" i="1"/>
  <c r="BA87" i="1"/>
  <c r="BB87" i="1"/>
  <c r="BC87" i="1"/>
  <c r="BE87" i="1"/>
  <c r="AX47" i="1"/>
  <c r="AY47" i="1"/>
  <c r="AZ47" i="1"/>
  <c r="BA47" i="1"/>
  <c r="BB47" i="1"/>
  <c r="BC47" i="1"/>
  <c r="BE47" i="1"/>
  <c r="AX63" i="1"/>
  <c r="AY63" i="1"/>
  <c r="AZ63" i="1"/>
  <c r="BA63" i="1"/>
  <c r="BB63" i="1"/>
  <c r="BC63" i="1"/>
  <c r="BE63" i="1"/>
  <c r="AX109" i="1"/>
  <c r="AY109" i="1"/>
  <c r="AZ109" i="1"/>
  <c r="BA109" i="1"/>
  <c r="BB109" i="1"/>
  <c r="BC109" i="1"/>
  <c r="BE109" i="1"/>
  <c r="AX29" i="1"/>
  <c r="AY29" i="1"/>
  <c r="AZ29" i="1"/>
  <c r="BA29" i="1"/>
  <c r="BB29" i="1"/>
  <c r="BC29" i="1"/>
  <c r="BE29" i="1"/>
  <c r="AX77" i="1"/>
  <c r="AY77" i="1"/>
  <c r="AZ77" i="1"/>
  <c r="BA77" i="1"/>
  <c r="BB77" i="1"/>
  <c r="BC77" i="1"/>
  <c r="BE77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101" i="1"/>
  <c r="AY101" i="1"/>
  <c r="AZ101" i="1"/>
  <c r="BA101" i="1"/>
  <c r="BB101" i="1"/>
  <c r="BC101" i="1"/>
  <c r="BE101" i="1"/>
  <c r="AX56" i="1"/>
  <c r="AY56" i="1"/>
  <c r="AZ56" i="1"/>
  <c r="BA56" i="1"/>
  <c r="BB56" i="1"/>
  <c r="BC56" i="1"/>
  <c r="BE56" i="1"/>
  <c r="AX48" i="1"/>
  <c r="AY48" i="1"/>
  <c r="AZ48" i="1"/>
  <c r="BA48" i="1"/>
  <c r="BB48" i="1"/>
  <c r="BC48" i="1"/>
  <c r="BE48" i="1"/>
  <c r="AX75" i="1"/>
  <c r="AY75" i="1"/>
  <c r="AZ75" i="1"/>
  <c r="BA75" i="1"/>
  <c r="BB75" i="1"/>
  <c r="BC75" i="1"/>
  <c r="BE75" i="1"/>
  <c r="AX42" i="1"/>
  <c r="AY42" i="1"/>
  <c r="AZ42" i="1"/>
  <c r="BA42" i="1"/>
  <c r="BB42" i="1"/>
  <c r="BC42" i="1"/>
  <c r="BE42" i="1"/>
  <c r="AX81" i="1"/>
  <c r="AY81" i="1"/>
  <c r="AZ81" i="1"/>
  <c r="BA81" i="1"/>
  <c r="BB81" i="1"/>
  <c r="BC81" i="1"/>
  <c r="BE81" i="1"/>
  <c r="AX115" i="1"/>
  <c r="AY115" i="1"/>
  <c r="AZ115" i="1"/>
  <c r="BA115" i="1"/>
  <c r="BB115" i="1"/>
  <c r="BC115" i="1"/>
  <c r="BE115" i="1"/>
  <c r="AX71" i="1"/>
  <c r="AY71" i="1"/>
  <c r="AZ71" i="1"/>
  <c r="BA71" i="1"/>
  <c r="BB71" i="1"/>
  <c r="BC71" i="1"/>
  <c r="BE71" i="1"/>
  <c r="AX23" i="1"/>
  <c r="AY23" i="1"/>
  <c r="AZ23" i="1"/>
  <c r="BA23" i="1"/>
  <c r="BB23" i="1"/>
  <c r="BC23" i="1"/>
  <c r="BE23" i="1"/>
  <c r="AX78" i="1"/>
  <c r="AY78" i="1"/>
  <c r="AZ78" i="1"/>
  <c r="BA78" i="1"/>
  <c r="BB78" i="1"/>
  <c r="BC78" i="1"/>
  <c r="BE78" i="1"/>
  <c r="AX62" i="1"/>
  <c r="AY62" i="1"/>
  <c r="AZ62" i="1"/>
  <c r="BA62" i="1"/>
  <c r="BB62" i="1"/>
  <c r="BC62" i="1"/>
  <c r="BE62" i="1"/>
  <c r="AX108" i="1"/>
  <c r="AY108" i="1"/>
  <c r="AZ108" i="1"/>
  <c r="BA108" i="1"/>
  <c r="BB108" i="1"/>
  <c r="BC108" i="1"/>
  <c r="BE108" i="1"/>
  <c r="AX11" i="1"/>
  <c r="AY11" i="1"/>
  <c r="AZ11" i="1"/>
  <c r="BA11" i="1"/>
  <c r="BB11" i="1"/>
  <c r="BC11" i="1"/>
  <c r="BE11" i="1"/>
  <c r="AX37" i="1"/>
  <c r="AY37" i="1"/>
  <c r="AZ37" i="1"/>
  <c r="BA37" i="1"/>
  <c r="BB37" i="1"/>
  <c r="BC37" i="1"/>
  <c r="BE37" i="1"/>
  <c r="AX70" i="1"/>
  <c r="AY70" i="1"/>
  <c r="AZ70" i="1"/>
  <c r="BA70" i="1"/>
  <c r="BB70" i="1"/>
  <c r="BC70" i="1"/>
  <c r="BE70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7" i="1"/>
  <c r="AY107" i="1"/>
  <c r="AZ107" i="1"/>
  <c r="BA107" i="1"/>
  <c r="BB107" i="1"/>
  <c r="BC107" i="1"/>
  <c r="BE107" i="1"/>
  <c r="AX117" i="1"/>
  <c r="AY117" i="1"/>
  <c r="AZ117" i="1"/>
  <c r="BA117" i="1"/>
  <c r="BB117" i="1"/>
  <c r="BC117" i="1"/>
  <c r="BE117" i="1"/>
  <c r="AX97" i="1"/>
  <c r="AY97" i="1"/>
  <c r="AZ97" i="1"/>
  <c r="BA97" i="1"/>
  <c r="BB97" i="1"/>
  <c r="BC97" i="1"/>
  <c r="BE97" i="1"/>
  <c r="AX114" i="1"/>
  <c r="AY114" i="1"/>
  <c r="AZ114" i="1"/>
  <c r="BA114" i="1"/>
  <c r="BB114" i="1"/>
  <c r="BC114" i="1"/>
  <c r="BE114" i="1"/>
  <c r="AX96" i="1"/>
  <c r="AY96" i="1"/>
  <c r="AZ96" i="1"/>
  <c r="BA96" i="1"/>
  <c r="BB96" i="1"/>
  <c r="BC96" i="1"/>
  <c r="BE96" i="1"/>
  <c r="AX10" i="1"/>
  <c r="AY10" i="1"/>
  <c r="AZ10" i="1"/>
  <c r="BA10" i="1"/>
  <c r="BB10" i="1"/>
  <c r="BC10" i="1"/>
  <c r="BE10" i="1"/>
  <c r="AX39" i="1"/>
  <c r="AY39" i="1"/>
  <c r="AZ39" i="1"/>
  <c r="BA39" i="1"/>
  <c r="BB39" i="1"/>
  <c r="BC39" i="1"/>
  <c r="BE39" i="1"/>
  <c r="AX24" i="1"/>
  <c r="AY24" i="1"/>
  <c r="AZ24" i="1"/>
  <c r="BA24" i="1"/>
  <c r="BB24" i="1"/>
  <c r="BC24" i="1"/>
  <c r="BE24" i="1"/>
  <c r="AX106" i="1"/>
  <c r="AY106" i="1"/>
  <c r="AZ106" i="1"/>
  <c r="BA106" i="1"/>
  <c r="BB106" i="1"/>
  <c r="BC106" i="1"/>
  <c r="BE106" i="1"/>
  <c r="AX83" i="1"/>
  <c r="AY83" i="1"/>
  <c r="AZ83" i="1"/>
  <c r="BA83" i="1"/>
  <c r="BB83" i="1"/>
  <c r="BC83" i="1"/>
  <c r="BE83" i="1"/>
  <c r="AX88" i="1"/>
  <c r="AY88" i="1"/>
  <c r="AZ88" i="1"/>
  <c r="BA88" i="1"/>
  <c r="BB88" i="1"/>
  <c r="BC88" i="1"/>
  <c r="BE88" i="1"/>
  <c r="AX111" i="1"/>
  <c r="AY111" i="1"/>
  <c r="AZ111" i="1"/>
  <c r="BA111" i="1"/>
  <c r="BB111" i="1"/>
  <c r="BC111" i="1"/>
  <c r="BE111" i="1"/>
  <c r="AX36" i="1"/>
  <c r="AY36" i="1"/>
  <c r="AZ36" i="1"/>
  <c r="BA36" i="1"/>
  <c r="BB36" i="1"/>
  <c r="BC36" i="1"/>
  <c r="BE36" i="1"/>
  <c r="AX18" i="1"/>
  <c r="AY18" i="1"/>
  <c r="AZ18" i="1"/>
  <c r="BA18" i="1"/>
  <c r="BB18" i="1"/>
  <c r="BC18" i="1"/>
  <c r="BE18" i="1"/>
  <c r="AX65" i="1"/>
  <c r="AY65" i="1"/>
  <c r="AZ65" i="1"/>
  <c r="BA65" i="1"/>
  <c r="BB65" i="1"/>
  <c r="BC65" i="1"/>
  <c r="BE65" i="1"/>
  <c r="AX98" i="1"/>
  <c r="AY98" i="1"/>
  <c r="AZ98" i="1"/>
  <c r="BA98" i="1"/>
  <c r="BB98" i="1"/>
  <c r="BC98" i="1"/>
  <c r="BE98" i="1"/>
  <c r="AX9" i="1"/>
  <c r="AY9" i="1"/>
  <c r="AZ9" i="1"/>
  <c r="BA9" i="1"/>
  <c r="BB9" i="1"/>
  <c r="BC9" i="1"/>
  <c r="BE9" i="1"/>
  <c r="AX31" i="1"/>
  <c r="AY31" i="1"/>
  <c r="AZ31" i="1"/>
  <c r="BA31" i="1"/>
  <c r="BB31" i="1"/>
  <c r="BC31" i="1"/>
  <c r="BE31" i="1"/>
  <c r="AX92" i="1"/>
  <c r="AY92" i="1"/>
  <c r="AZ92" i="1"/>
  <c r="BA92" i="1"/>
  <c r="BB92" i="1"/>
  <c r="BC92" i="1"/>
  <c r="BE92" i="1"/>
  <c r="AX51" i="1"/>
  <c r="AY51" i="1"/>
  <c r="AZ51" i="1"/>
  <c r="BA51" i="1"/>
  <c r="BB51" i="1"/>
  <c r="BC51" i="1"/>
  <c r="BE51" i="1"/>
  <c r="AX99" i="1"/>
  <c r="AY99" i="1"/>
  <c r="AZ99" i="1"/>
  <c r="BA99" i="1"/>
  <c r="BB99" i="1"/>
  <c r="BC99" i="1"/>
  <c r="BE99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5" i="1"/>
  <c r="AY105" i="1"/>
  <c r="AZ105" i="1"/>
  <c r="BA105" i="1"/>
  <c r="BB105" i="1"/>
  <c r="BC105" i="1"/>
  <c r="BE105" i="1"/>
  <c r="AX30" i="1"/>
  <c r="AY30" i="1"/>
  <c r="AZ30" i="1"/>
  <c r="BA30" i="1"/>
  <c r="BB30" i="1"/>
  <c r="BC30" i="1"/>
  <c r="BE30" i="1"/>
  <c r="AX104" i="1"/>
  <c r="AY104" i="1"/>
  <c r="AZ104" i="1"/>
  <c r="BA104" i="1"/>
  <c r="BB104" i="1"/>
  <c r="BC104" i="1"/>
  <c r="BE104" i="1"/>
  <c r="AX32" i="1"/>
  <c r="AY32" i="1"/>
  <c r="AZ32" i="1"/>
  <c r="BA32" i="1"/>
  <c r="BB32" i="1"/>
  <c r="BC32" i="1"/>
  <c r="BE32" i="1"/>
  <c r="AX64" i="1"/>
  <c r="AY64" i="1"/>
  <c r="AZ64" i="1"/>
  <c r="BA64" i="1"/>
  <c r="BB64" i="1"/>
  <c r="BC64" i="1"/>
  <c r="BE64" i="1"/>
  <c r="AX60" i="1"/>
  <c r="AY60" i="1"/>
  <c r="AZ60" i="1"/>
  <c r="BA60" i="1"/>
  <c r="BB60" i="1"/>
  <c r="BC60" i="1"/>
  <c r="BE60" i="1"/>
  <c r="AX72" i="1"/>
  <c r="AY72" i="1"/>
  <c r="AZ72" i="1"/>
  <c r="BA72" i="1"/>
  <c r="BB72" i="1"/>
  <c r="BC72" i="1"/>
  <c r="BE72" i="1"/>
  <c r="AX40" i="1"/>
  <c r="AY40" i="1"/>
  <c r="AZ40" i="1"/>
  <c r="BA40" i="1"/>
  <c r="BB40" i="1"/>
  <c r="BC40" i="1"/>
  <c r="BE40" i="1"/>
  <c r="AX34" i="1"/>
  <c r="AY34" i="1"/>
  <c r="AZ34" i="1"/>
  <c r="BA34" i="1"/>
  <c r="BB34" i="1"/>
  <c r="BC34" i="1"/>
  <c r="BE34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79" i="1"/>
  <c r="AY79" i="1"/>
  <c r="AZ79" i="1"/>
  <c r="BA79" i="1"/>
  <c r="BB79" i="1"/>
  <c r="BC79" i="1"/>
  <c r="BE79" i="1"/>
  <c r="AX6" i="1"/>
  <c r="AY6" i="1"/>
  <c r="AZ6" i="1"/>
  <c r="BA6" i="1"/>
  <c r="BB6" i="1"/>
  <c r="BC6" i="1"/>
  <c r="BE6" i="1"/>
  <c r="AX66" i="1"/>
  <c r="AY66" i="1"/>
  <c r="AZ66" i="1"/>
  <c r="BA66" i="1"/>
  <c r="BB66" i="1"/>
  <c r="BC66" i="1"/>
  <c r="BE66" i="1"/>
  <c r="AX102" i="1"/>
  <c r="AY102" i="1"/>
  <c r="AZ102" i="1"/>
  <c r="BA102" i="1"/>
  <c r="BB102" i="1"/>
  <c r="BC102" i="1"/>
  <c r="BE102" i="1"/>
  <c r="AX54" i="1"/>
  <c r="AY54" i="1"/>
  <c r="AZ54" i="1"/>
  <c r="BA54" i="1"/>
  <c r="BB54" i="1"/>
  <c r="BC54" i="1"/>
  <c r="BE54" i="1"/>
  <c r="AX35" i="1"/>
  <c r="AY35" i="1"/>
  <c r="AZ35" i="1"/>
  <c r="BA35" i="1"/>
  <c r="BB35" i="1"/>
  <c r="BC35" i="1"/>
  <c r="BE35" i="1"/>
  <c r="AX49" i="1"/>
  <c r="AY49" i="1"/>
  <c r="AZ49" i="1"/>
  <c r="BA49" i="1"/>
  <c r="BB49" i="1"/>
  <c r="BC49" i="1"/>
  <c r="BE49" i="1"/>
  <c r="AX52" i="1"/>
  <c r="AY52" i="1"/>
  <c r="AZ52" i="1"/>
  <c r="BA52" i="1"/>
  <c r="BB52" i="1"/>
  <c r="BC52" i="1"/>
  <c r="BE52" i="1"/>
  <c r="AX50" i="1"/>
  <c r="AY50" i="1"/>
  <c r="AZ50" i="1"/>
  <c r="BA50" i="1"/>
  <c r="BB50" i="1"/>
  <c r="BC50" i="1"/>
  <c r="BE50" i="1"/>
  <c r="AX46" i="1"/>
  <c r="AY46" i="1"/>
  <c r="AZ46" i="1"/>
  <c r="BA46" i="1"/>
  <c r="BB46" i="1"/>
  <c r="BC46" i="1"/>
  <c r="BE46" i="1"/>
  <c r="AX55" i="1"/>
  <c r="AY55" i="1"/>
  <c r="AZ55" i="1"/>
  <c r="BA55" i="1"/>
  <c r="BB55" i="1"/>
  <c r="BC55" i="1"/>
  <c r="BE55" i="1"/>
  <c r="AX16" i="1"/>
  <c r="AY16" i="1"/>
  <c r="AZ16" i="1"/>
  <c r="BA16" i="1"/>
  <c r="BB16" i="1"/>
  <c r="BC16" i="1"/>
  <c r="BE16" i="1"/>
  <c r="AX113" i="1"/>
  <c r="AY113" i="1"/>
  <c r="AZ113" i="1"/>
  <c r="BA113" i="1"/>
  <c r="BB113" i="1"/>
  <c r="BC113" i="1"/>
  <c r="BE113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4" i="1"/>
  <c r="AY84" i="1"/>
  <c r="AZ84" i="1"/>
  <c r="BA84" i="1"/>
  <c r="BB84" i="1"/>
  <c r="BC84" i="1"/>
  <c r="BE84" i="1"/>
  <c r="AX13" i="1"/>
  <c r="AY13" i="1"/>
  <c r="AZ13" i="1"/>
  <c r="BA13" i="1"/>
  <c r="BB13" i="1"/>
  <c r="BC13" i="1"/>
  <c r="BE13" i="1"/>
  <c r="AX82" i="1"/>
  <c r="AY82" i="1"/>
  <c r="AZ82" i="1"/>
  <c r="BA82" i="1"/>
  <c r="BB82" i="1"/>
  <c r="BC82" i="1"/>
  <c r="BE82" i="1"/>
  <c r="AX33" i="1"/>
  <c r="AY33" i="1"/>
  <c r="AZ33" i="1"/>
  <c r="BA33" i="1"/>
  <c r="BB33" i="1"/>
  <c r="BC33" i="1"/>
  <c r="BE33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110" i="1"/>
  <c r="AY110" i="1"/>
  <c r="AZ110" i="1"/>
  <c r="BA110" i="1"/>
  <c r="BB110" i="1"/>
  <c r="BC110" i="1"/>
  <c r="BE110" i="1"/>
  <c r="AX73" i="1"/>
  <c r="AY73" i="1"/>
  <c r="AZ73" i="1"/>
  <c r="BA73" i="1"/>
  <c r="BB73" i="1"/>
  <c r="BC73" i="1"/>
  <c r="BE73" i="1"/>
  <c r="AX12" i="1"/>
  <c r="AY12" i="1"/>
  <c r="AZ12" i="1"/>
  <c r="BA12" i="1"/>
  <c r="BB12" i="1"/>
  <c r="BC12" i="1"/>
  <c r="BE12" i="1"/>
  <c r="AX68" i="1"/>
  <c r="AY68" i="1"/>
  <c r="AZ68" i="1"/>
  <c r="BA68" i="1"/>
  <c r="BB68" i="1"/>
  <c r="BC68" i="1"/>
  <c r="BE68" i="1"/>
  <c r="AX76" i="1"/>
  <c r="AY76" i="1"/>
  <c r="AZ76" i="1"/>
  <c r="BA76" i="1"/>
  <c r="BB76" i="1"/>
  <c r="BC76" i="1"/>
  <c r="BE76" i="1"/>
  <c r="AX74" i="1"/>
  <c r="AY74" i="1"/>
  <c r="AZ74" i="1"/>
  <c r="BA74" i="1"/>
  <c r="BB74" i="1"/>
  <c r="BC74" i="1"/>
  <c r="BE74" i="1"/>
  <c r="AX100" i="1"/>
  <c r="AY100" i="1"/>
  <c r="AZ100" i="1"/>
  <c r="BA100" i="1"/>
  <c r="BB100" i="1"/>
  <c r="BC100" i="1"/>
  <c r="BE100" i="1"/>
  <c r="AX57" i="1"/>
  <c r="AY57" i="1"/>
  <c r="AZ57" i="1"/>
  <c r="BA57" i="1"/>
  <c r="BB57" i="1"/>
  <c r="BC57" i="1"/>
  <c r="BE57" i="1"/>
  <c r="AX86" i="1"/>
  <c r="AY86" i="1"/>
  <c r="AZ86" i="1"/>
  <c r="BA86" i="1"/>
  <c r="BB86" i="1"/>
  <c r="BC86" i="1"/>
  <c r="BE86" i="1"/>
  <c r="AX95" i="1"/>
  <c r="AY95" i="1"/>
  <c r="AZ95" i="1"/>
  <c r="BA95" i="1"/>
  <c r="BB95" i="1"/>
  <c r="BC95" i="1"/>
  <c r="BE95" i="1"/>
  <c r="AX43" i="1"/>
  <c r="AY43" i="1"/>
  <c r="AZ43" i="1"/>
  <c r="BA43" i="1"/>
  <c r="BB43" i="1"/>
  <c r="BC43" i="1"/>
  <c r="BE43" i="1"/>
  <c r="AX90" i="1"/>
  <c r="AY90" i="1"/>
  <c r="AZ90" i="1"/>
  <c r="BA90" i="1"/>
  <c r="BB90" i="1"/>
  <c r="BC90" i="1"/>
  <c r="BE90" i="1"/>
  <c r="AX26" i="1"/>
  <c r="AY26" i="1"/>
  <c r="AZ26" i="1"/>
  <c r="BA26" i="1"/>
  <c r="BB26" i="1"/>
  <c r="BC26" i="1"/>
  <c r="BE26" i="1"/>
  <c r="AX61" i="1"/>
  <c r="AY61" i="1"/>
  <c r="AZ61" i="1"/>
  <c r="BA61" i="1"/>
  <c r="BB61" i="1"/>
  <c r="BC61" i="1"/>
  <c r="BE61" i="1"/>
  <c r="AX38" i="1"/>
  <c r="AY38" i="1"/>
  <c r="AZ38" i="1"/>
  <c r="BA38" i="1"/>
  <c r="BB38" i="1"/>
  <c r="BC38" i="1"/>
  <c r="BE38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1" i="1"/>
  <c r="AY41" i="1"/>
  <c r="AZ41" i="1"/>
  <c r="BA41" i="1"/>
  <c r="BB41" i="1"/>
  <c r="BC41" i="1"/>
  <c r="BE41" i="1"/>
  <c r="AX67" i="1"/>
  <c r="AY67" i="1"/>
  <c r="AZ67" i="1"/>
  <c r="BA67" i="1"/>
  <c r="BB67" i="1"/>
  <c r="BC67" i="1"/>
  <c r="BE67" i="1"/>
  <c r="AX28" i="1"/>
  <c r="AY28" i="1"/>
  <c r="AZ28" i="1"/>
  <c r="BA28" i="1"/>
  <c r="BB28" i="1"/>
  <c r="BC28" i="1"/>
  <c r="BE28" i="1"/>
  <c r="AX69" i="1"/>
  <c r="AY69" i="1"/>
  <c r="AZ69" i="1"/>
  <c r="BA69" i="1"/>
  <c r="BB69" i="1"/>
  <c r="BC69" i="1"/>
  <c r="BE69" i="1"/>
  <c r="AX116" i="1"/>
  <c r="AY116" i="1"/>
  <c r="AZ116" i="1"/>
  <c r="BA116" i="1"/>
  <c r="BB116" i="1"/>
  <c r="BC116" i="1"/>
  <c r="BE116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4" i="1"/>
  <c r="AY94" i="1"/>
  <c r="AZ94" i="1"/>
  <c r="BA94" i="1"/>
  <c r="BB94" i="1"/>
  <c r="BC94" i="1"/>
  <c r="BE94" i="1"/>
  <c r="AX93" i="1"/>
  <c r="AY93" i="1"/>
  <c r="AZ93" i="1"/>
  <c r="BA93" i="1"/>
  <c r="BB93" i="1"/>
  <c r="BC93" i="1"/>
  <c r="BE9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P112" i="1"/>
  <c r="AQ11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Q48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Q75" i="1"/>
  <c r="W42" i="1"/>
  <c r="X42" i="1"/>
  <c r="Y42" i="1"/>
  <c r="Z42" i="1"/>
  <c r="AL42" i="1" s="1"/>
  <c r="AA42" i="1"/>
  <c r="AB42" i="1"/>
  <c r="AC42" i="1"/>
  <c r="AD42" i="1"/>
  <c r="AE42" i="1"/>
  <c r="AF42" i="1"/>
  <c r="AG42" i="1"/>
  <c r="AH42" i="1"/>
  <c r="AI42" i="1"/>
  <c r="AJ42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Q108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Q1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Q22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P106" i="1" s="1"/>
  <c r="AI106" i="1"/>
  <c r="AJ106" i="1"/>
  <c r="AK106" i="1"/>
  <c r="AL106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" i="1"/>
  <c r="X9" i="1"/>
  <c r="Y9" i="1"/>
  <c r="Z9" i="1"/>
  <c r="AA9" i="1"/>
  <c r="AB9" i="1"/>
  <c r="AC9" i="1"/>
  <c r="AD9" i="1"/>
  <c r="AE9" i="1"/>
  <c r="AF9" i="1"/>
  <c r="AG9" i="1"/>
  <c r="AH9" i="1"/>
  <c r="AP9" i="1" s="1"/>
  <c r="AI9" i="1"/>
  <c r="AJ9" i="1"/>
  <c r="AK9" i="1"/>
  <c r="AQ9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L105" i="1"/>
  <c r="AM105" i="1"/>
  <c r="W30" i="1"/>
  <c r="X30" i="1"/>
  <c r="Y30" i="1"/>
  <c r="Z30" i="1"/>
  <c r="AL30" i="1" s="1"/>
  <c r="AA30" i="1"/>
  <c r="AB30" i="1"/>
  <c r="AC30" i="1"/>
  <c r="AD30" i="1"/>
  <c r="AE30" i="1"/>
  <c r="AF30" i="1"/>
  <c r="AG30" i="1"/>
  <c r="AH30" i="1"/>
  <c r="AI30" i="1"/>
  <c r="AJ30" i="1"/>
  <c r="AQ30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Q40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7" i="1"/>
  <c r="X17" i="1"/>
  <c r="Y17" i="1"/>
  <c r="Z17" i="1"/>
  <c r="AA17" i="1"/>
  <c r="AM17" i="1" s="1"/>
  <c r="AB17" i="1"/>
  <c r="AC17" i="1"/>
  <c r="AD17" i="1"/>
  <c r="AE17" i="1"/>
  <c r="AF17" i="1"/>
  <c r="AG17" i="1"/>
  <c r="AH17" i="1"/>
  <c r="AI17" i="1"/>
  <c r="AJ17" i="1"/>
  <c r="AK17" i="1"/>
  <c r="AQ17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Q79" i="1"/>
  <c r="W6" i="1"/>
  <c r="X6" i="1"/>
  <c r="Y6" i="1"/>
  <c r="Z6" i="1"/>
  <c r="AA6" i="1"/>
  <c r="AB6" i="1"/>
  <c r="AC6" i="1"/>
  <c r="AD6" i="1"/>
  <c r="AE6" i="1"/>
  <c r="AO6" i="1" s="1"/>
  <c r="AF6" i="1"/>
  <c r="AG6" i="1"/>
  <c r="AH6" i="1"/>
  <c r="AI6" i="1"/>
  <c r="AJ6" i="1"/>
  <c r="AK6" i="1"/>
  <c r="AP6" i="1"/>
  <c r="AQ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Q10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P54" i="1" s="1"/>
  <c r="AI54" i="1"/>
  <c r="AJ5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Q35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0" i="1"/>
  <c r="X50" i="1"/>
  <c r="Y50" i="1"/>
  <c r="AL50" i="1" s="1"/>
  <c r="Z50" i="1"/>
  <c r="AA50" i="1"/>
  <c r="AB50" i="1"/>
  <c r="AM50" i="1" s="1"/>
  <c r="AC50" i="1"/>
  <c r="AD50" i="1"/>
  <c r="AE50" i="1"/>
  <c r="AF50" i="1"/>
  <c r="AG50" i="1"/>
  <c r="AH50" i="1"/>
  <c r="AI50" i="1"/>
  <c r="AJ50" i="1"/>
  <c r="AK50" i="1"/>
  <c r="AQ50" i="1"/>
  <c r="W46" i="1"/>
  <c r="X46" i="1"/>
  <c r="Y46" i="1"/>
  <c r="Z46" i="1"/>
  <c r="AA46" i="1"/>
  <c r="AB46" i="1"/>
  <c r="AC46" i="1"/>
  <c r="AD46" i="1"/>
  <c r="AE46" i="1"/>
  <c r="AF46" i="1"/>
  <c r="AG46" i="1"/>
  <c r="AP46" i="1" s="1"/>
  <c r="AH46" i="1"/>
  <c r="AI46" i="1"/>
  <c r="AJ46" i="1"/>
  <c r="AK46" i="1"/>
  <c r="AQ46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Q55" i="1"/>
  <c r="W16" i="1"/>
  <c r="AK16" i="1" s="1"/>
  <c r="X16" i="1"/>
  <c r="Y16" i="1"/>
  <c r="Z16" i="1"/>
  <c r="AA16" i="1"/>
  <c r="AB16" i="1"/>
  <c r="AC16" i="1"/>
  <c r="AD16" i="1"/>
  <c r="AE16" i="1"/>
  <c r="AF16" i="1"/>
  <c r="AG16" i="1"/>
  <c r="AP16" i="1" s="1"/>
  <c r="AH16" i="1"/>
  <c r="AI16" i="1"/>
  <c r="AQ16" i="1" s="1"/>
  <c r="AJ16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Q53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5" i="1"/>
  <c r="X85" i="1"/>
  <c r="Y85" i="1"/>
  <c r="Z85" i="1"/>
  <c r="AA85" i="1"/>
  <c r="AB85" i="1"/>
  <c r="AC85" i="1"/>
  <c r="AD85" i="1"/>
  <c r="AE85" i="1"/>
  <c r="AF85" i="1"/>
  <c r="AG85" i="1"/>
  <c r="AH85" i="1"/>
  <c r="AP85" i="1" s="1"/>
  <c r="AI85" i="1"/>
  <c r="AJ85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Q110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Q73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Q2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N109" i="1" l="1"/>
  <c r="AM103" i="1"/>
  <c r="AP84" i="1"/>
  <c r="AL110" i="1"/>
  <c r="AL64" i="1"/>
  <c r="AM30" i="1"/>
  <c r="AO108" i="1"/>
  <c r="AO78" i="1"/>
  <c r="AN33" i="1"/>
  <c r="AN60" i="1"/>
  <c r="AQ84" i="1"/>
  <c r="AL34" i="1"/>
  <c r="AO109" i="1"/>
  <c r="AL67" i="1"/>
  <c r="AL46" i="1"/>
  <c r="AM2" i="1"/>
  <c r="AL31" i="1"/>
  <c r="AP24" i="1"/>
  <c r="AM10" i="1"/>
  <c r="AM91" i="1"/>
  <c r="AL55" i="1"/>
  <c r="AL117" i="1"/>
  <c r="AL109" i="1"/>
  <c r="AM4" i="1"/>
  <c r="AO69" i="1"/>
  <c r="AO59" i="1"/>
  <c r="AP110" i="1"/>
  <c r="AL63" i="1"/>
  <c r="AN49" i="1"/>
  <c r="AP35" i="1"/>
  <c r="AM102" i="1"/>
  <c r="AN6" i="1"/>
  <c r="AL17" i="1"/>
  <c r="AP40" i="1"/>
  <c r="AP64" i="1"/>
  <c r="AP105" i="1"/>
  <c r="AL15" i="1"/>
  <c r="AM99" i="1"/>
  <c r="AO92" i="1"/>
  <c r="AM96" i="1"/>
  <c r="AN27" i="1"/>
  <c r="AP22" i="1"/>
  <c r="AQ78" i="1"/>
  <c r="AL75" i="1"/>
  <c r="AL112" i="1"/>
  <c r="AN11" i="1"/>
  <c r="AP78" i="1"/>
  <c r="AN5" i="1"/>
  <c r="AM55" i="1"/>
  <c r="AO54" i="1"/>
  <c r="AM39" i="1"/>
  <c r="AM5" i="1"/>
  <c r="AO25" i="1"/>
  <c r="AO43" i="1"/>
  <c r="AQ85" i="1"/>
  <c r="AK85" i="1"/>
  <c r="AN54" i="1"/>
  <c r="AM79" i="1"/>
  <c r="AO32" i="1"/>
  <c r="AL5" i="1"/>
  <c r="AP96" i="1"/>
  <c r="AL97" i="1"/>
  <c r="AM78" i="1"/>
  <c r="AQ42" i="1"/>
  <c r="AQ41" i="1"/>
  <c r="AO96" i="1"/>
  <c r="AP42" i="1"/>
  <c r="AL25" i="1"/>
  <c r="AM15" i="1"/>
  <c r="AO114" i="1"/>
  <c r="AL78" i="1"/>
  <c r="AN4" i="1"/>
  <c r="AP91" i="1"/>
  <c r="AL87" i="1"/>
  <c r="AK93" i="1"/>
  <c r="AN14" i="1"/>
  <c r="AP50" i="1"/>
  <c r="AQ34" i="1"/>
  <c r="AK34" i="1"/>
  <c r="AP31" i="1"/>
  <c r="AL9" i="1"/>
  <c r="AN98" i="1"/>
  <c r="AO88" i="1"/>
  <c r="AN24" i="1"/>
  <c r="AL23" i="1"/>
  <c r="AM109" i="1"/>
  <c r="AP93" i="1"/>
  <c r="AL20" i="1"/>
  <c r="AL69" i="1"/>
  <c r="AP80" i="1"/>
  <c r="AL45" i="1"/>
  <c r="AO2" i="1"/>
  <c r="AL113" i="1"/>
  <c r="AP34" i="1"/>
  <c r="AM98" i="1"/>
  <c r="AQ36" i="1"/>
  <c r="AK36" i="1"/>
  <c r="AN88" i="1"/>
  <c r="AM24" i="1"/>
  <c r="AO97" i="1"/>
  <c r="AM81" i="1"/>
  <c r="AN67" i="1"/>
  <c r="AK25" i="1"/>
  <c r="AP73" i="1"/>
  <c r="AM64" i="1"/>
  <c r="AO15" i="1"/>
  <c r="AN31" i="1"/>
  <c r="AN97" i="1"/>
  <c r="AM42" i="1"/>
  <c r="AL103" i="1"/>
  <c r="AL10" i="1"/>
  <c r="AP25" i="1"/>
  <c r="AN34" i="1"/>
  <c r="AM31" i="1"/>
  <c r="AQ96" i="1"/>
  <c r="AM97" i="1"/>
  <c r="AQ81" i="1"/>
  <c r="AK81" i="1"/>
  <c r="AP109" i="1"/>
  <c r="AP69" i="1"/>
  <c r="AM67" i="1"/>
  <c r="AN80" i="1"/>
  <c r="AQ60" i="1"/>
  <c r="AO111" i="1"/>
  <c r="AL83" i="1"/>
  <c r="AK39" i="1"/>
  <c r="AM22" i="1"/>
  <c r="AL11" i="1"/>
  <c r="AN78" i="1"/>
  <c r="AP4" i="1"/>
  <c r="AL91" i="1"/>
  <c r="AL93" i="1"/>
  <c r="AN84" i="1"/>
  <c r="AP14" i="1"/>
  <c r="AM106" i="1"/>
  <c r="AN23" i="1"/>
  <c r="AP81" i="1"/>
  <c r="AN93" i="1"/>
  <c r="AO94" i="1"/>
  <c r="AO73" i="1"/>
  <c r="AQ45" i="1"/>
  <c r="AM14" i="1"/>
  <c r="AN16" i="1"/>
  <c r="AL49" i="1"/>
  <c r="AN35" i="1"/>
  <c r="AP17" i="1"/>
  <c r="AM32" i="1"/>
  <c r="AM19" i="1"/>
  <c r="AO36" i="1"/>
  <c r="AL114" i="1"/>
  <c r="AO117" i="1"/>
  <c r="AN71" i="1"/>
  <c r="AM75" i="1"/>
  <c r="AM87" i="1"/>
  <c r="AM93" i="1"/>
  <c r="AK21" i="1"/>
  <c r="AM116" i="1"/>
  <c r="AP28" i="1"/>
  <c r="AL85" i="1"/>
  <c r="AL14" i="1"/>
  <c r="AM16" i="1"/>
  <c r="AM35" i="1"/>
  <c r="AO17" i="1"/>
  <c r="AN9" i="1"/>
  <c r="AP98" i="1"/>
  <c r="AN36" i="1"/>
  <c r="AK114" i="1"/>
  <c r="AQ23" i="1"/>
  <c r="AM71" i="1"/>
  <c r="AK56" i="1"/>
  <c r="AP5" i="1"/>
  <c r="AN63" i="1"/>
  <c r="AL41" i="1"/>
  <c r="AM73" i="1"/>
  <c r="AM46" i="1"/>
  <c r="AL35" i="1"/>
  <c r="AO102" i="1"/>
  <c r="AL40" i="1"/>
  <c r="AQ19" i="1"/>
  <c r="AM36" i="1"/>
  <c r="AP88" i="1"/>
  <c r="AM117" i="1"/>
  <c r="AP23" i="1"/>
  <c r="AM48" i="1"/>
  <c r="AP56" i="1"/>
  <c r="AM89" i="1"/>
  <c r="AO47" i="1"/>
  <c r="AL13" i="1"/>
  <c r="AO50" i="1"/>
  <c r="AL54" i="1"/>
  <c r="AO64" i="1"/>
  <c r="AQ15" i="1"/>
  <c r="AL99" i="1"/>
  <c r="AP27" i="1"/>
  <c r="AP67" i="1"/>
  <c r="AM25" i="1"/>
  <c r="AM76" i="1"/>
  <c r="AL73" i="1"/>
  <c r="AL53" i="1"/>
  <c r="AO34" i="1"/>
  <c r="AN105" i="1"/>
  <c r="AQ99" i="1"/>
  <c r="AL111" i="1"/>
  <c r="AP97" i="1"/>
  <c r="AP11" i="1"/>
  <c r="AQ109" i="1"/>
  <c r="AK109" i="1"/>
  <c r="AL4" i="1"/>
  <c r="AN91" i="1"/>
  <c r="AL76" i="1"/>
  <c r="AQ117" i="1"/>
  <c r="AL107" i="1"/>
  <c r="AO67" i="1"/>
  <c r="AM21" i="1"/>
  <c r="AO116" i="1"/>
  <c r="AL28" i="1"/>
  <c r="AQ76" i="1"/>
  <c r="AM110" i="1"/>
  <c r="AO35" i="1"/>
  <c r="AL98" i="1"/>
  <c r="AP36" i="1"/>
  <c r="AM88" i="1"/>
  <c r="AL24" i="1"/>
  <c r="AQ107" i="1"/>
  <c r="AM23" i="1"/>
  <c r="AO71" i="1"/>
  <c r="AP94" i="1"/>
  <c r="AL94" i="1"/>
  <c r="AP20" i="1"/>
  <c r="AN20" i="1"/>
  <c r="AL116" i="1"/>
  <c r="AN28" i="1"/>
  <c r="AP41" i="1"/>
  <c r="AN41" i="1"/>
  <c r="AM43" i="1"/>
  <c r="AO53" i="1"/>
  <c r="AM53" i="1"/>
  <c r="AO45" i="1"/>
  <c r="AM45" i="1"/>
  <c r="AP33" i="1"/>
  <c r="AL33" i="1"/>
  <c r="AN82" i="1"/>
  <c r="AQ94" i="1"/>
  <c r="AO20" i="1"/>
  <c r="AO21" i="1"/>
  <c r="AQ28" i="1"/>
  <c r="AK28" i="1"/>
  <c r="AM41" i="1"/>
  <c r="AP43" i="1"/>
  <c r="AN43" i="1"/>
  <c r="AL43" i="1"/>
  <c r="AP76" i="1"/>
  <c r="AN85" i="1"/>
  <c r="AQ80" i="1"/>
  <c r="AO80" i="1"/>
  <c r="AM80" i="1"/>
  <c r="AK80" i="1"/>
  <c r="AL82" i="1"/>
  <c r="AM13" i="1"/>
  <c r="AK13" i="1"/>
  <c r="AL84" i="1"/>
  <c r="AP2" i="1"/>
  <c r="AN2" i="1"/>
  <c r="AQ49" i="1"/>
  <c r="AO49" i="1"/>
  <c r="AM49" i="1"/>
  <c r="AM6" i="1"/>
  <c r="AP79" i="1"/>
  <c r="AN79" i="1"/>
  <c r="AL79" i="1"/>
  <c r="AN7" i="1"/>
  <c r="AM34" i="1"/>
  <c r="AN40" i="1"/>
  <c r="AP60" i="1"/>
  <c r="AL60" i="1"/>
  <c r="AN64" i="1"/>
  <c r="AK32" i="1"/>
  <c r="AL104" i="1"/>
  <c r="AP30" i="1"/>
  <c r="AP51" i="1"/>
  <c r="AN51" i="1"/>
  <c r="AL51" i="1"/>
  <c r="AQ92" i="1"/>
  <c r="AM92" i="1"/>
  <c r="AM9" i="1"/>
  <c r="AL36" i="1"/>
  <c r="AP111" i="1"/>
  <c r="AN111" i="1"/>
  <c r="AP39" i="1"/>
  <c r="AN39" i="1"/>
  <c r="AL39" i="1"/>
  <c r="AM114" i="1"/>
  <c r="AP107" i="1"/>
  <c r="AM27" i="1"/>
  <c r="AL108" i="1"/>
  <c r="AO23" i="1"/>
  <c r="AP48" i="1"/>
  <c r="AN48" i="1"/>
  <c r="AL48" i="1"/>
  <c r="AO89" i="1"/>
  <c r="AP63" i="1"/>
  <c r="AM47" i="1"/>
  <c r="AP59" i="1"/>
  <c r="AN59" i="1"/>
  <c r="AL59" i="1"/>
  <c r="AO103" i="1"/>
  <c r="BD113" i="1"/>
  <c r="BD49" i="1"/>
  <c r="BD18" i="1"/>
  <c r="BD83" i="1"/>
  <c r="BD29" i="1"/>
  <c r="BD35" i="1"/>
  <c r="BD9" i="1"/>
  <c r="BD96" i="1"/>
  <c r="AN53" i="1"/>
  <c r="AP45" i="1"/>
  <c r="AN45" i="1"/>
  <c r="AO33" i="1"/>
  <c r="AQ82" i="1"/>
  <c r="AO82" i="1"/>
  <c r="AM82" i="1"/>
  <c r="AP13" i="1"/>
  <c r="AN13" i="1"/>
  <c r="AQ2" i="1"/>
  <c r="AO113" i="1"/>
  <c r="AM113" i="1"/>
  <c r="AL16" i="1"/>
  <c r="AP55" i="1"/>
  <c r="AN55" i="1"/>
  <c r="AO46" i="1"/>
  <c r="AN50" i="1"/>
  <c r="AM7" i="1"/>
  <c r="AK7" i="1"/>
  <c r="AM40" i="1"/>
  <c r="AK40" i="1"/>
  <c r="AM60" i="1"/>
  <c r="AQ64" i="1"/>
  <c r="AK64" i="1"/>
  <c r="AQ104" i="1"/>
  <c r="AM104" i="1"/>
  <c r="AO19" i="1"/>
  <c r="AP99" i="1"/>
  <c r="AQ51" i="1"/>
  <c r="AK51" i="1"/>
  <c r="AP92" i="1"/>
  <c r="AN92" i="1"/>
  <c r="AL92" i="1"/>
  <c r="AQ31" i="1"/>
  <c r="AQ111" i="1"/>
  <c r="AM111" i="1"/>
  <c r="AM83" i="1"/>
  <c r="AK83" i="1"/>
  <c r="AQ106" i="1"/>
  <c r="AO24" i="1"/>
  <c r="AO39" i="1"/>
  <c r="AN10" i="1"/>
  <c r="AP114" i="1"/>
  <c r="AN114" i="1"/>
  <c r="AK97" i="1"/>
  <c r="AM107" i="1"/>
  <c r="AL27" i="1"/>
  <c r="AO22" i="1"/>
  <c r="AK22" i="1"/>
  <c r="AM108" i="1"/>
  <c r="AL81" i="1"/>
  <c r="AN42" i="1"/>
  <c r="AO48" i="1"/>
  <c r="AM112" i="1"/>
  <c r="AP89" i="1"/>
  <c r="AL89" i="1"/>
  <c r="AK5" i="1"/>
  <c r="AQ63" i="1"/>
  <c r="AM63" i="1"/>
  <c r="AM59" i="1"/>
  <c r="AP103" i="1"/>
  <c r="AN103" i="1"/>
  <c r="BD75" i="1"/>
  <c r="AO85" i="1"/>
  <c r="AQ13" i="1"/>
  <c r="AL6" i="1"/>
  <c r="AO7" i="1"/>
  <c r="AO40" i="1"/>
  <c r="AK63" i="1"/>
  <c r="AN47" i="1"/>
  <c r="BD30" i="1"/>
  <c r="AQ93" i="1"/>
  <c r="AN94" i="1"/>
  <c r="AK20" i="1"/>
  <c r="AN21" i="1"/>
  <c r="AN69" i="1"/>
  <c r="AO41" i="1"/>
  <c r="AO76" i="1"/>
  <c r="AM84" i="1"/>
  <c r="AN46" i="1"/>
  <c r="AM54" i="1"/>
  <c r="AP102" i="1"/>
  <c r="AO79" i="1"/>
  <c r="AL32" i="1"/>
  <c r="AN104" i="1"/>
  <c r="AK30" i="1"/>
  <c r="AP19" i="1"/>
  <c r="AO99" i="1"/>
  <c r="AO31" i="1"/>
  <c r="AO107" i="1"/>
  <c r="AO11" i="1"/>
  <c r="AK23" i="1"/>
  <c r="AO112" i="1"/>
  <c r="AO5" i="1"/>
  <c r="AP87" i="1"/>
  <c r="BD86" i="1"/>
  <c r="BD45" i="1"/>
  <c r="BD106" i="1"/>
  <c r="BD104" i="1"/>
  <c r="AM94" i="1"/>
  <c r="AP116" i="1"/>
  <c r="AM69" i="1"/>
  <c r="AO28" i="1"/>
  <c r="AN76" i="1"/>
  <c r="AN73" i="1"/>
  <c r="AM85" i="1"/>
  <c r="AQ33" i="1"/>
  <c r="AK33" i="1"/>
  <c r="AO13" i="1"/>
  <c r="AO14" i="1"/>
  <c r="AO16" i="1"/>
  <c r="AO55" i="1"/>
  <c r="AQ32" i="1"/>
  <c r="AK15" i="1"/>
  <c r="AN99" i="1"/>
  <c r="AO98" i="1"/>
  <c r="AQ83" i="1"/>
  <c r="AO106" i="1"/>
  <c r="AN107" i="1"/>
  <c r="AN22" i="1"/>
  <c r="AO81" i="1"/>
  <c r="AK42" i="1"/>
  <c r="AN112" i="1"/>
  <c r="AO63" i="1"/>
  <c r="AL47" i="1"/>
  <c r="AO87" i="1"/>
  <c r="AO91" i="1"/>
  <c r="AO93" i="1"/>
  <c r="AL21" i="1"/>
  <c r="AK53" i="1"/>
  <c r="AK84" i="1"/>
  <c r="AQ54" i="1"/>
  <c r="AK54" i="1"/>
  <c r="AN102" i="1"/>
  <c r="AK60" i="1"/>
  <c r="AP32" i="1"/>
  <c r="AO30" i="1"/>
  <c r="AN19" i="1"/>
  <c r="AP15" i="1"/>
  <c r="AO51" i="1"/>
  <c r="AK92" i="1"/>
  <c r="AK111" i="1"/>
  <c r="AN106" i="1"/>
  <c r="AP117" i="1"/>
  <c r="AN81" i="1"/>
  <c r="AP75" i="1"/>
  <c r="AQ56" i="1"/>
  <c r="AQ77" i="1"/>
  <c r="AQ47" i="1"/>
  <c r="AN87" i="1"/>
  <c r="AP83" i="1"/>
  <c r="AQ24" i="1"/>
  <c r="AN96" i="1"/>
  <c r="AQ114" i="1"/>
  <c r="AM11" i="1"/>
  <c r="AP108" i="1"/>
  <c r="AL71" i="1"/>
  <c r="BD25" i="1"/>
  <c r="BD76" i="1"/>
  <c r="BD60" i="1"/>
  <c r="AK94" i="1"/>
  <c r="AN116" i="1"/>
  <c r="AM28" i="1"/>
  <c r="AO110" i="1"/>
  <c r="AP53" i="1"/>
  <c r="AN113" i="1"/>
  <c r="AP49" i="1"/>
  <c r="AQ7" i="1"/>
  <c r="AK104" i="1"/>
  <c r="AN30" i="1"/>
  <c r="AQ105" i="1"/>
  <c r="AK105" i="1"/>
  <c r="AO83" i="1"/>
  <c r="AO27" i="1"/>
  <c r="AL22" i="1"/>
  <c r="AO42" i="1"/>
  <c r="AO75" i="1"/>
  <c r="AP77" i="1"/>
  <c r="AP47" i="1"/>
  <c r="BD84" i="1"/>
  <c r="BD87" i="1"/>
  <c r="AM20" i="1"/>
  <c r="AK76" i="1"/>
  <c r="AN110" i="1"/>
  <c r="AO84" i="1"/>
  <c r="AL102" i="1"/>
  <c r="AO60" i="1"/>
  <c r="AN32" i="1"/>
  <c r="AP104" i="1"/>
  <c r="AL19" i="1"/>
  <c r="AN15" i="1"/>
  <c r="AK99" i="1"/>
  <c r="AO9" i="1"/>
  <c r="AO10" i="1"/>
  <c r="AN117" i="1"/>
  <c r="AK107" i="1"/>
  <c r="AN75" i="1"/>
  <c r="BD81" i="1"/>
  <c r="BD109" i="1"/>
  <c r="AP21" i="1"/>
  <c r="AK41" i="1"/>
  <c r="AN25" i="1"/>
  <c r="AL80" i="1"/>
  <c r="AK45" i="1"/>
  <c r="AM33" i="1"/>
  <c r="AP82" i="1"/>
  <c r="AN17" i="1"/>
  <c r="AP7" i="1"/>
  <c r="AO104" i="1"/>
  <c r="AO105" i="1"/>
  <c r="AK19" i="1"/>
  <c r="AM51" i="1"/>
  <c r="AK31" i="1"/>
  <c r="AL88" i="1"/>
  <c r="AN83" i="1"/>
  <c r="AQ39" i="1"/>
  <c r="AQ97" i="1"/>
  <c r="AN108" i="1"/>
  <c r="AP71" i="1"/>
  <c r="AN89" i="1"/>
  <c r="AQ5" i="1"/>
  <c r="AO4" i="1"/>
  <c r="BD12" i="1"/>
  <c r="BD31" i="1"/>
  <c r="BD71" i="1"/>
  <c r="BD103" i="1"/>
  <c r="BD80" i="1"/>
  <c r="BD15" i="1"/>
  <c r="BD70" i="1"/>
  <c r="BD73" i="1"/>
  <c r="BD46" i="1"/>
  <c r="BD88" i="1"/>
  <c r="BD22" i="1"/>
  <c r="BD23" i="1"/>
  <c r="BD85" i="1"/>
  <c r="BD67" i="1"/>
  <c r="BD116" i="1"/>
  <c r="BD55" i="1"/>
  <c r="BD78" i="1"/>
  <c r="BD13" i="1"/>
  <c r="BD6" i="1"/>
  <c r="BD62" i="1"/>
  <c r="BD117" i="1"/>
  <c r="BD99" i="1"/>
  <c r="BD26" i="1"/>
  <c r="BD72" i="1"/>
  <c r="BD57" i="1"/>
  <c r="BD63" i="1"/>
  <c r="BD37" i="1"/>
  <c r="BD95" i="1"/>
  <c r="BD100" i="1"/>
  <c r="BD66" i="1"/>
  <c r="BD38" i="1"/>
  <c r="BD52" i="1"/>
  <c r="BD115" i="1"/>
  <c r="BD74" i="1"/>
  <c r="BD61" i="1"/>
  <c r="BD68" i="1"/>
  <c r="BD21" i="1"/>
  <c r="BD69" i="1"/>
  <c r="BD110" i="1"/>
  <c r="BD7" i="1"/>
  <c r="BD112" i="1"/>
  <c r="BD91" i="1"/>
  <c r="BD93" i="1"/>
  <c r="BD98" i="1"/>
  <c r="BD48" i="1"/>
  <c r="BD92" i="1"/>
  <c r="BD14" i="1"/>
  <c r="BD32" i="1"/>
  <c r="BD111" i="1"/>
  <c r="BD39" i="1"/>
  <c r="BD34" i="1"/>
  <c r="BD36" i="1"/>
  <c r="BD107" i="1"/>
  <c r="BD94" i="1"/>
  <c r="BD41" i="1"/>
  <c r="BD53" i="1"/>
  <c r="BD82" i="1"/>
  <c r="BD16" i="1"/>
  <c r="BD10" i="1"/>
  <c r="BD11" i="1"/>
  <c r="BD43" i="1"/>
  <c r="BD64" i="1"/>
  <c r="BD51" i="1"/>
  <c r="BD27" i="1"/>
  <c r="BD4" i="1"/>
  <c r="BD33" i="1"/>
  <c r="BD20" i="1"/>
  <c r="BD2" i="1"/>
  <c r="BD79" i="1"/>
  <c r="BD65" i="1"/>
  <c r="BD108" i="1"/>
  <c r="BD5" i="1"/>
  <c r="BD47" i="1"/>
  <c r="BD19" i="1"/>
  <c r="BD50" i="1"/>
  <c r="BD24" i="1"/>
  <c r="BD42" i="1"/>
  <c r="BD89" i="1"/>
  <c r="BD90" i="1"/>
  <c r="BD102" i="1"/>
  <c r="BD97" i="1"/>
  <c r="BD101" i="1"/>
  <c r="BD3" i="1"/>
  <c r="BD28" i="1"/>
  <c r="BD40" i="1"/>
  <c r="BD105" i="1"/>
  <c r="BD59" i="1"/>
  <c r="BD54" i="1"/>
  <c r="BD114" i="1"/>
  <c r="BD56" i="1"/>
  <c r="BD17" i="1"/>
  <c r="BD77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AP44" i="1" l="1"/>
  <c r="AN44" i="1"/>
  <c r="AL44" i="1"/>
  <c r="AO44" i="1"/>
  <c r="AM44" i="1"/>
  <c r="BK44" i="1" l="1"/>
  <c r="BI44" i="1" l="1"/>
  <c r="AX44" i="1"/>
  <c r="AY44" i="1"/>
  <c r="AZ44" i="1"/>
  <c r="BA44" i="1"/>
  <c r="BB44" i="1"/>
  <c r="BC44" i="1"/>
  <c r="BE44" i="1"/>
  <c r="BD44" i="1" l="1"/>
</calcChain>
</file>

<file path=xl/sharedStrings.xml><?xml version="1.0" encoding="utf-8"?>
<sst xmlns="http://schemas.openxmlformats.org/spreadsheetml/2006/main" count="1132" uniqueCount="432">
  <si>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</si>
  <si>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</si>
  <si>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</si>
  <si>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</si>
  <si>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</si>
  <si>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</si>
  <si>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</si>
  <si>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</si>
  <si>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</si>
  <si>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</si>
  <si>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</si>
  <si>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</si>
  <si>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</si>
  <si>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</si>
  <si>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</si>
  <si>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</si>
  <si>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</si>
  <si>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</si>
  <si>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</si>
  <si>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</si>
  <si>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</si>
  <si>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</si>
  <si>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</si>
  <si>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</si>
  <si>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</si>
  <si>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</si>
  <si>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</si>
  <si>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</si>
  <si>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</si>
  <si>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</si>
  <si>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</si>
  <si>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</si>
  <si>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</si>
  <si>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</si>
  <si>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</si>
  <si>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</si>
  <si>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</si>
  <si>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</si>
  <si>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</si>
  <si>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</si>
  <si>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</si>
  <si>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</si>
  <si>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</si>
  <si>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</si>
  <si>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</si>
  <si>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</si>
  <si>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</si>
  <si>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</si>
  <si>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</si>
  <si>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</si>
  <si>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</si>
  <si>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</si>
  <si>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</si>
  <si>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</si>
  <si>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</si>
  <si>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</si>
  <si>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</si>
  <si>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</si>
  <si>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</si>
  <si>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</si>
  <si>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</si>
  <si>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</si>
  <si>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</si>
  <si>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</si>
  <si>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</si>
  <si>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</si>
  <si>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</si>
  <si>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</si>
  <si>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</si>
  <si>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</si>
  <si>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</si>
  <si>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</si>
  <si>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</si>
  <si>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</si>
  <si>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</si>
  <si>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</si>
  <si>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</si>
  <si>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</si>
  <si>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</si>
  <si>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</si>
  <si>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</si>
  <si>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</si>
  <si>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</si>
  <si>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</si>
  <si>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</si>
  <si>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</si>
  <si>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</si>
  <si>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</si>
  <si>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</si>
  <si>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</si>
  <si>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</si>
  <si>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</si>
  <si>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</si>
  <si>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</si>
  <si>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</si>
  <si>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</si>
  <si>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</si>
  <si>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</si>
  <si>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</si>
  <si>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</si>
  <si>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</si>
  <si>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</si>
  <si>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</si>
  <si>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</si>
  <si>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</si>
  <si>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</si>
  <si>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</si>
  <si>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</si>
  <si>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</si>
  <si>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</si>
  <si>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</si>
  <si>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</si>
  <si>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</si>
  <si>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</si>
  <si>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</si>
  <si>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</si>
  <si>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</si>
  <si>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</si>
  <si>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</si>
  <si>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</si>
  <si>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</si>
  <si>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</si>
  <si>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</si>
  <si>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</si>
  <si>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</si>
  <si>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</si>
  <si>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</si>
  <si>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</si>
  <si>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</si>
  <si>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</si>
  <si>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</si>
  <si>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</si>
  <si>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</si>
  <si>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</si>
  <si>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</si>
  <si>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</si>
  <si>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</si>
  <si>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</si>
  <si>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</si>
  <si>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</si>
  <si>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</si>
  <si>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</si>
  <si>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</si>
  <si>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</si>
  <si>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</si>
  <si>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</si>
  <si>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</si>
  <si>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</si>
  <si>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</si>
  <si>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</si>
  <si>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</si>
  <si>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</si>
  <si>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</si>
  <si>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</si>
  <si>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</si>
  <si>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</si>
  <si>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</si>
  <si>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</si>
  <si>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</si>
  <si>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</si>
  <si>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</si>
  <si>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</si>
  <si>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</si>
  <si>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</si>
  <si>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</si>
  <si>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</si>
  <si>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</si>
  <si>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</si>
  <si>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</si>
  <si>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</si>
  <si>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</si>
  <si>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</si>
  <si>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</si>
  <si>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</si>
  <si>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</si>
  <si>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</si>
  <si>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</si>
  <si>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</si>
  <si>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</si>
  <si>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</si>
  <si>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</si>
  <si>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Special pricing on food and drinks</t>
  </si>
  <si>
    <t>$1 off all drinks&lt;br&gt;$2 off appetizers</t>
  </si>
  <si>
    <t>$3 Wells, Pints, House Wines, Bottles &amp; Cans with appetizer specials and much, much more!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</si>
  <si>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</si>
  <si>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</si>
  <si>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</si>
  <si>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</si>
  <si>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</si>
  <si>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</si>
  <si>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</si>
  <si>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</si>
  <si>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</si>
  <si>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</si>
  <si>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</si>
  <si>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</si>
  <si>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</si>
  <si>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</si>
  <si>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</si>
  <si>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</si>
  <si>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</si>
  <si>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</si>
  <si>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</si>
  <si>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</si>
  <si>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</si>
  <si>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</si>
  <si>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</si>
  <si>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</si>
  <si>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</si>
  <si>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</si>
  <si>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</si>
  <si>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</si>
  <si>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</si>
  <si>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</si>
  <si>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</si>
  <si>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$2.50 wells &amp; domestic pints&lt;br&gt;$3.25 premium pints&lt;br&gt;$2.75 domestic bottles&lt;br&gt;$3.75 premium bottles&lt;br&gt;75 cents wings! No minimum order. DINE IN ONLY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</si>
  <si>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</si>
  <si>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</si>
  <si>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</si>
  <si>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</si>
  <si>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</si>
  <si>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</si>
  <si>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</si>
  <si>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</si>
  <si>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</si>
  <si>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</si>
  <si>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</si>
  <si>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</si>
  <si>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</si>
  <si>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</si>
  <si>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</si>
  <si>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</si>
  <si>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</si>
  <si>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</si>
  <si>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</si>
  <si>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</si>
  <si>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</si>
  <si>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</si>
  <si>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</si>
  <si>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</si>
  <si>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</si>
  <si>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</si>
  <si>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</si>
  <si>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</si>
  <si>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</si>
  <si>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</si>
  <si>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</si>
  <si>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</si>
  <si>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</si>
  <si>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</si>
  <si>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</si>
  <si>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</si>
  <si>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</si>
  <si>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</si>
  <si>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</si>
  <si>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</si>
  <si>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</si>
  <si>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</si>
  <si>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</si>
  <si>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</si>
  <si>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</si>
  <si>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</si>
  <si>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</si>
  <si>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</si>
  <si>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</si>
  <si>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</si>
  <si>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</si>
  <si>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</si>
  <si>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</si>
  <si>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</si>
  <si>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</si>
  <si>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</si>
  <si>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</si>
  <si>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</si>
  <si>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</si>
  <si>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</si>
  <si>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</si>
  <si>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</si>
  <si>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</si>
  <si>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</si>
  <si>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</si>
  <si>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</si>
  <si>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</si>
  <si>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</si>
  <si>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</si>
  <si>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</si>
  <si>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</si>
  <si>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</si>
  <si>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</si>
  <si>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</si>
  <si>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</si>
  <si>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</si>
  <si>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</si>
  <si>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</si>
  <si>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</si>
  <si>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</si>
  <si>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</si>
  <si>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</si>
  <si>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</si>
  <si>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</si>
  <si>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</si>
  <si>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</si>
  <si>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</si>
  <si>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</si>
  <si>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</si>
  <si>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</si>
  <si>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</si>
  <si>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</si>
  <si>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</si>
  <si>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</si>
  <si>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</si>
  <si>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</si>
  <si>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</si>
  <si>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</si>
  <si>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</si>
  <si>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</si>
  <si>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</si>
  <si>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</si>
  <si>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</si>
  <si>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</si>
  <si>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</si>
  <si>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</si>
  <si>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</si>
  <si>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</si>
  <si>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</si>
  <si>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</si>
  <si>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</si>
  <si>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</si>
  <si>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</si>
  <si>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</si>
  <si>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</si>
  <si>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</si>
  <si>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</si>
  <si>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</si>
  <si>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</si>
  <si>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</si>
  <si>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</si>
  <si>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</si>
  <si>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</si>
  <si>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</si>
  <si>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</si>
  <si>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</si>
  <si>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</si>
  <si>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</si>
  <si>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</si>
  <si>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</si>
  <si>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</si>
  <si>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</si>
  <si>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</si>
  <si>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</si>
  <si>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</si>
  <si>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</si>
  <si>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</si>
  <si>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</si>
  <si>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</si>
  <si>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</si>
  <si>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</si>
  <si>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</si>
  <si>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</si>
  <si>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</si>
  <si>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</si>
  <si>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</si>
  <si>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</si>
  <si>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</si>
  <si>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</si>
  <si>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</si>
  <si>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</si>
  <si>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</si>
  <si>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</si>
  <si>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</si>
  <si>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</si>
  <si>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</si>
  <si>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</si>
  <si>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</si>
  <si>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</si>
  <si>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</si>
  <si>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</si>
  <si>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</si>
  <si>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</si>
  <si>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</si>
  <si>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</si>
  <si>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</si>
  <si>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</si>
  <si>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</si>
  <si>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</si>
  <si>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</si>
  <si>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</si>
  <si>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</si>
  <si>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</si>
  <si>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</si>
  <si>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</si>
  <si>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</si>
  <si>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</si>
  <si>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</si>
  <si>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</si>
  <si>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</si>
  <si>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</si>
  <si>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</si>
  <si>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</si>
  <si>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</si>
  <si>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</si>
  <si>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</si>
  <si>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</si>
  <si>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</si>
  <si>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</si>
  <si>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</si>
  <si>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</si>
  <si>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</si>
  <si>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</si>
  <si>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</si>
  <si>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</si>
  <si>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</si>
  <si>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</si>
  <si>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</si>
  <si>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</si>
  <si>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</si>
  <si>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</si>
  <si>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</si>
  <si>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</si>
  <si>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</si>
  <si>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</si>
  <si>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</si>
  <si>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</si>
  <si>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</si>
  <si>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</si>
  <si>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</si>
  <si>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</si>
  <si>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</si>
  <si>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</si>
  <si>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</si>
  <si>
    <t>$5 Cocktails&lt;br&gt;$3 Wells&lt;br&gt;$1 Off Beer and Wine</t>
  </si>
  <si>
    <t>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</si>
</sst>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7"/>
  <sheetViews>
    <sheetView tabSelected="1" zoomScale="85" zoomScaleNormal="85" workbookViewId="0">
      <pane xSplit="4" ySplit="1" topLeftCell="G65" activePane="bottomRight" state="frozen"/>
      <selection pane="topRight" activeCell="E1" sqref="E1"/>
      <selection pane="bottomLeft" activeCell="U86" sqref="U86"/>
      <selection pane="bottomRight" activeCell="B79" sqref="B79"/>
    </sheetView>
  </sheetViews>
  <sheetFormatPr defaultColWidth="9.140625" defaultRowHeight="21" customHeight="1"/>
  <cols>
    <col min="2" max="2" width="29.140625" customWidth="1"/>
    <col min="3" max="3" width="19.85546875" customWidth="1"/>
    <col min="4" max="6" width="6" customWidth="1"/>
    <col min="7" max="7" width="12.28515625" customWidth="1"/>
    <col min="8" max="21" width="6" customWidth="1"/>
    <col min="22" max="22" width="34.85546875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44" max="49" width="9.140625" customWidth="1"/>
    <col min="50" max="50" width="90.5703125" customWidth="1"/>
    <col min="51" max="51" width="5.5703125" customWidth="1"/>
    <col min="52" max="52" width="9.140625" customWidth="1"/>
    <col min="53" max="53" width="10.140625" customWidth="1"/>
    <col min="54" max="55" width="9.140625" customWidth="1"/>
    <col min="56" max="56" width="83.28515625" customWidth="1"/>
    <col min="57" max="57" width="53.5703125" customWidth="1"/>
    <col min="58" max="58" width="19.42578125" customWidth="1"/>
    <col min="59" max="60" width="9.140625" customWidth="1"/>
    <col min="61" max="61" width="22.8554687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221</v>
      </c>
      <c r="C2" t="s">
        <v>84</v>
      </c>
      <c r="G2" s="9" t="s">
        <v>302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422</v>
      </c>
      <c r="W2" t="str">
        <f t="shared" ref="W2:W33" si="0">IF(H2&gt;0,H2/100,"")</f>
        <v/>
      </c>
      <c r="X2" t="str">
        <f t="shared" ref="X2:X33" si="1">IF(I2&gt;0,I2/100,"")</f>
        <v/>
      </c>
      <c r="Y2" t="str">
        <f t="shared" ref="Y2:Y33" si="2">IF(J2&gt;0,J2/100,"")</f>
        <v/>
      </c>
      <c r="Z2" t="str">
        <f t="shared" ref="Z2:Z33" si="3">IF(K2&gt;0,K2/100,"")</f>
        <v/>
      </c>
      <c r="AA2">
        <f t="shared" ref="AA2:AA33" si="4">IF(L2&gt;0,L2/100,"")</f>
        <v>15.15</v>
      </c>
      <c r="AB2">
        <f t="shared" ref="AB2:AB33" si="5">IF(M2&gt;0,M2/100,"")</f>
        <v>18.3</v>
      </c>
      <c r="AC2">
        <f t="shared" ref="AC2:AC33" si="6">IF(N2&gt;0,N2/100,"")</f>
        <v>15.15</v>
      </c>
      <c r="AD2">
        <f t="shared" ref="AD2:AD33" si="7">IF(O2&gt;0,O2/100,"")</f>
        <v>18.3</v>
      </c>
      <c r="AE2">
        <f t="shared" ref="AE2:AE33" si="8">IF(P2&gt;0,P2/100,"")</f>
        <v>15.15</v>
      </c>
      <c r="AF2">
        <f t="shared" ref="AF2:AF33" si="9">IF(Q2&gt;0,Q2/100,"")</f>
        <v>18.3</v>
      </c>
      <c r="AG2">
        <f t="shared" ref="AG2:AG33" si="10">IF(R2&gt;0,R2/100,"")</f>
        <v>15.15</v>
      </c>
      <c r="AH2">
        <f t="shared" ref="AH2:AH33" si="11">IF(S2&gt;0,S2/100,"")</f>
        <v>18.3</v>
      </c>
      <c r="AI2">
        <f t="shared" ref="AI2:AI33" si="12">IF(T2&gt;0,T2/100,"")</f>
        <v>15.15</v>
      </c>
      <c r="AJ2">
        <f t="shared" ref="AJ2:AJ33" si="13">IF(U2&gt;0,U2/100,"")</f>
        <v>18.3</v>
      </c>
      <c r="AK2" t="str">
        <f t="shared" ref="AK2:AK33" si="14">IF(H2&gt;0,CONCATENATE(IF(W2&lt;=12,W2,W2-12),IF(OR(W2&lt;12,W2=24),"am","pm"),"-",IF(X2&lt;=12,X2,X2-12),IF(OR(X2&lt;12,X2=24),"am","pm")),"")</f>
        <v/>
      </c>
      <c r="AL2" t="str">
        <f t="shared" ref="AL2:AL33" si="15">IF(J2&gt;0,CONCATENATE(IF(Y2&lt;=12,Y2,Y2-12),IF(OR(Y2&lt;12,Y2=24),"am","pm"),"-",IF(Z2&lt;=12,Z2,Z2-12),IF(OR(Z2&lt;12,Z2=24),"am","pm")),"")</f>
        <v/>
      </c>
      <c r="AM2" t="str">
        <f t="shared" ref="AM2:AM33" si="16">IF(L2&gt;0,CONCATENATE(IF(AA2&lt;=12,AA2,AA2-12),IF(OR(AA2&lt;12,AA2=24),"am","pm"),"-",IF(AB2&lt;=12,AB2,AB2-12),IF(OR(AB2&lt;12,AB2=24),"am","pm")),"")</f>
        <v>3.15pm-6.3pm</v>
      </c>
      <c r="AN2" t="str">
        <f t="shared" ref="AN2:AN33" si="17">IF(N2&gt;0,CONCATENATE(IF(AC2&lt;=12,AC2,AC2-12),IF(OR(AC2&lt;12,AC2=24),"am","pm"),"-",IF(AD2&lt;=12,AD2,AD2-12),IF(OR(AD2&lt;12,AD2=24),"am","pm")),"")</f>
        <v>3.15pm-6.3pm</v>
      </c>
      <c r="AO2" t="str">
        <f t="shared" ref="AO2:AO33" si="18">IF(O2&gt;0,CONCATENATE(IF(AE2&lt;=12,AE2,AE2-12),IF(OR(AE2&lt;12,AE2=24),"am","pm"),"-",IF(AF2&lt;=12,AF2,AF2-12),IF(OR(AF2&lt;12,AF2=24),"am","pm")),"")</f>
        <v>3.15pm-6.3pm</v>
      </c>
      <c r="AP2" t="str">
        <f t="shared" ref="AP2:AP33" si="19">IF(R2&gt;0,CONCATENATE(IF(AG2&lt;=12,AG2,AG2-12),IF(OR(AG2&lt;12,AG2=24),"am","pm"),"-",IF(AH2&lt;=12,AH2,AH2-12),IF(OR(AH2&lt;12,AH2=24),"am","pm")),"")</f>
        <v>3.15pm-6.3pm</v>
      </c>
      <c r="AQ2" t="str">
        <f t="shared" ref="AQ2:AQ33" si="20">IF(T2&gt;0,CONCATENATE(IF(AI2&lt;=12,AI2,AI2-12),IF(OR(AI2&lt;12,AI2=24),"am","pm"),"-",IF(AJ2&lt;=12,AJ2,AJ2-12),IF(OR(AJ2&lt;12,AJ2=24),"am","pm")),"")</f>
        <v>3.15pm-6.3pm</v>
      </c>
      <c r="AR2" s="1"/>
      <c r="AT2" t="s">
        <v>314</v>
      </c>
      <c r="AU2" t="s">
        <v>405</v>
      </c>
      <c r="AV2" s="2" t="s">
        <v>403</v>
      </c>
      <c r="AW2" s="2" t="s">
        <v>403</v>
      </c>
      <c r="AX2" s="3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3" si="22">IF(AS2&gt;0,"&lt;img src=@img/outdoor.png@&gt;","")</f>
        <v/>
      </c>
      <c r="AZ2" t="str">
        <f t="shared" ref="AZ2:AZ33" si="23">IF(AT2&gt;0,"&lt;img src=@img/pets.png@&gt;","")</f>
        <v>&lt;img src=@img/pets.png@&gt;</v>
      </c>
      <c r="BA2" t="str">
        <f t="shared" ref="BA2:BA33" si="24">IF(AU2="hard","&lt;img src=@img/hard.png@&gt;",IF(AU2="medium","&lt;img src=@img/medium.png@&gt;",IF(AU2="easy","&lt;img src=@img/easy.png@&gt;","")))</f>
        <v/>
      </c>
      <c r="BB2" t="str">
        <f t="shared" ref="BB2:BB33" si="25">IF(AV2="true","&lt;img src=@img/drinkicon.png@&gt;","")</f>
        <v>&lt;img src=@img/drinkicon.png@&gt;</v>
      </c>
      <c r="BC2" t="str">
        <f t="shared" ref="BC2:BC33" si="26">IF(AW2="true","&lt;img src=@img/foodicon.png@&gt;","")</f>
        <v>&lt;img src=@img/foodicon.png@&gt;</v>
      </c>
      <c r="BD2" t="str">
        <f t="shared" ref="BD2:BD33" si="27">CONCATENATE(AY2,AZ2,BA2,BB2,BC2,BK2)</f>
        <v>&lt;img src=@img/pets.png@&gt;&lt;img src=@img/drinkicon.png@&gt;&lt;img src=@img/foodicon.png@&gt;</v>
      </c>
      <c r="BE2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3" si="30">CONCATENATE("[",BG2,",",BH2,"],")</f>
        <v>[38.904906,-104.863874],</v>
      </c>
    </row>
    <row r="3" spans="2:64" ht="21" customHeight="1">
      <c r="B3" t="s">
        <v>328</v>
      </c>
      <c r="C3" t="s">
        <v>96</v>
      </c>
      <c r="G3" t="s">
        <v>351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326</v>
      </c>
      <c r="AU3" t="s">
        <v>405</v>
      </c>
      <c r="AV3" s="2" t="s">
        <v>404</v>
      </c>
      <c r="AW3" s="2" t="s">
        <v>404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150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423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326</v>
      </c>
      <c r="AU4" t="s">
        <v>405</v>
      </c>
      <c r="AV4" s="2" t="s">
        <v>403</v>
      </c>
      <c r="AW4" s="2" t="s">
        <v>404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157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175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405</v>
      </c>
      <c r="AV5" s="2" t="s">
        <v>403</v>
      </c>
      <c r="AW5" s="2" t="s">
        <v>403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134</v>
      </c>
      <c r="C6" t="s">
        <v>138</v>
      </c>
      <c r="G6" s="9" t="s">
        <v>288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211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405</v>
      </c>
      <c r="AV6" s="2" t="s">
        <v>403</v>
      </c>
      <c r="AW6" s="2" t="s">
        <v>403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131</v>
      </c>
      <c r="C7" t="s">
        <v>138</v>
      </c>
      <c r="G7" s="9" t="s">
        <v>285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209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405</v>
      </c>
      <c r="AV7" s="2" t="s">
        <v>403</v>
      </c>
      <c r="AW7" s="2" t="s">
        <v>403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417</v>
      </c>
      <c r="C8" t="s">
        <v>356</v>
      </c>
      <c r="G8" s="9" t="s">
        <v>418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424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405</v>
      </c>
      <c r="AV8" s="2" t="s">
        <v>403</v>
      </c>
      <c r="AW8" s="2" t="s">
        <v>404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114</v>
      </c>
      <c r="C9" t="s">
        <v>123</v>
      </c>
      <c r="G9" s="9" t="s">
        <v>268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199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405</v>
      </c>
      <c r="AV9" s="2" t="s">
        <v>403</v>
      </c>
      <c r="AW9" s="2" t="s">
        <v>404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103</v>
      </c>
      <c r="C10" t="s">
        <v>55</v>
      </c>
      <c r="G10" s="9" t="s">
        <v>258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411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405</v>
      </c>
      <c r="AV10" s="2" t="s">
        <v>403</v>
      </c>
      <c r="AW10" s="2" t="s">
        <v>404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93</v>
      </c>
      <c r="C11" t="s">
        <v>96</v>
      </c>
      <c r="G11" s="9" t="s">
        <v>248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184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405</v>
      </c>
      <c r="AV11" s="2" t="s">
        <v>403</v>
      </c>
      <c r="AW11" s="2" t="s">
        <v>403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333</v>
      </c>
      <c r="C12" t="s">
        <v>73</v>
      </c>
      <c r="G12" t="s">
        <v>340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326</v>
      </c>
      <c r="AT12" t="s">
        <v>314</v>
      </c>
      <c r="AU12" t="s">
        <v>405</v>
      </c>
      <c r="AV12" s="2" t="s">
        <v>404</v>
      </c>
      <c r="AW12" s="2" t="s">
        <v>404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226</v>
      </c>
      <c r="C13" t="s">
        <v>138</v>
      </c>
      <c r="G13" s="9" t="s">
        <v>305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425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405</v>
      </c>
      <c r="AV13" s="2" t="s">
        <v>403</v>
      </c>
      <c r="AW13" s="2" t="s">
        <v>403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222</v>
      </c>
      <c r="C14" t="s">
        <v>55</v>
      </c>
      <c r="G14" s="9" t="s">
        <v>303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223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405</v>
      </c>
      <c r="AV14" s="2" t="s">
        <v>403</v>
      </c>
      <c r="AW14" s="2" t="s">
        <v>403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118</v>
      </c>
      <c r="C15" t="s">
        <v>123</v>
      </c>
      <c r="G15" s="9" t="s">
        <v>273</v>
      </c>
      <c r="H15">
        <v>1500</v>
      </c>
      <c r="I15">
        <v>1800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s="3" t="s">
        <v>203</v>
      </c>
      <c r="W15">
        <f t="shared" si="0"/>
        <v>15</v>
      </c>
      <c r="X15">
        <f t="shared" si="1"/>
        <v>18</v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>
        <f t="shared" si="12"/>
        <v>15</v>
      </c>
      <c r="AJ15">
        <f t="shared" si="13"/>
        <v>18</v>
      </c>
      <c r="AK15" t="str">
        <f t="shared" si="14"/>
        <v>3pm-6pm</v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>3pm-6pm</v>
      </c>
      <c r="AR15" s="1"/>
      <c r="AU15" t="s">
        <v>405</v>
      </c>
      <c r="AV15" s="2" t="s">
        <v>403</v>
      </c>
      <c r="AW15" s="2" t="s">
        <v>403</v>
      </c>
      <c r="AX15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>&lt;img src=@img/foodicon.png@&gt;</v>
      </c>
      <c r="BD15" t="str">
        <f t="shared" si="27"/>
        <v>&lt;img src=@img/drinkicon.png@&gt;&lt;img src=@img/foodicon.png@&gt;</v>
      </c>
      <c r="BE15" t="str">
        <f t="shared" si="28"/>
        <v>drink food med  monument</v>
      </c>
      <c r="BF15" t="str">
        <f t="shared" si="29"/>
        <v>Monument</v>
      </c>
      <c r="BG15" s="3">
        <v>39.022539999999999</v>
      </c>
      <c r="BH15">
        <v>-104.82472</v>
      </c>
      <c r="BI15" t="str">
        <f t="shared" si="30"/>
        <v>[39.02254,-104.82472],</v>
      </c>
    </row>
    <row r="16" spans="2:64" ht="21" customHeight="1">
      <c r="B16" t="s">
        <v>218</v>
      </c>
      <c r="C16" t="s">
        <v>55</v>
      </c>
      <c r="G16" s="9" t="s">
        <v>300</v>
      </c>
      <c r="W16" t="str">
        <f t="shared" si="0"/>
        <v/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/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/>
      </c>
      <c r="AN16" t="str">
        <f t="shared" si="17"/>
        <v/>
      </c>
      <c r="AO16" t="str">
        <f t="shared" si="18"/>
        <v/>
      </c>
      <c r="AP16" t="str">
        <f t="shared" si="19"/>
        <v/>
      </c>
      <c r="AQ16" t="str">
        <f t="shared" si="20"/>
        <v/>
      </c>
      <c r="AR16" s="4"/>
      <c r="AT16" t="s">
        <v>314</v>
      </c>
      <c r="AU16" t="s">
        <v>405</v>
      </c>
      <c r="AV16" s="2" t="s">
        <v>404</v>
      </c>
      <c r="AW16" s="2" t="s">
        <v>404</v>
      </c>
      <c r="AX16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6" t="str">
        <f t="shared" si="22"/>
        <v/>
      </c>
      <c r="AZ16" t="str">
        <f t="shared" si="23"/>
        <v>&lt;img src=@img/pets.png@&gt;</v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>&lt;img src=@img/pets.png@&gt;</v>
      </c>
      <c r="BE16" t="str">
        <f t="shared" si="28"/>
        <v>pet med  downtown</v>
      </c>
      <c r="BF16" t="str">
        <f t="shared" si="29"/>
        <v>Downtown</v>
      </c>
      <c r="BG16">
        <v>38.810920000000003</v>
      </c>
      <c r="BH16">
        <v>-104.82729</v>
      </c>
      <c r="BI16" t="str">
        <f t="shared" si="30"/>
        <v>[38.81092,-104.82729],</v>
      </c>
    </row>
    <row r="17" spans="2:62" ht="21" customHeight="1">
      <c r="B17" t="s">
        <v>132</v>
      </c>
      <c r="C17" t="s">
        <v>138</v>
      </c>
      <c r="G17" s="9" t="s">
        <v>286</v>
      </c>
      <c r="J17">
        <v>1400</v>
      </c>
      <c r="K17">
        <v>1800</v>
      </c>
      <c r="L17">
        <v>1400</v>
      </c>
      <c r="M17">
        <v>1800</v>
      </c>
      <c r="N17">
        <v>1400</v>
      </c>
      <c r="O17">
        <v>1800</v>
      </c>
      <c r="P17">
        <v>1400</v>
      </c>
      <c r="Q17">
        <v>1800</v>
      </c>
      <c r="R17">
        <v>1400</v>
      </c>
      <c r="S17">
        <v>1800</v>
      </c>
      <c r="V17" t="s">
        <v>426</v>
      </c>
      <c r="W17" t="str">
        <f t="shared" si="0"/>
        <v/>
      </c>
      <c r="X17" t="str">
        <f t="shared" si="1"/>
        <v/>
      </c>
      <c r="Y17">
        <f t="shared" si="2"/>
        <v>14</v>
      </c>
      <c r="Z17">
        <f t="shared" si="3"/>
        <v>18</v>
      </c>
      <c r="AA17">
        <f t="shared" si="4"/>
        <v>14</v>
      </c>
      <c r="AB17">
        <f t="shared" si="5"/>
        <v>18</v>
      </c>
      <c r="AC17">
        <f t="shared" si="6"/>
        <v>14</v>
      </c>
      <c r="AD17">
        <f t="shared" si="7"/>
        <v>18</v>
      </c>
      <c r="AE17">
        <f t="shared" si="8"/>
        <v>14</v>
      </c>
      <c r="AF17">
        <f t="shared" si="9"/>
        <v>18</v>
      </c>
      <c r="AG17">
        <f t="shared" si="10"/>
        <v>14</v>
      </c>
      <c r="AH17">
        <f t="shared" si="11"/>
        <v>18</v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>2pm-6pm</v>
      </c>
      <c r="AM17" t="str">
        <f t="shared" si="16"/>
        <v>2pm-6pm</v>
      </c>
      <c r="AN17" t="str">
        <f t="shared" si="17"/>
        <v>2pm-6pm</v>
      </c>
      <c r="AO17" t="str">
        <f t="shared" si="18"/>
        <v>2pm-6pm</v>
      </c>
      <c r="AP17" t="str">
        <f t="shared" si="19"/>
        <v>2pm-6pm</v>
      </c>
      <c r="AQ17" t="str">
        <f t="shared" si="20"/>
        <v/>
      </c>
      <c r="AR17" s="1"/>
      <c r="AU17" t="s">
        <v>405</v>
      </c>
      <c r="AV17" s="2" t="s">
        <v>403</v>
      </c>
      <c r="AW17" s="2" t="s">
        <v>403</v>
      </c>
      <c r="AX17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nacademy</v>
      </c>
      <c r="BF17" t="str">
        <f t="shared" si="29"/>
        <v>North Academy</v>
      </c>
      <c r="BG17">
        <v>38.938290000000002</v>
      </c>
      <c r="BH17">
        <v>-104.79742</v>
      </c>
      <c r="BI17" t="str">
        <f t="shared" si="30"/>
        <v>[38.93829,-104.79742],</v>
      </c>
    </row>
    <row r="18" spans="2:62" ht="21" customHeight="1">
      <c r="B18" s="19" t="s">
        <v>110</v>
      </c>
      <c r="C18" t="s">
        <v>111</v>
      </c>
      <c r="G18" s="9" t="s">
        <v>265</v>
      </c>
      <c r="V18" t="s">
        <v>197</v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/>
      </c>
      <c r="AF18" t="str">
        <f t="shared" si="9"/>
        <v/>
      </c>
      <c r="AG18" t="str">
        <f t="shared" si="10"/>
        <v/>
      </c>
      <c r="AH18" t="str">
        <f t="shared" si="11"/>
        <v/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/>
      </c>
      <c r="AP18" t="str">
        <f t="shared" si="19"/>
        <v/>
      </c>
      <c r="AQ18" t="str">
        <f t="shared" si="20"/>
        <v/>
      </c>
      <c r="AR18" s="1"/>
      <c r="AU18" t="s">
        <v>405</v>
      </c>
      <c r="AV18" s="2" t="s">
        <v>403</v>
      </c>
      <c r="AW18" s="2" t="s">
        <v>403</v>
      </c>
      <c r="AX18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woodland</v>
      </c>
      <c r="BF18" t="str">
        <f t="shared" si="29"/>
        <v>Woodlands Park</v>
      </c>
      <c r="BG18">
        <v>38.988039999999998</v>
      </c>
      <c r="BH18">
        <v>-105.04581</v>
      </c>
      <c r="BI18" t="str">
        <f t="shared" si="30"/>
        <v>[38.98804,-105.04581],</v>
      </c>
    </row>
    <row r="19" spans="2:62" ht="21" customHeight="1">
      <c r="B19" t="s">
        <v>119</v>
      </c>
      <c r="C19" t="s">
        <v>123</v>
      </c>
      <c r="G19" s="9" t="s">
        <v>274</v>
      </c>
      <c r="H19">
        <v>2100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T19">
        <v>2100</v>
      </c>
      <c r="U19">
        <v>2400</v>
      </c>
      <c r="V19" t="s">
        <v>204</v>
      </c>
      <c r="W19">
        <f t="shared" si="0"/>
        <v>21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>
        <f t="shared" si="12"/>
        <v>21</v>
      </c>
      <c r="AJ19">
        <f t="shared" si="13"/>
        <v>24</v>
      </c>
      <c r="AK19" t="str">
        <f t="shared" si="14"/>
        <v>9pm-12am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>9pm-12am</v>
      </c>
      <c r="AU19" t="s">
        <v>405</v>
      </c>
      <c r="AV19" s="2" t="s">
        <v>403</v>
      </c>
      <c r="AW19" s="2" t="s">
        <v>403</v>
      </c>
      <c r="AX19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monument</v>
      </c>
      <c r="BF19" t="str">
        <f t="shared" si="29"/>
        <v>Monument</v>
      </c>
      <c r="BG19">
        <v>39.021619999999999</v>
      </c>
      <c r="BH19">
        <v>-104.82538</v>
      </c>
      <c r="BI19" t="str">
        <f t="shared" si="30"/>
        <v>[39.02162,-104.82538],</v>
      </c>
    </row>
    <row r="20" spans="2:62" ht="21" customHeight="1">
      <c r="B20" s="19" t="s">
        <v>367</v>
      </c>
      <c r="C20" s="20" t="s">
        <v>356</v>
      </c>
      <c r="G20" s="20" t="s">
        <v>366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406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405</v>
      </c>
      <c r="AV20" s="2" t="s">
        <v>403</v>
      </c>
      <c r="AW20" s="2" t="s">
        <v>403</v>
      </c>
      <c r="AX20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broadmoor</v>
      </c>
      <c r="BF20" t="str">
        <f t="shared" si="29"/>
        <v>Broadmoor</v>
      </c>
      <c r="BG20">
        <v>38.795009999999998</v>
      </c>
      <c r="BH20">
        <v>-104.80183</v>
      </c>
      <c r="BI20" t="str">
        <f t="shared" si="30"/>
        <v>[38.79501,-104.80183],</v>
      </c>
    </row>
    <row r="21" spans="2:62" ht="21" customHeight="1">
      <c r="B21" s="19" t="s">
        <v>365</v>
      </c>
      <c r="C21" s="9" t="s">
        <v>138</v>
      </c>
      <c r="G21" s="9" t="s">
        <v>364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406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405</v>
      </c>
      <c r="AV21" s="2" t="s">
        <v>403</v>
      </c>
      <c r="AW21" s="2" t="s">
        <v>403</v>
      </c>
      <c r="AX21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nacademy</v>
      </c>
      <c r="BF21" t="str">
        <f t="shared" si="29"/>
        <v>North Academy</v>
      </c>
      <c r="BG21">
        <v>38.915370000000003</v>
      </c>
      <c r="BH21">
        <v>-104.78644</v>
      </c>
      <c r="BI21" t="str">
        <f t="shared" si="30"/>
        <v>[38.91537,-104.78644],</v>
      </c>
    </row>
    <row r="22" spans="2:62" ht="21" customHeight="1">
      <c r="B22" s="19" t="s">
        <v>363</v>
      </c>
      <c r="C22" t="s">
        <v>96</v>
      </c>
      <c r="G22" s="9" t="s">
        <v>251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406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405</v>
      </c>
      <c r="AV22" s="2" t="s">
        <v>403</v>
      </c>
      <c r="AW22" s="2" t="s">
        <v>403</v>
      </c>
      <c r="AX22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38.872680000000003</v>
      </c>
      <c r="BH22">
        <v>-104.71903</v>
      </c>
      <c r="BI22" t="str">
        <f t="shared" si="30"/>
        <v>[38.87268,-104.71903],</v>
      </c>
    </row>
    <row r="23" spans="2:62" ht="21" customHeight="1">
      <c r="B23" s="19" t="s">
        <v>89</v>
      </c>
      <c r="C23" t="s">
        <v>96</v>
      </c>
      <c r="G23" s="9" t="s">
        <v>244</v>
      </c>
      <c r="H23">
        <v>1100</v>
      </c>
      <c r="I23">
        <v>2400</v>
      </c>
      <c r="J23">
        <v>1100</v>
      </c>
      <c r="K23">
        <v>1900</v>
      </c>
      <c r="L23">
        <v>1100</v>
      </c>
      <c r="M23">
        <v>1900</v>
      </c>
      <c r="N23">
        <v>1100</v>
      </c>
      <c r="O23">
        <v>1900</v>
      </c>
      <c r="P23">
        <v>1100</v>
      </c>
      <c r="Q23">
        <v>1900</v>
      </c>
      <c r="R23">
        <v>1100</v>
      </c>
      <c r="S23">
        <v>1900</v>
      </c>
      <c r="T23">
        <v>1100</v>
      </c>
      <c r="U23">
        <v>1900</v>
      </c>
      <c r="V23" s="3" t="s">
        <v>183</v>
      </c>
      <c r="W23">
        <f t="shared" si="0"/>
        <v>11</v>
      </c>
      <c r="X23">
        <f t="shared" si="1"/>
        <v>24</v>
      </c>
      <c r="Y23">
        <f t="shared" si="2"/>
        <v>11</v>
      </c>
      <c r="Z23">
        <f t="shared" si="3"/>
        <v>19</v>
      </c>
      <c r="AA23">
        <f t="shared" si="4"/>
        <v>11</v>
      </c>
      <c r="AB23">
        <f t="shared" si="5"/>
        <v>19</v>
      </c>
      <c r="AC23">
        <f t="shared" si="6"/>
        <v>11</v>
      </c>
      <c r="AD23">
        <f t="shared" si="7"/>
        <v>19</v>
      </c>
      <c r="AE23">
        <f t="shared" si="8"/>
        <v>11</v>
      </c>
      <c r="AF23">
        <f t="shared" si="9"/>
        <v>19</v>
      </c>
      <c r="AG23">
        <f t="shared" si="10"/>
        <v>11</v>
      </c>
      <c r="AH23">
        <f t="shared" si="11"/>
        <v>19</v>
      </c>
      <c r="AI23">
        <f t="shared" si="12"/>
        <v>11</v>
      </c>
      <c r="AJ23">
        <f t="shared" si="13"/>
        <v>19</v>
      </c>
      <c r="AK23" t="str">
        <f t="shared" si="14"/>
        <v>11am-12am</v>
      </c>
      <c r="AL23" t="str">
        <f t="shared" si="15"/>
        <v>11am-7pm</v>
      </c>
      <c r="AM23" t="str">
        <f t="shared" si="16"/>
        <v>11am-7pm</v>
      </c>
      <c r="AN23" t="str">
        <f t="shared" si="17"/>
        <v>11am-7pm</v>
      </c>
      <c r="AO23" t="str">
        <f t="shared" si="18"/>
        <v>11am-7pm</v>
      </c>
      <c r="AP23" t="str">
        <f t="shared" si="19"/>
        <v>11am-7pm</v>
      </c>
      <c r="AQ23" t="str">
        <f t="shared" si="20"/>
        <v>11am-7pm</v>
      </c>
      <c r="AU23" t="s">
        <v>405</v>
      </c>
      <c r="AV23" s="2" t="s">
        <v>403</v>
      </c>
      <c r="AW23" s="2" t="s">
        <v>403</v>
      </c>
      <c r="AX23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38.895409999999998</v>
      </c>
      <c r="BH23">
        <v>-104.71510000000001</v>
      </c>
      <c r="BI23" t="str">
        <f t="shared" si="30"/>
        <v>[38.89541,-104.7151],</v>
      </c>
    </row>
    <row r="24" spans="2:62" ht="21" customHeight="1">
      <c r="B24" s="19" t="s">
        <v>105</v>
      </c>
      <c r="C24" t="s">
        <v>55</v>
      </c>
      <c r="G24" s="9" t="s">
        <v>257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T24">
        <v>1500</v>
      </c>
      <c r="U24">
        <v>1800</v>
      </c>
      <c r="V24" t="s">
        <v>191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>
        <f t="shared" si="12"/>
        <v>15</v>
      </c>
      <c r="AJ24">
        <f t="shared" si="13"/>
        <v>18</v>
      </c>
      <c r="AK24" t="str">
        <f t="shared" si="14"/>
        <v/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>3pm-6pm</v>
      </c>
      <c r="AR24" s="1"/>
      <c r="AU24" t="s">
        <v>405</v>
      </c>
      <c r="AV24" s="2" t="s">
        <v>403</v>
      </c>
      <c r="AW24" s="2" t="s">
        <v>403</v>
      </c>
      <c r="AX24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downtown</v>
      </c>
      <c r="BF24" t="str">
        <f t="shared" si="29"/>
        <v>Downtown</v>
      </c>
      <c r="BG24">
        <v>38.833321699999999</v>
      </c>
      <c r="BH24">
        <v>-104.8235583</v>
      </c>
      <c r="BI24" t="str">
        <f t="shared" si="30"/>
        <v>[38.8333217,-104.8235583],</v>
      </c>
      <c r="BJ24" s="2"/>
    </row>
    <row r="25" spans="2:62" ht="21" customHeight="1">
      <c r="B25" t="s">
        <v>329</v>
      </c>
      <c r="C25" t="s">
        <v>124</v>
      </c>
      <c r="G25" t="s">
        <v>352</v>
      </c>
      <c r="H25">
        <v>1500</v>
      </c>
      <c r="I25">
        <v>1800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V25" t="s">
        <v>335</v>
      </c>
      <c r="W25">
        <f t="shared" si="0"/>
        <v>15</v>
      </c>
      <c r="X25">
        <f t="shared" si="1"/>
        <v>18</v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 t="str">
        <f t="shared" si="12"/>
        <v/>
      </c>
      <c r="AJ25" t="str">
        <f t="shared" si="13"/>
        <v/>
      </c>
      <c r="AK25" t="str">
        <f t="shared" si="14"/>
        <v>3pm-6pm</v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/>
      </c>
      <c r="AS25" t="s">
        <v>326</v>
      </c>
      <c r="AU25" t="s">
        <v>405</v>
      </c>
      <c r="AV25" s="2" t="s">
        <v>403</v>
      </c>
      <c r="AW25" s="2" t="s">
        <v>403</v>
      </c>
      <c r="AX25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t="str">
        <f t="shared" si="22"/>
        <v>&lt;img src=@img/outdoor.png@&gt;</v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src=@img/outdoor.png@&gt;&lt;img src=@img/drinkicon.png@&gt;&lt;img src=@img/foodicon.png@&gt;</v>
      </c>
      <c r="BE25" t="str">
        <f t="shared" si="28"/>
        <v>outdoor drink food med  northgate</v>
      </c>
      <c r="BF25" t="str">
        <f t="shared" si="29"/>
        <v>North Gate</v>
      </c>
      <c r="BG25">
        <v>38.993273000000002</v>
      </c>
      <c r="BH25">
        <v>-104.811695</v>
      </c>
      <c r="BI25" t="str">
        <f t="shared" si="30"/>
        <v>[38.993273,-104.811695],</v>
      </c>
    </row>
    <row r="26" spans="2:62" ht="21" customHeight="1">
      <c r="B26" t="s">
        <v>324</v>
      </c>
      <c r="C26" t="s">
        <v>143</v>
      </c>
      <c r="G26" t="s">
        <v>348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/>
      </c>
      <c r="AH26" t="str">
        <f t="shared" si="11"/>
        <v/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/>
      </c>
      <c r="AN26" t="str">
        <f t="shared" si="17"/>
        <v/>
      </c>
      <c r="AO26" t="str">
        <f t="shared" si="18"/>
        <v/>
      </c>
      <c r="AP26" t="str">
        <f t="shared" si="19"/>
        <v/>
      </c>
      <c r="AQ26" t="str">
        <f t="shared" si="20"/>
        <v/>
      </c>
      <c r="AT26" t="s">
        <v>314</v>
      </c>
      <c r="AU26" t="s">
        <v>405</v>
      </c>
      <c r="AV26" s="2" t="s">
        <v>404</v>
      </c>
      <c r="AW26" s="2" t="s">
        <v>404</v>
      </c>
      <c r="AX26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t="str">
        <f t="shared" si="22"/>
        <v/>
      </c>
      <c r="AZ26" t="str">
        <f t="shared" si="23"/>
        <v>&lt;img src=@img/pets.png@&gt;</v>
      </c>
      <c r="BA26" t="str">
        <f t="shared" si="24"/>
        <v/>
      </c>
      <c r="BB26" t="str">
        <f t="shared" si="25"/>
        <v/>
      </c>
      <c r="BC26" t="str">
        <f t="shared" si="26"/>
        <v/>
      </c>
      <c r="BD26" t="str">
        <f t="shared" si="27"/>
        <v>&lt;img src=@img/pets.png@&gt;</v>
      </c>
      <c r="BE26" t="str">
        <f t="shared" si="28"/>
        <v>pet med  sacademy</v>
      </c>
      <c r="BF26" t="str">
        <f t="shared" si="29"/>
        <v>South Academy</v>
      </c>
      <c r="BG26">
        <v>38.744484999999997</v>
      </c>
      <c r="BH26">
        <v>-104.7396383</v>
      </c>
      <c r="BI26" t="str">
        <f t="shared" si="30"/>
        <v>[38.744485,-104.7396383],</v>
      </c>
    </row>
    <row r="27" spans="2:62" ht="21" customHeight="1">
      <c r="B27" s="19" t="s">
        <v>97</v>
      </c>
      <c r="C27" t="s">
        <v>55</v>
      </c>
      <c r="G27" s="9" t="s">
        <v>252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t="s">
        <v>407</v>
      </c>
      <c r="W27" t="str">
        <f t="shared" si="0"/>
        <v/>
      </c>
      <c r="X27" t="str">
        <f t="shared" si="1"/>
        <v/>
      </c>
      <c r="Y27">
        <f t="shared" si="2"/>
        <v>15</v>
      </c>
      <c r="Z27">
        <f t="shared" si="3"/>
        <v>18</v>
      </c>
      <c r="AA27">
        <f t="shared" si="4"/>
        <v>15</v>
      </c>
      <c r="AB27">
        <f t="shared" si="5"/>
        <v>18</v>
      </c>
      <c r="AC27">
        <f t="shared" si="6"/>
        <v>15</v>
      </c>
      <c r="AD27">
        <f t="shared" si="7"/>
        <v>18</v>
      </c>
      <c r="AE27">
        <f t="shared" si="8"/>
        <v>15</v>
      </c>
      <c r="AF27">
        <f t="shared" si="9"/>
        <v>18</v>
      </c>
      <c r="AG27">
        <f t="shared" si="10"/>
        <v>15</v>
      </c>
      <c r="AH27">
        <f t="shared" si="11"/>
        <v>18</v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>3pm-6pm</v>
      </c>
      <c r="AM27" t="str">
        <f t="shared" si="16"/>
        <v>3pm-6pm</v>
      </c>
      <c r="AN27" t="str">
        <f t="shared" si="17"/>
        <v>3pm-6pm</v>
      </c>
      <c r="AO27" t="str">
        <f t="shared" si="18"/>
        <v>3pm-6pm</v>
      </c>
      <c r="AP27" t="str">
        <f t="shared" si="19"/>
        <v>3pm-6pm</v>
      </c>
      <c r="AQ27" t="str">
        <f t="shared" si="20"/>
        <v/>
      </c>
      <c r="AU27" t="s">
        <v>405</v>
      </c>
      <c r="AV27" s="2" t="s">
        <v>403</v>
      </c>
      <c r="AW27" s="2" t="s">
        <v>403</v>
      </c>
      <c r="AX27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t="str">
        <f t="shared" si="22"/>
        <v/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>&lt;img src=@img/foodicon.png@&gt;</v>
      </c>
      <c r="BD27" t="str">
        <f t="shared" si="27"/>
        <v>&lt;img src=@img/drinkicon.png@&gt;&lt;img src=@img/foodicon.png@&gt;</v>
      </c>
      <c r="BE27" t="str">
        <f t="shared" si="28"/>
        <v>drink food med  downtown</v>
      </c>
      <c r="BF27" t="str">
        <f t="shared" si="29"/>
        <v>Downtown</v>
      </c>
      <c r="BG27">
        <v>38.825550200000002</v>
      </c>
      <c r="BH27">
        <v>-104.8244246</v>
      </c>
      <c r="BI27" t="str">
        <f t="shared" si="30"/>
        <v>[38.8255502,-104.8244246],</v>
      </c>
    </row>
    <row r="28" spans="2:62" ht="21" customHeight="1">
      <c r="B28" t="s">
        <v>332</v>
      </c>
      <c r="C28" t="s">
        <v>84</v>
      </c>
      <c r="G28" t="s">
        <v>355</v>
      </c>
      <c r="H28">
        <v>1400</v>
      </c>
      <c r="I28">
        <v>1700</v>
      </c>
      <c r="J28">
        <v>1400</v>
      </c>
      <c r="K28">
        <v>1700</v>
      </c>
      <c r="L28">
        <v>1400</v>
      </c>
      <c r="M28">
        <v>1700</v>
      </c>
      <c r="N28">
        <v>1400</v>
      </c>
      <c r="O28">
        <v>1700</v>
      </c>
      <c r="P28">
        <v>1400</v>
      </c>
      <c r="Q28">
        <v>1700</v>
      </c>
      <c r="R28">
        <v>1400</v>
      </c>
      <c r="S28">
        <v>1700</v>
      </c>
      <c r="T28">
        <v>1400</v>
      </c>
      <c r="U28">
        <v>1700</v>
      </c>
      <c r="V28" t="s">
        <v>337</v>
      </c>
      <c r="W28">
        <f t="shared" si="0"/>
        <v>14</v>
      </c>
      <c r="X28">
        <f t="shared" si="1"/>
        <v>17</v>
      </c>
      <c r="Y28">
        <f t="shared" si="2"/>
        <v>14</v>
      </c>
      <c r="Z28">
        <f t="shared" si="3"/>
        <v>17</v>
      </c>
      <c r="AA28">
        <f t="shared" si="4"/>
        <v>14</v>
      </c>
      <c r="AB28">
        <f t="shared" si="5"/>
        <v>17</v>
      </c>
      <c r="AC28">
        <f t="shared" si="6"/>
        <v>14</v>
      </c>
      <c r="AD28">
        <f t="shared" si="7"/>
        <v>17</v>
      </c>
      <c r="AE28">
        <f t="shared" si="8"/>
        <v>14</v>
      </c>
      <c r="AF28">
        <f t="shared" si="9"/>
        <v>17</v>
      </c>
      <c r="AG28">
        <f t="shared" si="10"/>
        <v>14</v>
      </c>
      <c r="AH28">
        <f t="shared" si="11"/>
        <v>17</v>
      </c>
      <c r="AI28">
        <f t="shared" si="12"/>
        <v>14</v>
      </c>
      <c r="AJ28">
        <f t="shared" si="13"/>
        <v>17</v>
      </c>
      <c r="AK28" t="str">
        <f t="shared" si="14"/>
        <v>2pm-5pm</v>
      </c>
      <c r="AL28" t="str">
        <f t="shared" si="15"/>
        <v>2pm-5pm</v>
      </c>
      <c r="AM28" t="str">
        <f t="shared" si="16"/>
        <v>2pm-5pm</v>
      </c>
      <c r="AN28" t="str">
        <f t="shared" si="17"/>
        <v>2pm-5pm</v>
      </c>
      <c r="AO28" t="str">
        <f t="shared" si="18"/>
        <v>2pm-5pm</v>
      </c>
      <c r="AP28" t="str">
        <f t="shared" si="19"/>
        <v>2pm-5pm</v>
      </c>
      <c r="AQ28" t="str">
        <f t="shared" si="20"/>
        <v>2pm-5pm</v>
      </c>
      <c r="AS28" t="s">
        <v>326</v>
      </c>
      <c r="AU28" t="s">
        <v>405</v>
      </c>
      <c r="AV28" s="2" t="s">
        <v>403</v>
      </c>
      <c r="AW28" s="2" t="s">
        <v>404</v>
      </c>
      <c r="AX28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t="str">
        <f t="shared" si="22"/>
        <v>&lt;img src=@img/outdoor.png@&gt;</v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/>
      </c>
      <c r="BD28" t="str">
        <f t="shared" si="27"/>
        <v>&lt;img src=@img/outdoor.png@&gt;&lt;img src=@img/drinkicon.png@&gt;</v>
      </c>
      <c r="BE28" t="str">
        <f t="shared" si="28"/>
        <v>outdoor drink med  manitou</v>
      </c>
      <c r="BF28" t="str">
        <f t="shared" si="29"/>
        <v>Manitou Springs</v>
      </c>
      <c r="BG28">
        <v>38.852640000000001</v>
      </c>
      <c r="BH28">
        <v>-104.89675</v>
      </c>
      <c r="BI28" t="str">
        <f t="shared" si="30"/>
        <v>[38.85264,-104.89675],</v>
      </c>
    </row>
    <row r="29" spans="2:62" ht="21" customHeight="1">
      <c r="B29" s="19" t="s">
        <v>75</v>
      </c>
      <c r="C29" t="s">
        <v>73</v>
      </c>
      <c r="G29" s="9" t="s">
        <v>155</v>
      </c>
      <c r="V29" s="3"/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/>
      </c>
      <c r="AQ29" t="str">
        <f t="shared" si="20"/>
        <v/>
      </c>
      <c r="AU29" t="s">
        <v>405</v>
      </c>
      <c r="AV29" s="2" t="s">
        <v>404</v>
      </c>
      <c r="AW29" s="2" t="s">
        <v>404</v>
      </c>
      <c r="AX29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>med  oldcolo</v>
      </c>
      <c r="BF29" t="str">
        <f t="shared" si="29"/>
        <v>Old Colorado Springs</v>
      </c>
      <c r="BG29">
        <v>38.846449999999997</v>
      </c>
      <c r="BH29">
        <v>-104.86077</v>
      </c>
      <c r="BI29" t="str">
        <f t="shared" si="30"/>
        <v>[38.84645,-104.86077],</v>
      </c>
    </row>
    <row r="30" spans="2:62" ht="21" customHeight="1">
      <c r="B30" t="s">
        <v>121</v>
      </c>
      <c r="C30" t="s">
        <v>123</v>
      </c>
      <c r="G30" s="9" t="s">
        <v>276</v>
      </c>
      <c r="H30">
        <v>1500</v>
      </c>
      <c r="I30">
        <v>2200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205</v>
      </c>
      <c r="W30">
        <f t="shared" si="0"/>
        <v>15</v>
      </c>
      <c r="X30">
        <f t="shared" si="1"/>
        <v>22</v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>3pm-10pm</v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405</v>
      </c>
      <c r="AV30" s="2" t="s">
        <v>403</v>
      </c>
      <c r="AW30" s="2" t="s">
        <v>403</v>
      </c>
      <c r="AX30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>&lt;img src=@img/foodicon.png@&gt;</v>
      </c>
      <c r="BD30" t="str">
        <f t="shared" si="27"/>
        <v>&lt;img src=@img/drinkicon.png@&gt;&lt;img src=@img/foodicon.png@&gt;</v>
      </c>
      <c r="BE30" t="str">
        <f t="shared" si="28"/>
        <v>drink food med  monument</v>
      </c>
      <c r="BF30" t="str">
        <f t="shared" si="29"/>
        <v>Monument</v>
      </c>
      <c r="BG30">
        <v>39.026110000000003</v>
      </c>
      <c r="BH30">
        <v>-104.82259999999999</v>
      </c>
      <c r="BI30" t="str">
        <f t="shared" si="30"/>
        <v>[39.02611,-104.8226],</v>
      </c>
    </row>
    <row r="31" spans="2:62" ht="21" customHeight="1">
      <c r="B31" s="19" t="s">
        <v>200</v>
      </c>
      <c r="C31" t="s">
        <v>123</v>
      </c>
      <c r="G31" s="9" t="s">
        <v>269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427</v>
      </c>
      <c r="W31" t="str">
        <f t="shared" si="0"/>
        <v/>
      </c>
      <c r="X31" t="str">
        <f t="shared" si="1"/>
        <v/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/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405</v>
      </c>
      <c r="AV31" s="2" t="s">
        <v>403</v>
      </c>
      <c r="AW31" s="2" t="s">
        <v>404</v>
      </c>
      <c r="AX31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monument</v>
      </c>
      <c r="BF31" t="str">
        <f t="shared" si="29"/>
        <v>Monument</v>
      </c>
      <c r="BG31">
        <v>39.064799999999998</v>
      </c>
      <c r="BH31">
        <v>-104.84954</v>
      </c>
      <c r="BI31" t="str">
        <f t="shared" si="30"/>
        <v>[39.0648,-104.84954],</v>
      </c>
    </row>
    <row r="32" spans="2:62" ht="21" customHeight="1">
      <c r="B32" t="s">
        <v>125</v>
      </c>
      <c r="C32" t="s">
        <v>138</v>
      </c>
      <c r="G32" s="9" t="s">
        <v>278</v>
      </c>
      <c r="H32">
        <v>1100</v>
      </c>
      <c r="I32">
        <v>1700</v>
      </c>
      <c r="J32">
        <v>1500</v>
      </c>
      <c r="K32">
        <v>1900</v>
      </c>
      <c r="L32">
        <v>1500</v>
      </c>
      <c r="M32">
        <v>1900</v>
      </c>
      <c r="N32">
        <v>1500</v>
      </c>
      <c r="O32">
        <v>1900</v>
      </c>
      <c r="P32">
        <v>1500</v>
      </c>
      <c r="Q32">
        <v>1900</v>
      </c>
      <c r="R32">
        <v>1500</v>
      </c>
      <c r="S32">
        <v>1900</v>
      </c>
      <c r="T32">
        <v>1100</v>
      </c>
      <c r="U32">
        <v>1700</v>
      </c>
      <c r="V32" t="s">
        <v>207</v>
      </c>
      <c r="W32">
        <f t="shared" si="0"/>
        <v>11</v>
      </c>
      <c r="X32">
        <f t="shared" si="1"/>
        <v>17</v>
      </c>
      <c r="Y32">
        <f t="shared" si="2"/>
        <v>15</v>
      </c>
      <c r="Z32">
        <f t="shared" si="3"/>
        <v>19</v>
      </c>
      <c r="AA32">
        <f t="shared" si="4"/>
        <v>15</v>
      </c>
      <c r="AB32">
        <f t="shared" si="5"/>
        <v>19</v>
      </c>
      <c r="AC32">
        <f t="shared" si="6"/>
        <v>15</v>
      </c>
      <c r="AD32">
        <f t="shared" si="7"/>
        <v>19</v>
      </c>
      <c r="AE32">
        <f t="shared" si="8"/>
        <v>15</v>
      </c>
      <c r="AF32">
        <f t="shared" si="9"/>
        <v>19</v>
      </c>
      <c r="AG32">
        <f t="shared" si="10"/>
        <v>15</v>
      </c>
      <c r="AH32">
        <f t="shared" si="11"/>
        <v>19</v>
      </c>
      <c r="AI32">
        <f t="shared" si="12"/>
        <v>11</v>
      </c>
      <c r="AJ32">
        <f t="shared" si="13"/>
        <v>17</v>
      </c>
      <c r="AK32" t="str">
        <f t="shared" si="14"/>
        <v>11am-5pm</v>
      </c>
      <c r="AL32" t="str">
        <f t="shared" si="15"/>
        <v>3pm-7pm</v>
      </c>
      <c r="AM32" t="str">
        <f t="shared" si="16"/>
        <v>3pm-7pm</v>
      </c>
      <c r="AN32" t="str">
        <f t="shared" si="17"/>
        <v>3pm-7pm</v>
      </c>
      <c r="AO32" t="str">
        <f t="shared" si="18"/>
        <v>3pm-7pm</v>
      </c>
      <c r="AP32" t="str">
        <f t="shared" si="19"/>
        <v>3pm-7pm</v>
      </c>
      <c r="AQ32" t="str">
        <f t="shared" si="20"/>
        <v>11am-5pm</v>
      </c>
      <c r="AU32" t="s">
        <v>405</v>
      </c>
      <c r="AV32" s="2" t="s">
        <v>403</v>
      </c>
      <c r="AW32" s="2" t="s">
        <v>404</v>
      </c>
      <c r="AX32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src=@img/drinkicon.png@&gt;</v>
      </c>
      <c r="BE32" t="str">
        <f t="shared" si="28"/>
        <v>drink med  nacademy</v>
      </c>
      <c r="BF32" t="str">
        <f t="shared" si="29"/>
        <v>North Academy</v>
      </c>
      <c r="BG32">
        <v>38.924329999999998</v>
      </c>
      <c r="BH32">
        <v>-104.79201999999999</v>
      </c>
      <c r="BI32" t="str">
        <f t="shared" si="30"/>
        <v>[38.92433,-104.79202],</v>
      </c>
    </row>
    <row r="33" spans="2:63" ht="21" customHeight="1">
      <c r="B33" t="s">
        <v>229</v>
      </c>
      <c r="C33" t="s">
        <v>356</v>
      </c>
      <c r="G33" s="9" t="s">
        <v>307</v>
      </c>
      <c r="H33">
        <v>1630</v>
      </c>
      <c r="I33">
        <v>1830</v>
      </c>
      <c r="J33">
        <v>1630</v>
      </c>
      <c r="K33">
        <v>1830</v>
      </c>
      <c r="L33">
        <v>1630</v>
      </c>
      <c r="M33">
        <v>1830</v>
      </c>
      <c r="N33">
        <v>1630</v>
      </c>
      <c r="O33">
        <v>1830</v>
      </c>
      <c r="P33">
        <v>1630</v>
      </c>
      <c r="Q33">
        <v>1830</v>
      </c>
      <c r="R33">
        <v>1630</v>
      </c>
      <c r="S33">
        <v>1830</v>
      </c>
      <c r="T33">
        <v>1630</v>
      </c>
      <c r="U33">
        <v>1830</v>
      </c>
      <c r="V33" t="s">
        <v>236</v>
      </c>
      <c r="W33">
        <f t="shared" si="0"/>
        <v>16.3</v>
      </c>
      <c r="X33">
        <f t="shared" si="1"/>
        <v>18.3</v>
      </c>
      <c r="Y33">
        <f t="shared" si="2"/>
        <v>16.3</v>
      </c>
      <c r="Z33">
        <f t="shared" si="3"/>
        <v>18.3</v>
      </c>
      <c r="AA33">
        <f t="shared" si="4"/>
        <v>16.3</v>
      </c>
      <c r="AB33">
        <f t="shared" si="5"/>
        <v>18.3</v>
      </c>
      <c r="AC33">
        <f t="shared" si="6"/>
        <v>16.3</v>
      </c>
      <c r="AD33">
        <f t="shared" si="7"/>
        <v>18.3</v>
      </c>
      <c r="AE33">
        <f t="shared" si="8"/>
        <v>16.3</v>
      </c>
      <c r="AF33">
        <f t="shared" si="9"/>
        <v>18.3</v>
      </c>
      <c r="AG33">
        <f t="shared" si="10"/>
        <v>16.3</v>
      </c>
      <c r="AH33">
        <f t="shared" si="11"/>
        <v>18.3</v>
      </c>
      <c r="AI33">
        <f t="shared" si="12"/>
        <v>16.3</v>
      </c>
      <c r="AJ33">
        <f t="shared" si="13"/>
        <v>18.3</v>
      </c>
      <c r="AK33" t="str">
        <f t="shared" si="14"/>
        <v>4.3pm-6.3pm</v>
      </c>
      <c r="AL33" t="str">
        <f t="shared" si="15"/>
        <v>4.3pm-6.3pm</v>
      </c>
      <c r="AM33" t="str">
        <f t="shared" si="16"/>
        <v>4.3pm-6.3pm</v>
      </c>
      <c r="AN33" t="str">
        <f t="shared" si="17"/>
        <v>4.3pm-6.3pm</v>
      </c>
      <c r="AO33" t="str">
        <f t="shared" si="18"/>
        <v>4.3pm-6.3pm</v>
      </c>
      <c r="AP33" t="str">
        <f t="shared" si="19"/>
        <v>4.3pm-6.3pm</v>
      </c>
      <c r="AQ33" t="str">
        <f t="shared" si="20"/>
        <v>4.3pm-6.3pm</v>
      </c>
      <c r="AR33" s="1"/>
      <c r="AT33" t="s">
        <v>314</v>
      </c>
      <c r="AU33" t="s">
        <v>405</v>
      </c>
      <c r="AV33" s="2" t="s">
        <v>403</v>
      </c>
      <c r="AW33" s="2" t="s">
        <v>404</v>
      </c>
      <c r="AX33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t="str">
        <f t="shared" si="22"/>
        <v/>
      </c>
      <c r="AZ33" t="str">
        <f t="shared" si="23"/>
        <v>&lt;img src=@img/pets.png@&gt;</v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src=@img/pets.png@&gt;&lt;img src=@img/drinkicon.png@&gt;</v>
      </c>
      <c r="BE33" t="str">
        <f t="shared" si="28"/>
        <v>pet drink med  broadmoor</v>
      </c>
      <c r="BF33" t="str">
        <f t="shared" si="29"/>
        <v>Broadmoor</v>
      </c>
      <c r="BG33">
        <v>38.809930000000001</v>
      </c>
      <c r="BH33">
        <v>-104.82483999999999</v>
      </c>
      <c r="BI33" t="str">
        <f t="shared" si="30"/>
        <v>[38.80993,-104.82484],</v>
      </c>
    </row>
    <row r="34" spans="2:63" ht="21" customHeight="1">
      <c r="B34" t="s">
        <v>130</v>
      </c>
      <c r="C34" t="s">
        <v>138</v>
      </c>
      <c r="G34" s="9" t="s">
        <v>284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208</v>
      </c>
      <c r="W34">
        <f t="shared" ref="W34:W64" si="61">IF(H34&gt;0,H34/100,"")</f>
        <v>15</v>
      </c>
      <c r="X34">
        <f t="shared" ref="X34:X64" si="62">IF(I34&gt;0,I34/100,"")</f>
        <v>18</v>
      </c>
      <c r="Y34">
        <f t="shared" ref="Y34:Y64" si="63">IF(J34&gt;0,J34/100,"")</f>
        <v>15</v>
      </c>
      <c r="Z34">
        <f t="shared" ref="Z34:Z64" si="64">IF(K34&gt;0,K34/100,"")</f>
        <v>18</v>
      </c>
      <c r="AA34">
        <f t="shared" ref="AA34:AA64" si="65">IF(L34&gt;0,L34/100,"")</f>
        <v>15</v>
      </c>
      <c r="AB34">
        <f t="shared" ref="AB34:AB64" si="66">IF(M34&gt;0,M34/100,"")</f>
        <v>18</v>
      </c>
      <c r="AC34">
        <f t="shared" ref="AC34:AC64" si="67">IF(N34&gt;0,N34/100,"")</f>
        <v>15</v>
      </c>
      <c r="AD34">
        <f t="shared" ref="AD34:AD64" si="68">IF(O34&gt;0,O34/100,"")</f>
        <v>18</v>
      </c>
      <c r="AE34">
        <f t="shared" ref="AE34:AE64" si="69">IF(P34&gt;0,P34/100,"")</f>
        <v>15</v>
      </c>
      <c r="AF34">
        <f t="shared" ref="AF34:AF64" si="70">IF(Q34&gt;0,Q34/100,"")</f>
        <v>18</v>
      </c>
      <c r="AG34">
        <f t="shared" ref="AG34:AG64" si="71">IF(R34&gt;0,R34/100,"")</f>
        <v>15</v>
      </c>
      <c r="AH34">
        <f t="shared" ref="AH34:AH64" si="72">IF(S34&gt;0,S34/100,"")</f>
        <v>18</v>
      </c>
      <c r="AI34">
        <f t="shared" ref="AI34:AI64" si="73">IF(T34&gt;0,T34/100,"")</f>
        <v>15</v>
      </c>
      <c r="AJ34">
        <f t="shared" ref="AJ34:AJ64" si="74">IF(U34&gt;0,U34/100,"")</f>
        <v>18</v>
      </c>
      <c r="AK34" t="str">
        <f t="shared" ref="AK34:AK64" si="75">IF(H34&gt;0,CONCATENATE(IF(W34&lt;=12,W34,W34-12),IF(OR(W34&lt;12,W34=24),"am","pm"),"-",IF(X34&lt;=12,X34,X34-12),IF(OR(X34&lt;12,X34=24),"am","pm")),"")</f>
        <v>3pm-6pm</v>
      </c>
      <c r="AL34" t="str">
        <f t="shared" ref="AL34:AL64" si="76">IF(J34&gt;0,CONCATENATE(IF(Y34&lt;=12,Y34,Y34-12),IF(OR(Y34&lt;12,Y34=24),"am","pm"),"-",IF(Z34&lt;=12,Z34,Z34-12),IF(OR(Z34&lt;12,Z34=24),"am","pm")),"")</f>
        <v>3pm-6pm</v>
      </c>
      <c r="AM34" t="str">
        <f t="shared" ref="AM34:AM64" si="77">IF(L34&gt;0,CONCATENATE(IF(AA34&lt;=12,AA34,AA34-12),IF(OR(AA34&lt;12,AA34=24),"am","pm"),"-",IF(AB34&lt;=12,AB34,AB34-12),IF(OR(AB34&lt;12,AB34=24),"am","pm")),"")</f>
        <v>3pm-6pm</v>
      </c>
      <c r="AN34" t="str">
        <f t="shared" ref="AN34:AN64" si="78">IF(N34&gt;0,CONCATENATE(IF(AC34&lt;=12,AC34,AC34-12),IF(OR(AC34&lt;12,AC34=24),"am","pm"),"-",IF(AD34&lt;=12,AD34,AD34-12),IF(OR(AD34&lt;12,AD34=24),"am","pm")),"")</f>
        <v>3pm-6pm</v>
      </c>
      <c r="AO34" t="str">
        <f t="shared" ref="AO34:AO64" si="79">IF(O34&gt;0,CONCATENATE(IF(AE34&lt;=12,AE34,AE34-12),IF(OR(AE34&lt;12,AE34=24),"am","pm"),"-",IF(AF34&lt;=12,AF34,AF34-12),IF(OR(AF34&lt;12,AF34=24),"am","pm")),"")</f>
        <v>3pm-6pm</v>
      </c>
      <c r="AP34" t="str">
        <f t="shared" ref="AP34:AP64" si="80">IF(R34&gt;0,CONCATENATE(IF(AG34&lt;=12,AG34,AG34-12),IF(OR(AG34&lt;12,AG34=24),"am","pm"),"-",IF(AH34&lt;=12,AH34,AH34-12),IF(OR(AH34&lt;12,AH34=24),"am","pm")),"")</f>
        <v>3pm-6pm</v>
      </c>
      <c r="AQ34" t="str">
        <f t="shared" ref="AQ34:AQ64" si="81">IF(T34&gt;0,CONCATENATE(IF(AI34&lt;=12,AI34,AI34-12),IF(OR(AI34&lt;12,AI34=24),"am","pm"),"-",IF(AJ34&lt;=12,AJ34,AJ34-12),IF(OR(AJ34&lt;12,AJ34=24),"am","pm")),"")</f>
        <v>3pm-6pm</v>
      </c>
      <c r="AR34" s="8"/>
      <c r="AU34" t="s">
        <v>405</v>
      </c>
      <c r="AV34" s="2" t="s">
        <v>403</v>
      </c>
      <c r="AW34" s="2" t="s">
        <v>403</v>
      </c>
      <c r="AX34" s="3" t="str">
        <f t="shared" ref="AX34:AX64" si="8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4" t="str">
        <f t="shared" ref="AY34:AY64" si="83">IF(AS34&gt;0,"&lt;img src=@img/outdoor.png@&gt;","")</f>
        <v/>
      </c>
      <c r="AZ34" t="str">
        <f t="shared" ref="AZ34:AZ64" si="84">IF(AT34&gt;0,"&lt;img src=@img/pets.png@&gt;","")</f>
        <v/>
      </c>
      <c r="BA34" t="str">
        <f t="shared" ref="BA34:BA64" si="85">IF(AU34="hard","&lt;img src=@img/hard.png@&gt;",IF(AU34="medium","&lt;img src=@img/medium.png@&gt;",IF(AU34="easy","&lt;img src=@img/easy.png@&gt;","")))</f>
        <v/>
      </c>
      <c r="BB34" t="str">
        <f t="shared" ref="BB34:BB64" si="86">IF(AV34="true","&lt;img src=@img/drinkicon.png@&gt;","")</f>
        <v>&lt;img src=@img/drinkicon.png@&gt;</v>
      </c>
      <c r="BC34" t="str">
        <f t="shared" ref="BC34:BC64" si="87">IF(AW34="true","&lt;img src=@img/foodicon.png@&gt;","")</f>
        <v>&lt;img src=@img/foodicon.png@&gt;</v>
      </c>
      <c r="BD34" t="str">
        <f t="shared" ref="BD34:BD64" si="88">CONCATENATE(AY34,AZ34,BA34,BB34,BC34,BK34)</f>
        <v>&lt;img src=@img/drinkicon.png@&gt;&lt;img src=@img/foodicon.png@&gt;</v>
      </c>
      <c r="BE34" t="str">
        <f t="shared" ref="BE34:BE64" si="89">CONCATENATE(IF(AS34&gt;0,"outdoor ",""),IF(AT34&gt;0,"pet ",""),IF(AV34="true","drink ",""),IF(AW34="true","food ",""),AU34," ",E34," ",C34,IF(BJ34=TRUE," kid",""))</f>
        <v>drink food med  nacademy</v>
      </c>
      <c r="BF34" t="str">
        <f t="shared" ref="BF34:BF64" si="9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>
        <v>38.948990000000002</v>
      </c>
      <c r="BH34">
        <v>-104.80538</v>
      </c>
      <c r="BI34" t="str">
        <f t="shared" ref="BI34:BI64" si="91">CONCATENATE("[",BG34,",",BH34,"],")</f>
        <v>[38.94899,-104.80538],</v>
      </c>
    </row>
    <row r="35" spans="2:63" ht="21" customHeight="1">
      <c r="B35" t="s">
        <v>293</v>
      </c>
      <c r="C35" t="s">
        <v>143</v>
      </c>
      <c r="G35" s="9" t="s">
        <v>292</v>
      </c>
      <c r="J35">
        <v>1500</v>
      </c>
      <c r="K35">
        <v>1900</v>
      </c>
      <c r="L35">
        <v>1500</v>
      </c>
      <c r="M35">
        <v>1900</v>
      </c>
      <c r="N35">
        <v>1500</v>
      </c>
      <c r="O35">
        <v>1900</v>
      </c>
      <c r="P35">
        <v>1500</v>
      </c>
      <c r="Q35">
        <v>1900</v>
      </c>
      <c r="R35">
        <v>1500</v>
      </c>
      <c r="S35">
        <v>1900</v>
      </c>
      <c r="V35" s="25" t="s">
        <v>214</v>
      </c>
      <c r="W35" t="str">
        <f t="shared" si="61"/>
        <v/>
      </c>
      <c r="X35" t="str">
        <f t="shared" si="62"/>
        <v/>
      </c>
      <c r="Y35">
        <f t="shared" si="63"/>
        <v>15</v>
      </c>
      <c r="Z35">
        <f t="shared" si="64"/>
        <v>19</v>
      </c>
      <c r="AA35">
        <f t="shared" si="65"/>
        <v>15</v>
      </c>
      <c r="AB35">
        <f t="shared" si="66"/>
        <v>19</v>
      </c>
      <c r="AC35">
        <f t="shared" si="67"/>
        <v>15</v>
      </c>
      <c r="AD35">
        <f t="shared" si="68"/>
        <v>19</v>
      </c>
      <c r="AE35">
        <f t="shared" si="69"/>
        <v>15</v>
      </c>
      <c r="AF35">
        <f t="shared" si="70"/>
        <v>19</v>
      </c>
      <c r="AG35">
        <f t="shared" si="71"/>
        <v>15</v>
      </c>
      <c r="AH35">
        <f t="shared" si="72"/>
        <v>19</v>
      </c>
      <c r="AI35" t="str">
        <f t="shared" si="73"/>
        <v/>
      </c>
      <c r="AJ35" t="str">
        <f t="shared" si="74"/>
        <v/>
      </c>
      <c r="AK35" t="str">
        <f t="shared" si="75"/>
        <v/>
      </c>
      <c r="AL35" t="str">
        <f t="shared" si="76"/>
        <v>3pm-7pm</v>
      </c>
      <c r="AM35" t="str">
        <f t="shared" si="77"/>
        <v>3pm-7pm</v>
      </c>
      <c r="AN35" t="str">
        <f t="shared" si="78"/>
        <v>3pm-7pm</v>
      </c>
      <c r="AO35" t="str">
        <f t="shared" si="79"/>
        <v>3pm-7pm</v>
      </c>
      <c r="AP35" t="str">
        <f t="shared" si="80"/>
        <v>3pm-7pm</v>
      </c>
      <c r="AQ35" t="str">
        <f t="shared" si="81"/>
        <v/>
      </c>
      <c r="AR35" s="4"/>
      <c r="AU35" t="s">
        <v>405</v>
      </c>
      <c r="AV35" s="2" t="s">
        <v>403</v>
      </c>
      <c r="AW35" s="2" t="s">
        <v>404</v>
      </c>
      <c r="AX35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/>
      </c>
      <c r="BD35" t="str">
        <f t="shared" si="88"/>
        <v>&lt;img src=@img/drinkicon.png@&gt;</v>
      </c>
      <c r="BE35" t="str">
        <f t="shared" si="89"/>
        <v>drink med  sacademy</v>
      </c>
      <c r="BF35" t="str">
        <f t="shared" si="90"/>
        <v>South Academy</v>
      </c>
      <c r="BG35">
        <v>38.824626000000002</v>
      </c>
      <c r="BH35">
        <v>-104.747446</v>
      </c>
      <c r="BI35" t="str">
        <f t="shared" si="91"/>
        <v>[38.824626,-104.747446],</v>
      </c>
    </row>
    <row r="36" spans="2:63" ht="21" customHeight="1">
      <c r="B36" s="19" t="s">
        <v>109</v>
      </c>
      <c r="C36" t="s">
        <v>55</v>
      </c>
      <c r="G36" s="9" t="s">
        <v>264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196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5"/>
      <c r="AU36" t="s">
        <v>405</v>
      </c>
      <c r="AV36" s="2" t="s">
        <v>403</v>
      </c>
      <c r="AW36" s="2" t="s">
        <v>403</v>
      </c>
      <c r="AX36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downtown</v>
      </c>
      <c r="BF36" t="str">
        <f t="shared" si="90"/>
        <v>Downtown</v>
      </c>
      <c r="BG36">
        <v>38.839080000000003</v>
      </c>
      <c r="BH36">
        <v>-104.82272</v>
      </c>
      <c r="BI36" t="str">
        <f t="shared" si="91"/>
        <v>[38.83908,-104.82272],</v>
      </c>
    </row>
    <row r="37" spans="2:63" ht="21" customHeight="1">
      <c r="B37" s="19" t="s">
        <v>94</v>
      </c>
      <c r="C37" t="s">
        <v>96</v>
      </c>
      <c r="G37" s="20" t="s">
        <v>249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R37" s="1"/>
      <c r="AU37" t="s">
        <v>405</v>
      </c>
      <c r="AV37" s="2" t="s">
        <v>404</v>
      </c>
      <c r="AW37" s="2" t="s">
        <v>404</v>
      </c>
      <c r="AX37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/>
      </c>
      <c r="BE37" t="str">
        <f t="shared" si="89"/>
        <v>med  powers</v>
      </c>
      <c r="BF37" t="str">
        <f t="shared" si="90"/>
        <v>Powers Road</v>
      </c>
      <c r="BG37" s="10">
        <v>38.878</v>
      </c>
      <c r="BH37">
        <v>-104.71639</v>
      </c>
      <c r="BI37" t="str">
        <f t="shared" si="91"/>
        <v>[38.878,-104.71639],</v>
      </c>
    </row>
    <row r="38" spans="2:63" ht="21" customHeight="1">
      <c r="B38" t="s">
        <v>327</v>
      </c>
      <c r="C38" t="s">
        <v>73</v>
      </c>
      <c r="G38" t="s">
        <v>350</v>
      </c>
      <c r="W38" t="str">
        <f t="shared" si="61"/>
        <v/>
      </c>
      <c r="X38" t="str">
        <f t="shared" si="62"/>
        <v/>
      </c>
      <c r="Y38" t="str">
        <f t="shared" si="63"/>
        <v/>
      </c>
      <c r="Z38" t="str">
        <f t="shared" si="64"/>
        <v/>
      </c>
      <c r="AA38" t="str">
        <f t="shared" si="65"/>
        <v/>
      </c>
      <c r="AB38" t="str">
        <f t="shared" si="66"/>
        <v/>
      </c>
      <c r="AC38" t="str">
        <f t="shared" si="67"/>
        <v/>
      </c>
      <c r="AD38" t="str">
        <f t="shared" si="68"/>
        <v/>
      </c>
      <c r="AE38" t="str">
        <f t="shared" si="69"/>
        <v/>
      </c>
      <c r="AF38" t="str">
        <f t="shared" si="70"/>
        <v/>
      </c>
      <c r="AG38" t="str">
        <f t="shared" si="71"/>
        <v/>
      </c>
      <c r="AH38" t="str">
        <f t="shared" si="72"/>
        <v/>
      </c>
      <c r="AI38" t="str">
        <f t="shared" si="73"/>
        <v/>
      </c>
      <c r="AJ38" t="str">
        <f t="shared" si="74"/>
        <v/>
      </c>
      <c r="AK38" t="str">
        <f t="shared" si="75"/>
        <v/>
      </c>
      <c r="AL38" t="str">
        <f t="shared" si="76"/>
        <v/>
      </c>
      <c r="AM38" t="str">
        <f t="shared" si="77"/>
        <v/>
      </c>
      <c r="AN38" t="str">
        <f t="shared" si="78"/>
        <v/>
      </c>
      <c r="AO38" t="str">
        <f t="shared" si="79"/>
        <v/>
      </c>
      <c r="AP38" t="str">
        <f t="shared" si="80"/>
        <v/>
      </c>
      <c r="AQ38" t="str">
        <f t="shared" si="81"/>
        <v/>
      </c>
      <c r="AS38" t="s">
        <v>326</v>
      </c>
      <c r="AU38" t="s">
        <v>405</v>
      </c>
      <c r="AV38" s="2" t="s">
        <v>404</v>
      </c>
      <c r="AW38" s="2" t="s">
        <v>404</v>
      </c>
      <c r="AX38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8" t="str">
        <f t="shared" si="83"/>
        <v>&lt;img src=@img/outdoor.png@&gt;</v>
      </c>
      <c r="AZ38" t="str">
        <f t="shared" si="84"/>
        <v/>
      </c>
      <c r="BA38" t="str">
        <f t="shared" si="85"/>
        <v/>
      </c>
      <c r="BB38" t="str">
        <f t="shared" si="86"/>
        <v/>
      </c>
      <c r="BC38" t="str">
        <f t="shared" si="87"/>
        <v/>
      </c>
      <c r="BD38" t="str">
        <f t="shared" si="88"/>
        <v>&lt;img src=@img/outdoor.png@&gt;</v>
      </c>
      <c r="BE38" t="str">
        <f t="shared" si="89"/>
        <v>outdoor med  oldcolo</v>
      </c>
      <c r="BF38" t="str">
        <f t="shared" si="90"/>
        <v>Old Colorado Springs</v>
      </c>
      <c r="BG38">
        <v>38.846380000000003</v>
      </c>
      <c r="BH38">
        <v>-104.86066</v>
      </c>
      <c r="BI38" t="str">
        <f t="shared" si="91"/>
        <v>[38.84638,-104.86066],</v>
      </c>
    </row>
    <row r="39" spans="2:63" ht="21" customHeight="1">
      <c r="B39" s="19" t="s">
        <v>104</v>
      </c>
      <c r="C39" t="s">
        <v>55</v>
      </c>
      <c r="G39" s="9" t="s">
        <v>259</v>
      </c>
      <c r="H39">
        <v>1800</v>
      </c>
      <c r="I39">
        <v>2200</v>
      </c>
      <c r="J39">
        <v>1800</v>
      </c>
      <c r="K39">
        <v>2200</v>
      </c>
      <c r="L39">
        <v>1800</v>
      </c>
      <c r="M39">
        <v>2200</v>
      </c>
      <c r="N39">
        <v>1800</v>
      </c>
      <c r="O39">
        <v>2200</v>
      </c>
      <c r="P39">
        <v>1800</v>
      </c>
      <c r="Q39">
        <v>2200</v>
      </c>
      <c r="R39">
        <v>1800</v>
      </c>
      <c r="S39">
        <v>2200</v>
      </c>
      <c r="T39">
        <v>1800</v>
      </c>
      <c r="U39">
        <v>2200</v>
      </c>
      <c r="V39" s="23" t="s">
        <v>190</v>
      </c>
      <c r="W39">
        <f t="shared" si="61"/>
        <v>18</v>
      </c>
      <c r="X39">
        <f t="shared" si="62"/>
        <v>22</v>
      </c>
      <c r="Y39">
        <f t="shared" si="63"/>
        <v>18</v>
      </c>
      <c r="Z39">
        <f t="shared" si="64"/>
        <v>22</v>
      </c>
      <c r="AA39">
        <f t="shared" si="65"/>
        <v>18</v>
      </c>
      <c r="AB39">
        <f t="shared" si="66"/>
        <v>22</v>
      </c>
      <c r="AC39">
        <f t="shared" si="67"/>
        <v>18</v>
      </c>
      <c r="AD39">
        <f t="shared" si="68"/>
        <v>22</v>
      </c>
      <c r="AE39">
        <f t="shared" si="69"/>
        <v>18</v>
      </c>
      <c r="AF39">
        <f t="shared" si="70"/>
        <v>22</v>
      </c>
      <c r="AG39">
        <f t="shared" si="71"/>
        <v>18</v>
      </c>
      <c r="AH39">
        <f t="shared" si="72"/>
        <v>22</v>
      </c>
      <c r="AI39">
        <f t="shared" si="73"/>
        <v>18</v>
      </c>
      <c r="AJ39">
        <f t="shared" si="74"/>
        <v>22</v>
      </c>
      <c r="AK39" t="str">
        <f t="shared" si="75"/>
        <v>6pm-10pm</v>
      </c>
      <c r="AL39" t="str">
        <f t="shared" si="76"/>
        <v>6pm-10pm</v>
      </c>
      <c r="AM39" t="str">
        <f t="shared" si="77"/>
        <v>6pm-10pm</v>
      </c>
      <c r="AN39" t="str">
        <f t="shared" si="78"/>
        <v>6pm-10pm</v>
      </c>
      <c r="AO39" t="str">
        <f t="shared" si="79"/>
        <v>6pm-10pm</v>
      </c>
      <c r="AP39" t="str">
        <f t="shared" si="80"/>
        <v>6pm-10pm</v>
      </c>
      <c r="AQ39" t="str">
        <f t="shared" si="81"/>
        <v>6pm-10pm</v>
      </c>
      <c r="AR39" s="7"/>
      <c r="AU39" t="s">
        <v>405</v>
      </c>
      <c r="AV39" s="2" t="s">
        <v>403</v>
      </c>
      <c r="AW39" s="2" t="s">
        <v>404</v>
      </c>
      <c r="AX39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/>
      </c>
      <c r="BD39" t="str">
        <f t="shared" si="88"/>
        <v>&lt;img src=@img/drinkicon.png@&gt;</v>
      </c>
      <c r="BE39" t="str">
        <f t="shared" si="89"/>
        <v>drink med  downtown</v>
      </c>
      <c r="BF39" t="str">
        <f t="shared" si="90"/>
        <v>Downtown</v>
      </c>
      <c r="BG39">
        <v>38.835000000000001</v>
      </c>
      <c r="BH39">
        <v>-104.82375</v>
      </c>
      <c r="BI39" t="str">
        <f t="shared" si="91"/>
        <v>[38.835,-104.82375],</v>
      </c>
    </row>
    <row r="40" spans="2:63" ht="21" customHeight="1">
      <c r="B40" t="s">
        <v>129</v>
      </c>
      <c r="C40" t="s">
        <v>138</v>
      </c>
      <c r="G40" s="9" t="s">
        <v>283</v>
      </c>
      <c r="H40">
        <v>1600</v>
      </c>
      <c r="I40">
        <v>1900</v>
      </c>
      <c r="J40">
        <v>1600</v>
      </c>
      <c r="K40">
        <v>1900</v>
      </c>
      <c r="L40">
        <v>1600</v>
      </c>
      <c r="M40">
        <v>1900</v>
      </c>
      <c r="N40">
        <v>1600</v>
      </c>
      <c r="O40">
        <v>1900</v>
      </c>
      <c r="P40">
        <v>1600</v>
      </c>
      <c r="Q40">
        <v>1900</v>
      </c>
      <c r="R40">
        <v>1600</v>
      </c>
      <c r="S40">
        <v>1900</v>
      </c>
      <c r="V40" t="s">
        <v>428</v>
      </c>
      <c r="W40">
        <f t="shared" si="61"/>
        <v>16</v>
      </c>
      <c r="X40">
        <f t="shared" si="62"/>
        <v>19</v>
      </c>
      <c r="Y40">
        <f t="shared" si="63"/>
        <v>16</v>
      </c>
      <c r="Z40">
        <f t="shared" si="64"/>
        <v>19</v>
      </c>
      <c r="AA40">
        <f t="shared" si="65"/>
        <v>16</v>
      </c>
      <c r="AB40">
        <f t="shared" si="66"/>
        <v>19</v>
      </c>
      <c r="AC40">
        <f t="shared" si="67"/>
        <v>16</v>
      </c>
      <c r="AD40">
        <f t="shared" si="68"/>
        <v>19</v>
      </c>
      <c r="AE40">
        <f t="shared" si="69"/>
        <v>16</v>
      </c>
      <c r="AF40">
        <f t="shared" si="70"/>
        <v>19</v>
      </c>
      <c r="AG40">
        <f t="shared" si="71"/>
        <v>16</v>
      </c>
      <c r="AH40">
        <f t="shared" si="72"/>
        <v>19</v>
      </c>
      <c r="AI40" t="str">
        <f t="shared" si="73"/>
        <v/>
      </c>
      <c r="AJ40" t="str">
        <f t="shared" si="74"/>
        <v/>
      </c>
      <c r="AK40" t="str">
        <f t="shared" si="75"/>
        <v>4pm-7pm</v>
      </c>
      <c r="AL40" t="str">
        <f t="shared" si="76"/>
        <v>4pm-7pm</v>
      </c>
      <c r="AM40" t="str">
        <f t="shared" si="77"/>
        <v>4pm-7pm</v>
      </c>
      <c r="AN40" t="str">
        <f t="shared" si="78"/>
        <v>4pm-7pm</v>
      </c>
      <c r="AO40" t="str">
        <f t="shared" si="79"/>
        <v>4pm-7pm</v>
      </c>
      <c r="AP40" t="str">
        <f t="shared" si="80"/>
        <v>4pm-7pm</v>
      </c>
      <c r="AQ40" t="str">
        <f t="shared" si="81"/>
        <v/>
      </c>
      <c r="AR40" s="8"/>
      <c r="AU40" t="s">
        <v>405</v>
      </c>
      <c r="AV40" s="2" t="s">
        <v>403</v>
      </c>
      <c r="AW40" s="2" t="s">
        <v>403</v>
      </c>
      <c r="AX40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40" t="str">
        <f t="shared" si="83"/>
        <v/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src=@img/drinkicon.png@&gt;&lt;img src=@img/foodicon.png@&gt;</v>
      </c>
      <c r="BE40" t="str">
        <f t="shared" si="89"/>
        <v>drink food med  nacademy</v>
      </c>
      <c r="BF40" t="str">
        <f t="shared" si="90"/>
        <v>North Academy</v>
      </c>
      <c r="BG40">
        <v>38.943472499999999</v>
      </c>
      <c r="BH40">
        <v>-104.77398049999999</v>
      </c>
      <c r="BI40" t="str">
        <f t="shared" si="91"/>
        <v>[38.9434725,-104.7739805],</v>
      </c>
    </row>
    <row r="41" spans="2:63" ht="21" customHeight="1">
      <c r="B41" t="s">
        <v>330</v>
      </c>
      <c r="C41" t="s">
        <v>138</v>
      </c>
      <c r="G41" t="s">
        <v>353</v>
      </c>
      <c r="H41">
        <v>1100</v>
      </c>
      <c r="I41">
        <v>1730</v>
      </c>
      <c r="J41">
        <v>1400</v>
      </c>
      <c r="K41">
        <v>1730</v>
      </c>
      <c r="L41">
        <v>1400</v>
      </c>
      <c r="M41">
        <v>1730</v>
      </c>
      <c r="N41">
        <v>1400</v>
      </c>
      <c r="O41">
        <v>1730</v>
      </c>
      <c r="P41">
        <v>1400</v>
      </c>
      <c r="Q41">
        <v>1730</v>
      </c>
      <c r="R41">
        <v>1400</v>
      </c>
      <c r="S41">
        <v>1730</v>
      </c>
      <c r="T41">
        <v>1100</v>
      </c>
      <c r="U41">
        <v>1730</v>
      </c>
      <c r="V41" t="s">
        <v>429</v>
      </c>
      <c r="W41">
        <f t="shared" si="61"/>
        <v>11</v>
      </c>
      <c r="X41">
        <f t="shared" si="62"/>
        <v>17.3</v>
      </c>
      <c r="Y41">
        <f t="shared" si="63"/>
        <v>14</v>
      </c>
      <c r="Z41">
        <f t="shared" si="64"/>
        <v>17.3</v>
      </c>
      <c r="AA41">
        <f t="shared" si="65"/>
        <v>14</v>
      </c>
      <c r="AB41">
        <f t="shared" si="66"/>
        <v>17.3</v>
      </c>
      <c r="AC41">
        <f t="shared" si="67"/>
        <v>14</v>
      </c>
      <c r="AD41">
        <f t="shared" si="68"/>
        <v>17.3</v>
      </c>
      <c r="AE41">
        <f t="shared" si="69"/>
        <v>14</v>
      </c>
      <c r="AF41">
        <f t="shared" si="70"/>
        <v>17.3</v>
      </c>
      <c r="AG41">
        <f t="shared" si="71"/>
        <v>14</v>
      </c>
      <c r="AH41">
        <f t="shared" si="72"/>
        <v>17.3</v>
      </c>
      <c r="AI41">
        <f t="shared" si="73"/>
        <v>11</v>
      </c>
      <c r="AJ41">
        <f t="shared" si="74"/>
        <v>17.3</v>
      </c>
      <c r="AK41" t="str">
        <f t="shared" si="75"/>
        <v>11am-5.3pm</v>
      </c>
      <c r="AL41" t="str">
        <f t="shared" si="76"/>
        <v>2pm-5.3pm</v>
      </c>
      <c r="AM41" t="str">
        <f t="shared" si="77"/>
        <v>2pm-5.3pm</v>
      </c>
      <c r="AN41" t="str">
        <f t="shared" si="78"/>
        <v>2pm-5.3pm</v>
      </c>
      <c r="AO41" t="str">
        <f t="shared" si="79"/>
        <v>2pm-5.3pm</v>
      </c>
      <c r="AP41" t="str">
        <f t="shared" si="80"/>
        <v>2pm-5.3pm</v>
      </c>
      <c r="AQ41" t="str">
        <f t="shared" si="81"/>
        <v>11am-5.3pm</v>
      </c>
      <c r="AS41" t="s">
        <v>326</v>
      </c>
      <c r="AU41" t="s">
        <v>405</v>
      </c>
      <c r="AV41" s="2" t="s">
        <v>403</v>
      </c>
      <c r="AW41" s="2" t="s">
        <v>403</v>
      </c>
      <c r="AX41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1" t="str">
        <f t="shared" si="83"/>
        <v>&lt;img src=@img/outdoor.png@&gt;</v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src=@img/outdoor.png@&gt;&lt;img src=@img/drinkicon.png@&gt;&lt;img src=@img/foodicon.png@&gt;</v>
      </c>
      <c r="BE41" t="str">
        <f t="shared" si="89"/>
        <v>outdoor drink food med  nacademy</v>
      </c>
      <c r="BF41" t="str">
        <f t="shared" si="90"/>
        <v>North Academy</v>
      </c>
      <c r="BG41">
        <v>38.904649300000003</v>
      </c>
      <c r="BH41">
        <v>-104.8177993</v>
      </c>
      <c r="BI41" t="str">
        <f t="shared" si="91"/>
        <v>[38.9046493,-104.8177993],</v>
      </c>
    </row>
    <row r="42" spans="2:63" ht="21" customHeight="1">
      <c r="B42" s="19" t="s">
        <v>85</v>
      </c>
      <c r="C42" t="s">
        <v>96</v>
      </c>
      <c r="G42" s="9" t="s">
        <v>165</v>
      </c>
      <c r="H42">
        <v>1400</v>
      </c>
      <c r="I42">
        <v>1800</v>
      </c>
      <c r="J42">
        <v>1400</v>
      </c>
      <c r="K42">
        <v>1800</v>
      </c>
      <c r="L42">
        <v>1400</v>
      </c>
      <c r="M42">
        <v>1800</v>
      </c>
      <c r="N42">
        <v>1400</v>
      </c>
      <c r="O42">
        <v>1800</v>
      </c>
      <c r="P42">
        <v>1400</v>
      </c>
      <c r="Q42">
        <v>1800</v>
      </c>
      <c r="R42">
        <v>1400</v>
      </c>
      <c r="S42">
        <v>1800</v>
      </c>
      <c r="T42">
        <v>1400</v>
      </c>
      <c r="U42">
        <v>1800</v>
      </c>
      <c r="V42" s="3" t="s">
        <v>181</v>
      </c>
      <c r="W42">
        <f t="shared" si="61"/>
        <v>14</v>
      </c>
      <c r="X42">
        <f t="shared" si="62"/>
        <v>18</v>
      </c>
      <c r="Y42">
        <f t="shared" si="63"/>
        <v>14</v>
      </c>
      <c r="Z42">
        <f t="shared" si="64"/>
        <v>18</v>
      </c>
      <c r="AA42">
        <f t="shared" si="65"/>
        <v>14</v>
      </c>
      <c r="AB42">
        <f t="shared" si="66"/>
        <v>18</v>
      </c>
      <c r="AC42">
        <f t="shared" si="67"/>
        <v>14</v>
      </c>
      <c r="AD42">
        <f t="shared" si="68"/>
        <v>18</v>
      </c>
      <c r="AE42">
        <f t="shared" si="69"/>
        <v>14</v>
      </c>
      <c r="AF42">
        <f t="shared" si="70"/>
        <v>18</v>
      </c>
      <c r="AG42">
        <f t="shared" si="71"/>
        <v>14</v>
      </c>
      <c r="AH42">
        <f t="shared" si="72"/>
        <v>18</v>
      </c>
      <c r="AI42">
        <f t="shared" si="73"/>
        <v>14</v>
      </c>
      <c r="AJ42">
        <f t="shared" si="74"/>
        <v>18</v>
      </c>
      <c r="AK42" t="str">
        <f t="shared" si="75"/>
        <v>2pm-6pm</v>
      </c>
      <c r="AL42" t="str">
        <f t="shared" si="76"/>
        <v>2pm-6pm</v>
      </c>
      <c r="AM42" t="str">
        <f t="shared" si="77"/>
        <v>2pm-6pm</v>
      </c>
      <c r="AN42" t="str">
        <f t="shared" si="78"/>
        <v>2pm-6pm</v>
      </c>
      <c r="AO42" t="str">
        <f t="shared" si="79"/>
        <v>2pm-6pm</v>
      </c>
      <c r="AP42" t="str">
        <f t="shared" si="80"/>
        <v>2pm-6pm</v>
      </c>
      <c r="AQ42" t="str">
        <f t="shared" si="81"/>
        <v>2pm-6pm</v>
      </c>
      <c r="AR42" s="1"/>
      <c r="AU42" t="s">
        <v>405</v>
      </c>
      <c r="AV42" s="2" t="s">
        <v>403</v>
      </c>
      <c r="AW42" s="2" t="s">
        <v>403</v>
      </c>
      <c r="AX42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powers</v>
      </c>
      <c r="BF42" t="str">
        <f t="shared" si="90"/>
        <v>Powers Road</v>
      </c>
      <c r="BG42">
        <v>38.911320000000003</v>
      </c>
      <c r="BH42">
        <v>-104.71729000000001</v>
      </c>
      <c r="BI42" t="str">
        <f t="shared" si="91"/>
        <v>[38.91132,-104.71729],</v>
      </c>
    </row>
    <row r="43" spans="2:63" ht="21" customHeight="1">
      <c r="B43" t="s">
        <v>322</v>
      </c>
      <c r="C43" t="s">
        <v>55</v>
      </c>
      <c r="G43" t="s">
        <v>346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336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T43" t="s">
        <v>314</v>
      </c>
      <c r="AU43" t="s">
        <v>405</v>
      </c>
      <c r="AV43" s="2" t="s">
        <v>403</v>
      </c>
      <c r="AW43" s="2" t="s">
        <v>404</v>
      </c>
      <c r="AX43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3" t="str">
        <f t="shared" si="83"/>
        <v/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/>
      </c>
      <c r="BD43" t="str">
        <f t="shared" si="88"/>
        <v>&lt;img src=@img/pets.png@&gt;&lt;img src=@img/drinkicon.png@&gt;</v>
      </c>
      <c r="BE43" t="str">
        <f t="shared" si="89"/>
        <v>pet drink med  downtown</v>
      </c>
      <c r="BF43" t="str">
        <f t="shared" si="90"/>
        <v>Downtown</v>
      </c>
      <c r="BG43">
        <v>38.82799</v>
      </c>
      <c r="BH43">
        <v>-104.82259000000001</v>
      </c>
      <c r="BI43" t="str">
        <f t="shared" si="91"/>
        <v>[38.82799,-104.82259],</v>
      </c>
    </row>
    <row r="44" spans="2:63" ht="21" customHeight="1">
      <c r="B44" t="s">
        <v>61</v>
      </c>
      <c r="C44" t="s">
        <v>55</v>
      </c>
      <c r="G44" s="9" t="s">
        <v>144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168</v>
      </c>
      <c r="W44" t="str">
        <f t="shared" si="61"/>
        <v/>
      </c>
      <c r="X44" t="str">
        <f t="shared" si="62"/>
        <v/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 t="str">
        <f t="shared" si="73"/>
        <v/>
      </c>
      <c r="AJ44" t="str">
        <f t="shared" si="74"/>
        <v/>
      </c>
      <c r="AK44" t="str">
        <f t="shared" si="75"/>
        <v/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/>
      </c>
      <c r="AR44" s="4" t="s">
        <v>145</v>
      </c>
      <c r="AS44" t="s">
        <v>326</v>
      </c>
      <c r="AT44" t="s">
        <v>314</v>
      </c>
      <c r="AU44" t="s">
        <v>405</v>
      </c>
      <c r="AV44" s="2" t="s">
        <v>403</v>
      </c>
      <c r="AW44" s="2" t="s">
        <v>403</v>
      </c>
      <c r="AX44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4" t="str">
        <f t="shared" si="83"/>
        <v>&lt;img src=@img/outdoor.png@&gt;</v>
      </c>
      <c r="AZ44" t="str">
        <f t="shared" si="84"/>
        <v>&lt;img src=@img/pets.png@&gt;</v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src=@img/outdoor.png@&gt;&lt;img src=@img/pets.png@&gt;&lt;img src=@img/drinkicon.png@&gt;&lt;img src=@img/foodicon.png@&gt;</v>
      </c>
      <c r="BE44" t="str">
        <f t="shared" si="89"/>
        <v>outdoor pet drink food med  downtown</v>
      </c>
      <c r="BF44" t="str">
        <f t="shared" si="90"/>
        <v>Downtown</v>
      </c>
      <c r="BG44">
        <v>38.832970000000003</v>
      </c>
      <c r="BH44">
        <v>-104.82306</v>
      </c>
      <c r="BI44" t="str">
        <f t="shared" si="91"/>
        <v>[38.83297,-104.82306],</v>
      </c>
      <c r="BJ44" s="2"/>
      <c r="BK44" t="str">
        <f>IF(BJ44&gt;0,"&lt;img src=@img/kidicon.png@&gt;","")</f>
        <v/>
      </c>
    </row>
    <row r="45" spans="2:63" ht="21" customHeight="1">
      <c r="B45" s="13" t="s">
        <v>230</v>
      </c>
      <c r="C45" t="s">
        <v>73</v>
      </c>
      <c r="G45" s="9" t="s">
        <v>308</v>
      </c>
      <c r="H45">
        <v>1500</v>
      </c>
      <c r="I45">
        <v>1800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237</v>
      </c>
      <c r="W45">
        <f t="shared" si="61"/>
        <v>15</v>
      </c>
      <c r="X45">
        <f t="shared" si="62"/>
        <v>18</v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>
        <f t="shared" si="73"/>
        <v>15</v>
      </c>
      <c r="AJ45">
        <f t="shared" si="74"/>
        <v>18</v>
      </c>
      <c r="AK45" t="str">
        <f t="shared" si="75"/>
        <v>3pm-6pm</v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>3pm-6pm</v>
      </c>
      <c r="AR45" s="1"/>
      <c r="AU45" t="s">
        <v>405</v>
      </c>
      <c r="AV45" s="2" t="s">
        <v>403</v>
      </c>
      <c r="AW45" s="2" t="s">
        <v>404</v>
      </c>
      <c r="AX45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5" t="str">
        <f t="shared" si="83"/>
        <v/>
      </c>
      <c r="AZ45" t="str">
        <f t="shared" si="84"/>
        <v/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src=@img/drinkicon.png@&gt;</v>
      </c>
      <c r="BE45" t="str">
        <f t="shared" si="89"/>
        <v>drink med  oldcolo</v>
      </c>
      <c r="BF45" t="str">
        <f t="shared" si="90"/>
        <v>Old Colorado Springs</v>
      </c>
      <c r="BG45">
        <v>38.848779999999998</v>
      </c>
      <c r="BH45">
        <v>-104.86452</v>
      </c>
      <c r="BI45" t="str">
        <f t="shared" si="91"/>
        <v>[38.84878,-104.86452],</v>
      </c>
    </row>
    <row r="46" spans="2:63" ht="21" customHeight="1">
      <c r="B46" t="s">
        <v>142</v>
      </c>
      <c r="C46" t="s">
        <v>143</v>
      </c>
      <c r="G46" s="9" t="s">
        <v>297</v>
      </c>
      <c r="J46">
        <v>1600</v>
      </c>
      <c r="K46">
        <v>1900</v>
      </c>
      <c r="L46">
        <v>1600</v>
      </c>
      <c r="M46">
        <v>1900</v>
      </c>
      <c r="N46">
        <v>1600</v>
      </c>
      <c r="O46">
        <v>1900</v>
      </c>
      <c r="P46">
        <v>1600</v>
      </c>
      <c r="Q46">
        <v>1900</v>
      </c>
      <c r="R46">
        <v>1600</v>
      </c>
      <c r="S46">
        <v>1900</v>
      </c>
      <c r="V46" t="s">
        <v>217</v>
      </c>
      <c r="W46" t="str">
        <f t="shared" si="61"/>
        <v/>
      </c>
      <c r="X46" t="str">
        <f t="shared" si="62"/>
        <v/>
      </c>
      <c r="Y46">
        <f t="shared" si="63"/>
        <v>16</v>
      </c>
      <c r="Z46">
        <f t="shared" si="64"/>
        <v>19</v>
      </c>
      <c r="AA46">
        <f t="shared" si="65"/>
        <v>16</v>
      </c>
      <c r="AB46">
        <f t="shared" si="66"/>
        <v>19</v>
      </c>
      <c r="AC46">
        <f t="shared" si="67"/>
        <v>16</v>
      </c>
      <c r="AD46">
        <f t="shared" si="68"/>
        <v>19</v>
      </c>
      <c r="AE46">
        <f t="shared" si="69"/>
        <v>16</v>
      </c>
      <c r="AF46">
        <f t="shared" si="70"/>
        <v>19</v>
      </c>
      <c r="AG46">
        <f t="shared" si="71"/>
        <v>16</v>
      </c>
      <c r="AH46">
        <f t="shared" si="72"/>
        <v>19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4pm-7pm</v>
      </c>
      <c r="AM46" t="str">
        <f t="shared" si="77"/>
        <v>4pm-7pm</v>
      </c>
      <c r="AN46" t="str">
        <f t="shared" si="78"/>
        <v>4pm-7pm</v>
      </c>
      <c r="AO46" t="str">
        <f t="shared" si="79"/>
        <v>4pm-7pm</v>
      </c>
      <c r="AP46" t="str">
        <f t="shared" si="80"/>
        <v>4pm-7pm</v>
      </c>
      <c r="AQ46" t="str">
        <f t="shared" si="81"/>
        <v/>
      </c>
      <c r="AR46" s="1"/>
      <c r="AU46" t="s">
        <v>405</v>
      </c>
      <c r="AV46" s="2" t="s">
        <v>403</v>
      </c>
      <c r="AW46" s="2" t="s">
        <v>403</v>
      </c>
      <c r="AX46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6" t="str">
        <f t="shared" si="83"/>
        <v/>
      </c>
      <c r="AZ46" t="str">
        <f t="shared" si="84"/>
        <v/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src=@img/drinkicon.png@&gt;&lt;img src=@img/foodicon.png@&gt;</v>
      </c>
      <c r="BE46" t="str">
        <f t="shared" si="89"/>
        <v>drink food med  sacademy</v>
      </c>
      <c r="BF46" t="str">
        <f t="shared" si="90"/>
        <v>South Academy</v>
      </c>
      <c r="BG46">
        <v>38.804718999999999</v>
      </c>
      <c r="BH46">
        <v>-104.73662299999999</v>
      </c>
      <c r="BI46" t="str">
        <f t="shared" si="91"/>
        <v>[38.804719,-104.736623],</v>
      </c>
    </row>
    <row r="47" spans="2:63" ht="21" customHeight="1">
      <c r="B47" t="s">
        <v>413</v>
      </c>
      <c r="C47" t="s">
        <v>55</v>
      </c>
      <c r="G47" s="14" t="s">
        <v>152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T47">
        <v>1600</v>
      </c>
      <c r="U47">
        <v>1900</v>
      </c>
      <c r="V47" s="3" t="s">
        <v>173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>
        <f t="shared" si="73"/>
        <v>16</v>
      </c>
      <c r="AJ47">
        <f t="shared" si="74"/>
        <v>19</v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>4pm-7pm</v>
      </c>
      <c r="AR47" t="s">
        <v>70</v>
      </c>
      <c r="AS47" t="s">
        <v>326</v>
      </c>
      <c r="AU47" t="s">
        <v>405</v>
      </c>
      <c r="AV47" s="2" t="s">
        <v>403</v>
      </c>
      <c r="AW47" s="2" t="s">
        <v>403</v>
      </c>
      <c r="AX47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7" t="str">
        <f t="shared" si="83"/>
        <v>&lt;img src=@img/outdoor.png@&gt;</v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src=@img/outdoor.png@&gt;&lt;img src=@img/drinkicon.png@&gt;&lt;img src=@img/foodicon.png@&gt;</v>
      </c>
      <c r="BE47" t="str">
        <f t="shared" si="89"/>
        <v>outdoor drink food med  downtown</v>
      </c>
      <c r="BF47" t="str">
        <f t="shared" si="90"/>
        <v>Downtown</v>
      </c>
      <c r="BG47">
        <v>38.837568300000001</v>
      </c>
      <c r="BH47">
        <v>-104.8235078</v>
      </c>
      <c r="BI47" t="str">
        <f t="shared" si="91"/>
        <v>[38.8375683,-104.8235078],</v>
      </c>
    </row>
    <row r="48" spans="2:63" ht="21" customHeight="1">
      <c r="B48" s="19" t="s">
        <v>82</v>
      </c>
      <c r="C48" t="s">
        <v>84</v>
      </c>
      <c r="G48" s="9" t="s">
        <v>161</v>
      </c>
      <c r="J48">
        <v>1600</v>
      </c>
      <c r="K48">
        <v>1800</v>
      </c>
      <c r="L48">
        <v>1600</v>
      </c>
      <c r="M48">
        <v>1800</v>
      </c>
      <c r="N48">
        <v>1600</v>
      </c>
      <c r="O48">
        <v>1800</v>
      </c>
      <c r="P48">
        <v>1600</v>
      </c>
      <c r="Q48">
        <v>1800</v>
      </c>
      <c r="R48">
        <v>1600</v>
      </c>
      <c r="S48">
        <v>1800</v>
      </c>
      <c r="V48" s="3" t="s">
        <v>179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18</v>
      </c>
      <c r="AA48">
        <f t="shared" si="65"/>
        <v>16</v>
      </c>
      <c r="AB48">
        <f t="shared" si="66"/>
        <v>18</v>
      </c>
      <c r="AC48">
        <f t="shared" si="67"/>
        <v>16</v>
      </c>
      <c r="AD48">
        <f t="shared" si="68"/>
        <v>18</v>
      </c>
      <c r="AE48">
        <f t="shared" si="69"/>
        <v>16</v>
      </c>
      <c r="AF48">
        <f t="shared" si="70"/>
        <v>18</v>
      </c>
      <c r="AG48">
        <f t="shared" si="71"/>
        <v>16</v>
      </c>
      <c r="AH48">
        <f t="shared" si="72"/>
        <v>18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4pm-6pm</v>
      </c>
      <c r="AM48" t="str">
        <f t="shared" si="77"/>
        <v>4pm-6pm</v>
      </c>
      <c r="AN48" t="str">
        <f t="shared" si="78"/>
        <v>4pm-6pm</v>
      </c>
      <c r="AO48" t="str">
        <f t="shared" si="79"/>
        <v>4pm-6pm</v>
      </c>
      <c r="AP48" t="str">
        <f t="shared" si="80"/>
        <v>4pm-6pm</v>
      </c>
      <c r="AQ48" t="str">
        <f t="shared" si="81"/>
        <v/>
      </c>
      <c r="AR48" s="1"/>
      <c r="AU48" t="s">
        <v>405</v>
      </c>
      <c r="AV48" s="2" t="s">
        <v>403</v>
      </c>
      <c r="AW48" s="2" t="s">
        <v>403</v>
      </c>
      <c r="AX48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manitou</v>
      </c>
      <c r="BF48" t="str">
        <f t="shared" si="90"/>
        <v>Manitou Springs</v>
      </c>
      <c r="BG48">
        <v>38.857489999999999</v>
      </c>
      <c r="BH48">
        <v>-104.91552</v>
      </c>
      <c r="BI48" t="str">
        <f t="shared" si="91"/>
        <v>[38.85749,-104.91552],</v>
      </c>
    </row>
    <row r="49" spans="2:62" ht="21" customHeight="1">
      <c r="B49" t="s">
        <v>139</v>
      </c>
      <c r="C49" t="s">
        <v>143</v>
      </c>
      <c r="G49" s="9" t="s">
        <v>294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t="s">
        <v>215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s="4"/>
      <c r="AU49" t="s">
        <v>405</v>
      </c>
      <c r="AV49" s="2" t="s">
        <v>403</v>
      </c>
      <c r="AW49" s="2" t="s">
        <v>403</v>
      </c>
      <c r="AX49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 &amp; domestic pints&lt;br&gt;$3.25 premium pints&lt;br&gt;$2.75 domestic bottles&lt;br&gt;$3.75 premium bottles&lt;br&gt;75 cents wings! No minimum order. DINE IN ONLY", 'link':"", 'pricing':"",   'phone-number': "", 'address': "239 N Academy Blvd, Colorado Springs, CO 80909",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sacademy</v>
      </c>
      <c r="BF49" t="str">
        <f t="shared" si="90"/>
        <v>South Academy</v>
      </c>
      <c r="BG49">
        <v>38.837120800000001</v>
      </c>
      <c r="BH49">
        <v>-104.7567483</v>
      </c>
      <c r="BI49" t="str">
        <f t="shared" si="91"/>
        <v>[38.8371208,-104.7567483],</v>
      </c>
    </row>
    <row r="50" spans="2:62" ht="21" customHeight="1">
      <c r="B50" s="17" t="s">
        <v>141</v>
      </c>
      <c r="C50" t="s">
        <v>143</v>
      </c>
      <c r="G50" s="9" t="s">
        <v>296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V50" t="s">
        <v>216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/>
      </c>
      <c r="AR50" s="1"/>
      <c r="AU50" t="s">
        <v>405</v>
      </c>
      <c r="AV50" s="2" t="s">
        <v>403</v>
      </c>
      <c r="AW50" s="2" t="s">
        <v>404</v>
      </c>
      <c r="AX50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/>
      </c>
      <c r="BD50" t="str">
        <f t="shared" si="88"/>
        <v>&lt;img src=@img/drinkicon.png@&gt;</v>
      </c>
      <c r="BE50" t="str">
        <f t="shared" si="89"/>
        <v>drink med  sacademy</v>
      </c>
      <c r="BF50" t="str">
        <f t="shared" si="90"/>
        <v>South Academy</v>
      </c>
      <c r="BG50">
        <v>38.793636499999998</v>
      </c>
      <c r="BH50">
        <v>-104.7684613</v>
      </c>
      <c r="BI50" t="str">
        <f t="shared" si="91"/>
        <v>[38.7936365,-104.7684613],</v>
      </c>
    </row>
    <row r="51" spans="2:62" ht="21" customHeight="1">
      <c r="B51" s="19" t="s">
        <v>116</v>
      </c>
      <c r="C51" t="s">
        <v>123</v>
      </c>
      <c r="G51" s="9" t="s">
        <v>271</v>
      </c>
      <c r="H51">
        <v>1400</v>
      </c>
      <c r="I51">
        <v>1700</v>
      </c>
      <c r="J51">
        <v>1400</v>
      </c>
      <c r="K51">
        <v>1700</v>
      </c>
      <c r="L51">
        <v>1400</v>
      </c>
      <c r="M51">
        <v>1700</v>
      </c>
      <c r="N51">
        <v>1400</v>
      </c>
      <c r="O51">
        <v>1700</v>
      </c>
      <c r="P51">
        <v>1400</v>
      </c>
      <c r="Q51">
        <v>1700</v>
      </c>
      <c r="R51">
        <v>1400</v>
      </c>
      <c r="S51">
        <v>1700</v>
      </c>
      <c r="T51">
        <v>1400</v>
      </c>
      <c r="U51">
        <v>1700</v>
      </c>
      <c r="V51" t="s">
        <v>201</v>
      </c>
      <c r="W51">
        <f t="shared" si="61"/>
        <v>14</v>
      </c>
      <c r="X51">
        <f t="shared" si="62"/>
        <v>17</v>
      </c>
      <c r="Y51">
        <f t="shared" si="63"/>
        <v>14</v>
      </c>
      <c r="Z51">
        <f t="shared" si="64"/>
        <v>17</v>
      </c>
      <c r="AA51">
        <f t="shared" si="65"/>
        <v>14</v>
      </c>
      <c r="AB51">
        <f t="shared" si="66"/>
        <v>17</v>
      </c>
      <c r="AC51">
        <f t="shared" si="67"/>
        <v>14</v>
      </c>
      <c r="AD51">
        <f t="shared" si="68"/>
        <v>17</v>
      </c>
      <c r="AE51">
        <f t="shared" si="69"/>
        <v>14</v>
      </c>
      <c r="AF51">
        <f t="shared" si="70"/>
        <v>17</v>
      </c>
      <c r="AG51">
        <f t="shared" si="71"/>
        <v>14</v>
      </c>
      <c r="AH51">
        <f t="shared" si="72"/>
        <v>17</v>
      </c>
      <c r="AI51">
        <f t="shared" si="73"/>
        <v>14</v>
      </c>
      <c r="AJ51">
        <f t="shared" si="74"/>
        <v>17</v>
      </c>
      <c r="AK51" t="str">
        <f t="shared" si="75"/>
        <v>2pm-5pm</v>
      </c>
      <c r="AL51" t="str">
        <f t="shared" si="76"/>
        <v>2pm-5pm</v>
      </c>
      <c r="AM51" t="str">
        <f t="shared" si="77"/>
        <v>2pm-5pm</v>
      </c>
      <c r="AN51" t="str">
        <f t="shared" si="78"/>
        <v>2pm-5pm</v>
      </c>
      <c r="AO51" t="str">
        <f t="shared" si="79"/>
        <v>2pm-5pm</v>
      </c>
      <c r="AP51" t="str">
        <f t="shared" si="80"/>
        <v>2pm-5pm</v>
      </c>
      <c r="AQ51" t="str">
        <f t="shared" si="81"/>
        <v>2pm-5pm</v>
      </c>
      <c r="AR51" s="4"/>
      <c r="AS51" t="s">
        <v>326</v>
      </c>
      <c r="AU51" t="s">
        <v>405</v>
      </c>
      <c r="AV51" s="2" t="s">
        <v>403</v>
      </c>
      <c r="AW51" s="2" t="s">
        <v>403</v>
      </c>
      <c r="AX51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1" t="str">
        <f t="shared" si="83"/>
        <v>&lt;img src=@img/outdoor.png@&gt;</v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src=@img/outdoor.png@&gt;&lt;img src=@img/drinkicon.png@&gt;&lt;img src=@img/foodicon.png@&gt;</v>
      </c>
      <c r="BE51" t="str">
        <f t="shared" si="89"/>
        <v>outdoor drink food med  monument</v>
      </c>
      <c r="BF51" t="str">
        <f t="shared" si="90"/>
        <v>Monument</v>
      </c>
      <c r="BG51">
        <v>39.091929999999998</v>
      </c>
      <c r="BH51">
        <v>-104.87358999999999</v>
      </c>
      <c r="BI51" t="str">
        <f t="shared" si="91"/>
        <v>[39.09193,-104.87359],</v>
      </c>
    </row>
    <row r="52" spans="2:62" ht="21" customHeight="1">
      <c r="B52" s="17" t="s">
        <v>140</v>
      </c>
      <c r="C52" t="s">
        <v>143</v>
      </c>
      <c r="G52" s="9" t="s">
        <v>295</v>
      </c>
      <c r="W52" t="str">
        <f t="shared" si="61"/>
        <v/>
      </c>
      <c r="X52" t="str">
        <f t="shared" si="62"/>
        <v/>
      </c>
      <c r="Y52" t="str">
        <f t="shared" si="63"/>
        <v/>
      </c>
      <c r="Z52" t="str">
        <f t="shared" si="64"/>
        <v/>
      </c>
      <c r="AA52" t="str">
        <f t="shared" si="65"/>
        <v/>
      </c>
      <c r="AB52" t="str">
        <f t="shared" si="66"/>
        <v/>
      </c>
      <c r="AC52" t="str">
        <f t="shared" si="67"/>
        <v/>
      </c>
      <c r="AD52" t="str">
        <f t="shared" si="68"/>
        <v/>
      </c>
      <c r="AE52" t="str">
        <f t="shared" si="69"/>
        <v/>
      </c>
      <c r="AF52" t="str">
        <f t="shared" si="70"/>
        <v/>
      </c>
      <c r="AG52" t="str">
        <f t="shared" si="71"/>
        <v/>
      </c>
      <c r="AH52" t="str">
        <f t="shared" si="72"/>
        <v/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/>
      </c>
      <c r="AM52" t="str">
        <f t="shared" si="77"/>
        <v/>
      </c>
      <c r="AN52" t="str">
        <f t="shared" si="78"/>
        <v/>
      </c>
      <c r="AO52" t="str">
        <f t="shared" si="79"/>
        <v/>
      </c>
      <c r="AP52" t="str">
        <f t="shared" si="80"/>
        <v/>
      </c>
      <c r="AQ52" t="str">
        <f t="shared" si="81"/>
        <v/>
      </c>
      <c r="AU52" t="s">
        <v>405</v>
      </c>
      <c r="AV52" s="2" t="s">
        <v>404</v>
      </c>
      <c r="AW52" s="2" t="s">
        <v>404</v>
      </c>
      <c r="AX52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/>
      </c>
      <c r="BC52" t="str">
        <f t="shared" si="87"/>
        <v/>
      </c>
      <c r="BD52" t="str">
        <f t="shared" si="88"/>
        <v/>
      </c>
      <c r="BE52" t="str">
        <f t="shared" si="89"/>
        <v>med  sacademy</v>
      </c>
      <c r="BF52" t="str">
        <f t="shared" si="90"/>
        <v>South Academy</v>
      </c>
      <c r="BG52">
        <v>38.789400000000001</v>
      </c>
      <c r="BH52">
        <v>-104.76197999999999</v>
      </c>
      <c r="BI52" t="str">
        <f t="shared" si="91"/>
        <v>[38.7894,-104.76198],</v>
      </c>
      <c r="BJ52" s="2"/>
    </row>
    <row r="53" spans="2:62" ht="21" customHeight="1">
      <c r="B53" t="s">
        <v>231</v>
      </c>
      <c r="C53" t="s">
        <v>55</v>
      </c>
      <c r="G53" s="9" t="s">
        <v>309</v>
      </c>
      <c r="H53">
        <v>1700</v>
      </c>
      <c r="I53">
        <v>2100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R53">
        <v>1500</v>
      </c>
      <c r="S53">
        <v>1900</v>
      </c>
      <c r="V53" t="s">
        <v>238</v>
      </c>
      <c r="W53">
        <f t="shared" si="61"/>
        <v>17</v>
      </c>
      <c r="X53">
        <f t="shared" si="62"/>
        <v>21</v>
      </c>
      <c r="Y53">
        <f t="shared" si="63"/>
        <v>16</v>
      </c>
      <c r="Z53">
        <f t="shared" si="64"/>
        <v>19</v>
      </c>
      <c r="AA53">
        <f t="shared" si="65"/>
        <v>16</v>
      </c>
      <c r="AB53">
        <f t="shared" si="66"/>
        <v>19</v>
      </c>
      <c r="AC53">
        <f t="shared" si="67"/>
        <v>16</v>
      </c>
      <c r="AD53">
        <f t="shared" si="68"/>
        <v>19</v>
      </c>
      <c r="AE53">
        <f t="shared" si="69"/>
        <v>16</v>
      </c>
      <c r="AF53">
        <f t="shared" si="70"/>
        <v>19</v>
      </c>
      <c r="AG53">
        <f t="shared" si="71"/>
        <v>15</v>
      </c>
      <c r="AH53">
        <f t="shared" si="72"/>
        <v>19</v>
      </c>
      <c r="AI53" t="str">
        <f t="shared" si="73"/>
        <v/>
      </c>
      <c r="AJ53" t="str">
        <f t="shared" si="74"/>
        <v/>
      </c>
      <c r="AK53" t="str">
        <f t="shared" si="75"/>
        <v>5pm-9pm</v>
      </c>
      <c r="AL53" t="str">
        <f t="shared" si="76"/>
        <v>4pm-7pm</v>
      </c>
      <c r="AM53" t="str">
        <f t="shared" si="77"/>
        <v>4pm-7pm</v>
      </c>
      <c r="AN53" t="str">
        <f t="shared" si="78"/>
        <v>4pm-7pm</v>
      </c>
      <c r="AO53" t="str">
        <f t="shared" si="79"/>
        <v>4pm-7pm</v>
      </c>
      <c r="AP53" t="str">
        <f t="shared" si="80"/>
        <v>3pm-7pm</v>
      </c>
      <c r="AQ53" t="str">
        <f t="shared" si="81"/>
        <v/>
      </c>
      <c r="AS53" t="s">
        <v>326</v>
      </c>
      <c r="AU53" t="s">
        <v>405</v>
      </c>
      <c r="AV53" s="2" t="s">
        <v>403</v>
      </c>
      <c r="AW53" s="2" t="s">
        <v>403</v>
      </c>
      <c r="AX53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downtown</v>
      </c>
      <c r="BF53" t="str">
        <f t="shared" si="90"/>
        <v>Downtown</v>
      </c>
      <c r="BG53" s="10">
        <v>38.831229999999998</v>
      </c>
      <c r="BH53">
        <v>-104.82414</v>
      </c>
      <c r="BI53" t="str">
        <f t="shared" si="91"/>
        <v>[38.83123,-104.82414],</v>
      </c>
    </row>
    <row r="54" spans="2:62" ht="21" customHeight="1">
      <c r="B54" t="s">
        <v>137</v>
      </c>
      <c r="C54" t="s">
        <v>138</v>
      </c>
      <c r="G54" s="9" t="s">
        <v>291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213</v>
      </c>
      <c r="W54">
        <f t="shared" si="61"/>
        <v>15</v>
      </c>
      <c r="X54">
        <f t="shared" si="62"/>
        <v>18</v>
      </c>
      <c r="Y54">
        <f t="shared" si="63"/>
        <v>15</v>
      </c>
      <c r="Z54">
        <f t="shared" si="64"/>
        <v>18</v>
      </c>
      <c r="AA54">
        <f t="shared" si="65"/>
        <v>15</v>
      </c>
      <c r="AB54">
        <f t="shared" si="66"/>
        <v>18</v>
      </c>
      <c r="AC54">
        <f t="shared" si="67"/>
        <v>15</v>
      </c>
      <c r="AD54">
        <f t="shared" si="68"/>
        <v>18</v>
      </c>
      <c r="AE54">
        <f t="shared" si="69"/>
        <v>15</v>
      </c>
      <c r="AF54">
        <f t="shared" si="70"/>
        <v>18</v>
      </c>
      <c r="AG54">
        <f t="shared" si="71"/>
        <v>15</v>
      </c>
      <c r="AH54">
        <f t="shared" si="72"/>
        <v>18</v>
      </c>
      <c r="AI54">
        <f t="shared" si="73"/>
        <v>15</v>
      </c>
      <c r="AJ54">
        <f t="shared" si="74"/>
        <v>18</v>
      </c>
      <c r="AK54" t="str">
        <f t="shared" si="75"/>
        <v>3pm-6pm</v>
      </c>
      <c r="AL54" t="str">
        <f t="shared" si="76"/>
        <v>3pm-6pm</v>
      </c>
      <c r="AM54" t="str">
        <f t="shared" si="77"/>
        <v>3pm-6pm</v>
      </c>
      <c r="AN54" t="str">
        <f t="shared" si="78"/>
        <v>3pm-6pm</v>
      </c>
      <c r="AO54" t="str">
        <f t="shared" si="79"/>
        <v>3pm-6pm</v>
      </c>
      <c r="AP54" t="str">
        <f t="shared" si="80"/>
        <v>3pm-6pm</v>
      </c>
      <c r="AQ54" t="str">
        <f t="shared" si="81"/>
        <v>3pm-6pm</v>
      </c>
      <c r="AR54" s="4"/>
      <c r="AU54" t="s">
        <v>405</v>
      </c>
      <c r="AV54" s="2" t="s">
        <v>403</v>
      </c>
      <c r="AW54" s="2" t="s">
        <v>404</v>
      </c>
      <c r="AX54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/>
      </c>
      <c r="BD54" t="str">
        <f t="shared" si="88"/>
        <v>&lt;img src=@img/drinkicon.png@&gt;</v>
      </c>
      <c r="BE54" t="str">
        <f t="shared" si="89"/>
        <v>drink med  nacademy</v>
      </c>
      <c r="BF54" t="str">
        <f t="shared" si="90"/>
        <v>North Academy</v>
      </c>
      <c r="BG54">
        <v>38.889310000000002</v>
      </c>
      <c r="BH54">
        <v>-104.7575033</v>
      </c>
      <c r="BI54" t="str">
        <f t="shared" si="91"/>
        <v>[38.88931,-104.7575033],</v>
      </c>
    </row>
    <row r="55" spans="2:62" ht="21" customHeight="1">
      <c r="B55" t="s">
        <v>419</v>
      </c>
      <c r="C55" t="s">
        <v>55</v>
      </c>
      <c r="G55" s="9" t="s">
        <v>298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s="15" t="s">
        <v>420</v>
      </c>
      <c r="W55" t="str">
        <f t="shared" ref="W55:AJ55" si="92">IF(H55&gt;0,H55/100,"")</f>
        <v/>
      </c>
      <c r="X55" t="str">
        <f t="shared" si="92"/>
        <v/>
      </c>
      <c r="Y55">
        <f t="shared" si="92"/>
        <v>16</v>
      </c>
      <c r="Z55">
        <f t="shared" si="92"/>
        <v>19</v>
      </c>
      <c r="AA55">
        <f t="shared" si="92"/>
        <v>16</v>
      </c>
      <c r="AB55">
        <f t="shared" si="92"/>
        <v>19</v>
      </c>
      <c r="AC55">
        <f t="shared" si="92"/>
        <v>16</v>
      </c>
      <c r="AD55">
        <f t="shared" si="92"/>
        <v>19</v>
      </c>
      <c r="AE55">
        <f t="shared" si="92"/>
        <v>16</v>
      </c>
      <c r="AF55">
        <f t="shared" si="92"/>
        <v>19</v>
      </c>
      <c r="AG55">
        <f t="shared" si="92"/>
        <v>16</v>
      </c>
      <c r="AH55">
        <f t="shared" si="92"/>
        <v>19</v>
      </c>
      <c r="AI55" t="str">
        <f t="shared" si="92"/>
        <v/>
      </c>
      <c r="AJ55" t="str">
        <f t="shared" si="92"/>
        <v/>
      </c>
      <c r="AK55" t="str">
        <f>IF(H55&gt;0,CONCATENATE(IF(W55&lt;=12,W55,W55-12),IF(OR(W55&lt;12,W55=24),"am","pm"),"-",IF(X55&lt;=12,X55,X55-12),IF(OR(X55&lt;12,X55=24),"am","pm")),"")</f>
        <v/>
      </c>
      <c r="AL55" t="str">
        <f>IF(J55&gt;0,CONCATENATE(IF(Y55&lt;=12,Y55,Y55-12),IF(OR(Y55&lt;12,Y55=24),"am","pm"),"-",IF(Z55&lt;=12,Z55,Z55-12),IF(OR(Z55&lt;12,Z55=24),"am","pm")),"")</f>
        <v>4pm-7pm</v>
      </c>
      <c r="AM55" t="str">
        <f>IF(L55&gt;0,CONCATENATE(IF(AA55&lt;=12,AA55,AA55-12),IF(OR(AA55&lt;12,AA55=24),"am","pm"),"-",IF(AB55&lt;=12,AB55,AB55-12),IF(OR(AB55&lt;12,AB55=24),"am","pm")),"")</f>
        <v>4pm-7pm</v>
      </c>
      <c r="AN55" t="str">
        <f>IF(N55&gt;0,CONCATENATE(IF(AC55&lt;=12,AC55,AC55-12),IF(OR(AC55&lt;12,AC55=24),"am","pm"),"-",IF(AD55&lt;=12,AD55,AD55-12),IF(OR(AD55&lt;12,AD55=24),"am","pm")),"")</f>
        <v>4pm-7pm</v>
      </c>
      <c r="AO55" t="str">
        <f>IF(O55&gt;0,CONCATENATE(IF(AE55&lt;=12,AE55,AE55-12),IF(OR(AE55&lt;12,AE55=24),"am","pm"),"-",IF(AF55&lt;=12,AF55,AF55-12),IF(OR(AF55&lt;12,AF55=24),"am","pm")),"")</f>
        <v>4pm-7pm</v>
      </c>
      <c r="AP55" t="str">
        <f>IF(R55&gt;0,CONCATENATE(IF(AG55&lt;=12,AG55,AG55-12),IF(OR(AG55&lt;12,AG55=24),"am","pm"),"-",IF(AH55&lt;=12,AH55,AH55-12),IF(OR(AH55&lt;12,AH55=24),"am","pm")),"")</f>
        <v>4pm-7pm</v>
      </c>
      <c r="AQ55" t="str">
        <f>IF(T55&gt;0,CONCATENATE(IF(AI55&lt;=12,AI55,AI55-12),IF(OR(AI55&lt;12,AI55=24),"am","pm"),"-",IF(AJ55&lt;=12,AJ55,AJ55-12),IF(OR(AJ55&lt;12,AJ55=24),"am","pm")),"")</f>
        <v/>
      </c>
      <c r="AR55" s="1"/>
      <c r="AU55" t="s">
        <v>405</v>
      </c>
      <c r="AV55" s="2" t="s">
        <v>403</v>
      </c>
      <c r="AW55" s="2" t="s">
        <v>403</v>
      </c>
      <c r="AX55" s="3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/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>&lt;img src=@img/foodicon.png@&gt;</v>
      </c>
      <c r="BD55" t="str">
        <f>CONCATENATE(AY55,AZ55,BA55,BB55,BC55,BK55)</f>
        <v>&lt;img src=@img/drinkicon.png@&gt;&lt;img src=@img/foodicon.png@&gt;</v>
      </c>
      <c r="BE55" t="str">
        <f>CONCATENATE(IF(AS55&gt;0,"outdoor ",""),IF(AT55&gt;0,"pet ",""),IF(AV55="true","drink ",""),IF(AW55="true","food ",""),AU55," ",E55," ",C55,IF(BJ55=TRUE," kid",""))</f>
        <v>drink food med  downtown</v>
      </c>
      <c r="BF55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>
        <v>38.828429999999997</v>
      </c>
      <c r="BH55">
        <v>-104.8233</v>
      </c>
      <c r="BI55" t="str">
        <f>CONCATENATE("[",BG55,",",BH55,"],")</f>
        <v>[38.82843,-104.8233],</v>
      </c>
    </row>
    <row r="56" spans="2:62" ht="21" customHeight="1">
      <c r="B56" s="19" t="s">
        <v>81</v>
      </c>
      <c r="C56" t="s">
        <v>84</v>
      </c>
      <c r="G56" s="9" t="s">
        <v>162</v>
      </c>
      <c r="H56">
        <v>1630</v>
      </c>
      <c r="I56">
        <v>1830</v>
      </c>
      <c r="P56">
        <v>1630</v>
      </c>
      <c r="Q56">
        <v>1830</v>
      </c>
      <c r="R56">
        <v>1630</v>
      </c>
      <c r="S56">
        <v>1830</v>
      </c>
      <c r="T56">
        <v>1630</v>
      </c>
      <c r="U56">
        <v>1830</v>
      </c>
      <c r="V56" s="22" t="s">
        <v>178</v>
      </c>
      <c r="W56">
        <f t="shared" si="61"/>
        <v>16.3</v>
      </c>
      <c r="X56">
        <f t="shared" si="62"/>
        <v>18.3</v>
      </c>
      <c r="Y56" t="str">
        <f t="shared" si="63"/>
        <v/>
      </c>
      <c r="Z56" t="str">
        <f t="shared" si="64"/>
        <v/>
      </c>
      <c r="AA56" t="str">
        <f t="shared" si="65"/>
        <v/>
      </c>
      <c r="AB56" t="str">
        <f t="shared" si="66"/>
        <v/>
      </c>
      <c r="AC56" t="str">
        <f t="shared" si="67"/>
        <v/>
      </c>
      <c r="AD56" t="str">
        <f t="shared" si="68"/>
        <v/>
      </c>
      <c r="AE56">
        <f t="shared" si="69"/>
        <v>16.3</v>
      </c>
      <c r="AF56">
        <f t="shared" si="70"/>
        <v>18.3</v>
      </c>
      <c r="AG56">
        <f t="shared" si="71"/>
        <v>16.3</v>
      </c>
      <c r="AH56">
        <f t="shared" si="72"/>
        <v>18.3</v>
      </c>
      <c r="AI56">
        <f t="shared" si="73"/>
        <v>16.3</v>
      </c>
      <c r="AJ56">
        <f t="shared" si="74"/>
        <v>18.3</v>
      </c>
      <c r="AK56" t="str">
        <f t="shared" si="75"/>
        <v>4.3pm-6.3pm</v>
      </c>
      <c r="AL56" t="str">
        <f t="shared" si="76"/>
        <v/>
      </c>
      <c r="AM56" t="str">
        <f t="shared" si="77"/>
        <v/>
      </c>
      <c r="AN56" t="str">
        <f t="shared" si="78"/>
        <v/>
      </c>
      <c r="AO56" t="str">
        <f t="shared" si="79"/>
        <v/>
      </c>
      <c r="AP56" t="str">
        <f t="shared" si="80"/>
        <v>4.3pm-6.3pm</v>
      </c>
      <c r="AQ56" t="str">
        <f t="shared" si="81"/>
        <v>4.3pm-6.3pm</v>
      </c>
      <c r="AR56" s="1"/>
      <c r="AU56" t="s">
        <v>405</v>
      </c>
      <c r="AV56" s="2" t="s">
        <v>403</v>
      </c>
      <c r="AW56" s="2" t="s">
        <v>403</v>
      </c>
      <c r="AX56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manitou</v>
      </c>
      <c r="BF56" t="str">
        <f t="shared" si="90"/>
        <v>Manitou Springs</v>
      </c>
      <c r="BG56">
        <v>38.857100000000003</v>
      </c>
      <c r="BH56">
        <v>-104.91604</v>
      </c>
      <c r="BI56" t="str">
        <f t="shared" si="91"/>
        <v>[38.8571,-104.91604],</v>
      </c>
    </row>
    <row r="57" spans="2:62" ht="21" customHeight="1">
      <c r="B57" t="s">
        <v>319</v>
      </c>
      <c r="C57" t="s">
        <v>73</v>
      </c>
      <c r="G57" t="s">
        <v>343</v>
      </c>
      <c r="W57" t="str">
        <f t="shared" si="61"/>
        <v/>
      </c>
      <c r="X57" t="str">
        <f t="shared" si="62"/>
        <v/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 t="str">
        <f t="shared" si="69"/>
        <v/>
      </c>
      <c r="AF57" t="str">
        <f t="shared" si="70"/>
        <v/>
      </c>
      <c r="AG57" t="str">
        <f t="shared" si="71"/>
        <v/>
      </c>
      <c r="AH57" t="str">
        <f t="shared" si="72"/>
        <v/>
      </c>
      <c r="AI57" t="str">
        <f t="shared" si="73"/>
        <v/>
      </c>
      <c r="AJ57" t="str">
        <f t="shared" si="74"/>
        <v/>
      </c>
      <c r="AK57" t="str">
        <f t="shared" si="75"/>
        <v/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/>
      </c>
      <c r="AQ57" t="str">
        <f t="shared" si="81"/>
        <v/>
      </c>
      <c r="AT57" t="s">
        <v>314</v>
      </c>
      <c r="AU57" t="s">
        <v>405</v>
      </c>
      <c r="AV57" s="2" t="s">
        <v>404</v>
      </c>
      <c r="AW57" s="2" t="s">
        <v>404</v>
      </c>
      <c r="AX57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7" t="str">
        <f t="shared" si="83"/>
        <v/>
      </c>
      <c r="AZ57" t="str">
        <f t="shared" si="84"/>
        <v>&lt;img src=@img/pets.png@&gt;</v>
      </c>
      <c r="BA57" t="str">
        <f t="shared" si="85"/>
        <v/>
      </c>
      <c r="BB57" t="str">
        <f t="shared" si="86"/>
        <v/>
      </c>
      <c r="BC57" t="str">
        <f t="shared" si="87"/>
        <v/>
      </c>
      <c r="BD57" t="str">
        <f t="shared" si="88"/>
        <v>&lt;img src=@img/pets.png@&gt;</v>
      </c>
      <c r="BE57" t="str">
        <f t="shared" si="89"/>
        <v>pet med  oldcolo</v>
      </c>
      <c r="BF57" t="str">
        <f t="shared" si="90"/>
        <v>Old Colorado Springs</v>
      </c>
      <c r="BG57">
        <v>38.844859999999997</v>
      </c>
      <c r="BH57">
        <v>-104.85939999999999</v>
      </c>
      <c r="BI57" t="str">
        <f t="shared" si="91"/>
        <v>[38.84486,-104.8594],</v>
      </c>
    </row>
    <row r="58" spans="2:62" ht="21" customHeight="1">
      <c r="B58" t="s">
        <v>414</v>
      </c>
      <c r="C58" t="s">
        <v>55</v>
      </c>
      <c r="G58" s="9" t="s">
        <v>416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R58">
        <v>1600</v>
      </c>
      <c r="S58">
        <v>1800</v>
      </c>
      <c r="T58">
        <v>1600</v>
      </c>
      <c r="U58">
        <v>1800</v>
      </c>
      <c r="V58" t="s">
        <v>415</v>
      </c>
      <c r="W58">
        <f t="shared" ref="W58" si="93">IF(H58&gt;0,H58/100,"")</f>
        <v>16</v>
      </c>
      <c r="X58">
        <f t="shared" ref="X58" si="94">IF(I58&gt;0,I58/100,"")</f>
        <v>18</v>
      </c>
      <c r="Y58">
        <f t="shared" ref="Y58" si="95">IF(J58&gt;0,J58/100,"")</f>
        <v>16</v>
      </c>
      <c r="Z58">
        <f t="shared" ref="Z58" si="96">IF(K58&gt;0,K58/100,"")</f>
        <v>18</v>
      </c>
      <c r="AA58">
        <f t="shared" ref="AA58" si="97">IF(L58&gt;0,L58/100,"")</f>
        <v>16</v>
      </c>
      <c r="AB58">
        <f t="shared" ref="AB58" si="98">IF(M58&gt;0,M58/100,"")</f>
        <v>18</v>
      </c>
      <c r="AC58">
        <f t="shared" ref="AC58" si="99">IF(N58&gt;0,N58/100,"")</f>
        <v>16</v>
      </c>
      <c r="AD58">
        <f t="shared" ref="AD58" si="100">IF(O58&gt;0,O58/100,"")</f>
        <v>18</v>
      </c>
      <c r="AE58">
        <f t="shared" ref="AE58" si="101">IF(P58&gt;0,P58/100,"")</f>
        <v>16</v>
      </c>
      <c r="AF58">
        <f t="shared" ref="AF58" si="102">IF(Q58&gt;0,Q58/100,"")</f>
        <v>18</v>
      </c>
      <c r="AG58">
        <f t="shared" ref="AG58" si="103">IF(R58&gt;0,R58/100,"")</f>
        <v>16</v>
      </c>
      <c r="AH58">
        <f t="shared" ref="AH58" si="104">IF(S58&gt;0,S58/100,"")</f>
        <v>18</v>
      </c>
      <c r="AI58">
        <f t="shared" ref="AI58" si="105">IF(T58&gt;0,T58/100,"")</f>
        <v>16</v>
      </c>
      <c r="AJ58">
        <f t="shared" ref="AJ58" si="106">IF(U58&gt;0,U58/100,"")</f>
        <v>18</v>
      </c>
      <c r="AK58" t="str">
        <f t="shared" ref="AK58" si="107">IF(H58&gt;0,CONCATENATE(IF(W58&lt;=12,W58,W58-12),IF(OR(W58&lt;12,W58=24),"am","pm"),"-",IF(X58&lt;=12,X58,X58-12),IF(OR(X58&lt;12,X58=24),"am","pm")),"")</f>
        <v>4pm-6pm</v>
      </c>
      <c r="AL58" t="str">
        <f t="shared" ref="AL58" si="108">IF(J58&gt;0,CONCATENATE(IF(Y58&lt;=12,Y58,Y58-12),IF(OR(Y58&lt;12,Y58=24),"am","pm"),"-",IF(Z58&lt;=12,Z58,Z58-12),IF(OR(Z58&lt;12,Z58=24),"am","pm")),"")</f>
        <v>4pm-6pm</v>
      </c>
      <c r="AM58" t="str">
        <f t="shared" ref="AM58" si="109">IF(L58&gt;0,CONCATENATE(IF(AA58&lt;=12,AA58,AA58-12),IF(OR(AA58&lt;12,AA58=24),"am","pm"),"-",IF(AB58&lt;=12,AB58,AB58-12),IF(OR(AB58&lt;12,AB58=24),"am","pm")),"")</f>
        <v>4pm-6pm</v>
      </c>
      <c r="AN58" t="str">
        <f t="shared" ref="AN58" si="110">IF(N58&gt;0,CONCATENATE(IF(AC58&lt;=12,AC58,AC58-12),IF(OR(AC58&lt;12,AC58=24),"am","pm"),"-",IF(AD58&lt;=12,AD58,AD58-12),IF(OR(AD58&lt;12,AD58=24),"am","pm")),"")</f>
        <v>4pm-6pm</v>
      </c>
      <c r="AO58" t="str">
        <f t="shared" ref="AO58" si="111">IF(O58&gt;0,CONCATENATE(IF(AE58&lt;=12,AE58,AE58-12),IF(OR(AE58&lt;12,AE58=24),"am","pm"),"-",IF(AF58&lt;=12,AF58,AF58-12),IF(OR(AF58&lt;12,AF58=24),"am","pm")),"")</f>
        <v>4pm-6pm</v>
      </c>
      <c r="AP58" t="str">
        <f t="shared" ref="AP58" si="112">IF(R58&gt;0,CONCATENATE(IF(AG58&lt;=12,AG58,AG58-12),IF(OR(AG58&lt;12,AG58=24),"am","pm"),"-",IF(AH58&lt;=12,AH58,AH58-12),IF(OR(AH58&lt;12,AH58=24),"am","pm")),"")</f>
        <v>4pm-6pm</v>
      </c>
      <c r="AQ58" t="str">
        <f t="shared" ref="AQ58" si="113">IF(T58&gt;0,CONCATENATE(IF(AI58&lt;=12,AI58,AI58-12),IF(OR(AI58&lt;12,AI58=24),"am","pm"),"-",IF(AJ58&lt;=12,AJ58,AJ58-12),IF(OR(AJ58&lt;12,AJ58=24),"am","pm")),"")</f>
        <v>4pm-6pm</v>
      </c>
      <c r="AU58" t="s">
        <v>405</v>
      </c>
      <c r="AV58" s="2" t="s">
        <v>403</v>
      </c>
      <c r="AW58" s="2" t="s">
        <v>403</v>
      </c>
      <c r="AX58" s="3" t="str">
        <f t="shared" ref="AX58" si="114"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58" t="str">
        <f t="shared" ref="AY58" si="115">IF(AS58&gt;0,"&lt;img src=@img/outdoor.png@&gt;","")</f>
        <v/>
      </c>
      <c r="AZ58" t="str">
        <f t="shared" ref="AZ58" si="116">IF(AT58&gt;0,"&lt;img src=@img/pets.png@&gt;","")</f>
        <v/>
      </c>
      <c r="BA58" t="str">
        <f t="shared" ref="BA58" si="117">IF(AU58="hard","&lt;img src=@img/hard.png@&gt;",IF(AU58="medium","&lt;img src=@img/medium.png@&gt;",IF(AU58="easy","&lt;img src=@img/easy.png@&gt;","")))</f>
        <v/>
      </c>
      <c r="BB58" t="str">
        <f t="shared" ref="BB58" si="118">IF(AV58="true","&lt;img src=@img/drinkicon.png@&gt;","")</f>
        <v>&lt;img src=@img/drinkicon.png@&gt;</v>
      </c>
      <c r="BC58" t="str">
        <f t="shared" ref="BC58" si="119">IF(AW58="true","&lt;img src=@img/foodicon.png@&gt;","")</f>
        <v>&lt;img src=@img/foodicon.png@&gt;</v>
      </c>
      <c r="BD58" t="str">
        <f t="shared" ref="BD58" si="120">CONCATENATE(AY58,AZ58,BA58,BB58,BC58,BK58)</f>
        <v>&lt;img src=@img/drinkicon.png@&gt;&lt;img src=@img/foodicon.png@&gt;</v>
      </c>
      <c r="BE58" t="str">
        <f t="shared" ref="BE58" si="121">CONCATENATE(IF(AS58&gt;0,"outdoor ",""),IF(AT58&gt;0,"pet ",""),IF(AV58="true","drink ",""),IF(AW58="true","food ",""),AU58," ",E58," ",C58,IF(BJ58=TRUE," kid",""))</f>
        <v>drink food med  downtown</v>
      </c>
      <c r="BF58" t="str">
        <f t="shared" ref="BF58" si="122"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38.8387156</v>
      </c>
      <c r="BH58">
        <v>-104.8229146</v>
      </c>
      <c r="BI58" t="str">
        <f t="shared" si="91"/>
        <v>[38.8387156,-104.8229146],</v>
      </c>
    </row>
    <row r="59" spans="2:62" ht="21" customHeight="1">
      <c r="B59" t="s">
        <v>63</v>
      </c>
      <c r="C59" t="s">
        <v>55</v>
      </c>
      <c r="G59" s="9" t="s">
        <v>148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V59" t="s">
        <v>170</v>
      </c>
      <c r="W59" t="str">
        <f t="shared" si="61"/>
        <v/>
      </c>
      <c r="X59" t="str">
        <f t="shared" si="62"/>
        <v/>
      </c>
      <c r="Y59">
        <f t="shared" si="63"/>
        <v>15</v>
      </c>
      <c r="Z59">
        <f t="shared" si="64"/>
        <v>18</v>
      </c>
      <c r="AA59">
        <f t="shared" si="65"/>
        <v>15</v>
      </c>
      <c r="AB59">
        <f t="shared" si="66"/>
        <v>18</v>
      </c>
      <c r="AC59">
        <f t="shared" si="67"/>
        <v>15</v>
      </c>
      <c r="AD59">
        <f t="shared" si="68"/>
        <v>18</v>
      </c>
      <c r="AE59">
        <f t="shared" si="69"/>
        <v>15</v>
      </c>
      <c r="AF59">
        <f t="shared" si="70"/>
        <v>18</v>
      </c>
      <c r="AG59">
        <f t="shared" si="71"/>
        <v>15</v>
      </c>
      <c r="AH59">
        <f t="shared" si="72"/>
        <v>18</v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>3pm-6pm</v>
      </c>
      <c r="AM59" t="str">
        <f t="shared" si="77"/>
        <v>3pm-6pm</v>
      </c>
      <c r="AN59" t="str">
        <f t="shared" si="78"/>
        <v>3pm-6pm</v>
      </c>
      <c r="AO59" t="str">
        <f t="shared" si="79"/>
        <v>3pm-6pm</v>
      </c>
      <c r="AP59" t="str">
        <f t="shared" si="80"/>
        <v>3pm-6pm</v>
      </c>
      <c r="AQ59" t="str">
        <f t="shared" si="81"/>
        <v/>
      </c>
      <c r="AR59" t="s">
        <v>64</v>
      </c>
      <c r="AS59" t="s">
        <v>326</v>
      </c>
      <c r="AU59" t="s">
        <v>405</v>
      </c>
      <c r="AV59" s="2" t="s">
        <v>403</v>
      </c>
      <c r="AW59" s="2" t="s">
        <v>403</v>
      </c>
      <c r="AX59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59" t="str">
        <f t="shared" si="83"/>
        <v>&lt;img src=@img/outdoor.png@&gt;</v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src=@img/outdoor.png@&gt;&lt;img src=@img/drinkicon.png@&gt;&lt;img src=@img/foodicon.png@&gt;</v>
      </c>
      <c r="BE59" t="str">
        <f t="shared" si="89"/>
        <v>outdoor drink food med  downtown</v>
      </c>
      <c r="BF59" t="str">
        <f t="shared" si="90"/>
        <v>Downtown</v>
      </c>
      <c r="BG59">
        <v>38.835999999999999</v>
      </c>
      <c r="BH59">
        <v>-104.82387</v>
      </c>
      <c r="BI59" t="str">
        <f t="shared" si="91"/>
        <v>[38.836,-104.82387],</v>
      </c>
    </row>
    <row r="60" spans="2:62" ht="21" customHeight="1">
      <c r="B60" t="s">
        <v>127</v>
      </c>
      <c r="C60" t="s">
        <v>138</v>
      </c>
      <c r="G60" s="20" t="s">
        <v>280</v>
      </c>
      <c r="H60">
        <v>1000</v>
      </c>
      <c r="I60">
        <v>2400</v>
      </c>
      <c r="J60">
        <v>1400</v>
      </c>
      <c r="K60">
        <v>2400</v>
      </c>
      <c r="L60">
        <v>1400</v>
      </c>
      <c r="M60">
        <v>2400</v>
      </c>
      <c r="N60">
        <v>1400</v>
      </c>
      <c r="O60">
        <v>2400</v>
      </c>
      <c r="P60">
        <v>1130</v>
      </c>
      <c r="Q60">
        <v>2400</v>
      </c>
      <c r="R60">
        <v>1130</v>
      </c>
      <c r="S60">
        <v>2400</v>
      </c>
      <c r="T60">
        <v>1000</v>
      </c>
      <c r="U60">
        <v>2400</v>
      </c>
      <c r="V60" t="s">
        <v>408</v>
      </c>
      <c r="W60">
        <f t="shared" si="61"/>
        <v>10</v>
      </c>
      <c r="X60">
        <f t="shared" si="62"/>
        <v>24</v>
      </c>
      <c r="Y60">
        <f t="shared" si="63"/>
        <v>14</v>
      </c>
      <c r="Z60">
        <f t="shared" si="64"/>
        <v>24</v>
      </c>
      <c r="AA60">
        <f t="shared" si="65"/>
        <v>14</v>
      </c>
      <c r="AB60">
        <f t="shared" si="66"/>
        <v>24</v>
      </c>
      <c r="AC60">
        <f t="shared" si="67"/>
        <v>14</v>
      </c>
      <c r="AD60">
        <f t="shared" si="68"/>
        <v>24</v>
      </c>
      <c r="AE60">
        <f t="shared" si="69"/>
        <v>11.3</v>
      </c>
      <c r="AF60">
        <f t="shared" si="70"/>
        <v>24</v>
      </c>
      <c r="AG60">
        <f t="shared" si="71"/>
        <v>11.3</v>
      </c>
      <c r="AH60">
        <f t="shared" si="72"/>
        <v>24</v>
      </c>
      <c r="AI60">
        <f t="shared" si="73"/>
        <v>10</v>
      </c>
      <c r="AJ60">
        <f t="shared" si="74"/>
        <v>24</v>
      </c>
      <c r="AK60" t="str">
        <f t="shared" si="75"/>
        <v>10am-12am</v>
      </c>
      <c r="AL60" t="str">
        <f t="shared" si="76"/>
        <v>2pm-12am</v>
      </c>
      <c r="AM60" t="str">
        <f t="shared" si="77"/>
        <v>2pm-12am</v>
      </c>
      <c r="AN60" t="str">
        <f t="shared" si="78"/>
        <v>2pm-12am</v>
      </c>
      <c r="AO60" t="str">
        <f t="shared" si="79"/>
        <v>11.3am-12am</v>
      </c>
      <c r="AP60" t="str">
        <f t="shared" si="80"/>
        <v>11.3am-12am</v>
      </c>
      <c r="AQ60" t="str">
        <f t="shared" si="81"/>
        <v>10am-12am</v>
      </c>
      <c r="AU60" t="s">
        <v>405</v>
      </c>
      <c r="AV60" s="2" t="s">
        <v>403</v>
      </c>
      <c r="AW60" s="2" t="s">
        <v>404</v>
      </c>
      <c r="AX60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0" t="str">
        <f t="shared" si="83"/>
        <v/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/>
      </c>
      <c r="BD60" t="str">
        <f t="shared" si="88"/>
        <v>&lt;img src=@img/drinkicon.png@&gt;</v>
      </c>
      <c r="BE60" t="str">
        <f t="shared" si="89"/>
        <v>drink med  nacademy</v>
      </c>
      <c r="BF60" t="str">
        <f t="shared" si="90"/>
        <v>North Academy</v>
      </c>
      <c r="BG60">
        <v>38.924875</v>
      </c>
      <c r="BH60">
        <v>-104.7742415</v>
      </c>
      <c r="BI60" t="str">
        <f t="shared" si="91"/>
        <v>[38.924875,-104.7742415],</v>
      </c>
    </row>
    <row r="61" spans="2:62" ht="21" customHeight="1">
      <c r="B61" t="s">
        <v>325</v>
      </c>
      <c r="C61" t="s">
        <v>73</v>
      </c>
      <c r="G61" t="s">
        <v>349</v>
      </c>
      <c r="W61" t="str">
        <f t="shared" si="61"/>
        <v/>
      </c>
      <c r="X61" t="str">
        <f t="shared" si="62"/>
        <v/>
      </c>
      <c r="Y61" t="str">
        <f t="shared" si="63"/>
        <v/>
      </c>
      <c r="Z61" t="str">
        <f t="shared" si="64"/>
        <v/>
      </c>
      <c r="AA61" t="str">
        <f t="shared" si="65"/>
        <v/>
      </c>
      <c r="AB61" t="str">
        <f t="shared" si="66"/>
        <v/>
      </c>
      <c r="AC61" t="str">
        <f t="shared" si="67"/>
        <v/>
      </c>
      <c r="AD61" t="str">
        <f t="shared" si="68"/>
        <v/>
      </c>
      <c r="AE61" t="str">
        <f t="shared" si="69"/>
        <v/>
      </c>
      <c r="AF61" t="str">
        <f t="shared" si="70"/>
        <v/>
      </c>
      <c r="AG61" t="str">
        <f t="shared" si="71"/>
        <v/>
      </c>
      <c r="AH61" t="str">
        <f t="shared" si="72"/>
        <v/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/>
      </c>
      <c r="AM61" t="str">
        <f t="shared" si="77"/>
        <v/>
      </c>
      <c r="AN61" t="str">
        <f t="shared" si="78"/>
        <v/>
      </c>
      <c r="AO61" t="str">
        <f t="shared" si="79"/>
        <v/>
      </c>
      <c r="AP61" t="str">
        <f t="shared" si="80"/>
        <v/>
      </c>
      <c r="AQ61" t="str">
        <f t="shared" si="81"/>
        <v/>
      </c>
      <c r="AT61" t="s">
        <v>314</v>
      </c>
      <c r="AU61" t="s">
        <v>405</v>
      </c>
      <c r="AV61" s="2" t="s">
        <v>404</v>
      </c>
      <c r="AW61" s="2" t="s">
        <v>404</v>
      </c>
      <c r="AX61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1" t="str">
        <f t="shared" si="83"/>
        <v/>
      </c>
      <c r="AZ61" t="str">
        <f t="shared" si="84"/>
        <v>&lt;img src=@img/pets.png@&gt;</v>
      </c>
      <c r="BA61" t="str">
        <f t="shared" si="85"/>
        <v/>
      </c>
      <c r="BB61" t="str">
        <f t="shared" si="86"/>
        <v/>
      </c>
      <c r="BC61" t="str">
        <f t="shared" si="87"/>
        <v/>
      </c>
      <c r="BD61" t="str">
        <f t="shared" si="88"/>
        <v>&lt;img src=@img/pets.png@&gt;</v>
      </c>
      <c r="BE61" t="str">
        <f t="shared" si="89"/>
        <v>pet med  oldcolo</v>
      </c>
      <c r="BF61" t="str">
        <f t="shared" si="90"/>
        <v>Old Colorado Springs</v>
      </c>
      <c r="BG61">
        <v>38.850259999999999</v>
      </c>
      <c r="BH61">
        <v>-104.86696000000001</v>
      </c>
      <c r="BI61" t="str">
        <f t="shared" si="91"/>
        <v>[38.85026,-104.86696],</v>
      </c>
    </row>
    <row r="62" spans="2:62" ht="21" customHeight="1">
      <c r="B62" s="19" t="s">
        <v>91</v>
      </c>
      <c r="C62" t="s">
        <v>96</v>
      </c>
      <c r="G62" s="9" t="s">
        <v>246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U62" t="s">
        <v>405</v>
      </c>
      <c r="AV62" s="2" t="s">
        <v>404</v>
      </c>
      <c r="AW62" s="2" t="s">
        <v>404</v>
      </c>
      <c r="AX62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2" t="str">
        <f t="shared" si="83"/>
        <v/>
      </c>
      <c r="AZ62" t="str">
        <f t="shared" si="84"/>
        <v/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/>
      </c>
      <c r="BE62" t="str">
        <f t="shared" si="89"/>
        <v>med  powers</v>
      </c>
      <c r="BF62" t="str">
        <f t="shared" si="90"/>
        <v>Powers Road</v>
      </c>
      <c r="BG62">
        <v>38.889899999999997</v>
      </c>
      <c r="BH62">
        <v>-104.71393999999999</v>
      </c>
      <c r="BI62" t="str">
        <f t="shared" si="91"/>
        <v>[38.8899,-104.71394],</v>
      </c>
    </row>
    <row r="63" spans="2:62" ht="21" customHeight="1">
      <c r="B63" s="1" t="s">
        <v>71</v>
      </c>
      <c r="C63" t="s">
        <v>55</v>
      </c>
      <c r="G63" s="9" t="s">
        <v>153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s="21" t="s">
        <v>174</v>
      </c>
      <c r="W63">
        <f t="shared" si="61"/>
        <v>15</v>
      </c>
      <c r="X63">
        <f t="shared" si="62"/>
        <v>18</v>
      </c>
      <c r="Y63">
        <f t="shared" si="63"/>
        <v>15</v>
      </c>
      <c r="Z63">
        <f t="shared" si="64"/>
        <v>18</v>
      </c>
      <c r="AA63">
        <f t="shared" si="65"/>
        <v>15</v>
      </c>
      <c r="AB63">
        <f t="shared" si="66"/>
        <v>18</v>
      </c>
      <c r="AC63">
        <f t="shared" si="67"/>
        <v>15</v>
      </c>
      <c r="AD63">
        <f t="shared" si="68"/>
        <v>18</v>
      </c>
      <c r="AE63">
        <f t="shared" si="69"/>
        <v>15</v>
      </c>
      <c r="AF63">
        <f t="shared" si="70"/>
        <v>18</v>
      </c>
      <c r="AG63">
        <f t="shared" si="71"/>
        <v>15</v>
      </c>
      <c r="AH63">
        <f t="shared" si="72"/>
        <v>18</v>
      </c>
      <c r="AI63">
        <f t="shared" si="73"/>
        <v>15</v>
      </c>
      <c r="AJ63">
        <f t="shared" si="74"/>
        <v>18</v>
      </c>
      <c r="AK63" t="str">
        <f t="shared" si="75"/>
        <v>3pm-6pm</v>
      </c>
      <c r="AL63" t="str">
        <f t="shared" si="76"/>
        <v>3pm-6pm</v>
      </c>
      <c r="AM63" t="str">
        <f t="shared" si="77"/>
        <v>3pm-6pm</v>
      </c>
      <c r="AN63" t="str">
        <f t="shared" si="78"/>
        <v>3pm-6pm</v>
      </c>
      <c r="AO63" t="str">
        <f t="shared" si="79"/>
        <v>3pm-6pm</v>
      </c>
      <c r="AP63" t="str">
        <f t="shared" si="80"/>
        <v>3pm-6pm</v>
      </c>
      <c r="AQ63" t="str">
        <f t="shared" si="81"/>
        <v>3pm-6pm</v>
      </c>
      <c r="AR63" t="s">
        <v>72</v>
      </c>
      <c r="AS63" t="s">
        <v>326</v>
      </c>
      <c r="AT63" t="s">
        <v>314</v>
      </c>
      <c r="AU63" t="s">
        <v>405</v>
      </c>
      <c r="AV63" s="2" t="s">
        <v>403</v>
      </c>
      <c r="AW63" s="2" t="s">
        <v>404</v>
      </c>
      <c r="AX63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3" t="str">
        <f t="shared" si="83"/>
        <v>&lt;img src=@img/outdoor.png@&gt;</v>
      </c>
      <c r="AZ63" t="str">
        <f t="shared" si="84"/>
        <v>&lt;img src=@img/pets.png@&gt;</v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src=@img/outdoor.png@&gt;&lt;img src=@img/pets.png@&gt;&lt;img src=@img/drinkicon.png@&gt;</v>
      </c>
      <c r="BE63" t="str">
        <f t="shared" si="89"/>
        <v>outdoor pet drink med  downtown</v>
      </c>
      <c r="BF63" t="str">
        <f t="shared" si="90"/>
        <v>Downtown</v>
      </c>
      <c r="BG63">
        <v>38.834290000000003</v>
      </c>
      <c r="BH63">
        <v>-104.82483999999999</v>
      </c>
      <c r="BI63" t="str">
        <f t="shared" si="91"/>
        <v>[38.83429,-104.82484],</v>
      </c>
    </row>
    <row r="64" spans="2:62" ht="21" customHeight="1">
      <c r="B64" t="s">
        <v>126</v>
      </c>
      <c r="C64" t="s">
        <v>138</v>
      </c>
      <c r="G64" s="9" t="s">
        <v>279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430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s="8"/>
      <c r="AU64" t="s">
        <v>405</v>
      </c>
      <c r="AV64" s="2" t="s">
        <v>403</v>
      </c>
      <c r="AW64" s="2" t="s">
        <v>403</v>
      </c>
      <c r="AX64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Cocktails&lt;br&gt;$3 Wells&lt;br&gt;$1 Off Beer and Wine", 'link':"", 'pricing':"",   'phone-number': "", 'address': "2825 Dublin Blvd, Colorado Springs, CO 80918", 'other-amenities': ['','','med'], 'has-drink':true, 'has-food':true},</v>
      </c>
      <c r="AY64" t="str">
        <f t="shared" si="83"/>
        <v/>
      </c>
      <c r="AZ64" t="str">
        <f t="shared" si="84"/>
        <v/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>&lt;img src=@img/foodicon.png@&gt;</v>
      </c>
      <c r="BD64" t="str">
        <f t="shared" si="88"/>
        <v>&lt;img src=@img/drinkicon.png@&gt;&lt;img src=@img/foodicon.png@&gt;</v>
      </c>
      <c r="BE64" t="str">
        <f t="shared" si="89"/>
        <v>drink food med  nacademy</v>
      </c>
      <c r="BF64" t="str">
        <f t="shared" si="90"/>
        <v>North Academy</v>
      </c>
      <c r="BG64">
        <v>38.924974200000001</v>
      </c>
      <c r="BH64">
        <v>-104.77376529999999</v>
      </c>
      <c r="BI64" t="str">
        <f t="shared" si="91"/>
        <v>[38.9249742,-104.7737653],</v>
      </c>
    </row>
    <row r="65" spans="2:61" ht="21" customHeight="1">
      <c r="B65" s="19" t="s">
        <v>112</v>
      </c>
      <c r="C65" t="s">
        <v>123</v>
      </c>
      <c r="G65" s="9" t="s">
        <v>266</v>
      </c>
      <c r="W65" t="str">
        <f t="shared" ref="W65:W95" si="123">IF(H65&gt;0,H65/100,"")</f>
        <v/>
      </c>
      <c r="X65" t="str">
        <f t="shared" ref="X65:X95" si="124">IF(I65&gt;0,I65/100,"")</f>
        <v/>
      </c>
      <c r="Y65" t="str">
        <f t="shared" ref="Y65:Y95" si="125">IF(J65&gt;0,J65/100,"")</f>
        <v/>
      </c>
      <c r="Z65" t="str">
        <f t="shared" ref="Z65:Z95" si="126">IF(K65&gt;0,K65/100,"")</f>
        <v/>
      </c>
      <c r="AA65" t="str">
        <f t="shared" ref="AA65:AA95" si="127">IF(L65&gt;0,L65/100,"")</f>
        <v/>
      </c>
      <c r="AB65" t="str">
        <f t="shared" ref="AB65:AB95" si="128">IF(M65&gt;0,M65/100,"")</f>
        <v/>
      </c>
      <c r="AC65" t="str">
        <f t="shared" ref="AC65:AC95" si="129">IF(N65&gt;0,N65/100,"")</f>
        <v/>
      </c>
      <c r="AD65" t="str">
        <f t="shared" ref="AD65:AD95" si="130">IF(O65&gt;0,O65/100,"")</f>
        <v/>
      </c>
      <c r="AE65" t="str">
        <f t="shared" ref="AE65:AE95" si="131">IF(P65&gt;0,P65/100,"")</f>
        <v/>
      </c>
      <c r="AF65" t="str">
        <f t="shared" ref="AF65:AF95" si="132">IF(Q65&gt;0,Q65/100,"")</f>
        <v/>
      </c>
      <c r="AG65" t="str">
        <f t="shared" ref="AG65:AG95" si="133">IF(R65&gt;0,R65/100,"")</f>
        <v/>
      </c>
      <c r="AH65" t="str">
        <f t="shared" ref="AH65:AH95" si="134">IF(S65&gt;0,S65/100,"")</f>
        <v/>
      </c>
      <c r="AI65" t="str">
        <f t="shared" ref="AI65:AI95" si="135">IF(T65&gt;0,T65/100,"")</f>
        <v/>
      </c>
      <c r="AJ65" t="str">
        <f t="shared" ref="AJ65:AJ95" si="136">IF(U65&gt;0,U65/100,"")</f>
        <v/>
      </c>
      <c r="AK65" t="str">
        <f t="shared" ref="AK65:AK95" si="137">IF(H65&gt;0,CONCATENATE(IF(W65&lt;=12,W65,W65-12),IF(OR(W65&lt;12,W65=24),"am","pm"),"-",IF(X65&lt;=12,X65,X65-12),IF(OR(X65&lt;12,X65=24),"am","pm")),"")</f>
        <v/>
      </c>
      <c r="AL65" t="str">
        <f t="shared" ref="AL65:AL95" si="138">IF(J65&gt;0,CONCATENATE(IF(Y65&lt;=12,Y65,Y65-12),IF(OR(Y65&lt;12,Y65=24),"am","pm"),"-",IF(Z65&lt;=12,Z65,Z65-12),IF(OR(Z65&lt;12,Z65=24),"am","pm")),"")</f>
        <v/>
      </c>
      <c r="AM65" t="str">
        <f t="shared" ref="AM65:AM95" si="139">IF(L65&gt;0,CONCATENATE(IF(AA65&lt;=12,AA65,AA65-12),IF(OR(AA65&lt;12,AA65=24),"am","pm"),"-",IF(AB65&lt;=12,AB65,AB65-12),IF(OR(AB65&lt;12,AB65=24),"am","pm")),"")</f>
        <v/>
      </c>
      <c r="AN65" t="str">
        <f t="shared" ref="AN65:AN95" si="140">IF(N65&gt;0,CONCATENATE(IF(AC65&lt;=12,AC65,AC65-12),IF(OR(AC65&lt;12,AC65=24),"am","pm"),"-",IF(AD65&lt;=12,AD65,AD65-12),IF(OR(AD65&lt;12,AD65=24),"am","pm")),"")</f>
        <v/>
      </c>
      <c r="AO65" t="str">
        <f t="shared" ref="AO65:AO95" si="141">IF(O65&gt;0,CONCATENATE(IF(AE65&lt;=12,AE65,AE65-12),IF(OR(AE65&lt;12,AE65=24),"am","pm"),"-",IF(AF65&lt;=12,AF65,AF65-12),IF(OR(AF65&lt;12,AF65=24),"am","pm")),"")</f>
        <v/>
      </c>
      <c r="AP65" t="str">
        <f t="shared" ref="AP65:AP95" si="142">IF(R65&gt;0,CONCATENATE(IF(AG65&lt;=12,AG65,AG65-12),IF(OR(AG65&lt;12,AG65=24),"am","pm"),"-",IF(AH65&lt;=12,AH65,AH65-12),IF(OR(AH65&lt;12,AH65=24),"am","pm")),"")</f>
        <v/>
      </c>
      <c r="AQ65" t="str">
        <f t="shared" ref="AQ65:AQ95" si="143">IF(T65&gt;0,CONCATENATE(IF(AI65&lt;=12,AI65,AI65-12),IF(OR(AI65&lt;12,AI65=24),"am","pm"),"-",IF(AJ65&lt;=12,AJ65,AJ65-12),IF(OR(AJ65&lt;12,AJ65=24),"am","pm")),"")</f>
        <v/>
      </c>
      <c r="AU65" t="s">
        <v>405</v>
      </c>
      <c r="AV65" s="2" t="s">
        <v>404</v>
      </c>
      <c r="AW65" s="2" t="s">
        <v>404</v>
      </c>
      <c r="AX65" s="3" t="str">
        <f t="shared" ref="AX65:AX95" si="144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5" t="str">
        <f t="shared" ref="AY65:AY95" si="145">IF(AS65&gt;0,"&lt;img src=@img/outdoor.png@&gt;","")</f>
        <v/>
      </c>
      <c r="AZ65" t="str">
        <f t="shared" ref="AZ65:AZ95" si="146">IF(AT65&gt;0,"&lt;img src=@img/pets.png@&gt;","")</f>
        <v/>
      </c>
      <c r="BA65" t="str">
        <f t="shared" ref="BA65:BA95" si="147">IF(AU65="hard","&lt;img src=@img/hard.png@&gt;",IF(AU65="medium","&lt;img src=@img/medium.png@&gt;",IF(AU65="easy","&lt;img src=@img/easy.png@&gt;","")))</f>
        <v/>
      </c>
      <c r="BB65" t="str">
        <f t="shared" ref="BB65:BB95" si="148">IF(AV65="true","&lt;img src=@img/drinkicon.png@&gt;","")</f>
        <v/>
      </c>
      <c r="BC65" t="str">
        <f t="shared" ref="BC65:BC95" si="149">IF(AW65="true","&lt;img src=@img/foodicon.png@&gt;","")</f>
        <v/>
      </c>
      <c r="BD65" t="str">
        <f t="shared" ref="BD65:BD95" si="150">CONCATENATE(AY65,AZ65,BA65,BB65,BC65,BK65)</f>
        <v/>
      </c>
      <c r="BE65" t="str">
        <f t="shared" ref="BE65:BE95" si="151">CONCATENATE(IF(AS65&gt;0,"outdoor ",""),IF(AT65&gt;0,"pet ",""),IF(AV65="true","drink ",""),IF(AW65="true","food ",""),AU65," ",E65," ",C65,IF(BJ65=TRUE," kid",""))</f>
        <v>med  monument</v>
      </c>
      <c r="BF65" t="str">
        <f t="shared" ref="BF65:BF95" si="152"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Monument</v>
      </c>
      <c r="BG65">
        <v>39.095570000000002</v>
      </c>
      <c r="BH65">
        <v>-104.85966000000001</v>
      </c>
      <c r="BI65" t="str">
        <f t="shared" ref="BI65:BI95" si="153">CONCATENATE("[",BG65,",",BH65,"],")</f>
        <v>[39.09557,-104.85966],</v>
      </c>
    </row>
    <row r="66" spans="2:61" ht="21" customHeight="1">
      <c r="B66" t="s">
        <v>135</v>
      </c>
      <c r="C66" t="s">
        <v>138</v>
      </c>
      <c r="G66" s="9" t="s">
        <v>289</v>
      </c>
      <c r="V66" s="26"/>
      <c r="W66" t="str">
        <f t="shared" si="123"/>
        <v/>
      </c>
      <c r="X66" t="str">
        <f t="shared" si="124"/>
        <v/>
      </c>
      <c r="Y66" t="str">
        <f t="shared" si="125"/>
        <v/>
      </c>
      <c r="Z66" t="str">
        <f t="shared" si="126"/>
        <v/>
      </c>
      <c r="AA66" t="str">
        <f t="shared" si="127"/>
        <v/>
      </c>
      <c r="AB66" t="str">
        <f t="shared" si="128"/>
        <v/>
      </c>
      <c r="AC66" t="str">
        <f t="shared" si="129"/>
        <v/>
      </c>
      <c r="AD66" t="str">
        <f t="shared" si="130"/>
        <v/>
      </c>
      <c r="AE66" t="str">
        <f t="shared" si="131"/>
        <v/>
      </c>
      <c r="AF66" t="str">
        <f t="shared" si="132"/>
        <v/>
      </c>
      <c r="AG66" t="str">
        <f t="shared" si="133"/>
        <v/>
      </c>
      <c r="AH66" t="str">
        <f t="shared" si="134"/>
        <v/>
      </c>
      <c r="AI66" t="str">
        <f t="shared" si="135"/>
        <v/>
      </c>
      <c r="AJ66" t="str">
        <f t="shared" si="136"/>
        <v/>
      </c>
      <c r="AK66" t="str">
        <f t="shared" si="137"/>
        <v/>
      </c>
      <c r="AL66" t="str">
        <f t="shared" si="138"/>
        <v/>
      </c>
      <c r="AM66" t="str">
        <f t="shared" si="139"/>
        <v/>
      </c>
      <c r="AN66" t="str">
        <f t="shared" si="140"/>
        <v/>
      </c>
      <c r="AO66" t="str">
        <f t="shared" si="141"/>
        <v/>
      </c>
      <c r="AP66" t="str">
        <f t="shared" si="142"/>
        <v/>
      </c>
      <c r="AQ66" t="str">
        <f t="shared" si="143"/>
        <v/>
      </c>
      <c r="AR66" s="4"/>
      <c r="AU66" t="s">
        <v>405</v>
      </c>
      <c r="AV66" s="2" t="s">
        <v>404</v>
      </c>
      <c r="AW66" s="2" t="s">
        <v>404</v>
      </c>
      <c r="AX66" s="3" t="str">
        <f t="shared" si="144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6" t="str">
        <f t="shared" si="145"/>
        <v/>
      </c>
      <c r="AZ66" t="str">
        <f t="shared" si="146"/>
        <v/>
      </c>
      <c r="BA66" t="str">
        <f t="shared" si="147"/>
        <v/>
      </c>
      <c r="BB66" t="str">
        <f t="shared" si="148"/>
        <v/>
      </c>
      <c r="BC66" t="str">
        <f t="shared" si="149"/>
        <v/>
      </c>
      <c r="BD66" t="str">
        <f t="shared" si="150"/>
        <v/>
      </c>
      <c r="BE66" t="str">
        <f t="shared" si="151"/>
        <v>med  nacademy</v>
      </c>
      <c r="BF66" t="str">
        <f t="shared" si="152"/>
        <v>North Academy</v>
      </c>
      <c r="BG66">
        <v>38.902715000000001</v>
      </c>
      <c r="BH66">
        <v>-104.7687567</v>
      </c>
      <c r="BI66" t="str">
        <f t="shared" si="153"/>
        <v>[38.902715,-104.7687567],</v>
      </c>
    </row>
    <row r="67" spans="2:61" ht="21" customHeight="1">
      <c r="B67" t="s">
        <v>331</v>
      </c>
      <c r="C67" t="s">
        <v>356</v>
      </c>
      <c r="G67" t="s">
        <v>354</v>
      </c>
      <c r="J67">
        <v>1600</v>
      </c>
      <c r="K67">
        <v>1900</v>
      </c>
      <c r="L67">
        <v>1600</v>
      </c>
      <c r="M67">
        <v>1900</v>
      </c>
      <c r="N67">
        <v>1600</v>
      </c>
      <c r="O67">
        <v>1900</v>
      </c>
      <c r="P67">
        <v>1600</v>
      </c>
      <c r="Q67">
        <v>1900</v>
      </c>
      <c r="R67">
        <v>1600</v>
      </c>
      <c r="S67">
        <v>1900</v>
      </c>
      <c r="W67" t="str">
        <f t="shared" si="123"/>
        <v/>
      </c>
      <c r="X67" t="str">
        <f t="shared" si="124"/>
        <v/>
      </c>
      <c r="Y67">
        <f t="shared" si="125"/>
        <v>16</v>
      </c>
      <c r="Z67">
        <f t="shared" si="126"/>
        <v>19</v>
      </c>
      <c r="AA67">
        <f t="shared" si="127"/>
        <v>16</v>
      </c>
      <c r="AB67">
        <f t="shared" si="128"/>
        <v>19</v>
      </c>
      <c r="AC67">
        <f t="shared" si="129"/>
        <v>16</v>
      </c>
      <c r="AD67">
        <f t="shared" si="130"/>
        <v>19</v>
      </c>
      <c r="AE67">
        <f t="shared" si="131"/>
        <v>16</v>
      </c>
      <c r="AF67">
        <f t="shared" si="132"/>
        <v>19</v>
      </c>
      <c r="AG67">
        <f t="shared" si="133"/>
        <v>16</v>
      </c>
      <c r="AH67">
        <f t="shared" si="134"/>
        <v>19</v>
      </c>
      <c r="AI67" t="str">
        <f t="shared" si="135"/>
        <v/>
      </c>
      <c r="AJ67" t="str">
        <f t="shared" si="136"/>
        <v/>
      </c>
      <c r="AK67" t="str">
        <f t="shared" si="137"/>
        <v/>
      </c>
      <c r="AL67" t="str">
        <f t="shared" si="138"/>
        <v>4pm-7pm</v>
      </c>
      <c r="AM67" t="str">
        <f t="shared" si="139"/>
        <v>4pm-7pm</v>
      </c>
      <c r="AN67" t="str">
        <f t="shared" si="140"/>
        <v>4pm-7pm</v>
      </c>
      <c r="AO67" t="str">
        <f t="shared" si="141"/>
        <v>4pm-7pm</v>
      </c>
      <c r="AP67" t="str">
        <f t="shared" si="142"/>
        <v>4pm-7pm</v>
      </c>
      <c r="AQ67" t="str">
        <f t="shared" si="143"/>
        <v/>
      </c>
      <c r="AS67" t="s">
        <v>326</v>
      </c>
      <c r="AU67" t="s">
        <v>405</v>
      </c>
      <c r="AV67" s="2" t="s">
        <v>403</v>
      </c>
      <c r="AW67" s="2" t="s">
        <v>403</v>
      </c>
      <c r="AX67" s="3" t="str">
        <f t="shared" si="144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7" t="str">
        <f t="shared" si="145"/>
        <v>&lt;img src=@img/outdoor.png@&gt;</v>
      </c>
      <c r="AZ67" t="str">
        <f t="shared" si="146"/>
        <v/>
      </c>
      <c r="BA67" t="str">
        <f t="shared" si="147"/>
        <v/>
      </c>
      <c r="BB67" t="str">
        <f t="shared" si="148"/>
        <v>&lt;img src=@img/drinkicon.png@&gt;</v>
      </c>
      <c r="BC67" t="str">
        <f t="shared" si="149"/>
        <v>&lt;img src=@img/foodicon.png@&gt;</v>
      </c>
      <c r="BD67" t="str">
        <f t="shared" si="150"/>
        <v>&lt;img src=@img/outdoor.png@&gt;&lt;img src=@img/drinkicon.png@&gt;&lt;img src=@img/foodicon.png@&gt;</v>
      </c>
      <c r="BE67" t="str">
        <f t="shared" si="151"/>
        <v>outdoor drink food med  broadmoor</v>
      </c>
      <c r="BF67" t="str">
        <f t="shared" si="152"/>
        <v>Broadmoor</v>
      </c>
      <c r="BG67">
        <v>38.811149999999998</v>
      </c>
      <c r="BH67">
        <v>-104.82487999999999</v>
      </c>
      <c r="BI67" t="str">
        <f t="shared" si="153"/>
        <v>[38.81115,-104.82488],</v>
      </c>
    </row>
    <row r="68" spans="2:61" ht="21" customHeight="1">
      <c r="B68" t="s">
        <v>315</v>
      </c>
      <c r="C68" t="s">
        <v>73</v>
      </c>
      <c r="G68" t="s">
        <v>339</v>
      </c>
      <c r="W68" t="str">
        <f t="shared" si="123"/>
        <v/>
      </c>
      <c r="X68" t="str">
        <f t="shared" si="124"/>
        <v/>
      </c>
      <c r="Y68" t="str">
        <f t="shared" si="125"/>
        <v/>
      </c>
      <c r="Z68" t="str">
        <f t="shared" si="126"/>
        <v/>
      </c>
      <c r="AA68" t="str">
        <f t="shared" si="127"/>
        <v/>
      </c>
      <c r="AB68" t="str">
        <f t="shared" si="128"/>
        <v/>
      </c>
      <c r="AC68" t="str">
        <f t="shared" si="129"/>
        <v/>
      </c>
      <c r="AD68" t="str">
        <f t="shared" si="130"/>
        <v/>
      </c>
      <c r="AE68" t="str">
        <f t="shared" si="131"/>
        <v/>
      </c>
      <c r="AF68" t="str">
        <f t="shared" si="132"/>
        <v/>
      </c>
      <c r="AG68" t="str">
        <f t="shared" si="133"/>
        <v/>
      </c>
      <c r="AH68" t="str">
        <f t="shared" si="134"/>
        <v/>
      </c>
      <c r="AI68" t="str">
        <f t="shared" si="135"/>
        <v/>
      </c>
      <c r="AJ68" t="str">
        <f t="shared" si="136"/>
        <v/>
      </c>
      <c r="AK68" t="str">
        <f t="shared" si="137"/>
        <v/>
      </c>
      <c r="AL68" t="str">
        <f t="shared" si="138"/>
        <v/>
      </c>
      <c r="AM68" t="str">
        <f t="shared" si="139"/>
        <v/>
      </c>
      <c r="AN68" t="str">
        <f t="shared" si="140"/>
        <v/>
      </c>
      <c r="AO68" t="str">
        <f t="shared" si="141"/>
        <v/>
      </c>
      <c r="AP68" t="str">
        <f t="shared" si="142"/>
        <v/>
      </c>
      <c r="AQ68" t="str">
        <f t="shared" si="143"/>
        <v/>
      </c>
      <c r="AR68" s="8"/>
      <c r="AT68" t="s">
        <v>314</v>
      </c>
      <c r="AU68" t="s">
        <v>405</v>
      </c>
      <c r="AV68" s="2" t="s">
        <v>404</v>
      </c>
      <c r="AW68" s="2" t="s">
        <v>404</v>
      </c>
      <c r="AX68" s="3" t="str">
        <f t="shared" si="144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8" t="str">
        <f t="shared" si="145"/>
        <v/>
      </c>
      <c r="AZ68" t="str">
        <f t="shared" si="146"/>
        <v>&lt;img src=@img/pets.png@&gt;</v>
      </c>
      <c r="BA68" t="str">
        <f t="shared" si="147"/>
        <v/>
      </c>
      <c r="BB68" t="str">
        <f t="shared" si="148"/>
        <v/>
      </c>
      <c r="BC68" t="str">
        <f t="shared" si="149"/>
        <v/>
      </c>
      <c r="BD68" t="str">
        <f t="shared" si="150"/>
        <v>&lt;img src=@img/pets.png@&gt;</v>
      </c>
      <c r="BE68" t="str">
        <f t="shared" si="151"/>
        <v>pet med  oldcolo</v>
      </c>
      <c r="BF68" t="str">
        <f t="shared" si="152"/>
        <v>Old Colorado Springs</v>
      </c>
      <c r="BG68">
        <v>38.840389999999999</v>
      </c>
      <c r="BH68">
        <v>-104.86297</v>
      </c>
      <c r="BI68" t="str">
        <f t="shared" si="153"/>
        <v>[38.84039,-104.86297],</v>
      </c>
    </row>
    <row r="69" spans="2:61" ht="21" customHeight="1">
      <c r="B69" t="s">
        <v>357</v>
      </c>
      <c r="C69" t="s">
        <v>356</v>
      </c>
      <c r="G69" t="s">
        <v>358</v>
      </c>
      <c r="J69">
        <v>1500</v>
      </c>
      <c r="K69">
        <v>1900</v>
      </c>
      <c r="L69">
        <v>1500</v>
      </c>
      <c r="M69">
        <v>1900</v>
      </c>
      <c r="N69">
        <v>1500</v>
      </c>
      <c r="O69">
        <v>1900</v>
      </c>
      <c r="P69">
        <v>1500</v>
      </c>
      <c r="Q69">
        <v>1900</v>
      </c>
      <c r="R69">
        <v>1500</v>
      </c>
      <c r="S69">
        <v>1900</v>
      </c>
      <c r="V69" t="s">
        <v>361</v>
      </c>
      <c r="W69" t="str">
        <f t="shared" si="123"/>
        <v/>
      </c>
      <c r="X69" t="str">
        <f t="shared" si="124"/>
        <v/>
      </c>
      <c r="Y69">
        <f t="shared" si="125"/>
        <v>15</v>
      </c>
      <c r="Z69">
        <f t="shared" si="126"/>
        <v>19</v>
      </c>
      <c r="AA69">
        <f t="shared" si="127"/>
        <v>15</v>
      </c>
      <c r="AB69">
        <f t="shared" si="128"/>
        <v>19</v>
      </c>
      <c r="AC69">
        <f t="shared" si="129"/>
        <v>15</v>
      </c>
      <c r="AD69">
        <f t="shared" si="130"/>
        <v>19</v>
      </c>
      <c r="AE69">
        <f t="shared" si="131"/>
        <v>15</v>
      </c>
      <c r="AF69">
        <f t="shared" si="132"/>
        <v>19</v>
      </c>
      <c r="AG69">
        <f t="shared" si="133"/>
        <v>15</v>
      </c>
      <c r="AH69">
        <f t="shared" si="134"/>
        <v>19</v>
      </c>
      <c r="AI69" t="str">
        <f t="shared" si="135"/>
        <v/>
      </c>
      <c r="AJ69" t="str">
        <f t="shared" si="136"/>
        <v/>
      </c>
      <c r="AK69" t="str">
        <f t="shared" si="137"/>
        <v/>
      </c>
      <c r="AL69" t="str">
        <f t="shared" si="138"/>
        <v>3pm-7pm</v>
      </c>
      <c r="AM69" t="str">
        <f t="shared" si="139"/>
        <v>3pm-7pm</v>
      </c>
      <c r="AN69" t="str">
        <f t="shared" si="140"/>
        <v>3pm-7pm</v>
      </c>
      <c r="AO69" t="str">
        <f t="shared" si="141"/>
        <v>3pm-7pm</v>
      </c>
      <c r="AP69" t="str">
        <f t="shared" si="142"/>
        <v>3pm-7pm</v>
      </c>
      <c r="AQ69" t="str">
        <f t="shared" si="143"/>
        <v/>
      </c>
      <c r="AU69" t="s">
        <v>405</v>
      </c>
      <c r="AV69" s="2" t="s">
        <v>403</v>
      </c>
      <c r="AW69" s="2" t="s">
        <v>403</v>
      </c>
      <c r="AX69" s="3" t="str">
        <f t="shared" si="144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69" t="str">
        <f t="shared" si="145"/>
        <v/>
      </c>
      <c r="AZ69" t="str">
        <f t="shared" si="146"/>
        <v/>
      </c>
      <c r="BA69" t="str">
        <f t="shared" si="147"/>
        <v/>
      </c>
      <c r="BB69" t="str">
        <f t="shared" si="148"/>
        <v>&lt;img src=@img/drinkicon.png@&gt;</v>
      </c>
      <c r="BC69" t="str">
        <f t="shared" si="149"/>
        <v>&lt;img src=@img/foodicon.png@&gt;</v>
      </c>
      <c r="BD69" t="str">
        <f t="shared" si="150"/>
        <v>&lt;img src=@img/drinkicon.png@&gt;&lt;img src=@img/foodicon.png@&gt;</v>
      </c>
      <c r="BE69" t="str">
        <f t="shared" si="151"/>
        <v>drink food med  broadmoor</v>
      </c>
      <c r="BF69" t="str">
        <f t="shared" si="152"/>
        <v>Broadmoor</v>
      </c>
      <c r="BG69">
        <v>38.807157799999999</v>
      </c>
      <c r="BH69">
        <v>-104.8221449</v>
      </c>
      <c r="BI69" t="str">
        <f t="shared" si="153"/>
        <v>[38.8071578,-104.8221449],</v>
      </c>
    </row>
    <row r="70" spans="2:61" ht="21" customHeight="1">
      <c r="B70" s="19" t="s">
        <v>95</v>
      </c>
      <c r="C70" t="s">
        <v>96</v>
      </c>
      <c r="G70" s="9" t="s">
        <v>250</v>
      </c>
      <c r="W70" t="str">
        <f t="shared" si="123"/>
        <v/>
      </c>
      <c r="X70" t="str">
        <f t="shared" si="124"/>
        <v/>
      </c>
      <c r="Y70" t="str">
        <f t="shared" si="125"/>
        <v/>
      </c>
      <c r="Z70" t="str">
        <f t="shared" si="126"/>
        <v/>
      </c>
      <c r="AA70" t="str">
        <f t="shared" si="127"/>
        <v/>
      </c>
      <c r="AB70" t="str">
        <f t="shared" si="128"/>
        <v/>
      </c>
      <c r="AC70" t="str">
        <f t="shared" si="129"/>
        <v/>
      </c>
      <c r="AD70" t="str">
        <f t="shared" si="130"/>
        <v/>
      </c>
      <c r="AE70" t="str">
        <f t="shared" si="131"/>
        <v/>
      </c>
      <c r="AF70" t="str">
        <f t="shared" si="132"/>
        <v/>
      </c>
      <c r="AG70" t="str">
        <f t="shared" si="133"/>
        <v/>
      </c>
      <c r="AH70" t="str">
        <f t="shared" si="134"/>
        <v/>
      </c>
      <c r="AI70" t="str">
        <f t="shared" si="135"/>
        <v/>
      </c>
      <c r="AJ70" t="str">
        <f t="shared" si="136"/>
        <v/>
      </c>
      <c r="AK70" t="str">
        <f t="shared" si="137"/>
        <v/>
      </c>
      <c r="AL70" t="str">
        <f t="shared" si="138"/>
        <v/>
      </c>
      <c r="AM70" t="str">
        <f t="shared" si="139"/>
        <v/>
      </c>
      <c r="AN70" t="str">
        <f t="shared" si="140"/>
        <v/>
      </c>
      <c r="AO70" t="str">
        <f t="shared" si="141"/>
        <v/>
      </c>
      <c r="AP70" t="str">
        <f t="shared" si="142"/>
        <v/>
      </c>
      <c r="AQ70" t="str">
        <f t="shared" si="143"/>
        <v/>
      </c>
      <c r="AR70" s="6"/>
      <c r="AU70" t="s">
        <v>405</v>
      </c>
      <c r="AV70" s="2" t="s">
        <v>404</v>
      </c>
      <c r="AW70" s="2" t="s">
        <v>404</v>
      </c>
      <c r="AX70" s="3" t="str">
        <f t="shared" si="144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0" t="str">
        <f t="shared" si="145"/>
        <v/>
      </c>
      <c r="AZ70" t="str">
        <f t="shared" si="146"/>
        <v/>
      </c>
      <c r="BA70" t="str">
        <f t="shared" si="147"/>
        <v/>
      </c>
      <c r="BB70" t="str">
        <f t="shared" si="148"/>
        <v/>
      </c>
      <c r="BC70" t="str">
        <f t="shared" si="149"/>
        <v/>
      </c>
      <c r="BD70" t="str">
        <f t="shared" si="150"/>
        <v/>
      </c>
      <c r="BE70" t="str">
        <f t="shared" si="151"/>
        <v>med  powers</v>
      </c>
      <c r="BF70" t="str">
        <f t="shared" si="152"/>
        <v>Powers Road</v>
      </c>
      <c r="BG70">
        <v>38.854834799999999</v>
      </c>
      <c r="BH70">
        <v>-104.71841430000001</v>
      </c>
      <c r="BI70" t="str">
        <f t="shared" si="153"/>
        <v>[38.8548348,-104.7184143],</v>
      </c>
    </row>
    <row r="71" spans="2:61" ht="21" customHeight="1">
      <c r="B71" s="19" t="s">
        <v>88</v>
      </c>
      <c r="C71" t="s">
        <v>96</v>
      </c>
      <c r="G71" s="9" t="s">
        <v>243</v>
      </c>
      <c r="J71">
        <v>1500</v>
      </c>
      <c r="K71">
        <v>1900</v>
      </c>
      <c r="L71">
        <v>1500</v>
      </c>
      <c r="M71">
        <v>1900</v>
      </c>
      <c r="N71">
        <v>1500</v>
      </c>
      <c r="O71">
        <v>1900</v>
      </c>
      <c r="P71">
        <v>1500</v>
      </c>
      <c r="Q71">
        <v>1900</v>
      </c>
      <c r="R71">
        <v>1500</v>
      </c>
      <c r="S71">
        <v>1900</v>
      </c>
      <c r="V71" s="3" t="s">
        <v>182</v>
      </c>
      <c r="W71" t="str">
        <f t="shared" si="123"/>
        <v/>
      </c>
      <c r="X71" t="str">
        <f t="shared" si="124"/>
        <v/>
      </c>
      <c r="Y71">
        <f t="shared" si="125"/>
        <v>15</v>
      </c>
      <c r="Z71">
        <f t="shared" si="126"/>
        <v>19</v>
      </c>
      <c r="AA71">
        <f t="shared" si="127"/>
        <v>15</v>
      </c>
      <c r="AB71">
        <f t="shared" si="128"/>
        <v>19</v>
      </c>
      <c r="AC71">
        <f t="shared" si="129"/>
        <v>15</v>
      </c>
      <c r="AD71">
        <f t="shared" si="130"/>
        <v>19</v>
      </c>
      <c r="AE71">
        <f t="shared" si="131"/>
        <v>15</v>
      </c>
      <c r="AF71">
        <f t="shared" si="132"/>
        <v>19</v>
      </c>
      <c r="AG71">
        <f t="shared" si="133"/>
        <v>15</v>
      </c>
      <c r="AH71">
        <f t="shared" si="134"/>
        <v>19</v>
      </c>
      <c r="AI71" t="str">
        <f t="shared" si="135"/>
        <v/>
      </c>
      <c r="AJ71" t="str">
        <f t="shared" si="136"/>
        <v/>
      </c>
      <c r="AK71" t="str">
        <f t="shared" si="137"/>
        <v/>
      </c>
      <c r="AL71" t="str">
        <f t="shared" si="138"/>
        <v>3pm-7pm</v>
      </c>
      <c r="AM71" t="str">
        <f t="shared" si="139"/>
        <v>3pm-7pm</v>
      </c>
      <c r="AN71" t="str">
        <f t="shared" si="140"/>
        <v>3pm-7pm</v>
      </c>
      <c r="AO71" t="str">
        <f t="shared" si="141"/>
        <v>3pm-7pm</v>
      </c>
      <c r="AP71" t="str">
        <f t="shared" si="142"/>
        <v>3pm-7pm</v>
      </c>
      <c r="AQ71" t="str">
        <f t="shared" si="143"/>
        <v/>
      </c>
      <c r="AU71" t="s">
        <v>405</v>
      </c>
      <c r="AV71" s="2" t="s">
        <v>403</v>
      </c>
      <c r="AW71" s="2" t="s">
        <v>403</v>
      </c>
      <c r="AX71" s="3" t="str">
        <f t="shared" si="144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1" t="str">
        <f t="shared" si="145"/>
        <v/>
      </c>
      <c r="AZ71" t="str">
        <f t="shared" si="146"/>
        <v/>
      </c>
      <c r="BA71" t="str">
        <f t="shared" si="147"/>
        <v/>
      </c>
      <c r="BB71" t="str">
        <f t="shared" si="148"/>
        <v>&lt;img src=@img/drinkicon.png@&gt;</v>
      </c>
      <c r="BC71" t="str">
        <f t="shared" si="149"/>
        <v>&lt;img src=@img/foodicon.png@&gt;</v>
      </c>
      <c r="BD71" t="str">
        <f t="shared" si="150"/>
        <v>&lt;img src=@img/drinkicon.png@&gt;&lt;img src=@img/foodicon.png@&gt;</v>
      </c>
      <c r="BE71" t="str">
        <f t="shared" si="151"/>
        <v>drink food med  powers</v>
      </c>
      <c r="BF71" t="str">
        <f t="shared" si="152"/>
        <v>Powers Road</v>
      </c>
      <c r="BG71">
        <v>38.894410000000001</v>
      </c>
      <c r="BH71">
        <v>-104.72107</v>
      </c>
      <c r="BI71" t="str">
        <f t="shared" si="153"/>
        <v>[38.89441,-104.72107],</v>
      </c>
    </row>
    <row r="72" spans="2:61" ht="21" customHeight="1">
      <c r="B72" t="s">
        <v>128</v>
      </c>
      <c r="C72" t="s">
        <v>138</v>
      </c>
      <c r="G72" s="9" t="s">
        <v>282</v>
      </c>
      <c r="W72" t="str">
        <f t="shared" si="123"/>
        <v/>
      </c>
      <c r="X72" t="str">
        <f t="shared" si="124"/>
        <v/>
      </c>
      <c r="Y72" t="str">
        <f t="shared" si="125"/>
        <v/>
      </c>
      <c r="Z72" t="str">
        <f t="shared" si="126"/>
        <v/>
      </c>
      <c r="AA72" t="str">
        <f t="shared" si="127"/>
        <v/>
      </c>
      <c r="AB72" t="str">
        <f t="shared" si="128"/>
        <v/>
      </c>
      <c r="AC72" t="str">
        <f t="shared" si="129"/>
        <v/>
      </c>
      <c r="AD72" t="str">
        <f t="shared" si="130"/>
        <v/>
      </c>
      <c r="AE72" t="str">
        <f t="shared" si="131"/>
        <v/>
      </c>
      <c r="AF72" t="str">
        <f t="shared" si="132"/>
        <v/>
      </c>
      <c r="AG72" t="str">
        <f t="shared" si="133"/>
        <v/>
      </c>
      <c r="AH72" t="str">
        <f t="shared" si="134"/>
        <v/>
      </c>
      <c r="AI72" t="str">
        <f t="shared" si="135"/>
        <v/>
      </c>
      <c r="AJ72" t="str">
        <f t="shared" si="136"/>
        <v/>
      </c>
      <c r="AK72" t="str">
        <f t="shared" si="137"/>
        <v/>
      </c>
      <c r="AL72" t="str">
        <f t="shared" si="138"/>
        <v/>
      </c>
      <c r="AM72" t="str">
        <f t="shared" si="139"/>
        <v/>
      </c>
      <c r="AN72" t="str">
        <f t="shared" si="140"/>
        <v/>
      </c>
      <c r="AO72" t="str">
        <f t="shared" si="141"/>
        <v/>
      </c>
      <c r="AP72" t="str">
        <f t="shared" si="142"/>
        <v/>
      </c>
      <c r="AQ72" t="str">
        <f t="shared" si="143"/>
        <v/>
      </c>
      <c r="AR72" s="4"/>
      <c r="AU72" t="s">
        <v>405</v>
      </c>
      <c r="AV72" s="2" t="s">
        <v>404</v>
      </c>
      <c r="AW72" s="2" t="s">
        <v>404</v>
      </c>
      <c r="AX72" s="3" t="str">
        <f t="shared" si="144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2" t="str">
        <f t="shared" si="145"/>
        <v/>
      </c>
      <c r="AZ72" t="str">
        <f t="shared" si="146"/>
        <v/>
      </c>
      <c r="BA72" t="str">
        <f t="shared" si="147"/>
        <v/>
      </c>
      <c r="BB72" t="str">
        <f t="shared" si="148"/>
        <v/>
      </c>
      <c r="BC72" t="str">
        <f t="shared" si="149"/>
        <v/>
      </c>
      <c r="BD72" t="str">
        <f t="shared" si="150"/>
        <v/>
      </c>
      <c r="BE72" t="str">
        <f t="shared" si="151"/>
        <v>med  nacademy</v>
      </c>
      <c r="BF72" t="str">
        <f t="shared" si="152"/>
        <v>North Academy</v>
      </c>
      <c r="BG72">
        <v>38.913607800000001</v>
      </c>
      <c r="BH72">
        <v>-104.7764085</v>
      </c>
      <c r="BI72" t="str">
        <f t="shared" si="153"/>
        <v>[38.9136078,-104.7764085],</v>
      </c>
    </row>
    <row r="73" spans="2:61" ht="21" customHeight="1">
      <c r="B73" t="s">
        <v>235</v>
      </c>
      <c r="C73" t="s">
        <v>96</v>
      </c>
      <c r="G73" s="9" t="s">
        <v>313</v>
      </c>
      <c r="J73">
        <v>1600</v>
      </c>
      <c r="K73">
        <v>1900</v>
      </c>
      <c r="L73">
        <v>1600</v>
      </c>
      <c r="M73">
        <v>1900</v>
      </c>
      <c r="N73">
        <v>1600</v>
      </c>
      <c r="O73">
        <v>1900</v>
      </c>
      <c r="P73">
        <v>1600</v>
      </c>
      <c r="Q73">
        <v>1900</v>
      </c>
      <c r="R73">
        <v>1600</v>
      </c>
      <c r="S73">
        <v>1900</v>
      </c>
      <c r="V73" t="s">
        <v>242</v>
      </c>
      <c r="W73" t="str">
        <f t="shared" si="123"/>
        <v/>
      </c>
      <c r="X73" t="str">
        <f t="shared" si="124"/>
        <v/>
      </c>
      <c r="Y73">
        <f t="shared" si="125"/>
        <v>16</v>
      </c>
      <c r="Z73">
        <f t="shared" si="126"/>
        <v>19</v>
      </c>
      <c r="AA73">
        <f t="shared" si="127"/>
        <v>16</v>
      </c>
      <c r="AB73">
        <f t="shared" si="128"/>
        <v>19</v>
      </c>
      <c r="AC73">
        <f t="shared" si="129"/>
        <v>16</v>
      </c>
      <c r="AD73">
        <f t="shared" si="130"/>
        <v>19</v>
      </c>
      <c r="AE73">
        <f t="shared" si="131"/>
        <v>16</v>
      </c>
      <c r="AF73">
        <f t="shared" si="132"/>
        <v>19</v>
      </c>
      <c r="AG73">
        <f t="shared" si="133"/>
        <v>16</v>
      </c>
      <c r="AH73">
        <f t="shared" si="134"/>
        <v>19</v>
      </c>
      <c r="AI73" t="str">
        <f t="shared" si="135"/>
        <v/>
      </c>
      <c r="AJ73" t="str">
        <f t="shared" si="136"/>
        <v/>
      </c>
      <c r="AK73" t="str">
        <f t="shared" si="137"/>
        <v/>
      </c>
      <c r="AL73" t="str">
        <f t="shared" si="138"/>
        <v>4pm-7pm</v>
      </c>
      <c r="AM73" t="str">
        <f t="shared" si="139"/>
        <v>4pm-7pm</v>
      </c>
      <c r="AN73" t="str">
        <f t="shared" si="140"/>
        <v>4pm-7pm</v>
      </c>
      <c r="AO73" t="str">
        <f t="shared" si="141"/>
        <v>4pm-7pm</v>
      </c>
      <c r="AP73" t="str">
        <f t="shared" si="142"/>
        <v>4pm-7pm</v>
      </c>
      <c r="AQ73" t="str">
        <f t="shared" si="143"/>
        <v/>
      </c>
      <c r="AR73" s="1"/>
      <c r="AU73" t="s">
        <v>405</v>
      </c>
      <c r="AV73" s="2" t="s">
        <v>403</v>
      </c>
      <c r="AW73" s="2" t="s">
        <v>403</v>
      </c>
      <c r="AX73" s="3" t="str">
        <f t="shared" si="144"/>
        <v>{
    'name': "Rock Bottom",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3" t="str">
        <f t="shared" si="145"/>
        <v/>
      </c>
      <c r="AZ73" t="str">
        <f t="shared" si="146"/>
        <v/>
      </c>
      <c r="BA73" t="str">
        <f t="shared" si="147"/>
        <v/>
      </c>
      <c r="BB73" t="str">
        <f t="shared" si="148"/>
        <v>&lt;img src=@img/drinkicon.png@&gt;</v>
      </c>
      <c r="BC73" t="str">
        <f t="shared" si="149"/>
        <v>&lt;img src=@img/foodicon.png@&gt;</v>
      </c>
      <c r="BD73" t="str">
        <f t="shared" si="150"/>
        <v>&lt;img src=@img/drinkicon.png@&gt;&lt;img src=@img/foodicon.png@&gt;</v>
      </c>
      <c r="BE73" t="str">
        <f t="shared" si="151"/>
        <v>drink food med  powers</v>
      </c>
      <c r="BF73" t="str">
        <f t="shared" si="152"/>
        <v>Powers Road</v>
      </c>
      <c r="BG73">
        <v>38.881030000000003</v>
      </c>
      <c r="BH73">
        <v>-104.71706</v>
      </c>
      <c r="BI73" t="str">
        <f t="shared" si="153"/>
        <v>[38.88103,-104.71706],</v>
      </c>
    </row>
    <row r="74" spans="2:61" ht="21" customHeight="1">
      <c r="B74" t="s">
        <v>317</v>
      </c>
      <c r="C74" t="s">
        <v>96</v>
      </c>
      <c r="G74" t="s">
        <v>341</v>
      </c>
      <c r="W74" t="str">
        <f t="shared" si="123"/>
        <v/>
      </c>
      <c r="X74" t="str">
        <f t="shared" si="124"/>
        <v/>
      </c>
      <c r="Y74" t="str">
        <f t="shared" si="125"/>
        <v/>
      </c>
      <c r="Z74" t="str">
        <f t="shared" si="126"/>
        <v/>
      </c>
      <c r="AA74" t="str">
        <f t="shared" si="127"/>
        <v/>
      </c>
      <c r="AB74" t="str">
        <f t="shared" si="128"/>
        <v/>
      </c>
      <c r="AC74" t="str">
        <f t="shared" si="129"/>
        <v/>
      </c>
      <c r="AD74" t="str">
        <f t="shared" si="130"/>
        <v/>
      </c>
      <c r="AE74" t="str">
        <f t="shared" si="131"/>
        <v/>
      </c>
      <c r="AF74" t="str">
        <f t="shared" si="132"/>
        <v/>
      </c>
      <c r="AG74" t="str">
        <f t="shared" si="133"/>
        <v/>
      </c>
      <c r="AH74" t="str">
        <f t="shared" si="134"/>
        <v/>
      </c>
      <c r="AI74" t="str">
        <f t="shared" si="135"/>
        <v/>
      </c>
      <c r="AJ74" t="str">
        <f t="shared" si="136"/>
        <v/>
      </c>
      <c r="AK74" t="str">
        <f t="shared" si="137"/>
        <v/>
      </c>
      <c r="AL74" t="str">
        <f t="shared" si="138"/>
        <v/>
      </c>
      <c r="AM74" t="str">
        <f t="shared" si="139"/>
        <v/>
      </c>
      <c r="AN74" t="str">
        <f t="shared" si="140"/>
        <v/>
      </c>
      <c r="AO74" t="str">
        <f t="shared" si="141"/>
        <v/>
      </c>
      <c r="AP74" t="str">
        <f t="shared" si="142"/>
        <v/>
      </c>
      <c r="AQ74" t="str">
        <f t="shared" si="143"/>
        <v/>
      </c>
      <c r="AR74" s="1"/>
      <c r="AT74" t="s">
        <v>314</v>
      </c>
      <c r="AU74" t="s">
        <v>405</v>
      </c>
      <c r="AV74" s="2" t="s">
        <v>404</v>
      </c>
      <c r="AW74" s="2" t="s">
        <v>404</v>
      </c>
      <c r="AX74" s="3" t="str">
        <f t="shared" si="144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4" t="str">
        <f t="shared" si="145"/>
        <v/>
      </c>
      <c r="AZ74" t="str">
        <f t="shared" si="146"/>
        <v>&lt;img src=@img/pets.png@&gt;</v>
      </c>
      <c r="BA74" t="str">
        <f t="shared" si="147"/>
        <v/>
      </c>
      <c r="BB74" t="str">
        <f t="shared" si="148"/>
        <v/>
      </c>
      <c r="BC74" t="str">
        <f t="shared" si="149"/>
        <v/>
      </c>
      <c r="BD74" t="str">
        <f t="shared" si="150"/>
        <v>&lt;img src=@img/pets.png@&gt;</v>
      </c>
      <c r="BE74" t="str">
        <f t="shared" si="151"/>
        <v>pet med  powers</v>
      </c>
      <c r="BF74" t="str">
        <f t="shared" si="152"/>
        <v>Powers Road</v>
      </c>
      <c r="BG74">
        <v>38.841248999999998</v>
      </c>
      <c r="BH74">
        <v>-104.71677099999999</v>
      </c>
      <c r="BI74" t="str">
        <f t="shared" si="153"/>
        <v>[38.841249,-104.716771],</v>
      </c>
    </row>
    <row r="75" spans="2:61" ht="21" customHeight="1">
      <c r="B75" s="19" t="s">
        <v>83</v>
      </c>
      <c r="C75" t="s">
        <v>84</v>
      </c>
      <c r="G75" s="9" t="s">
        <v>163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V75" s="3" t="s">
        <v>180</v>
      </c>
      <c r="W75" t="str">
        <f t="shared" si="123"/>
        <v/>
      </c>
      <c r="X75" t="str">
        <f t="shared" si="124"/>
        <v/>
      </c>
      <c r="Y75">
        <f t="shared" si="125"/>
        <v>16</v>
      </c>
      <c r="Z75">
        <f t="shared" si="126"/>
        <v>18</v>
      </c>
      <c r="AA75">
        <f t="shared" si="127"/>
        <v>16</v>
      </c>
      <c r="AB75">
        <f t="shared" si="128"/>
        <v>18</v>
      </c>
      <c r="AC75">
        <f t="shared" si="129"/>
        <v>16</v>
      </c>
      <c r="AD75">
        <f t="shared" si="130"/>
        <v>18</v>
      </c>
      <c r="AE75">
        <f t="shared" si="131"/>
        <v>16</v>
      </c>
      <c r="AF75">
        <f t="shared" si="132"/>
        <v>18</v>
      </c>
      <c r="AG75">
        <f t="shared" si="133"/>
        <v>16</v>
      </c>
      <c r="AH75">
        <f t="shared" si="134"/>
        <v>18</v>
      </c>
      <c r="AI75" t="str">
        <f t="shared" si="135"/>
        <v/>
      </c>
      <c r="AJ75" t="str">
        <f t="shared" si="136"/>
        <v/>
      </c>
      <c r="AK75" t="str">
        <f t="shared" si="137"/>
        <v/>
      </c>
      <c r="AL75" t="str">
        <f t="shared" si="138"/>
        <v>4pm-6pm</v>
      </c>
      <c r="AM75" t="str">
        <f t="shared" si="139"/>
        <v>4pm-6pm</v>
      </c>
      <c r="AN75" t="str">
        <f t="shared" si="140"/>
        <v>4pm-6pm</v>
      </c>
      <c r="AO75" t="str">
        <f t="shared" si="141"/>
        <v>4pm-6pm</v>
      </c>
      <c r="AP75" t="str">
        <f t="shared" si="142"/>
        <v>4pm-6pm</v>
      </c>
      <c r="AQ75" t="str">
        <f t="shared" si="143"/>
        <v/>
      </c>
      <c r="AU75" t="s">
        <v>405</v>
      </c>
      <c r="AV75" s="2" t="s">
        <v>403</v>
      </c>
      <c r="AW75" s="2" t="s">
        <v>404</v>
      </c>
      <c r="AX75" s="3" t="str">
        <f t="shared" si="144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5" t="str">
        <f t="shared" si="145"/>
        <v/>
      </c>
      <c r="AZ75" t="str">
        <f t="shared" si="146"/>
        <v/>
      </c>
      <c r="BA75" t="str">
        <f t="shared" si="147"/>
        <v/>
      </c>
      <c r="BB75" t="str">
        <f t="shared" si="148"/>
        <v>&lt;img src=@img/drinkicon.png@&gt;</v>
      </c>
      <c r="BC75" t="str">
        <f t="shared" si="149"/>
        <v/>
      </c>
      <c r="BD75" t="str">
        <f t="shared" si="150"/>
        <v>&lt;img src=@img/drinkicon.png@&gt;</v>
      </c>
      <c r="BE75" t="str">
        <f t="shared" si="151"/>
        <v>drink med  manitou</v>
      </c>
      <c r="BF75" t="str">
        <f t="shared" si="152"/>
        <v>Manitou Springs</v>
      </c>
      <c r="BG75">
        <v>38.858800000000002</v>
      </c>
      <c r="BH75">
        <v>-104.91779</v>
      </c>
      <c r="BI75" t="str">
        <f t="shared" si="153"/>
        <v>[38.8588,-104.91779],</v>
      </c>
    </row>
    <row r="76" spans="2:61" ht="21" customHeight="1">
      <c r="B76" t="s">
        <v>316</v>
      </c>
      <c r="C76" t="s">
        <v>55</v>
      </c>
      <c r="G76" t="s">
        <v>338</v>
      </c>
      <c r="H76">
        <v>1500</v>
      </c>
      <c r="I76">
        <v>1800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334</v>
      </c>
      <c r="W76">
        <f t="shared" si="123"/>
        <v>15</v>
      </c>
      <c r="X76">
        <f t="shared" si="124"/>
        <v>18</v>
      </c>
      <c r="Y76">
        <f t="shared" si="125"/>
        <v>15</v>
      </c>
      <c r="Z76">
        <f t="shared" si="126"/>
        <v>18</v>
      </c>
      <c r="AA76">
        <f t="shared" si="127"/>
        <v>15</v>
      </c>
      <c r="AB76">
        <f t="shared" si="128"/>
        <v>18</v>
      </c>
      <c r="AC76">
        <f t="shared" si="129"/>
        <v>15</v>
      </c>
      <c r="AD76">
        <f t="shared" si="130"/>
        <v>18</v>
      </c>
      <c r="AE76">
        <f t="shared" si="131"/>
        <v>15</v>
      </c>
      <c r="AF76">
        <f t="shared" si="132"/>
        <v>18</v>
      </c>
      <c r="AG76">
        <f t="shared" si="133"/>
        <v>15</v>
      </c>
      <c r="AH76">
        <f t="shared" si="134"/>
        <v>18</v>
      </c>
      <c r="AI76">
        <f t="shared" si="135"/>
        <v>15</v>
      </c>
      <c r="AJ76">
        <f t="shared" si="136"/>
        <v>18</v>
      </c>
      <c r="AK76" t="str">
        <f t="shared" si="137"/>
        <v>3pm-6pm</v>
      </c>
      <c r="AL76" t="str">
        <f t="shared" si="138"/>
        <v>3pm-6pm</v>
      </c>
      <c r="AM76" t="str">
        <f t="shared" si="139"/>
        <v>3pm-6pm</v>
      </c>
      <c r="AN76" t="str">
        <f t="shared" si="140"/>
        <v>3pm-6pm</v>
      </c>
      <c r="AO76" t="str">
        <f t="shared" si="141"/>
        <v>3pm-6pm</v>
      </c>
      <c r="AP76" t="str">
        <f t="shared" si="142"/>
        <v>3pm-6pm</v>
      </c>
      <c r="AQ76" t="str">
        <f t="shared" si="143"/>
        <v>3pm-6pm</v>
      </c>
      <c r="AR76" s="4"/>
      <c r="AT76" t="s">
        <v>314</v>
      </c>
      <c r="AU76" t="s">
        <v>405</v>
      </c>
      <c r="AV76" s="2" t="s">
        <v>403</v>
      </c>
      <c r="AW76" s="2" t="s">
        <v>403</v>
      </c>
      <c r="AX76" s="3" t="str">
        <f t="shared" si="144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6" t="str">
        <f t="shared" si="145"/>
        <v/>
      </c>
      <c r="AZ76" t="str">
        <f t="shared" si="146"/>
        <v>&lt;img src=@img/pets.png@&gt;</v>
      </c>
      <c r="BA76" t="str">
        <f t="shared" si="147"/>
        <v/>
      </c>
      <c r="BB76" t="str">
        <f t="shared" si="148"/>
        <v>&lt;img src=@img/drinkicon.png@&gt;</v>
      </c>
      <c r="BC76" t="str">
        <f t="shared" si="149"/>
        <v>&lt;img src=@img/foodicon.png@&gt;</v>
      </c>
      <c r="BD76" t="str">
        <f t="shared" si="150"/>
        <v>&lt;img src=@img/pets.png@&gt;&lt;img src=@img/drinkicon.png@&gt;&lt;img src=@img/foodicon.png@&gt;</v>
      </c>
      <c r="BE76" t="str">
        <f t="shared" si="151"/>
        <v>pet drink food med  downtown</v>
      </c>
      <c r="BF76" t="str">
        <f t="shared" si="152"/>
        <v>Downtown</v>
      </c>
      <c r="BG76">
        <v>38.819960000000002</v>
      </c>
      <c r="BH76">
        <v>-104.84134</v>
      </c>
      <c r="BI76" t="str">
        <f t="shared" si="153"/>
        <v>[38.81996,-104.84134],</v>
      </c>
    </row>
    <row r="77" spans="2:61" ht="21" customHeight="1">
      <c r="B77" s="19" t="s">
        <v>76</v>
      </c>
      <c r="C77" t="s">
        <v>73</v>
      </c>
      <c r="G77" s="20" t="s">
        <v>156</v>
      </c>
      <c r="P77">
        <v>1600</v>
      </c>
      <c r="Q77">
        <v>1800</v>
      </c>
      <c r="R77">
        <v>1600</v>
      </c>
      <c r="S77">
        <v>1800</v>
      </c>
      <c r="T77">
        <v>1600</v>
      </c>
      <c r="U77">
        <v>1800</v>
      </c>
      <c r="V77" s="3"/>
      <c r="W77" t="str">
        <f t="shared" si="123"/>
        <v/>
      </c>
      <c r="X77" t="str">
        <f t="shared" si="124"/>
        <v/>
      </c>
      <c r="Y77" t="str">
        <f t="shared" si="125"/>
        <v/>
      </c>
      <c r="Z77" t="str">
        <f t="shared" si="126"/>
        <v/>
      </c>
      <c r="AA77" t="str">
        <f t="shared" si="127"/>
        <v/>
      </c>
      <c r="AB77" t="str">
        <f t="shared" si="128"/>
        <v/>
      </c>
      <c r="AC77" t="str">
        <f t="shared" si="129"/>
        <v/>
      </c>
      <c r="AD77" t="str">
        <f t="shared" si="130"/>
        <v/>
      </c>
      <c r="AE77">
        <f t="shared" si="131"/>
        <v>16</v>
      </c>
      <c r="AF77">
        <f t="shared" si="132"/>
        <v>18</v>
      </c>
      <c r="AG77">
        <f t="shared" si="133"/>
        <v>16</v>
      </c>
      <c r="AH77">
        <f t="shared" si="134"/>
        <v>18</v>
      </c>
      <c r="AI77">
        <f t="shared" si="135"/>
        <v>16</v>
      </c>
      <c r="AJ77">
        <f t="shared" si="136"/>
        <v>18</v>
      </c>
      <c r="AK77" t="str">
        <f t="shared" si="137"/>
        <v/>
      </c>
      <c r="AL77" t="str">
        <f t="shared" si="138"/>
        <v/>
      </c>
      <c r="AM77" t="str">
        <f t="shared" si="139"/>
        <v/>
      </c>
      <c r="AN77" t="str">
        <f t="shared" si="140"/>
        <v/>
      </c>
      <c r="AO77" t="str">
        <f t="shared" si="141"/>
        <v/>
      </c>
      <c r="AP77" t="str">
        <f t="shared" si="142"/>
        <v>4pm-6pm</v>
      </c>
      <c r="AQ77" t="str">
        <f t="shared" si="143"/>
        <v>4pm-6pm</v>
      </c>
      <c r="AT77" t="s">
        <v>314</v>
      </c>
      <c r="AU77" t="s">
        <v>405</v>
      </c>
      <c r="AV77" s="2" t="s">
        <v>403</v>
      </c>
      <c r="AW77" s="2" t="s">
        <v>404</v>
      </c>
      <c r="AX77" s="3" t="str">
        <f t="shared" si="144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7" t="str">
        <f t="shared" si="145"/>
        <v/>
      </c>
      <c r="AZ77" t="str">
        <f t="shared" si="146"/>
        <v>&lt;img src=@img/pets.png@&gt;</v>
      </c>
      <c r="BA77" t="str">
        <f t="shared" si="147"/>
        <v/>
      </c>
      <c r="BB77" t="str">
        <f t="shared" si="148"/>
        <v>&lt;img src=@img/drinkicon.png@&gt;</v>
      </c>
      <c r="BC77" t="str">
        <f t="shared" si="149"/>
        <v/>
      </c>
      <c r="BD77" t="str">
        <f t="shared" si="150"/>
        <v>&lt;img src=@img/pets.png@&gt;&lt;img src=@img/drinkicon.png@&gt;</v>
      </c>
      <c r="BE77" t="str">
        <f t="shared" si="151"/>
        <v>pet drink med  oldcolo</v>
      </c>
      <c r="BF77" t="str">
        <f t="shared" si="152"/>
        <v>Old Colorado Springs</v>
      </c>
      <c r="BG77">
        <v>38.8478317</v>
      </c>
      <c r="BH77">
        <v>-104.864165</v>
      </c>
      <c r="BI77" t="str">
        <f t="shared" si="153"/>
        <v>[38.8478317,-104.864165],</v>
      </c>
    </row>
    <row r="78" spans="2:61" ht="21" customHeight="1">
      <c r="B78" s="19" t="s">
        <v>90</v>
      </c>
      <c r="C78" t="s">
        <v>96</v>
      </c>
      <c r="G78" s="9" t="s">
        <v>245</v>
      </c>
      <c r="J78">
        <v>1400</v>
      </c>
      <c r="K78">
        <v>1830</v>
      </c>
      <c r="L78">
        <v>1400</v>
      </c>
      <c r="M78">
        <v>1830</v>
      </c>
      <c r="N78">
        <v>1400</v>
      </c>
      <c r="O78">
        <v>1830</v>
      </c>
      <c r="P78">
        <v>1400</v>
      </c>
      <c r="Q78">
        <v>1830</v>
      </c>
      <c r="R78">
        <v>1400</v>
      </c>
      <c r="S78">
        <v>1830</v>
      </c>
      <c r="T78">
        <v>1100</v>
      </c>
      <c r="U78">
        <v>1800</v>
      </c>
      <c r="V78" s="3" t="s">
        <v>431</v>
      </c>
      <c r="W78" t="str">
        <f t="shared" si="123"/>
        <v/>
      </c>
      <c r="X78" t="str">
        <f t="shared" si="124"/>
        <v/>
      </c>
      <c r="Y78">
        <f t="shared" si="125"/>
        <v>14</v>
      </c>
      <c r="Z78">
        <f t="shared" si="126"/>
        <v>18.3</v>
      </c>
      <c r="AA78">
        <f t="shared" si="127"/>
        <v>14</v>
      </c>
      <c r="AB78">
        <f t="shared" si="128"/>
        <v>18.3</v>
      </c>
      <c r="AC78">
        <f t="shared" si="129"/>
        <v>14</v>
      </c>
      <c r="AD78">
        <f t="shared" si="130"/>
        <v>18.3</v>
      </c>
      <c r="AE78">
        <f t="shared" si="131"/>
        <v>14</v>
      </c>
      <c r="AF78">
        <f t="shared" si="132"/>
        <v>18.3</v>
      </c>
      <c r="AG78">
        <f t="shared" si="133"/>
        <v>14</v>
      </c>
      <c r="AH78">
        <f t="shared" si="134"/>
        <v>18.3</v>
      </c>
      <c r="AI78">
        <f t="shared" si="135"/>
        <v>11</v>
      </c>
      <c r="AJ78">
        <f t="shared" si="136"/>
        <v>18</v>
      </c>
      <c r="AK78" t="str">
        <f t="shared" si="137"/>
        <v/>
      </c>
      <c r="AL78" t="str">
        <f t="shared" si="138"/>
        <v>2pm-6.3pm</v>
      </c>
      <c r="AM78" t="str">
        <f t="shared" si="139"/>
        <v>2pm-6.3pm</v>
      </c>
      <c r="AN78" t="str">
        <f t="shared" si="140"/>
        <v>2pm-6.3pm</v>
      </c>
      <c r="AO78" t="str">
        <f t="shared" si="141"/>
        <v>2pm-6.3pm</v>
      </c>
      <c r="AP78" t="str">
        <f t="shared" si="142"/>
        <v>2pm-6.3pm</v>
      </c>
      <c r="AQ78" t="str">
        <f t="shared" si="143"/>
        <v>11am-6pm</v>
      </c>
      <c r="AS78" t="s">
        <v>326</v>
      </c>
      <c r="AU78" t="s">
        <v>405</v>
      </c>
      <c r="AV78" s="2" t="s">
        <v>403</v>
      </c>
      <c r="AW78" s="2" t="s">
        <v>403</v>
      </c>
      <c r="AX78" s="3" t="str">
        <f t="shared" si="144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Guacamole)", 'link':"", 'pricing':"",   'phone-number': "", 'address': "5925 Dublin Blvd Unit A, Colorado Springs, CO 80923", 'other-amenities': ['outdoor','','med'], 'has-drink':true, 'has-food':true},</v>
      </c>
      <c r="AY78" t="str">
        <f t="shared" si="145"/>
        <v>&lt;img src=@img/outdoor.png@&gt;</v>
      </c>
      <c r="AZ78" t="str">
        <f t="shared" si="146"/>
        <v/>
      </c>
      <c r="BA78" t="str">
        <f t="shared" si="147"/>
        <v/>
      </c>
      <c r="BB78" t="str">
        <f t="shared" si="148"/>
        <v>&lt;img src=@img/drinkicon.png@&gt;</v>
      </c>
      <c r="BC78" t="str">
        <f t="shared" si="149"/>
        <v>&lt;img src=@img/foodicon.png@&gt;</v>
      </c>
      <c r="BD78" t="str">
        <f t="shared" si="150"/>
        <v>&lt;img src=@img/outdoor.png@&gt;&lt;img src=@img/drinkicon.png@&gt;&lt;img src=@img/foodicon.png@&gt;</v>
      </c>
      <c r="BE78" t="str">
        <f t="shared" si="151"/>
        <v>outdoor drink food med  powers</v>
      </c>
      <c r="BF78" t="str">
        <f t="shared" si="152"/>
        <v>Powers Road</v>
      </c>
      <c r="BG78">
        <v>38.927124999999997</v>
      </c>
      <c r="BH78">
        <v>-104.72270399999999</v>
      </c>
      <c r="BI78" t="str">
        <f t="shared" si="153"/>
        <v>[38.927125,-104.722704],</v>
      </c>
    </row>
    <row r="79" spans="2:61" ht="21" customHeight="1">
      <c r="B79" t="s">
        <v>133</v>
      </c>
      <c r="C79" t="s">
        <v>138</v>
      </c>
      <c r="G79" s="9" t="s">
        <v>287</v>
      </c>
      <c r="J79">
        <v>1500</v>
      </c>
      <c r="K79">
        <v>1900</v>
      </c>
      <c r="L79">
        <v>1500</v>
      </c>
      <c r="M79">
        <v>1900</v>
      </c>
      <c r="N79">
        <v>1500</v>
      </c>
      <c r="O79">
        <v>1900</v>
      </c>
      <c r="P79">
        <v>1500</v>
      </c>
      <c r="Q79">
        <v>1900</v>
      </c>
      <c r="R79">
        <v>1500</v>
      </c>
      <c r="S79">
        <v>1900</v>
      </c>
      <c r="V79" t="s">
        <v>210</v>
      </c>
      <c r="W79" t="str">
        <f t="shared" si="123"/>
        <v/>
      </c>
      <c r="X79" t="str">
        <f t="shared" si="124"/>
        <v/>
      </c>
      <c r="Y79">
        <f t="shared" si="125"/>
        <v>15</v>
      </c>
      <c r="Z79">
        <f t="shared" si="126"/>
        <v>19</v>
      </c>
      <c r="AA79">
        <f t="shared" si="127"/>
        <v>15</v>
      </c>
      <c r="AB79">
        <f t="shared" si="128"/>
        <v>19</v>
      </c>
      <c r="AC79">
        <f t="shared" si="129"/>
        <v>15</v>
      </c>
      <c r="AD79">
        <f t="shared" si="130"/>
        <v>19</v>
      </c>
      <c r="AE79">
        <f t="shared" si="131"/>
        <v>15</v>
      </c>
      <c r="AF79">
        <f t="shared" si="132"/>
        <v>19</v>
      </c>
      <c r="AG79">
        <f t="shared" si="133"/>
        <v>15</v>
      </c>
      <c r="AH79">
        <f t="shared" si="134"/>
        <v>19</v>
      </c>
      <c r="AI79" t="str">
        <f t="shared" si="135"/>
        <v/>
      </c>
      <c r="AJ79" t="str">
        <f t="shared" si="136"/>
        <v/>
      </c>
      <c r="AK79" t="str">
        <f t="shared" si="137"/>
        <v/>
      </c>
      <c r="AL79" t="str">
        <f t="shared" si="138"/>
        <v>3pm-7pm</v>
      </c>
      <c r="AM79" t="str">
        <f t="shared" si="139"/>
        <v>3pm-7pm</v>
      </c>
      <c r="AN79" t="str">
        <f t="shared" si="140"/>
        <v>3pm-7pm</v>
      </c>
      <c r="AO79" t="str">
        <f t="shared" si="141"/>
        <v>3pm-7pm</v>
      </c>
      <c r="AP79" t="str">
        <f t="shared" si="142"/>
        <v>3pm-7pm</v>
      </c>
      <c r="AQ79" t="str">
        <f t="shared" si="143"/>
        <v/>
      </c>
      <c r="AU79" t="s">
        <v>405</v>
      </c>
      <c r="AV79" s="2" t="s">
        <v>403</v>
      </c>
      <c r="AW79" s="2" t="s">
        <v>403</v>
      </c>
      <c r="AX79" s="3" t="str">
        <f t="shared" si="144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79" t="str">
        <f t="shared" si="145"/>
        <v/>
      </c>
      <c r="AZ79" t="str">
        <f t="shared" si="146"/>
        <v/>
      </c>
      <c r="BA79" t="str">
        <f t="shared" si="147"/>
        <v/>
      </c>
      <c r="BB79" t="str">
        <f t="shared" si="148"/>
        <v>&lt;img src=@img/drinkicon.png@&gt;</v>
      </c>
      <c r="BC79" t="str">
        <f t="shared" si="149"/>
        <v>&lt;img src=@img/foodicon.png@&gt;</v>
      </c>
      <c r="BD79" t="str">
        <f t="shared" si="150"/>
        <v>&lt;img src=@img/drinkicon.png@&gt;&lt;img src=@img/foodicon.png@&gt;</v>
      </c>
      <c r="BE79" t="str">
        <f t="shared" si="151"/>
        <v>drink food med  nacademy</v>
      </c>
      <c r="BF79" t="str">
        <f t="shared" si="152"/>
        <v>North Academy</v>
      </c>
      <c r="BG79">
        <v>38.947016699999999</v>
      </c>
      <c r="BH79">
        <v>-104.80141500000001</v>
      </c>
      <c r="BI79" t="str">
        <f t="shared" si="153"/>
        <v>[38.9470167,-104.801415],</v>
      </c>
    </row>
    <row r="80" spans="2:61" ht="21" customHeight="1">
      <c r="B80" t="s">
        <v>232</v>
      </c>
      <c r="C80" t="s">
        <v>55</v>
      </c>
      <c r="G80" s="9" t="s">
        <v>310</v>
      </c>
      <c r="H80">
        <v>1600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1600</v>
      </c>
      <c r="S80">
        <v>1800</v>
      </c>
      <c r="T80">
        <v>1600</v>
      </c>
      <c r="U80">
        <v>1800</v>
      </c>
      <c r="V80" t="s">
        <v>239</v>
      </c>
      <c r="W80">
        <f t="shared" si="123"/>
        <v>16</v>
      </c>
      <c r="X80">
        <f t="shared" si="124"/>
        <v>18</v>
      </c>
      <c r="Y80">
        <f t="shared" si="125"/>
        <v>16</v>
      </c>
      <c r="Z80">
        <f t="shared" si="126"/>
        <v>18</v>
      </c>
      <c r="AA80">
        <f t="shared" si="127"/>
        <v>16</v>
      </c>
      <c r="AB80">
        <f t="shared" si="128"/>
        <v>18</v>
      </c>
      <c r="AC80">
        <f t="shared" si="129"/>
        <v>16</v>
      </c>
      <c r="AD80">
        <f t="shared" si="130"/>
        <v>18</v>
      </c>
      <c r="AE80">
        <f t="shared" si="131"/>
        <v>16</v>
      </c>
      <c r="AF80">
        <f t="shared" si="132"/>
        <v>18</v>
      </c>
      <c r="AG80">
        <f t="shared" si="133"/>
        <v>16</v>
      </c>
      <c r="AH80">
        <f t="shared" si="134"/>
        <v>18</v>
      </c>
      <c r="AI80">
        <f t="shared" si="135"/>
        <v>16</v>
      </c>
      <c r="AJ80">
        <f t="shared" si="136"/>
        <v>18</v>
      </c>
      <c r="AK80" t="str">
        <f t="shared" si="137"/>
        <v>4pm-6pm</v>
      </c>
      <c r="AL80" t="str">
        <f t="shared" si="138"/>
        <v>4pm-6pm</v>
      </c>
      <c r="AM80" t="str">
        <f t="shared" si="139"/>
        <v>4pm-6pm</v>
      </c>
      <c r="AN80" t="str">
        <f t="shared" si="140"/>
        <v>4pm-6pm</v>
      </c>
      <c r="AO80" t="str">
        <f t="shared" si="141"/>
        <v>4pm-6pm</v>
      </c>
      <c r="AP80" t="str">
        <f t="shared" si="142"/>
        <v>4pm-6pm</v>
      </c>
      <c r="AQ80" t="str">
        <f t="shared" si="143"/>
        <v>4pm-6pm</v>
      </c>
      <c r="AR80" s="1"/>
      <c r="AT80" t="s">
        <v>314</v>
      </c>
      <c r="AU80" t="s">
        <v>405</v>
      </c>
      <c r="AV80" s="2" t="s">
        <v>403</v>
      </c>
      <c r="AW80" s="2" t="s">
        <v>403</v>
      </c>
      <c r="AX80" s="3" t="str">
        <f t="shared" si="144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0" t="str">
        <f t="shared" si="145"/>
        <v/>
      </c>
      <c r="AZ80" t="str">
        <f t="shared" si="146"/>
        <v>&lt;img src=@img/pets.png@&gt;</v>
      </c>
      <c r="BA80" t="str">
        <f t="shared" si="147"/>
        <v/>
      </c>
      <c r="BB80" t="str">
        <f t="shared" si="148"/>
        <v>&lt;img src=@img/drinkicon.png@&gt;</v>
      </c>
      <c r="BC80" t="str">
        <f t="shared" si="149"/>
        <v>&lt;img src=@img/foodicon.png@&gt;</v>
      </c>
      <c r="BD80" t="str">
        <f t="shared" si="150"/>
        <v>&lt;img src=@img/pets.png@&gt;&lt;img src=@img/drinkicon.png@&gt;&lt;img src=@img/foodicon.png@&gt;</v>
      </c>
      <c r="BE80" t="str">
        <f t="shared" si="151"/>
        <v>pet drink food med  downtown</v>
      </c>
      <c r="BF80" t="str">
        <f t="shared" si="152"/>
        <v>Downtown</v>
      </c>
      <c r="BG80">
        <v>38.824300000000001</v>
      </c>
      <c r="BH80">
        <v>-104.82622000000001</v>
      </c>
      <c r="BI80" t="str">
        <f t="shared" si="153"/>
        <v>[38.8243,-104.82622],</v>
      </c>
    </row>
    <row r="81" spans="2:64" ht="21" customHeight="1">
      <c r="B81" s="19" t="s">
        <v>86</v>
      </c>
      <c r="C81" t="s">
        <v>96</v>
      </c>
      <c r="G81" s="9" t="s">
        <v>166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 t="s">
        <v>421</v>
      </c>
      <c r="W81">
        <f t="shared" si="123"/>
        <v>16</v>
      </c>
      <c r="X81">
        <f t="shared" si="124"/>
        <v>18</v>
      </c>
      <c r="Y81">
        <f t="shared" si="125"/>
        <v>16</v>
      </c>
      <c r="Z81">
        <f t="shared" si="126"/>
        <v>18</v>
      </c>
      <c r="AA81">
        <f t="shared" si="127"/>
        <v>16</v>
      </c>
      <c r="AB81">
        <f t="shared" si="128"/>
        <v>18</v>
      </c>
      <c r="AC81">
        <f t="shared" si="129"/>
        <v>16</v>
      </c>
      <c r="AD81">
        <f t="shared" si="130"/>
        <v>18</v>
      </c>
      <c r="AE81">
        <f t="shared" si="131"/>
        <v>16</v>
      </c>
      <c r="AF81">
        <f t="shared" si="132"/>
        <v>18</v>
      </c>
      <c r="AG81">
        <f t="shared" si="133"/>
        <v>16</v>
      </c>
      <c r="AH81">
        <f t="shared" si="134"/>
        <v>18</v>
      </c>
      <c r="AI81">
        <f t="shared" si="135"/>
        <v>16</v>
      </c>
      <c r="AJ81">
        <f t="shared" si="136"/>
        <v>18</v>
      </c>
      <c r="AK81" t="str">
        <f t="shared" si="137"/>
        <v>4pm-6pm</v>
      </c>
      <c r="AL81" t="str">
        <f t="shared" si="138"/>
        <v>4pm-6pm</v>
      </c>
      <c r="AM81" t="str">
        <f t="shared" si="139"/>
        <v>4pm-6pm</v>
      </c>
      <c r="AN81" t="str">
        <f t="shared" si="140"/>
        <v>4pm-6pm</v>
      </c>
      <c r="AO81" t="str">
        <f t="shared" si="141"/>
        <v>4pm-6pm</v>
      </c>
      <c r="AP81" t="str">
        <f t="shared" si="142"/>
        <v>4pm-6pm</v>
      </c>
      <c r="AQ81" t="str">
        <f t="shared" si="143"/>
        <v>4pm-6pm</v>
      </c>
      <c r="AR81" s="1"/>
      <c r="AU81" t="s">
        <v>405</v>
      </c>
      <c r="AV81" s="2" t="s">
        <v>403</v>
      </c>
      <c r="AW81" s="2" t="s">
        <v>404</v>
      </c>
      <c r="AX81" s="3" t="str">
        <f t="shared" si="144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1" t="str">
        <f t="shared" si="145"/>
        <v/>
      </c>
      <c r="AZ81" t="str">
        <f t="shared" si="146"/>
        <v/>
      </c>
      <c r="BA81" t="str">
        <f t="shared" si="147"/>
        <v/>
      </c>
      <c r="BB81" t="str">
        <f t="shared" si="148"/>
        <v>&lt;img src=@img/drinkicon.png@&gt;</v>
      </c>
      <c r="BC81" t="str">
        <f t="shared" si="149"/>
        <v/>
      </c>
      <c r="BD81" t="str">
        <f t="shared" si="150"/>
        <v>&lt;img src=@img/drinkicon.png@&gt;</v>
      </c>
      <c r="BE81" t="str">
        <f t="shared" si="151"/>
        <v>drink med  powers</v>
      </c>
      <c r="BF81" t="str">
        <f t="shared" si="152"/>
        <v>Powers Road</v>
      </c>
      <c r="BG81">
        <v>38.909889999999997</v>
      </c>
      <c r="BH81">
        <v>-104.71872</v>
      </c>
      <c r="BI81" t="str">
        <f t="shared" si="153"/>
        <v>[38.90989,-104.71872],</v>
      </c>
      <c r="BJ81" s="2"/>
    </row>
    <row r="82" spans="2:64" ht="21" customHeight="1">
      <c r="B82" s="28" t="s">
        <v>227</v>
      </c>
      <c r="C82" t="s">
        <v>55</v>
      </c>
      <c r="G82" s="9" t="s">
        <v>306</v>
      </c>
      <c r="J82">
        <v>1500</v>
      </c>
      <c r="K82">
        <v>1900</v>
      </c>
      <c r="L82">
        <v>1500</v>
      </c>
      <c r="M82">
        <v>1900</v>
      </c>
      <c r="N82">
        <v>1500</v>
      </c>
      <c r="O82">
        <v>1900</v>
      </c>
      <c r="P82">
        <v>1500</v>
      </c>
      <c r="Q82">
        <v>1900</v>
      </c>
      <c r="R82">
        <v>1500</v>
      </c>
      <c r="S82">
        <v>1900</v>
      </c>
      <c r="T82">
        <v>1100</v>
      </c>
      <c r="U82">
        <v>1900</v>
      </c>
      <c r="V82" t="s">
        <v>228</v>
      </c>
      <c r="W82" t="str">
        <f t="shared" si="123"/>
        <v/>
      </c>
      <c r="X82" t="str">
        <f t="shared" si="124"/>
        <v/>
      </c>
      <c r="Y82">
        <f t="shared" si="125"/>
        <v>15</v>
      </c>
      <c r="Z82">
        <f t="shared" si="126"/>
        <v>19</v>
      </c>
      <c r="AA82">
        <f t="shared" si="127"/>
        <v>15</v>
      </c>
      <c r="AB82">
        <f t="shared" si="128"/>
        <v>19</v>
      </c>
      <c r="AC82">
        <f t="shared" si="129"/>
        <v>15</v>
      </c>
      <c r="AD82">
        <f t="shared" si="130"/>
        <v>19</v>
      </c>
      <c r="AE82">
        <f t="shared" si="131"/>
        <v>15</v>
      </c>
      <c r="AF82">
        <f t="shared" si="132"/>
        <v>19</v>
      </c>
      <c r="AG82">
        <f t="shared" si="133"/>
        <v>15</v>
      </c>
      <c r="AH82">
        <f t="shared" si="134"/>
        <v>19</v>
      </c>
      <c r="AI82">
        <f t="shared" si="135"/>
        <v>11</v>
      </c>
      <c r="AJ82">
        <f t="shared" si="136"/>
        <v>19</v>
      </c>
      <c r="AK82" t="str">
        <f t="shared" si="137"/>
        <v/>
      </c>
      <c r="AL82" t="str">
        <f t="shared" si="138"/>
        <v>3pm-7pm</v>
      </c>
      <c r="AM82" t="str">
        <f t="shared" si="139"/>
        <v>3pm-7pm</v>
      </c>
      <c r="AN82" t="str">
        <f t="shared" si="140"/>
        <v>3pm-7pm</v>
      </c>
      <c r="AO82" t="str">
        <f t="shared" si="141"/>
        <v>3pm-7pm</v>
      </c>
      <c r="AP82" t="str">
        <f t="shared" si="142"/>
        <v>3pm-7pm</v>
      </c>
      <c r="AQ82" t="str">
        <f t="shared" si="143"/>
        <v>11am-7pm</v>
      </c>
      <c r="AR82" s="1"/>
      <c r="AS82" t="s">
        <v>326</v>
      </c>
      <c r="AU82" t="s">
        <v>405</v>
      </c>
      <c r="AV82" s="2" t="s">
        <v>403</v>
      </c>
      <c r="AW82" s="2" t="s">
        <v>403</v>
      </c>
      <c r="AX82" s="3" t="str">
        <f t="shared" si="144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2" t="str">
        <f t="shared" si="145"/>
        <v>&lt;img src=@img/outdoor.png@&gt;</v>
      </c>
      <c r="AZ82" t="str">
        <f t="shared" si="146"/>
        <v/>
      </c>
      <c r="BA82" t="str">
        <f t="shared" si="147"/>
        <v/>
      </c>
      <c r="BB82" t="str">
        <f t="shared" si="148"/>
        <v>&lt;img src=@img/drinkicon.png@&gt;</v>
      </c>
      <c r="BC82" t="str">
        <f t="shared" si="149"/>
        <v>&lt;img src=@img/foodicon.png@&gt;</v>
      </c>
      <c r="BD82" t="str">
        <f t="shared" si="150"/>
        <v>&lt;img src=@img/outdoor.png@&gt;&lt;img src=@img/drinkicon.png@&gt;&lt;img src=@img/foodicon.png@&gt;</v>
      </c>
      <c r="BE82" t="str">
        <f t="shared" si="151"/>
        <v>outdoor drink food med  downtown</v>
      </c>
      <c r="BF82" t="str">
        <f t="shared" si="152"/>
        <v>Downtown</v>
      </c>
      <c r="BG82">
        <v>38.832819999999998</v>
      </c>
      <c r="BH82">
        <v>-104.82402999999999</v>
      </c>
      <c r="BI82" t="str">
        <f t="shared" si="153"/>
        <v>[38.83282,-104.82403],</v>
      </c>
    </row>
    <row r="83" spans="2:64" ht="21" customHeight="1">
      <c r="B83" s="19" t="s">
        <v>192</v>
      </c>
      <c r="C83" t="s">
        <v>55</v>
      </c>
      <c r="G83" s="20" t="s">
        <v>261</v>
      </c>
      <c r="H83">
        <v>1600</v>
      </c>
      <c r="I83">
        <v>1900</v>
      </c>
      <c r="J83">
        <v>1600</v>
      </c>
      <c r="K83">
        <v>1900</v>
      </c>
      <c r="L83">
        <v>1600</v>
      </c>
      <c r="M83">
        <v>1900</v>
      </c>
      <c r="N83">
        <v>1600</v>
      </c>
      <c r="O83">
        <v>1900</v>
      </c>
      <c r="P83">
        <v>1600</v>
      </c>
      <c r="Q83">
        <v>1900</v>
      </c>
      <c r="R83">
        <v>1600</v>
      </c>
      <c r="S83">
        <v>1900</v>
      </c>
      <c r="T83">
        <v>1600</v>
      </c>
      <c r="U83">
        <v>1900</v>
      </c>
      <c r="V83" s="24" t="s">
        <v>193</v>
      </c>
      <c r="W83">
        <f t="shared" si="123"/>
        <v>16</v>
      </c>
      <c r="X83">
        <f t="shared" si="124"/>
        <v>19</v>
      </c>
      <c r="Y83">
        <f t="shared" si="125"/>
        <v>16</v>
      </c>
      <c r="Z83">
        <f t="shared" si="126"/>
        <v>19</v>
      </c>
      <c r="AA83">
        <f t="shared" si="127"/>
        <v>16</v>
      </c>
      <c r="AB83">
        <f t="shared" si="128"/>
        <v>19</v>
      </c>
      <c r="AC83">
        <f t="shared" si="129"/>
        <v>16</v>
      </c>
      <c r="AD83">
        <f t="shared" si="130"/>
        <v>19</v>
      </c>
      <c r="AE83">
        <f t="shared" si="131"/>
        <v>16</v>
      </c>
      <c r="AF83">
        <f t="shared" si="132"/>
        <v>19</v>
      </c>
      <c r="AG83">
        <f t="shared" si="133"/>
        <v>16</v>
      </c>
      <c r="AH83">
        <f t="shared" si="134"/>
        <v>19</v>
      </c>
      <c r="AI83">
        <f t="shared" si="135"/>
        <v>16</v>
      </c>
      <c r="AJ83">
        <f t="shared" si="136"/>
        <v>19</v>
      </c>
      <c r="AK83" t="str">
        <f t="shared" si="137"/>
        <v>4pm-7pm</v>
      </c>
      <c r="AL83" t="str">
        <f t="shared" si="138"/>
        <v>4pm-7pm</v>
      </c>
      <c r="AM83" t="str">
        <f t="shared" si="139"/>
        <v>4pm-7pm</v>
      </c>
      <c r="AN83" t="str">
        <f t="shared" si="140"/>
        <v>4pm-7pm</v>
      </c>
      <c r="AO83" t="str">
        <f t="shared" si="141"/>
        <v>4pm-7pm</v>
      </c>
      <c r="AP83" t="str">
        <f t="shared" si="142"/>
        <v>4pm-7pm</v>
      </c>
      <c r="AQ83" t="str">
        <f t="shared" si="143"/>
        <v>4pm-7pm</v>
      </c>
      <c r="AR83" s="1"/>
      <c r="AU83" t="s">
        <v>405</v>
      </c>
      <c r="AV83" s="2" t="s">
        <v>403</v>
      </c>
      <c r="AW83" s="2" t="s">
        <v>403</v>
      </c>
      <c r="AX83" s="3" t="str">
        <f t="shared" si="144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3" t="str">
        <f t="shared" si="145"/>
        <v/>
      </c>
      <c r="AZ83" t="str">
        <f t="shared" si="146"/>
        <v/>
      </c>
      <c r="BA83" t="str">
        <f t="shared" si="147"/>
        <v/>
      </c>
      <c r="BB83" t="str">
        <f t="shared" si="148"/>
        <v>&lt;img src=@img/drinkicon.png@&gt;</v>
      </c>
      <c r="BC83" t="str">
        <f t="shared" si="149"/>
        <v>&lt;img src=@img/foodicon.png@&gt;</v>
      </c>
      <c r="BD83" t="str">
        <f t="shared" si="150"/>
        <v>&lt;img src=@img/drinkicon.png@&gt;&lt;img src=@img/foodicon.png@&gt;</v>
      </c>
      <c r="BE83" t="str">
        <f t="shared" si="151"/>
        <v>drink food med  downtown</v>
      </c>
      <c r="BF83" t="str">
        <f t="shared" si="152"/>
        <v>Downtown</v>
      </c>
      <c r="BG83">
        <v>38.833320000000001</v>
      </c>
      <c r="BH83">
        <v>-104.82666999999999</v>
      </c>
      <c r="BI83" t="str">
        <f t="shared" si="153"/>
        <v>[38.83332,-104.82667],</v>
      </c>
    </row>
    <row r="84" spans="2:64" ht="21" customHeight="1">
      <c r="B84" t="s">
        <v>224</v>
      </c>
      <c r="C84" t="s">
        <v>55</v>
      </c>
      <c r="G84" s="9" t="s">
        <v>304</v>
      </c>
      <c r="H84">
        <v>1500</v>
      </c>
      <c r="I84">
        <v>1800</v>
      </c>
      <c r="J84">
        <v>1500</v>
      </c>
      <c r="K84">
        <v>1800</v>
      </c>
      <c r="L84">
        <v>1500</v>
      </c>
      <c r="M84">
        <v>1800</v>
      </c>
      <c r="N84">
        <v>1500</v>
      </c>
      <c r="O84">
        <v>1800</v>
      </c>
      <c r="P84">
        <v>1500</v>
      </c>
      <c r="Q84">
        <v>1800</v>
      </c>
      <c r="R84">
        <v>1500</v>
      </c>
      <c r="S84">
        <v>1800</v>
      </c>
      <c r="T84">
        <v>1500</v>
      </c>
      <c r="U84">
        <v>1800</v>
      </c>
      <c r="V84" t="s">
        <v>225</v>
      </c>
      <c r="W84">
        <f t="shared" si="123"/>
        <v>15</v>
      </c>
      <c r="X84">
        <f t="shared" si="124"/>
        <v>18</v>
      </c>
      <c r="Y84">
        <f t="shared" si="125"/>
        <v>15</v>
      </c>
      <c r="Z84">
        <f t="shared" si="126"/>
        <v>18</v>
      </c>
      <c r="AA84">
        <f t="shared" si="127"/>
        <v>15</v>
      </c>
      <c r="AB84">
        <f t="shared" si="128"/>
        <v>18</v>
      </c>
      <c r="AC84">
        <f t="shared" si="129"/>
        <v>15</v>
      </c>
      <c r="AD84">
        <f t="shared" si="130"/>
        <v>18</v>
      </c>
      <c r="AE84">
        <f t="shared" si="131"/>
        <v>15</v>
      </c>
      <c r="AF84">
        <f t="shared" si="132"/>
        <v>18</v>
      </c>
      <c r="AG84">
        <f t="shared" si="133"/>
        <v>15</v>
      </c>
      <c r="AH84">
        <f t="shared" si="134"/>
        <v>18</v>
      </c>
      <c r="AI84">
        <f t="shared" si="135"/>
        <v>15</v>
      </c>
      <c r="AJ84">
        <f t="shared" si="136"/>
        <v>18</v>
      </c>
      <c r="AK84" t="str">
        <f t="shared" si="137"/>
        <v>3pm-6pm</v>
      </c>
      <c r="AL84" t="str">
        <f t="shared" si="138"/>
        <v>3pm-6pm</v>
      </c>
      <c r="AM84" t="str">
        <f t="shared" si="139"/>
        <v>3pm-6pm</v>
      </c>
      <c r="AN84" t="str">
        <f t="shared" si="140"/>
        <v>3pm-6pm</v>
      </c>
      <c r="AO84" t="str">
        <f t="shared" si="141"/>
        <v>3pm-6pm</v>
      </c>
      <c r="AP84" t="str">
        <f t="shared" si="142"/>
        <v>3pm-6pm</v>
      </c>
      <c r="AQ84" t="str">
        <f t="shared" si="143"/>
        <v>3pm-6pm</v>
      </c>
      <c r="AS84" t="s">
        <v>326</v>
      </c>
      <c r="AU84" t="s">
        <v>405</v>
      </c>
      <c r="AV84" s="2" t="s">
        <v>403</v>
      </c>
      <c r="AW84" s="2" t="s">
        <v>403</v>
      </c>
      <c r="AX84" s="3" t="str">
        <f t="shared" si="144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4" t="str">
        <f t="shared" si="145"/>
        <v>&lt;img src=@img/outdoor.png@&gt;</v>
      </c>
      <c r="AZ84" t="str">
        <f t="shared" si="146"/>
        <v/>
      </c>
      <c r="BA84" t="str">
        <f t="shared" si="147"/>
        <v/>
      </c>
      <c r="BB84" t="str">
        <f t="shared" si="148"/>
        <v>&lt;img src=@img/drinkicon.png@&gt;</v>
      </c>
      <c r="BC84" t="str">
        <f t="shared" si="149"/>
        <v>&lt;img src=@img/foodicon.png@&gt;</v>
      </c>
      <c r="BD84" t="str">
        <f t="shared" si="150"/>
        <v>&lt;img src=@img/outdoor.png@&gt;&lt;img src=@img/drinkicon.png@&gt;&lt;img src=@img/foodicon.png@&gt;</v>
      </c>
      <c r="BE84" t="str">
        <f t="shared" si="151"/>
        <v>outdoor drink food med  downtown</v>
      </c>
      <c r="BF84" t="str">
        <f t="shared" si="152"/>
        <v>Downtown</v>
      </c>
      <c r="BG84" s="3">
        <v>38.833849999999998</v>
      </c>
      <c r="BH84">
        <v>-104.82241999999999</v>
      </c>
      <c r="BI84" t="str">
        <f t="shared" si="153"/>
        <v>[38.83385,-104.82242],</v>
      </c>
      <c r="BJ84" s="2"/>
      <c r="BL84" s="16"/>
    </row>
    <row r="85" spans="2:64" ht="21" customHeight="1">
      <c r="B85" t="s">
        <v>233</v>
      </c>
      <c r="C85" t="s">
        <v>84</v>
      </c>
      <c r="G85" s="9" t="s">
        <v>311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240</v>
      </c>
      <c r="W85">
        <f t="shared" si="123"/>
        <v>15</v>
      </c>
      <c r="X85">
        <f t="shared" si="124"/>
        <v>18</v>
      </c>
      <c r="Y85">
        <f t="shared" si="125"/>
        <v>15</v>
      </c>
      <c r="Z85">
        <f t="shared" si="126"/>
        <v>18</v>
      </c>
      <c r="AA85">
        <f t="shared" si="127"/>
        <v>15</v>
      </c>
      <c r="AB85">
        <f t="shared" si="128"/>
        <v>18</v>
      </c>
      <c r="AC85">
        <f t="shared" si="129"/>
        <v>15</v>
      </c>
      <c r="AD85">
        <f t="shared" si="130"/>
        <v>18</v>
      </c>
      <c r="AE85">
        <f t="shared" si="131"/>
        <v>15</v>
      </c>
      <c r="AF85">
        <f t="shared" si="132"/>
        <v>18</v>
      </c>
      <c r="AG85">
        <f t="shared" si="133"/>
        <v>15</v>
      </c>
      <c r="AH85">
        <f t="shared" si="134"/>
        <v>18</v>
      </c>
      <c r="AI85">
        <f t="shared" si="135"/>
        <v>15</v>
      </c>
      <c r="AJ85">
        <f t="shared" si="136"/>
        <v>18</v>
      </c>
      <c r="AK85" t="str">
        <f t="shared" si="137"/>
        <v>3pm-6pm</v>
      </c>
      <c r="AL85" t="str">
        <f t="shared" si="138"/>
        <v>3pm-6pm</v>
      </c>
      <c r="AM85" t="str">
        <f t="shared" si="139"/>
        <v>3pm-6pm</v>
      </c>
      <c r="AN85" t="str">
        <f t="shared" si="140"/>
        <v>3pm-6pm</v>
      </c>
      <c r="AO85" t="str">
        <f t="shared" si="141"/>
        <v>3pm-6pm</v>
      </c>
      <c r="AP85" t="str">
        <f t="shared" si="142"/>
        <v>3pm-6pm</v>
      </c>
      <c r="AQ85" t="str">
        <f t="shared" si="143"/>
        <v>3pm-6pm</v>
      </c>
      <c r="AR85" s="1"/>
      <c r="AU85" t="s">
        <v>405</v>
      </c>
      <c r="AV85" s="2" t="s">
        <v>403</v>
      </c>
      <c r="AW85" s="2" t="s">
        <v>403</v>
      </c>
      <c r="AX85" s="3" t="str">
        <f t="shared" si="144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5" t="str">
        <f t="shared" si="145"/>
        <v/>
      </c>
      <c r="AZ85" t="str">
        <f t="shared" si="146"/>
        <v/>
      </c>
      <c r="BA85" t="str">
        <f t="shared" si="147"/>
        <v/>
      </c>
      <c r="BB85" t="str">
        <f t="shared" si="148"/>
        <v>&lt;img src=@img/drinkicon.png@&gt;</v>
      </c>
      <c r="BC85" t="str">
        <f t="shared" si="149"/>
        <v>&lt;img src=@img/foodicon.png@&gt;</v>
      </c>
      <c r="BD85" t="str">
        <f t="shared" si="150"/>
        <v>&lt;img src=@img/drinkicon.png@&gt;&lt;img src=@img/foodicon.png@&gt;</v>
      </c>
      <c r="BE85" t="str">
        <f t="shared" si="151"/>
        <v>drink food med  manitou</v>
      </c>
      <c r="BF85" t="str">
        <f t="shared" si="152"/>
        <v>Manitou Springs</v>
      </c>
      <c r="BG85">
        <v>38.857550000000003</v>
      </c>
      <c r="BH85">
        <v>-104.91434</v>
      </c>
      <c r="BI85" t="str">
        <f t="shared" si="153"/>
        <v>[38.85755,-104.91434],</v>
      </c>
    </row>
    <row r="86" spans="2:64" ht="21" customHeight="1">
      <c r="B86" t="s">
        <v>320</v>
      </c>
      <c r="C86" t="s">
        <v>55</v>
      </c>
      <c r="G86" t="s">
        <v>344</v>
      </c>
      <c r="W86" t="str">
        <f t="shared" si="123"/>
        <v/>
      </c>
      <c r="X86" t="str">
        <f t="shared" si="124"/>
        <v/>
      </c>
      <c r="Y86" t="str">
        <f t="shared" si="125"/>
        <v/>
      </c>
      <c r="Z86" t="str">
        <f t="shared" si="126"/>
        <v/>
      </c>
      <c r="AA86" t="str">
        <f t="shared" si="127"/>
        <v/>
      </c>
      <c r="AB86" t="str">
        <f t="shared" si="128"/>
        <v/>
      </c>
      <c r="AC86" t="str">
        <f t="shared" si="129"/>
        <v/>
      </c>
      <c r="AD86" t="str">
        <f t="shared" si="130"/>
        <v/>
      </c>
      <c r="AE86" t="str">
        <f t="shared" si="131"/>
        <v/>
      </c>
      <c r="AF86" t="str">
        <f t="shared" si="132"/>
        <v/>
      </c>
      <c r="AG86" t="str">
        <f t="shared" si="133"/>
        <v/>
      </c>
      <c r="AH86" t="str">
        <f t="shared" si="134"/>
        <v/>
      </c>
      <c r="AI86" t="str">
        <f t="shared" si="135"/>
        <v/>
      </c>
      <c r="AJ86" t="str">
        <f t="shared" si="136"/>
        <v/>
      </c>
      <c r="AK86" t="str">
        <f t="shared" si="137"/>
        <v/>
      </c>
      <c r="AL86" t="str">
        <f t="shared" si="138"/>
        <v/>
      </c>
      <c r="AM86" t="str">
        <f t="shared" si="139"/>
        <v/>
      </c>
      <c r="AN86" t="str">
        <f t="shared" si="140"/>
        <v/>
      </c>
      <c r="AO86" t="str">
        <f t="shared" si="141"/>
        <v/>
      </c>
      <c r="AP86" t="str">
        <f t="shared" si="142"/>
        <v/>
      </c>
      <c r="AQ86" t="str">
        <f t="shared" si="143"/>
        <v/>
      </c>
      <c r="AT86" t="s">
        <v>314</v>
      </c>
      <c r="AU86" t="s">
        <v>405</v>
      </c>
      <c r="AV86" s="2" t="s">
        <v>404</v>
      </c>
      <c r="AW86" s="2" t="s">
        <v>404</v>
      </c>
      <c r="AX86" s="3" t="str">
        <f t="shared" si="144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6" t="str">
        <f t="shared" si="145"/>
        <v/>
      </c>
      <c r="AZ86" t="str">
        <f t="shared" si="146"/>
        <v>&lt;img src=@img/pets.png@&gt;</v>
      </c>
      <c r="BA86" t="str">
        <f t="shared" si="147"/>
        <v/>
      </c>
      <c r="BB86" t="str">
        <f t="shared" si="148"/>
        <v/>
      </c>
      <c r="BC86" t="str">
        <f t="shared" si="149"/>
        <v/>
      </c>
      <c r="BD86" t="str">
        <f t="shared" si="150"/>
        <v>&lt;img src=@img/pets.png@&gt;</v>
      </c>
      <c r="BE86" t="str">
        <f t="shared" si="151"/>
        <v>pet med  downtown</v>
      </c>
      <c r="BF86" t="str">
        <f t="shared" si="152"/>
        <v>Downtown</v>
      </c>
      <c r="BG86">
        <v>38.877710499999999</v>
      </c>
      <c r="BH86">
        <v>-104.8125695</v>
      </c>
      <c r="BI86" t="str">
        <f t="shared" si="153"/>
        <v>[38.8777105,-104.8125695],</v>
      </c>
    </row>
    <row r="87" spans="2:64" ht="21" customHeight="1">
      <c r="B87" t="s">
        <v>68</v>
      </c>
      <c r="C87" t="s">
        <v>55</v>
      </c>
      <c r="G87" s="9" t="s">
        <v>151</v>
      </c>
      <c r="J87">
        <v>1500</v>
      </c>
      <c r="K87">
        <v>1800</v>
      </c>
      <c r="L87">
        <v>1500</v>
      </c>
      <c r="M87">
        <v>1800</v>
      </c>
      <c r="N87">
        <v>1500</v>
      </c>
      <c r="O87">
        <v>1800</v>
      </c>
      <c r="P87">
        <v>1500</v>
      </c>
      <c r="Q87">
        <v>1800</v>
      </c>
      <c r="R87">
        <v>1500</v>
      </c>
      <c r="S87">
        <v>1800</v>
      </c>
      <c r="V87" s="3" t="s">
        <v>172</v>
      </c>
      <c r="W87" t="str">
        <f t="shared" si="123"/>
        <v/>
      </c>
      <c r="X87" t="str">
        <f t="shared" si="124"/>
        <v/>
      </c>
      <c r="Y87">
        <f t="shared" si="125"/>
        <v>15</v>
      </c>
      <c r="Z87">
        <f t="shared" si="126"/>
        <v>18</v>
      </c>
      <c r="AA87">
        <f t="shared" si="127"/>
        <v>15</v>
      </c>
      <c r="AB87">
        <f t="shared" si="128"/>
        <v>18</v>
      </c>
      <c r="AC87">
        <f t="shared" si="129"/>
        <v>15</v>
      </c>
      <c r="AD87">
        <f t="shared" si="130"/>
        <v>18</v>
      </c>
      <c r="AE87">
        <f t="shared" si="131"/>
        <v>15</v>
      </c>
      <c r="AF87">
        <f t="shared" si="132"/>
        <v>18</v>
      </c>
      <c r="AG87">
        <f t="shared" si="133"/>
        <v>15</v>
      </c>
      <c r="AH87">
        <f t="shared" si="134"/>
        <v>18</v>
      </c>
      <c r="AI87" t="str">
        <f t="shared" si="135"/>
        <v/>
      </c>
      <c r="AJ87" t="str">
        <f t="shared" si="136"/>
        <v/>
      </c>
      <c r="AK87" t="str">
        <f t="shared" si="137"/>
        <v/>
      </c>
      <c r="AL87" t="str">
        <f t="shared" si="138"/>
        <v>3pm-6pm</v>
      </c>
      <c r="AM87" t="str">
        <f t="shared" si="139"/>
        <v>3pm-6pm</v>
      </c>
      <c r="AN87" t="str">
        <f t="shared" si="140"/>
        <v>3pm-6pm</v>
      </c>
      <c r="AO87" t="str">
        <f t="shared" si="141"/>
        <v>3pm-6pm</v>
      </c>
      <c r="AP87" t="str">
        <f t="shared" si="142"/>
        <v>3pm-6pm</v>
      </c>
      <c r="AQ87" t="str">
        <f t="shared" si="143"/>
        <v/>
      </c>
      <c r="AR87" t="s">
        <v>69</v>
      </c>
      <c r="AU87" t="s">
        <v>405</v>
      </c>
      <c r="AV87" s="2" t="s">
        <v>403</v>
      </c>
      <c r="AW87" s="2" t="s">
        <v>403</v>
      </c>
      <c r="AX87" s="3" t="str">
        <f t="shared" si="144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7" t="str">
        <f t="shared" si="145"/>
        <v/>
      </c>
      <c r="AZ87" t="str">
        <f t="shared" si="146"/>
        <v/>
      </c>
      <c r="BA87" t="str">
        <f t="shared" si="147"/>
        <v/>
      </c>
      <c r="BB87" t="str">
        <f t="shared" si="148"/>
        <v>&lt;img src=@img/drinkicon.png@&gt;</v>
      </c>
      <c r="BC87" t="str">
        <f t="shared" si="149"/>
        <v>&lt;img src=@img/foodicon.png@&gt;</v>
      </c>
      <c r="BD87" t="str">
        <f t="shared" si="150"/>
        <v>&lt;img src=@img/drinkicon.png@&gt;&lt;img src=@img/foodicon.png@&gt;</v>
      </c>
      <c r="BE87" t="str">
        <f t="shared" si="151"/>
        <v>drink food med  downtown</v>
      </c>
      <c r="BF87" t="str">
        <f t="shared" si="152"/>
        <v>Downtown</v>
      </c>
      <c r="BG87">
        <v>38.826121499999999</v>
      </c>
      <c r="BH87">
        <v>-104.8241113</v>
      </c>
      <c r="BI87" t="str">
        <f t="shared" si="153"/>
        <v>[38.8261215,-104.8241113],</v>
      </c>
    </row>
    <row r="88" spans="2:64" ht="21" customHeight="1">
      <c r="B88" s="19" t="s">
        <v>107</v>
      </c>
      <c r="C88" t="s">
        <v>55</v>
      </c>
      <c r="G88" s="9" t="s">
        <v>262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t="s">
        <v>194</v>
      </c>
      <c r="W88" t="str">
        <f t="shared" si="123"/>
        <v/>
      </c>
      <c r="X88" t="str">
        <f t="shared" si="124"/>
        <v/>
      </c>
      <c r="Y88">
        <f t="shared" si="125"/>
        <v>15</v>
      </c>
      <c r="Z88">
        <f t="shared" si="126"/>
        <v>18</v>
      </c>
      <c r="AA88">
        <f t="shared" si="127"/>
        <v>15</v>
      </c>
      <c r="AB88">
        <f t="shared" si="128"/>
        <v>18</v>
      </c>
      <c r="AC88">
        <f t="shared" si="129"/>
        <v>15</v>
      </c>
      <c r="AD88">
        <f t="shared" si="130"/>
        <v>18</v>
      </c>
      <c r="AE88">
        <f t="shared" si="131"/>
        <v>15</v>
      </c>
      <c r="AF88">
        <f t="shared" si="132"/>
        <v>18</v>
      </c>
      <c r="AG88">
        <f t="shared" si="133"/>
        <v>15</v>
      </c>
      <c r="AH88">
        <f t="shared" si="134"/>
        <v>18</v>
      </c>
      <c r="AI88" t="str">
        <f t="shared" si="135"/>
        <v/>
      </c>
      <c r="AJ88" t="str">
        <f t="shared" si="136"/>
        <v/>
      </c>
      <c r="AK88" t="str">
        <f t="shared" si="137"/>
        <v/>
      </c>
      <c r="AL88" t="str">
        <f t="shared" si="138"/>
        <v>3pm-6pm</v>
      </c>
      <c r="AM88" t="str">
        <f t="shared" si="139"/>
        <v>3pm-6pm</v>
      </c>
      <c r="AN88" t="str">
        <f t="shared" si="140"/>
        <v>3pm-6pm</v>
      </c>
      <c r="AO88" t="str">
        <f t="shared" si="141"/>
        <v>3pm-6pm</v>
      </c>
      <c r="AP88" t="str">
        <f t="shared" si="142"/>
        <v>3pm-6pm</v>
      </c>
      <c r="AQ88" t="str">
        <f t="shared" si="143"/>
        <v/>
      </c>
      <c r="AU88" t="s">
        <v>405</v>
      </c>
      <c r="AV88" s="2" t="s">
        <v>403</v>
      </c>
      <c r="AW88" s="2" t="s">
        <v>403</v>
      </c>
      <c r="AX88" s="3" t="str">
        <f t="shared" si="144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8" t="str">
        <f t="shared" si="145"/>
        <v/>
      </c>
      <c r="AZ88" t="str">
        <f t="shared" si="146"/>
        <v/>
      </c>
      <c r="BA88" t="str">
        <f t="shared" si="147"/>
        <v/>
      </c>
      <c r="BB88" t="str">
        <f t="shared" si="148"/>
        <v>&lt;img src=@img/drinkicon.png@&gt;</v>
      </c>
      <c r="BC88" t="str">
        <f t="shared" si="149"/>
        <v>&lt;img src=@img/foodicon.png@&gt;</v>
      </c>
      <c r="BD88" t="str">
        <f t="shared" si="150"/>
        <v>&lt;img src=@img/drinkicon.png@&gt;&lt;img src=@img/foodicon.png@&gt;</v>
      </c>
      <c r="BE88" t="str">
        <f t="shared" si="151"/>
        <v>drink food med  downtown</v>
      </c>
      <c r="BF88" t="str">
        <f t="shared" si="152"/>
        <v>Downtown</v>
      </c>
      <c r="BG88">
        <v>38.839413299999997</v>
      </c>
      <c r="BH88">
        <v>-104.8226938</v>
      </c>
      <c r="BI88" t="str">
        <f t="shared" si="153"/>
        <v>[38.8394133,-104.8226938],</v>
      </c>
    </row>
    <row r="89" spans="2:64" ht="21" customHeight="1">
      <c r="B89" s="19" t="s">
        <v>78</v>
      </c>
      <c r="C89" t="s">
        <v>84</v>
      </c>
      <c r="G89" s="9" t="s">
        <v>158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V89" s="3" t="s">
        <v>176</v>
      </c>
      <c r="W89" t="str">
        <f t="shared" si="123"/>
        <v/>
      </c>
      <c r="X89" t="str">
        <f t="shared" si="124"/>
        <v/>
      </c>
      <c r="Y89">
        <f t="shared" si="125"/>
        <v>16</v>
      </c>
      <c r="Z89">
        <f t="shared" si="126"/>
        <v>18</v>
      </c>
      <c r="AA89">
        <f t="shared" si="127"/>
        <v>16</v>
      </c>
      <c r="AB89">
        <f t="shared" si="128"/>
        <v>18</v>
      </c>
      <c r="AC89">
        <f t="shared" si="129"/>
        <v>16</v>
      </c>
      <c r="AD89">
        <f t="shared" si="130"/>
        <v>18</v>
      </c>
      <c r="AE89">
        <f t="shared" si="131"/>
        <v>16</v>
      </c>
      <c r="AF89">
        <f t="shared" si="132"/>
        <v>18</v>
      </c>
      <c r="AG89">
        <f t="shared" si="133"/>
        <v>16</v>
      </c>
      <c r="AH89">
        <f t="shared" si="134"/>
        <v>18</v>
      </c>
      <c r="AI89" t="str">
        <f t="shared" si="135"/>
        <v/>
      </c>
      <c r="AJ89" t="str">
        <f t="shared" si="136"/>
        <v/>
      </c>
      <c r="AK89" t="str">
        <f t="shared" si="137"/>
        <v/>
      </c>
      <c r="AL89" t="str">
        <f t="shared" si="138"/>
        <v>4pm-6pm</v>
      </c>
      <c r="AM89" t="str">
        <f t="shared" si="139"/>
        <v>4pm-6pm</v>
      </c>
      <c r="AN89" t="str">
        <f t="shared" si="140"/>
        <v>4pm-6pm</v>
      </c>
      <c r="AO89" t="str">
        <f t="shared" si="141"/>
        <v>4pm-6pm</v>
      </c>
      <c r="AP89" t="str">
        <f t="shared" si="142"/>
        <v>4pm-6pm</v>
      </c>
      <c r="AQ89" t="str">
        <f t="shared" si="143"/>
        <v/>
      </c>
      <c r="AR89" s="1"/>
      <c r="AU89" t="s">
        <v>405</v>
      </c>
      <c r="AV89" s="2" t="s">
        <v>403</v>
      </c>
      <c r="AW89" s="2" t="s">
        <v>403</v>
      </c>
      <c r="AX89" s="3" t="str">
        <f t="shared" si="144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89" t="str">
        <f t="shared" si="145"/>
        <v/>
      </c>
      <c r="AZ89" t="str">
        <f t="shared" si="146"/>
        <v/>
      </c>
      <c r="BA89" t="str">
        <f t="shared" si="147"/>
        <v/>
      </c>
      <c r="BB89" t="str">
        <f t="shared" si="148"/>
        <v>&lt;img src=@img/drinkicon.png@&gt;</v>
      </c>
      <c r="BC89" t="str">
        <f t="shared" si="149"/>
        <v>&lt;img src=@img/foodicon.png@&gt;</v>
      </c>
      <c r="BD89" t="str">
        <f t="shared" si="150"/>
        <v>&lt;img src=@img/drinkicon.png@&gt;&lt;img src=@img/foodicon.png@&gt;</v>
      </c>
      <c r="BE89" t="str">
        <f t="shared" si="151"/>
        <v>drink food med  manitou</v>
      </c>
      <c r="BF89" t="str">
        <f t="shared" si="152"/>
        <v>Manitou Springs</v>
      </c>
      <c r="BG89">
        <v>38.856949999999998</v>
      </c>
      <c r="BH89">
        <v>-104.91531999999999</v>
      </c>
      <c r="BI89" t="str">
        <f t="shared" si="153"/>
        <v>[38.85695,-104.91532],</v>
      </c>
    </row>
    <row r="90" spans="2:64" ht="21" customHeight="1">
      <c r="B90" t="s">
        <v>323</v>
      </c>
      <c r="C90" t="s">
        <v>73</v>
      </c>
      <c r="G90" t="s">
        <v>347</v>
      </c>
      <c r="W90" t="str">
        <f t="shared" si="123"/>
        <v/>
      </c>
      <c r="X90" t="str">
        <f t="shared" si="124"/>
        <v/>
      </c>
      <c r="Y90" t="str">
        <f t="shared" si="125"/>
        <v/>
      </c>
      <c r="Z90" t="str">
        <f t="shared" si="126"/>
        <v/>
      </c>
      <c r="AA90" t="str">
        <f t="shared" si="127"/>
        <v/>
      </c>
      <c r="AB90" t="str">
        <f t="shared" si="128"/>
        <v/>
      </c>
      <c r="AC90" t="str">
        <f t="shared" si="129"/>
        <v/>
      </c>
      <c r="AD90" t="str">
        <f t="shared" si="130"/>
        <v/>
      </c>
      <c r="AE90" t="str">
        <f t="shared" si="131"/>
        <v/>
      </c>
      <c r="AF90" t="str">
        <f t="shared" si="132"/>
        <v/>
      </c>
      <c r="AG90" t="str">
        <f t="shared" si="133"/>
        <v/>
      </c>
      <c r="AH90" t="str">
        <f t="shared" si="134"/>
        <v/>
      </c>
      <c r="AI90" t="str">
        <f t="shared" si="135"/>
        <v/>
      </c>
      <c r="AJ90" t="str">
        <f t="shared" si="136"/>
        <v/>
      </c>
      <c r="AK90" t="str">
        <f t="shared" si="137"/>
        <v/>
      </c>
      <c r="AL90" t="str">
        <f t="shared" si="138"/>
        <v/>
      </c>
      <c r="AM90" t="str">
        <f t="shared" si="139"/>
        <v/>
      </c>
      <c r="AN90" t="str">
        <f t="shared" si="140"/>
        <v/>
      </c>
      <c r="AO90" t="str">
        <f t="shared" si="141"/>
        <v/>
      </c>
      <c r="AP90" t="str">
        <f t="shared" si="142"/>
        <v/>
      </c>
      <c r="AQ90" t="str">
        <f t="shared" si="143"/>
        <v/>
      </c>
      <c r="AS90" t="s">
        <v>326</v>
      </c>
      <c r="AT90" t="s">
        <v>314</v>
      </c>
      <c r="AU90" t="s">
        <v>405</v>
      </c>
      <c r="AV90" s="2" t="s">
        <v>404</v>
      </c>
      <c r="AW90" s="2" t="s">
        <v>404</v>
      </c>
      <c r="AX90" s="3" t="str">
        <f t="shared" si="144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0" t="str">
        <f t="shared" si="145"/>
        <v>&lt;img src=@img/outdoor.png@&gt;</v>
      </c>
      <c r="AZ90" t="str">
        <f t="shared" si="146"/>
        <v>&lt;img src=@img/pets.png@&gt;</v>
      </c>
      <c r="BA90" t="str">
        <f t="shared" si="147"/>
        <v/>
      </c>
      <c r="BB90" t="str">
        <f t="shared" si="148"/>
        <v/>
      </c>
      <c r="BC90" t="str">
        <f t="shared" si="149"/>
        <v/>
      </c>
      <c r="BD90" t="str">
        <f t="shared" si="150"/>
        <v>&lt;img src=@img/outdoor.png@&gt;&lt;img src=@img/pets.png@&gt;</v>
      </c>
      <c r="BE90" t="str">
        <f t="shared" si="151"/>
        <v>outdoor pet med  oldcolo</v>
      </c>
      <c r="BF90" t="str">
        <f t="shared" si="152"/>
        <v>Old Colorado Springs</v>
      </c>
      <c r="BG90">
        <v>38.848080000000003</v>
      </c>
      <c r="BH90">
        <v>-104.86471</v>
      </c>
      <c r="BI90" t="str">
        <f t="shared" si="153"/>
        <v>[38.84808,-104.86471],</v>
      </c>
    </row>
    <row r="91" spans="2:64" ht="21" customHeight="1">
      <c r="B91" t="s">
        <v>412</v>
      </c>
      <c r="C91" t="s">
        <v>55</v>
      </c>
      <c r="G91" s="9" t="s">
        <v>149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t="s">
        <v>171</v>
      </c>
      <c r="W91" t="str">
        <f t="shared" si="123"/>
        <v/>
      </c>
      <c r="X91" t="str">
        <f t="shared" si="124"/>
        <v/>
      </c>
      <c r="Y91">
        <f t="shared" si="125"/>
        <v>15</v>
      </c>
      <c r="Z91">
        <f t="shared" si="126"/>
        <v>18</v>
      </c>
      <c r="AA91">
        <f t="shared" si="127"/>
        <v>15</v>
      </c>
      <c r="AB91">
        <f t="shared" si="128"/>
        <v>18</v>
      </c>
      <c r="AC91">
        <f t="shared" si="129"/>
        <v>15</v>
      </c>
      <c r="AD91">
        <f t="shared" si="130"/>
        <v>18</v>
      </c>
      <c r="AE91">
        <f t="shared" si="131"/>
        <v>15</v>
      </c>
      <c r="AF91">
        <f t="shared" si="132"/>
        <v>18</v>
      </c>
      <c r="AG91">
        <f t="shared" si="133"/>
        <v>15</v>
      </c>
      <c r="AH91">
        <f t="shared" si="134"/>
        <v>18</v>
      </c>
      <c r="AI91" t="str">
        <f t="shared" si="135"/>
        <v/>
      </c>
      <c r="AJ91" t="str">
        <f t="shared" si="136"/>
        <v/>
      </c>
      <c r="AK91" t="str">
        <f t="shared" si="137"/>
        <v/>
      </c>
      <c r="AL91" t="str">
        <f t="shared" si="138"/>
        <v>3pm-6pm</v>
      </c>
      <c r="AM91" t="str">
        <f t="shared" si="139"/>
        <v>3pm-6pm</v>
      </c>
      <c r="AN91" t="str">
        <f t="shared" si="140"/>
        <v>3pm-6pm</v>
      </c>
      <c r="AO91" t="str">
        <f t="shared" si="141"/>
        <v>3pm-6pm</v>
      </c>
      <c r="AP91" t="str">
        <f t="shared" si="142"/>
        <v>3pm-6pm</v>
      </c>
      <c r="AQ91" t="str">
        <f t="shared" si="143"/>
        <v/>
      </c>
      <c r="AR91" t="s">
        <v>65</v>
      </c>
      <c r="AU91" t="s">
        <v>405</v>
      </c>
      <c r="AV91" s="2" t="s">
        <v>403</v>
      </c>
      <c r="AW91" s="2" t="s">
        <v>403</v>
      </c>
      <c r="AX91" s="3" t="str">
        <f t="shared" si="144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1" t="str">
        <f t="shared" si="145"/>
        <v/>
      </c>
      <c r="AZ91" t="str">
        <f t="shared" si="146"/>
        <v/>
      </c>
      <c r="BA91" t="str">
        <f t="shared" si="147"/>
        <v/>
      </c>
      <c r="BB91" t="str">
        <f t="shared" si="148"/>
        <v>&lt;img src=@img/drinkicon.png@&gt;</v>
      </c>
      <c r="BC91" t="str">
        <f t="shared" si="149"/>
        <v>&lt;img src=@img/foodicon.png@&gt;</v>
      </c>
      <c r="BD91" t="str">
        <f t="shared" si="150"/>
        <v>&lt;img src=@img/drinkicon.png@&gt;&lt;img src=@img/foodicon.png@&gt;</v>
      </c>
      <c r="BE91" t="str">
        <f t="shared" si="151"/>
        <v>drink food med  downtown</v>
      </c>
      <c r="BF91" t="str">
        <f t="shared" si="152"/>
        <v>Downtown</v>
      </c>
      <c r="BG91">
        <v>38.835560000000001</v>
      </c>
      <c r="BH91">
        <v>-104.82407000000001</v>
      </c>
      <c r="BI91" t="str">
        <f t="shared" si="153"/>
        <v>[38.83556,-104.82407],</v>
      </c>
    </row>
    <row r="92" spans="2:64" ht="21" customHeight="1">
      <c r="B92" s="19" t="s">
        <v>115</v>
      </c>
      <c r="C92" t="s">
        <v>123</v>
      </c>
      <c r="G92" s="9" t="s">
        <v>270</v>
      </c>
      <c r="H92">
        <v>1100</v>
      </c>
      <c r="I92">
        <v>1600</v>
      </c>
      <c r="J92">
        <v>1600</v>
      </c>
      <c r="K92">
        <v>1800</v>
      </c>
      <c r="L92">
        <v>1600</v>
      </c>
      <c r="M92">
        <v>1800</v>
      </c>
      <c r="N92">
        <v>1600</v>
      </c>
      <c r="O92">
        <v>1800</v>
      </c>
      <c r="P92">
        <v>1600</v>
      </c>
      <c r="Q92">
        <v>1800</v>
      </c>
      <c r="R92">
        <v>1600</v>
      </c>
      <c r="S92">
        <v>1800</v>
      </c>
      <c r="T92">
        <v>1100</v>
      </c>
      <c r="U92">
        <v>1600</v>
      </c>
      <c r="V92" t="s">
        <v>201</v>
      </c>
      <c r="W92">
        <f t="shared" si="123"/>
        <v>11</v>
      </c>
      <c r="X92">
        <f t="shared" si="124"/>
        <v>16</v>
      </c>
      <c r="Y92">
        <f t="shared" si="125"/>
        <v>16</v>
      </c>
      <c r="Z92">
        <f t="shared" si="126"/>
        <v>18</v>
      </c>
      <c r="AA92">
        <f t="shared" si="127"/>
        <v>16</v>
      </c>
      <c r="AB92">
        <f t="shared" si="128"/>
        <v>18</v>
      </c>
      <c r="AC92">
        <f t="shared" si="129"/>
        <v>16</v>
      </c>
      <c r="AD92">
        <f t="shared" si="130"/>
        <v>18</v>
      </c>
      <c r="AE92">
        <f t="shared" si="131"/>
        <v>16</v>
      </c>
      <c r="AF92">
        <f t="shared" si="132"/>
        <v>18</v>
      </c>
      <c r="AG92">
        <f t="shared" si="133"/>
        <v>16</v>
      </c>
      <c r="AH92">
        <f t="shared" si="134"/>
        <v>18</v>
      </c>
      <c r="AI92">
        <f t="shared" si="135"/>
        <v>11</v>
      </c>
      <c r="AJ92">
        <f t="shared" si="136"/>
        <v>16</v>
      </c>
      <c r="AK92" t="str">
        <f t="shared" si="137"/>
        <v>11am-4pm</v>
      </c>
      <c r="AL92" t="str">
        <f t="shared" si="138"/>
        <v>4pm-6pm</v>
      </c>
      <c r="AM92" t="str">
        <f t="shared" si="139"/>
        <v>4pm-6pm</v>
      </c>
      <c r="AN92" t="str">
        <f t="shared" si="140"/>
        <v>4pm-6pm</v>
      </c>
      <c r="AO92" t="str">
        <f t="shared" si="141"/>
        <v>4pm-6pm</v>
      </c>
      <c r="AP92" t="str">
        <f t="shared" si="142"/>
        <v>4pm-6pm</v>
      </c>
      <c r="AQ92" t="str">
        <f t="shared" si="143"/>
        <v>11am-4pm</v>
      </c>
      <c r="AR92" s="1"/>
      <c r="AU92" t="s">
        <v>405</v>
      </c>
      <c r="AV92" s="2" t="s">
        <v>403</v>
      </c>
      <c r="AW92" s="2" t="s">
        <v>403</v>
      </c>
      <c r="AX92" s="3" t="str">
        <f t="shared" si="144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2" t="str">
        <f t="shared" si="145"/>
        <v/>
      </c>
      <c r="AZ92" t="str">
        <f t="shared" si="146"/>
        <v/>
      </c>
      <c r="BA92" t="str">
        <f t="shared" si="147"/>
        <v/>
      </c>
      <c r="BB92" t="str">
        <f t="shared" si="148"/>
        <v>&lt;img src=@img/drinkicon.png@&gt;</v>
      </c>
      <c r="BC92" t="str">
        <f t="shared" si="149"/>
        <v>&lt;img src=@img/foodicon.png@&gt;</v>
      </c>
      <c r="BD92" t="str">
        <f t="shared" si="150"/>
        <v>&lt;img src=@img/drinkicon.png@&gt;&lt;img src=@img/foodicon.png@&gt;</v>
      </c>
      <c r="BE92" t="str">
        <f t="shared" si="151"/>
        <v>drink food med  monument</v>
      </c>
      <c r="BF92" t="str">
        <f t="shared" si="152"/>
        <v>Monument</v>
      </c>
      <c r="BG92">
        <v>39.066606</v>
      </c>
      <c r="BH92">
        <v>-104.8554</v>
      </c>
      <c r="BI92" t="str">
        <f t="shared" si="153"/>
        <v>[39.066606,-104.8554],</v>
      </c>
    </row>
    <row r="93" spans="2:64" ht="21" customHeight="1">
      <c r="B93" s="19" t="s">
        <v>370</v>
      </c>
      <c r="C93" s="9" t="s">
        <v>356</v>
      </c>
      <c r="G93" s="9" t="s">
        <v>371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201</v>
      </c>
      <c r="W93">
        <f t="shared" si="123"/>
        <v>11</v>
      </c>
      <c r="X93">
        <f t="shared" si="124"/>
        <v>16</v>
      </c>
      <c r="Y93">
        <f t="shared" si="125"/>
        <v>16</v>
      </c>
      <c r="Z93">
        <f t="shared" si="126"/>
        <v>18</v>
      </c>
      <c r="AA93">
        <f t="shared" si="127"/>
        <v>16</v>
      </c>
      <c r="AB93">
        <f t="shared" si="128"/>
        <v>18</v>
      </c>
      <c r="AC93">
        <f t="shared" si="129"/>
        <v>16</v>
      </c>
      <c r="AD93">
        <f t="shared" si="130"/>
        <v>18</v>
      </c>
      <c r="AE93">
        <f t="shared" si="131"/>
        <v>16</v>
      </c>
      <c r="AF93">
        <f t="shared" si="132"/>
        <v>18</v>
      </c>
      <c r="AG93">
        <f t="shared" si="133"/>
        <v>16</v>
      </c>
      <c r="AH93">
        <f t="shared" si="134"/>
        <v>18</v>
      </c>
      <c r="AI93">
        <f t="shared" si="135"/>
        <v>11</v>
      </c>
      <c r="AJ93">
        <f t="shared" si="136"/>
        <v>16</v>
      </c>
      <c r="AK93" t="str">
        <f t="shared" si="137"/>
        <v>11am-4pm</v>
      </c>
      <c r="AL93" t="str">
        <f t="shared" si="138"/>
        <v>4pm-6pm</v>
      </c>
      <c r="AM93" t="str">
        <f t="shared" si="139"/>
        <v>4pm-6pm</v>
      </c>
      <c r="AN93" t="str">
        <f t="shared" si="140"/>
        <v>4pm-6pm</v>
      </c>
      <c r="AO93" t="str">
        <f t="shared" si="141"/>
        <v>4pm-6pm</v>
      </c>
      <c r="AP93" t="str">
        <f t="shared" si="142"/>
        <v>4pm-6pm</v>
      </c>
      <c r="AQ93" t="str">
        <f t="shared" si="143"/>
        <v>11am-4pm</v>
      </c>
      <c r="AU93" t="s">
        <v>405</v>
      </c>
      <c r="AV93" s="2" t="s">
        <v>403</v>
      </c>
      <c r="AW93" s="2" t="s">
        <v>403</v>
      </c>
      <c r="AX93" s="3" t="str">
        <f t="shared" si="144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3" t="str">
        <f t="shared" si="145"/>
        <v/>
      </c>
      <c r="AZ93" t="str">
        <f t="shared" si="146"/>
        <v/>
      </c>
      <c r="BA93" t="str">
        <f t="shared" si="147"/>
        <v/>
      </c>
      <c r="BB93" t="str">
        <f t="shared" si="148"/>
        <v>&lt;img src=@img/drinkicon.png@&gt;</v>
      </c>
      <c r="BC93" t="str">
        <f t="shared" si="149"/>
        <v>&lt;img src=@img/foodicon.png@&gt;</v>
      </c>
      <c r="BD93" t="str">
        <f t="shared" si="150"/>
        <v>&lt;img src=@img/drinkicon.png@&gt;&lt;img src=@img/foodicon.png@&gt;</v>
      </c>
      <c r="BE93" t="str">
        <f t="shared" si="151"/>
        <v>drink food med  broadmoor</v>
      </c>
      <c r="BF93" t="str">
        <f t="shared" si="152"/>
        <v>Broadmoor</v>
      </c>
      <c r="BG93">
        <v>38.82593</v>
      </c>
      <c r="BH93">
        <v>-104.83919</v>
      </c>
      <c r="BI93" t="str">
        <f t="shared" si="153"/>
        <v>[38.82593,-104.83919],</v>
      </c>
    </row>
    <row r="94" spans="2:64" ht="21" customHeight="1">
      <c r="B94" s="19" t="s">
        <v>369</v>
      </c>
      <c r="C94" s="9" t="s">
        <v>96</v>
      </c>
      <c r="G94" s="9" t="s">
        <v>368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201</v>
      </c>
      <c r="W94">
        <f t="shared" si="123"/>
        <v>11</v>
      </c>
      <c r="X94">
        <f t="shared" si="124"/>
        <v>16</v>
      </c>
      <c r="Y94">
        <f t="shared" si="125"/>
        <v>16</v>
      </c>
      <c r="Z94">
        <f t="shared" si="126"/>
        <v>18</v>
      </c>
      <c r="AA94">
        <f t="shared" si="127"/>
        <v>16</v>
      </c>
      <c r="AB94">
        <f t="shared" si="128"/>
        <v>18</v>
      </c>
      <c r="AC94">
        <f t="shared" si="129"/>
        <v>16</v>
      </c>
      <c r="AD94">
        <f t="shared" si="130"/>
        <v>18</v>
      </c>
      <c r="AE94">
        <f t="shared" si="131"/>
        <v>16</v>
      </c>
      <c r="AF94">
        <f t="shared" si="132"/>
        <v>18</v>
      </c>
      <c r="AG94">
        <f t="shared" si="133"/>
        <v>16</v>
      </c>
      <c r="AH94">
        <f t="shared" si="134"/>
        <v>18</v>
      </c>
      <c r="AI94">
        <f t="shared" si="135"/>
        <v>11</v>
      </c>
      <c r="AJ94">
        <f t="shared" si="136"/>
        <v>16</v>
      </c>
      <c r="AK94" t="str">
        <f t="shared" si="137"/>
        <v>11am-4pm</v>
      </c>
      <c r="AL94" t="str">
        <f t="shared" si="138"/>
        <v>4pm-6pm</v>
      </c>
      <c r="AM94" t="str">
        <f t="shared" si="139"/>
        <v>4pm-6pm</v>
      </c>
      <c r="AN94" t="str">
        <f t="shared" si="140"/>
        <v>4pm-6pm</v>
      </c>
      <c r="AO94" t="str">
        <f t="shared" si="141"/>
        <v>4pm-6pm</v>
      </c>
      <c r="AP94" t="str">
        <f t="shared" si="142"/>
        <v>4pm-6pm</v>
      </c>
      <c r="AQ94" t="str">
        <f t="shared" si="143"/>
        <v>11am-4pm</v>
      </c>
      <c r="AU94" t="s">
        <v>405</v>
      </c>
      <c r="AV94" s="2" t="s">
        <v>403</v>
      </c>
      <c r="AW94" s="2" t="s">
        <v>403</v>
      </c>
      <c r="AX94" s="3" t="str">
        <f t="shared" si="144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4" t="str">
        <f t="shared" si="145"/>
        <v/>
      </c>
      <c r="AZ94" t="str">
        <f t="shared" si="146"/>
        <v/>
      </c>
      <c r="BA94" t="str">
        <f t="shared" si="147"/>
        <v/>
      </c>
      <c r="BB94" t="str">
        <f t="shared" si="148"/>
        <v>&lt;img src=@img/drinkicon.png@&gt;</v>
      </c>
      <c r="BC94" t="str">
        <f t="shared" si="149"/>
        <v>&lt;img src=@img/foodicon.png@&gt;</v>
      </c>
      <c r="BD94" t="str">
        <f t="shared" si="150"/>
        <v>&lt;img src=@img/drinkicon.png@&gt;&lt;img src=@img/foodicon.png@&gt;</v>
      </c>
      <c r="BE94" t="str">
        <f t="shared" si="151"/>
        <v>drink food med  powers</v>
      </c>
      <c r="BF94" t="str">
        <f t="shared" si="152"/>
        <v>Powers Road</v>
      </c>
      <c r="BG94">
        <v>38.8765</v>
      </c>
      <c r="BH94">
        <v>-104.72076</v>
      </c>
      <c r="BI94" t="str">
        <f t="shared" si="153"/>
        <v>[38.8765,-104.72076],</v>
      </c>
    </row>
    <row r="95" spans="2:64" ht="21" customHeight="1">
      <c r="B95" t="s">
        <v>321</v>
      </c>
      <c r="C95" t="s">
        <v>96</v>
      </c>
      <c r="G95" t="s">
        <v>345</v>
      </c>
      <c r="W95" t="str">
        <f t="shared" si="123"/>
        <v/>
      </c>
      <c r="X95" t="str">
        <f t="shared" si="124"/>
        <v/>
      </c>
      <c r="Y95" t="str">
        <f t="shared" si="125"/>
        <v/>
      </c>
      <c r="Z95" t="str">
        <f t="shared" si="126"/>
        <v/>
      </c>
      <c r="AA95" t="str">
        <f t="shared" si="127"/>
        <v/>
      </c>
      <c r="AB95" t="str">
        <f t="shared" si="128"/>
        <v/>
      </c>
      <c r="AC95" t="str">
        <f t="shared" si="129"/>
        <v/>
      </c>
      <c r="AD95" t="str">
        <f t="shared" si="130"/>
        <v/>
      </c>
      <c r="AE95" t="str">
        <f t="shared" si="131"/>
        <v/>
      </c>
      <c r="AF95" t="str">
        <f t="shared" si="132"/>
        <v/>
      </c>
      <c r="AG95" t="str">
        <f t="shared" si="133"/>
        <v/>
      </c>
      <c r="AH95" t="str">
        <f t="shared" si="134"/>
        <v/>
      </c>
      <c r="AI95" t="str">
        <f t="shared" si="135"/>
        <v/>
      </c>
      <c r="AJ95" t="str">
        <f t="shared" si="136"/>
        <v/>
      </c>
      <c r="AK95" t="str">
        <f t="shared" si="137"/>
        <v/>
      </c>
      <c r="AL95" t="str">
        <f t="shared" si="138"/>
        <v/>
      </c>
      <c r="AM95" t="str">
        <f t="shared" si="139"/>
        <v/>
      </c>
      <c r="AN95" t="str">
        <f t="shared" si="140"/>
        <v/>
      </c>
      <c r="AO95" t="str">
        <f t="shared" si="141"/>
        <v/>
      </c>
      <c r="AP95" t="str">
        <f t="shared" si="142"/>
        <v/>
      </c>
      <c r="AQ95" t="str">
        <f t="shared" si="143"/>
        <v/>
      </c>
      <c r="AT95" t="s">
        <v>314</v>
      </c>
      <c r="AU95" t="s">
        <v>405</v>
      </c>
      <c r="AV95" s="2" t="s">
        <v>404</v>
      </c>
      <c r="AW95" s="2" t="s">
        <v>404</v>
      </c>
      <c r="AX95" s="3" t="str">
        <f t="shared" si="144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5" t="str">
        <f t="shared" si="145"/>
        <v/>
      </c>
      <c r="AZ95" t="str">
        <f t="shared" si="146"/>
        <v>&lt;img src=@img/pets.png@&gt;</v>
      </c>
      <c r="BA95" t="str">
        <f t="shared" si="147"/>
        <v/>
      </c>
      <c r="BB95" t="str">
        <f t="shared" si="148"/>
        <v/>
      </c>
      <c r="BC95" t="str">
        <f t="shared" si="149"/>
        <v/>
      </c>
      <c r="BD95" t="str">
        <f t="shared" si="150"/>
        <v>&lt;img src=@img/pets.png@&gt;</v>
      </c>
      <c r="BE95" t="str">
        <f t="shared" si="151"/>
        <v>pet med  powers</v>
      </c>
      <c r="BF95" t="str">
        <f t="shared" si="152"/>
        <v>Powers Road</v>
      </c>
      <c r="BG95">
        <v>38.806759999999997</v>
      </c>
      <c r="BH95">
        <v>-104.72629999999999</v>
      </c>
      <c r="BI95" t="str">
        <f t="shared" si="153"/>
        <v>[38.80676,-104.7263],</v>
      </c>
    </row>
    <row r="96" spans="2:64" ht="21" customHeight="1">
      <c r="B96" s="19" t="s">
        <v>102</v>
      </c>
      <c r="C96" t="s">
        <v>55</v>
      </c>
      <c r="G96" s="9" t="s">
        <v>257</v>
      </c>
      <c r="L96">
        <v>1700</v>
      </c>
      <c r="M96">
        <v>1900</v>
      </c>
      <c r="N96">
        <v>1700</v>
      </c>
      <c r="O96">
        <v>1900</v>
      </c>
      <c r="P96">
        <v>1700</v>
      </c>
      <c r="Q96">
        <v>1900</v>
      </c>
      <c r="R96">
        <v>1700</v>
      </c>
      <c r="S96">
        <v>1900</v>
      </c>
      <c r="T96">
        <v>1700</v>
      </c>
      <c r="U96">
        <v>1900</v>
      </c>
      <c r="V96" s="3" t="s">
        <v>189</v>
      </c>
      <c r="W96" t="str">
        <f t="shared" ref="W96:W117" si="154">IF(H96&gt;0,H96/100,"")</f>
        <v/>
      </c>
      <c r="X96" t="str">
        <f t="shared" ref="X96:X117" si="155">IF(I96&gt;0,I96/100,"")</f>
        <v/>
      </c>
      <c r="Y96" t="str">
        <f t="shared" ref="Y96:Y117" si="156">IF(J96&gt;0,J96/100,"")</f>
        <v/>
      </c>
      <c r="Z96" t="str">
        <f t="shared" ref="Z96:Z117" si="157">IF(K96&gt;0,K96/100,"")</f>
        <v/>
      </c>
      <c r="AA96">
        <f t="shared" ref="AA96:AA117" si="158">IF(L96&gt;0,L96/100,"")</f>
        <v>17</v>
      </c>
      <c r="AB96">
        <f t="shared" ref="AB96:AB117" si="159">IF(M96&gt;0,M96/100,"")</f>
        <v>19</v>
      </c>
      <c r="AC96">
        <f t="shared" ref="AC96:AC117" si="160">IF(N96&gt;0,N96/100,"")</f>
        <v>17</v>
      </c>
      <c r="AD96">
        <f t="shared" ref="AD96:AD117" si="161">IF(O96&gt;0,O96/100,"")</f>
        <v>19</v>
      </c>
      <c r="AE96">
        <f t="shared" ref="AE96:AE117" si="162">IF(P96&gt;0,P96/100,"")</f>
        <v>17</v>
      </c>
      <c r="AF96">
        <f t="shared" ref="AF96:AF117" si="163">IF(Q96&gt;0,Q96/100,"")</f>
        <v>19</v>
      </c>
      <c r="AG96">
        <f t="shared" ref="AG96:AG117" si="164">IF(R96&gt;0,R96/100,"")</f>
        <v>17</v>
      </c>
      <c r="AH96">
        <f t="shared" ref="AH96:AH117" si="165">IF(S96&gt;0,S96/100,"")</f>
        <v>19</v>
      </c>
      <c r="AI96">
        <f t="shared" ref="AI96:AI117" si="166">IF(T96&gt;0,T96/100,"")</f>
        <v>17</v>
      </c>
      <c r="AJ96">
        <f t="shared" ref="AJ96:AJ117" si="167">IF(U96&gt;0,U96/100,"")</f>
        <v>19</v>
      </c>
      <c r="AK96" t="str">
        <f t="shared" ref="AK96:AK117" si="168">IF(H96&gt;0,CONCATENATE(IF(W96&lt;=12,W96,W96-12),IF(OR(W96&lt;12,W96=24),"am","pm"),"-",IF(X96&lt;=12,X96,X96-12),IF(OR(X96&lt;12,X96=24),"am","pm")),"")</f>
        <v/>
      </c>
      <c r="AL96" t="str">
        <f t="shared" ref="AL96:AL117" si="169">IF(J96&gt;0,CONCATENATE(IF(Y96&lt;=12,Y96,Y96-12),IF(OR(Y96&lt;12,Y96=24),"am","pm"),"-",IF(Z96&lt;=12,Z96,Z96-12),IF(OR(Z96&lt;12,Z96=24),"am","pm")),"")</f>
        <v/>
      </c>
      <c r="AM96" t="str">
        <f t="shared" ref="AM96:AM117" si="170">IF(L96&gt;0,CONCATENATE(IF(AA96&lt;=12,AA96,AA96-12),IF(OR(AA96&lt;12,AA96=24),"am","pm"),"-",IF(AB96&lt;=12,AB96,AB96-12),IF(OR(AB96&lt;12,AB96=24),"am","pm")),"")</f>
        <v>5pm-7pm</v>
      </c>
      <c r="AN96" t="str">
        <f t="shared" ref="AN96:AN117" si="171">IF(N96&gt;0,CONCATENATE(IF(AC96&lt;=12,AC96,AC96-12),IF(OR(AC96&lt;12,AC96=24),"am","pm"),"-",IF(AD96&lt;=12,AD96,AD96-12),IF(OR(AD96&lt;12,AD96=24),"am","pm")),"")</f>
        <v>5pm-7pm</v>
      </c>
      <c r="AO96" t="str">
        <f t="shared" ref="AO96:AO117" si="172">IF(O96&gt;0,CONCATENATE(IF(AE96&lt;=12,AE96,AE96-12),IF(OR(AE96&lt;12,AE96=24),"am","pm"),"-",IF(AF96&lt;=12,AF96,AF96-12),IF(OR(AF96&lt;12,AF96=24),"am","pm")),"")</f>
        <v>5pm-7pm</v>
      </c>
      <c r="AP96" t="str">
        <f t="shared" ref="AP96:AP117" si="173">IF(R96&gt;0,CONCATENATE(IF(AG96&lt;=12,AG96,AG96-12),IF(OR(AG96&lt;12,AG96=24),"am","pm"),"-",IF(AH96&lt;=12,AH96,AH96-12),IF(OR(AH96&lt;12,AH96=24),"am","pm")),"")</f>
        <v>5pm-7pm</v>
      </c>
      <c r="AQ96" t="str">
        <f t="shared" ref="AQ96:AQ117" si="174">IF(T96&gt;0,CONCATENATE(IF(AI96&lt;=12,AI96,AI96-12),IF(OR(AI96&lt;12,AI96=24),"am","pm"),"-",IF(AJ96&lt;=12,AJ96,AJ96-12),IF(OR(AJ96&lt;12,AJ96=24),"am","pm")),"")</f>
        <v>5pm-7pm</v>
      </c>
      <c r="AR96" s="4"/>
      <c r="AU96" t="s">
        <v>405</v>
      </c>
      <c r="AV96" s="2" t="s">
        <v>403</v>
      </c>
      <c r="AW96" s="2" t="s">
        <v>404</v>
      </c>
      <c r="AX96" s="3" t="str">
        <f t="shared" ref="AX96:AX117" si="175"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6" t="str">
        <f t="shared" ref="AY96:AY117" si="176">IF(AS96&gt;0,"&lt;img src=@img/outdoor.png@&gt;","")</f>
        <v/>
      </c>
      <c r="AZ96" t="str">
        <f t="shared" ref="AZ96:AZ117" si="177">IF(AT96&gt;0,"&lt;img src=@img/pets.png@&gt;","")</f>
        <v/>
      </c>
      <c r="BA96" t="str">
        <f t="shared" ref="BA96:BA117" si="178">IF(AU96="hard","&lt;img src=@img/hard.png@&gt;",IF(AU96="medium","&lt;img src=@img/medium.png@&gt;",IF(AU96="easy","&lt;img src=@img/easy.png@&gt;","")))</f>
        <v/>
      </c>
      <c r="BB96" t="str">
        <f t="shared" ref="BB96:BB117" si="179">IF(AV96="true","&lt;img src=@img/drinkicon.png@&gt;","")</f>
        <v>&lt;img src=@img/drinkicon.png@&gt;</v>
      </c>
      <c r="BC96" t="str">
        <f t="shared" ref="BC96:BC117" si="180">IF(AW96="true","&lt;img src=@img/foodicon.png@&gt;","")</f>
        <v/>
      </c>
      <c r="BD96" t="str">
        <f t="shared" ref="BD96:BD117" si="181">CONCATENATE(AY96,AZ96,BA96,BB96,BC96,BK96)</f>
        <v>&lt;img src=@img/drinkicon.png@&gt;</v>
      </c>
      <c r="BE96" t="str">
        <f t="shared" ref="BE96:BE117" si="182">CONCATENATE(IF(AS96&gt;0,"outdoor ",""),IF(AT96&gt;0,"pet ",""),IF(AV96="true","drink ",""),IF(AW96="true","food ",""),AU96," ",E96," ",C96,IF(BJ96=TRUE," kid",""))</f>
        <v>drink med  downtown</v>
      </c>
      <c r="BF96" t="str">
        <f t="shared" ref="BF96:BF117" si="183">IF(C96="Broadmoor","Broadmoor",IF(C96="manitou","Manitou Springs",IF(C96="downtown","Downtown",IF(C96="Monument","Monument",IF(C96="nacademy","North Academy",IF(C96="northgate","North Gate",IF(C96="oldcolo","Old Colorado Springs",IF(C96="powers","Powers Road",IF(C96="sacademy","South Academy",IF(C96="woodland","Woodlands Park",""))))))))))</f>
        <v>Downtown</v>
      </c>
      <c r="BG96">
        <v>38.833321699999999</v>
      </c>
      <c r="BH96">
        <v>-104.8235583</v>
      </c>
      <c r="BI96" t="str">
        <f t="shared" ref="BI96:BI117" si="184">CONCATENATE("[",BG96,",",BH96,"],")</f>
        <v>[38.8333217,-104.8235583],</v>
      </c>
    </row>
    <row r="97" spans="2:61" ht="21" customHeight="1">
      <c r="B97" s="19" t="s">
        <v>100</v>
      </c>
      <c r="C97" t="s">
        <v>55</v>
      </c>
      <c r="G97" s="9" t="s">
        <v>255</v>
      </c>
      <c r="H97">
        <v>1600</v>
      </c>
      <c r="I97">
        <v>1800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t="s">
        <v>187</v>
      </c>
      <c r="W97">
        <f t="shared" si="154"/>
        <v>16</v>
      </c>
      <c r="X97">
        <f t="shared" si="155"/>
        <v>18</v>
      </c>
      <c r="Y97">
        <f t="shared" si="156"/>
        <v>16</v>
      </c>
      <c r="Z97">
        <f t="shared" si="157"/>
        <v>18</v>
      </c>
      <c r="AA97">
        <f t="shared" si="158"/>
        <v>16</v>
      </c>
      <c r="AB97">
        <f t="shared" si="159"/>
        <v>18</v>
      </c>
      <c r="AC97">
        <f t="shared" si="160"/>
        <v>16</v>
      </c>
      <c r="AD97">
        <f t="shared" si="161"/>
        <v>18</v>
      </c>
      <c r="AE97">
        <f t="shared" si="162"/>
        <v>16</v>
      </c>
      <c r="AF97">
        <f t="shared" si="163"/>
        <v>18</v>
      </c>
      <c r="AG97">
        <f t="shared" si="164"/>
        <v>16</v>
      </c>
      <c r="AH97">
        <f t="shared" si="165"/>
        <v>18</v>
      </c>
      <c r="AI97">
        <f t="shared" si="166"/>
        <v>16</v>
      </c>
      <c r="AJ97">
        <f t="shared" si="167"/>
        <v>18</v>
      </c>
      <c r="AK97" t="str">
        <f t="shared" si="168"/>
        <v>4pm-6pm</v>
      </c>
      <c r="AL97" t="str">
        <f t="shared" si="169"/>
        <v>4pm-6pm</v>
      </c>
      <c r="AM97" t="str">
        <f t="shared" si="170"/>
        <v>4pm-6pm</v>
      </c>
      <c r="AN97" t="str">
        <f t="shared" si="171"/>
        <v>4pm-6pm</v>
      </c>
      <c r="AO97" t="str">
        <f t="shared" si="172"/>
        <v>4pm-6pm</v>
      </c>
      <c r="AP97" t="str">
        <f t="shared" si="173"/>
        <v>4pm-6pm</v>
      </c>
      <c r="AQ97" t="str">
        <f t="shared" si="174"/>
        <v>4pm-6pm</v>
      </c>
      <c r="AR97" s="1"/>
      <c r="AU97" t="s">
        <v>405</v>
      </c>
      <c r="AV97" s="2" t="s">
        <v>403</v>
      </c>
      <c r="AW97" s="2" t="s">
        <v>403</v>
      </c>
      <c r="AX97" s="3" t="str">
        <f t="shared" si="175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7" t="str">
        <f t="shared" si="176"/>
        <v/>
      </c>
      <c r="AZ97" t="str">
        <f t="shared" si="177"/>
        <v/>
      </c>
      <c r="BA97" t="str">
        <f t="shared" si="178"/>
        <v/>
      </c>
      <c r="BB97" t="str">
        <f t="shared" si="179"/>
        <v>&lt;img src=@img/drinkicon.png@&gt;</v>
      </c>
      <c r="BC97" t="str">
        <f t="shared" si="180"/>
        <v>&lt;img src=@img/foodicon.png@&gt;</v>
      </c>
      <c r="BD97" t="str">
        <f t="shared" si="181"/>
        <v>&lt;img src=@img/drinkicon.png@&gt;&lt;img src=@img/foodicon.png@&gt;</v>
      </c>
      <c r="BE97" t="str">
        <f t="shared" si="182"/>
        <v>drink food med  downtown</v>
      </c>
      <c r="BF97" t="str">
        <f t="shared" si="183"/>
        <v>Downtown</v>
      </c>
      <c r="BG97">
        <v>38.827300000000001</v>
      </c>
      <c r="BH97">
        <v>-104.82262</v>
      </c>
      <c r="BI97" t="str">
        <f t="shared" si="184"/>
        <v>[38.8273,-104.82262],</v>
      </c>
    </row>
    <row r="98" spans="2:61" ht="21" customHeight="1">
      <c r="B98" s="19" t="s">
        <v>113</v>
      </c>
      <c r="C98" t="s">
        <v>123</v>
      </c>
      <c r="G98" s="9" t="s">
        <v>267</v>
      </c>
      <c r="J98">
        <v>1600</v>
      </c>
      <c r="K98">
        <v>1730</v>
      </c>
      <c r="L98">
        <v>1600</v>
      </c>
      <c r="M98">
        <v>1730</v>
      </c>
      <c r="N98">
        <v>1600</v>
      </c>
      <c r="O98">
        <v>1730</v>
      </c>
      <c r="P98">
        <v>1600</v>
      </c>
      <c r="Q98">
        <v>1730</v>
      </c>
      <c r="R98">
        <v>1600</v>
      </c>
      <c r="S98">
        <v>1730</v>
      </c>
      <c r="V98" t="s">
        <v>198</v>
      </c>
      <c r="W98" t="str">
        <f t="shared" si="154"/>
        <v/>
      </c>
      <c r="X98" t="str">
        <f t="shared" si="155"/>
        <v/>
      </c>
      <c r="Y98">
        <f t="shared" si="156"/>
        <v>16</v>
      </c>
      <c r="Z98">
        <f t="shared" si="157"/>
        <v>17.3</v>
      </c>
      <c r="AA98">
        <f t="shared" si="158"/>
        <v>16</v>
      </c>
      <c r="AB98">
        <f t="shared" si="159"/>
        <v>17.3</v>
      </c>
      <c r="AC98">
        <f t="shared" si="160"/>
        <v>16</v>
      </c>
      <c r="AD98">
        <f t="shared" si="161"/>
        <v>17.3</v>
      </c>
      <c r="AE98">
        <f t="shared" si="162"/>
        <v>16</v>
      </c>
      <c r="AF98">
        <f t="shared" si="163"/>
        <v>17.3</v>
      </c>
      <c r="AG98">
        <f t="shared" si="164"/>
        <v>16</v>
      </c>
      <c r="AH98">
        <f t="shared" si="165"/>
        <v>17.3</v>
      </c>
      <c r="AI98" t="str">
        <f t="shared" si="166"/>
        <v/>
      </c>
      <c r="AJ98" t="str">
        <f t="shared" si="167"/>
        <v/>
      </c>
      <c r="AK98" t="str">
        <f t="shared" si="168"/>
        <v/>
      </c>
      <c r="AL98" t="str">
        <f t="shared" si="169"/>
        <v>4pm-5.3pm</v>
      </c>
      <c r="AM98" t="str">
        <f t="shared" si="170"/>
        <v>4pm-5.3pm</v>
      </c>
      <c r="AN98" t="str">
        <f t="shared" si="171"/>
        <v>4pm-5.3pm</v>
      </c>
      <c r="AO98" t="str">
        <f t="shared" si="172"/>
        <v>4pm-5.3pm</v>
      </c>
      <c r="AP98" t="str">
        <f t="shared" si="173"/>
        <v>4pm-5.3pm</v>
      </c>
      <c r="AQ98" t="str">
        <f t="shared" si="174"/>
        <v/>
      </c>
      <c r="AU98" t="s">
        <v>405</v>
      </c>
      <c r="AV98" s="2" t="s">
        <v>403</v>
      </c>
      <c r="AW98" s="2" t="s">
        <v>403</v>
      </c>
      <c r="AX98" s="3" t="str">
        <f t="shared" si="175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8" t="str">
        <f t="shared" si="176"/>
        <v/>
      </c>
      <c r="AZ98" t="str">
        <f t="shared" si="177"/>
        <v/>
      </c>
      <c r="BA98" t="str">
        <f t="shared" si="178"/>
        <v/>
      </c>
      <c r="BB98" t="str">
        <f t="shared" si="179"/>
        <v>&lt;img src=@img/drinkicon.png@&gt;</v>
      </c>
      <c r="BC98" t="str">
        <f t="shared" si="180"/>
        <v>&lt;img src=@img/foodicon.png@&gt;</v>
      </c>
      <c r="BD98" t="str">
        <f t="shared" si="181"/>
        <v>&lt;img src=@img/drinkicon.png@&gt;&lt;img src=@img/foodicon.png@&gt;</v>
      </c>
      <c r="BE98" t="str">
        <f t="shared" si="182"/>
        <v>drink food med  monument</v>
      </c>
      <c r="BF98" t="str">
        <f t="shared" si="183"/>
        <v>Monument</v>
      </c>
      <c r="BG98">
        <v>39.091769999999997</v>
      </c>
      <c r="BH98">
        <v>-104.87315</v>
      </c>
      <c r="BI98" t="str">
        <f t="shared" si="184"/>
        <v>[39.09177,-104.87315],</v>
      </c>
    </row>
    <row r="99" spans="2:61" ht="21" customHeight="1">
      <c r="B99" s="19" t="s">
        <v>117</v>
      </c>
      <c r="C99" t="s">
        <v>124</v>
      </c>
      <c r="G99" s="9" t="s">
        <v>272</v>
      </c>
      <c r="H99">
        <v>1600</v>
      </c>
      <c r="I99">
        <v>1900</v>
      </c>
      <c r="J99">
        <v>1600</v>
      </c>
      <c r="K99">
        <v>1900</v>
      </c>
      <c r="L99">
        <v>1600</v>
      </c>
      <c r="M99">
        <v>1900</v>
      </c>
      <c r="N99">
        <v>1600</v>
      </c>
      <c r="O99">
        <v>1900</v>
      </c>
      <c r="P99">
        <v>1600</v>
      </c>
      <c r="Q99">
        <v>1900</v>
      </c>
      <c r="R99">
        <v>1600</v>
      </c>
      <c r="S99">
        <v>1900</v>
      </c>
      <c r="T99">
        <v>1600</v>
      </c>
      <c r="U99">
        <v>1900</v>
      </c>
      <c r="V99" s="25" t="s">
        <v>202</v>
      </c>
      <c r="W99">
        <f t="shared" si="154"/>
        <v>16</v>
      </c>
      <c r="X99">
        <f t="shared" si="155"/>
        <v>19</v>
      </c>
      <c r="Y99">
        <f t="shared" si="156"/>
        <v>16</v>
      </c>
      <c r="Z99">
        <f t="shared" si="157"/>
        <v>19</v>
      </c>
      <c r="AA99">
        <f t="shared" si="158"/>
        <v>16</v>
      </c>
      <c r="AB99">
        <f t="shared" si="159"/>
        <v>19</v>
      </c>
      <c r="AC99">
        <f t="shared" si="160"/>
        <v>16</v>
      </c>
      <c r="AD99">
        <f t="shared" si="161"/>
        <v>19</v>
      </c>
      <c r="AE99">
        <f t="shared" si="162"/>
        <v>16</v>
      </c>
      <c r="AF99">
        <f t="shared" si="163"/>
        <v>19</v>
      </c>
      <c r="AG99">
        <f t="shared" si="164"/>
        <v>16</v>
      </c>
      <c r="AH99">
        <f t="shared" si="165"/>
        <v>19</v>
      </c>
      <c r="AI99">
        <f t="shared" si="166"/>
        <v>16</v>
      </c>
      <c r="AJ99">
        <f t="shared" si="167"/>
        <v>19</v>
      </c>
      <c r="AK99" t="str">
        <f t="shared" si="168"/>
        <v>4pm-7pm</v>
      </c>
      <c r="AL99" t="str">
        <f t="shared" si="169"/>
        <v>4pm-7pm</v>
      </c>
      <c r="AM99" t="str">
        <f t="shared" si="170"/>
        <v>4pm-7pm</v>
      </c>
      <c r="AN99" t="str">
        <f t="shared" si="171"/>
        <v>4pm-7pm</v>
      </c>
      <c r="AO99" t="str">
        <f t="shared" si="172"/>
        <v>4pm-7pm</v>
      </c>
      <c r="AP99" t="str">
        <f t="shared" si="173"/>
        <v>4pm-7pm</v>
      </c>
      <c r="AQ99" t="str">
        <f t="shared" si="174"/>
        <v>4pm-7pm</v>
      </c>
      <c r="AR99" s="1"/>
      <c r="AU99" t="s">
        <v>405</v>
      </c>
      <c r="AV99" s="2" t="s">
        <v>403</v>
      </c>
      <c r="AW99" s="2" t="s">
        <v>404</v>
      </c>
      <c r="AX99" s="3" t="str">
        <f t="shared" si="175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99" t="str">
        <f t="shared" si="176"/>
        <v/>
      </c>
      <c r="AZ99" t="str">
        <f t="shared" si="177"/>
        <v/>
      </c>
      <c r="BA99" t="str">
        <f t="shared" si="178"/>
        <v/>
      </c>
      <c r="BB99" t="str">
        <f t="shared" si="179"/>
        <v>&lt;img src=@img/drinkicon.png@&gt;</v>
      </c>
      <c r="BC99" t="str">
        <f t="shared" si="180"/>
        <v/>
      </c>
      <c r="BD99" t="str">
        <f t="shared" si="181"/>
        <v>&lt;img src=@img/drinkicon.png@&gt;</v>
      </c>
      <c r="BE99" t="str">
        <f t="shared" si="182"/>
        <v>drink med  northgate</v>
      </c>
      <c r="BF99" t="str">
        <f t="shared" si="183"/>
        <v>North Gate</v>
      </c>
      <c r="BG99">
        <v>39.025303000000001</v>
      </c>
      <c r="BH99">
        <v>-104.82319819999999</v>
      </c>
      <c r="BI99" t="str">
        <f t="shared" si="184"/>
        <v>[39.025303,-104.8231982],</v>
      </c>
    </row>
    <row r="100" spans="2:61" ht="21" customHeight="1">
      <c r="B100" s="13" t="s">
        <v>318</v>
      </c>
      <c r="C100" t="s">
        <v>356</v>
      </c>
      <c r="G100" s="12" t="s">
        <v>342</v>
      </c>
      <c r="V100" s="3"/>
      <c r="W100" t="str">
        <f t="shared" si="154"/>
        <v/>
      </c>
      <c r="X100" t="str">
        <f t="shared" si="155"/>
        <v/>
      </c>
      <c r="Y100" t="str">
        <f t="shared" si="156"/>
        <v/>
      </c>
      <c r="Z100" t="str">
        <f t="shared" si="157"/>
        <v/>
      </c>
      <c r="AA100" t="str">
        <f t="shared" si="158"/>
        <v/>
      </c>
      <c r="AB100" t="str">
        <f t="shared" si="159"/>
        <v/>
      </c>
      <c r="AC100" t="str">
        <f t="shared" si="160"/>
        <v/>
      </c>
      <c r="AD100" t="str">
        <f t="shared" si="161"/>
        <v/>
      </c>
      <c r="AE100" t="str">
        <f t="shared" si="162"/>
        <v/>
      </c>
      <c r="AF100" t="str">
        <f t="shared" si="163"/>
        <v/>
      </c>
      <c r="AG100" t="str">
        <f t="shared" si="164"/>
        <v/>
      </c>
      <c r="AH100" t="str">
        <f t="shared" si="165"/>
        <v/>
      </c>
      <c r="AI100" t="str">
        <f t="shared" si="166"/>
        <v/>
      </c>
      <c r="AJ100" t="str">
        <f t="shared" si="167"/>
        <v/>
      </c>
      <c r="AK100" t="str">
        <f t="shared" si="168"/>
        <v/>
      </c>
      <c r="AL100" t="str">
        <f t="shared" si="169"/>
        <v/>
      </c>
      <c r="AM100" t="str">
        <f t="shared" si="170"/>
        <v/>
      </c>
      <c r="AN100" t="str">
        <f t="shared" si="171"/>
        <v/>
      </c>
      <c r="AO100" t="str">
        <f t="shared" si="172"/>
        <v/>
      </c>
      <c r="AP100" t="str">
        <f t="shared" si="173"/>
        <v/>
      </c>
      <c r="AQ100" t="str">
        <f t="shared" si="174"/>
        <v/>
      </c>
      <c r="AT100" t="s">
        <v>314</v>
      </c>
      <c r="AU100" t="s">
        <v>405</v>
      </c>
      <c r="AV100" s="2" t="s">
        <v>404</v>
      </c>
      <c r="AW100" s="2" t="s">
        <v>404</v>
      </c>
      <c r="AX100" s="3" t="str">
        <f t="shared" si="175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0" t="str">
        <f t="shared" si="176"/>
        <v/>
      </c>
      <c r="AZ100" t="str">
        <f t="shared" si="177"/>
        <v>&lt;img src=@img/pets.png@&gt;</v>
      </c>
      <c r="BA100" t="str">
        <f t="shared" si="178"/>
        <v/>
      </c>
      <c r="BB100" t="str">
        <f t="shared" si="179"/>
        <v/>
      </c>
      <c r="BC100" t="str">
        <f t="shared" si="180"/>
        <v/>
      </c>
      <c r="BD100" t="str">
        <f t="shared" si="181"/>
        <v>&lt;img src=@img/pets.png@&gt;</v>
      </c>
      <c r="BE100" t="str">
        <f t="shared" si="182"/>
        <v>pet med  broadmoor</v>
      </c>
      <c r="BF100" t="str">
        <f t="shared" si="183"/>
        <v>Broadmoor</v>
      </c>
      <c r="BG100">
        <v>38.804183299999998</v>
      </c>
      <c r="BH100">
        <v>-104.83983670000001</v>
      </c>
      <c r="BI100" t="str">
        <f t="shared" si="184"/>
        <v>[38.8041833,-104.8398367],</v>
      </c>
    </row>
    <row r="101" spans="2:61" ht="21" customHeight="1">
      <c r="B101" s="19" t="s">
        <v>80</v>
      </c>
      <c r="C101" t="s">
        <v>84</v>
      </c>
      <c r="G101" s="9" t="s">
        <v>160</v>
      </c>
      <c r="W101" t="str">
        <f t="shared" si="154"/>
        <v/>
      </c>
      <c r="X101" t="str">
        <f t="shared" si="155"/>
        <v/>
      </c>
      <c r="Y101" t="str">
        <f t="shared" si="156"/>
        <v/>
      </c>
      <c r="Z101" t="str">
        <f t="shared" si="157"/>
        <v/>
      </c>
      <c r="AA101" t="str">
        <f t="shared" si="158"/>
        <v/>
      </c>
      <c r="AB101" t="str">
        <f t="shared" si="159"/>
        <v/>
      </c>
      <c r="AC101" t="str">
        <f t="shared" si="160"/>
        <v/>
      </c>
      <c r="AD101" t="str">
        <f t="shared" si="161"/>
        <v/>
      </c>
      <c r="AE101" t="str">
        <f t="shared" si="162"/>
        <v/>
      </c>
      <c r="AF101" t="str">
        <f t="shared" si="163"/>
        <v/>
      </c>
      <c r="AG101" t="str">
        <f t="shared" si="164"/>
        <v/>
      </c>
      <c r="AH101" t="str">
        <f t="shared" si="165"/>
        <v/>
      </c>
      <c r="AI101" t="str">
        <f t="shared" si="166"/>
        <v/>
      </c>
      <c r="AJ101" t="str">
        <f t="shared" si="167"/>
        <v/>
      </c>
      <c r="AK101" t="str">
        <f t="shared" si="168"/>
        <v/>
      </c>
      <c r="AL101" t="str">
        <f t="shared" si="169"/>
        <v/>
      </c>
      <c r="AM101" t="str">
        <f t="shared" si="170"/>
        <v/>
      </c>
      <c r="AN101" t="str">
        <f t="shared" si="171"/>
        <v/>
      </c>
      <c r="AO101" t="str">
        <f t="shared" si="172"/>
        <v/>
      </c>
      <c r="AP101" t="str">
        <f t="shared" si="173"/>
        <v/>
      </c>
      <c r="AQ101" t="str">
        <f t="shared" si="174"/>
        <v/>
      </c>
      <c r="AR101" s="1"/>
      <c r="AU101" t="s">
        <v>405</v>
      </c>
      <c r="AV101" s="2" t="s">
        <v>404</v>
      </c>
      <c r="AW101" s="2" t="s">
        <v>404</v>
      </c>
      <c r="AX101" s="3" t="str">
        <f t="shared" si="175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1" t="str">
        <f t="shared" si="176"/>
        <v/>
      </c>
      <c r="AZ101" t="str">
        <f t="shared" si="177"/>
        <v/>
      </c>
      <c r="BA101" t="str">
        <f t="shared" si="178"/>
        <v/>
      </c>
      <c r="BB101" t="str">
        <f t="shared" si="179"/>
        <v/>
      </c>
      <c r="BC101" t="str">
        <f t="shared" si="180"/>
        <v/>
      </c>
      <c r="BD101" t="str">
        <f t="shared" si="181"/>
        <v/>
      </c>
      <c r="BE101" t="str">
        <f t="shared" si="182"/>
        <v>med  manitou</v>
      </c>
      <c r="BF101" t="str">
        <f t="shared" si="183"/>
        <v>Manitou Springs</v>
      </c>
      <c r="BG101">
        <v>38.859034999999999</v>
      </c>
      <c r="BH101">
        <v>-104.91963</v>
      </c>
      <c r="BI101" t="str">
        <f t="shared" si="184"/>
        <v>[38.859035,-104.91963],</v>
      </c>
    </row>
    <row r="102" spans="2:61" ht="21" customHeight="1">
      <c r="B102" t="s">
        <v>136</v>
      </c>
      <c r="C102" t="s">
        <v>138</v>
      </c>
      <c r="G102" s="9" t="s">
        <v>290</v>
      </c>
      <c r="J102">
        <v>1700</v>
      </c>
      <c r="K102">
        <v>1900</v>
      </c>
      <c r="L102">
        <v>1700</v>
      </c>
      <c r="M102">
        <v>1900</v>
      </c>
      <c r="N102">
        <v>1700</v>
      </c>
      <c r="O102">
        <v>1900</v>
      </c>
      <c r="P102">
        <v>1700</v>
      </c>
      <c r="Q102">
        <v>1900</v>
      </c>
      <c r="R102">
        <v>1700</v>
      </c>
      <c r="S102">
        <v>1900</v>
      </c>
      <c r="V102" s="26" t="s">
        <v>212</v>
      </c>
      <c r="W102" t="str">
        <f t="shared" si="154"/>
        <v/>
      </c>
      <c r="X102" t="str">
        <f t="shared" si="155"/>
        <v/>
      </c>
      <c r="Y102">
        <f t="shared" si="156"/>
        <v>17</v>
      </c>
      <c r="Z102">
        <f t="shared" si="157"/>
        <v>19</v>
      </c>
      <c r="AA102">
        <f t="shared" si="158"/>
        <v>17</v>
      </c>
      <c r="AB102">
        <f t="shared" si="159"/>
        <v>19</v>
      </c>
      <c r="AC102">
        <f t="shared" si="160"/>
        <v>17</v>
      </c>
      <c r="AD102">
        <f t="shared" si="161"/>
        <v>19</v>
      </c>
      <c r="AE102">
        <f t="shared" si="162"/>
        <v>17</v>
      </c>
      <c r="AF102">
        <f t="shared" si="163"/>
        <v>19</v>
      </c>
      <c r="AG102">
        <f t="shared" si="164"/>
        <v>17</v>
      </c>
      <c r="AH102">
        <f t="shared" si="165"/>
        <v>19</v>
      </c>
      <c r="AI102" t="str">
        <f t="shared" si="166"/>
        <v/>
      </c>
      <c r="AJ102" t="str">
        <f t="shared" si="167"/>
        <v/>
      </c>
      <c r="AK102" t="str">
        <f t="shared" si="168"/>
        <v/>
      </c>
      <c r="AL102" t="str">
        <f t="shared" si="169"/>
        <v>5pm-7pm</v>
      </c>
      <c r="AM102" t="str">
        <f t="shared" si="170"/>
        <v>5pm-7pm</v>
      </c>
      <c r="AN102" t="str">
        <f t="shared" si="171"/>
        <v>5pm-7pm</v>
      </c>
      <c r="AO102" t="str">
        <f t="shared" si="172"/>
        <v>5pm-7pm</v>
      </c>
      <c r="AP102" t="str">
        <f t="shared" si="173"/>
        <v>5pm-7pm</v>
      </c>
      <c r="AQ102" t="str">
        <f t="shared" si="174"/>
        <v/>
      </c>
      <c r="AR102" s="4"/>
      <c r="AU102" t="s">
        <v>405</v>
      </c>
      <c r="AV102" s="2" t="s">
        <v>403</v>
      </c>
      <c r="AW102" s="2" t="s">
        <v>403</v>
      </c>
      <c r="AX102" s="3" t="str">
        <f t="shared" si="175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2" t="str">
        <f t="shared" si="176"/>
        <v/>
      </c>
      <c r="AZ102" t="str">
        <f t="shared" si="177"/>
        <v/>
      </c>
      <c r="BA102" t="str">
        <f t="shared" si="178"/>
        <v/>
      </c>
      <c r="BB102" t="str">
        <f t="shared" si="179"/>
        <v>&lt;img src=@img/drinkicon.png@&gt;</v>
      </c>
      <c r="BC102" t="str">
        <f t="shared" si="180"/>
        <v>&lt;img src=@img/foodicon.png@&gt;</v>
      </c>
      <c r="BD102" t="str">
        <f t="shared" si="181"/>
        <v>&lt;img src=@img/drinkicon.png@&gt;&lt;img src=@img/foodicon.png@&gt;</v>
      </c>
      <c r="BE102" t="str">
        <f t="shared" si="182"/>
        <v>drink food med  nacademy</v>
      </c>
      <c r="BF102" t="str">
        <f t="shared" si="183"/>
        <v>North Academy</v>
      </c>
      <c r="BG102">
        <v>38.889229999999998</v>
      </c>
      <c r="BH102">
        <v>-104.75874</v>
      </c>
      <c r="BI102" t="str">
        <f t="shared" si="184"/>
        <v>[38.88923,-104.75874],</v>
      </c>
    </row>
    <row r="103" spans="2:61" ht="21" customHeight="1">
      <c r="B103" t="s">
        <v>62</v>
      </c>
      <c r="C103" t="s">
        <v>55</v>
      </c>
      <c r="G103" s="9" t="s">
        <v>146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t="s">
        <v>169</v>
      </c>
      <c r="W103" t="str">
        <f t="shared" si="154"/>
        <v/>
      </c>
      <c r="X103" t="str">
        <f t="shared" si="155"/>
        <v/>
      </c>
      <c r="Y103">
        <f t="shared" si="156"/>
        <v>17</v>
      </c>
      <c r="Z103">
        <f t="shared" si="157"/>
        <v>19</v>
      </c>
      <c r="AA103">
        <f t="shared" si="158"/>
        <v>17</v>
      </c>
      <c r="AB103">
        <f t="shared" si="159"/>
        <v>19</v>
      </c>
      <c r="AC103">
        <f t="shared" si="160"/>
        <v>17</v>
      </c>
      <c r="AD103">
        <f t="shared" si="161"/>
        <v>19</v>
      </c>
      <c r="AE103">
        <f t="shared" si="162"/>
        <v>17</v>
      </c>
      <c r="AF103">
        <f t="shared" si="163"/>
        <v>19</v>
      </c>
      <c r="AG103">
        <f t="shared" si="164"/>
        <v>17</v>
      </c>
      <c r="AH103">
        <f t="shared" si="165"/>
        <v>19</v>
      </c>
      <c r="AI103" t="str">
        <f t="shared" si="166"/>
        <v/>
      </c>
      <c r="AJ103" t="str">
        <f t="shared" si="167"/>
        <v/>
      </c>
      <c r="AK103" t="str">
        <f t="shared" si="168"/>
        <v/>
      </c>
      <c r="AL103" t="str">
        <f t="shared" si="169"/>
        <v>5pm-7pm</v>
      </c>
      <c r="AM103" t="str">
        <f t="shared" si="170"/>
        <v>5pm-7pm</v>
      </c>
      <c r="AN103" t="str">
        <f t="shared" si="171"/>
        <v>5pm-7pm</v>
      </c>
      <c r="AO103" t="str">
        <f t="shared" si="172"/>
        <v>5pm-7pm</v>
      </c>
      <c r="AP103" t="str">
        <f t="shared" si="173"/>
        <v>5pm-7pm</v>
      </c>
      <c r="AQ103" t="str">
        <f t="shared" si="174"/>
        <v/>
      </c>
      <c r="AR103" s="1" t="s">
        <v>147</v>
      </c>
      <c r="AU103" t="s">
        <v>405</v>
      </c>
      <c r="AV103" s="2" t="s">
        <v>403</v>
      </c>
      <c r="AW103" s="2" t="s">
        <v>403</v>
      </c>
      <c r="AX103" s="3" t="str">
        <f t="shared" si="175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3" t="str">
        <f t="shared" si="176"/>
        <v/>
      </c>
      <c r="AZ103" t="str">
        <f t="shared" si="177"/>
        <v/>
      </c>
      <c r="BA103" t="str">
        <f t="shared" si="178"/>
        <v/>
      </c>
      <c r="BB103" t="str">
        <f t="shared" si="179"/>
        <v>&lt;img src=@img/drinkicon.png@&gt;</v>
      </c>
      <c r="BC103" t="str">
        <f t="shared" si="180"/>
        <v>&lt;img src=@img/foodicon.png@&gt;</v>
      </c>
      <c r="BD103" t="str">
        <f t="shared" si="181"/>
        <v>&lt;img src=@img/drinkicon.png@&gt;&lt;img src=@img/foodicon.png@&gt;</v>
      </c>
      <c r="BE103" t="str">
        <f t="shared" si="182"/>
        <v>drink food med  downtown</v>
      </c>
      <c r="BF103" t="str">
        <f t="shared" si="183"/>
        <v>Downtown</v>
      </c>
      <c r="BG103">
        <v>38.835619999999999</v>
      </c>
      <c r="BH103">
        <v>-104.82317999999999</v>
      </c>
      <c r="BI103" t="str">
        <f t="shared" si="184"/>
        <v>[38.83562,-104.82318],</v>
      </c>
    </row>
    <row r="104" spans="2:61" ht="21" customHeight="1">
      <c r="B104" t="s">
        <v>122</v>
      </c>
      <c r="C104" t="s">
        <v>124</v>
      </c>
      <c r="G104" s="9" t="s">
        <v>277</v>
      </c>
      <c r="H104">
        <v>1600</v>
      </c>
      <c r="I104">
        <v>1800</v>
      </c>
      <c r="J104">
        <v>1600</v>
      </c>
      <c r="K104">
        <v>1800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206</v>
      </c>
      <c r="W104">
        <f t="shared" si="154"/>
        <v>16</v>
      </c>
      <c r="X104">
        <f t="shared" si="155"/>
        <v>18</v>
      </c>
      <c r="Y104">
        <f t="shared" si="156"/>
        <v>16</v>
      </c>
      <c r="Z104">
        <f t="shared" si="157"/>
        <v>18</v>
      </c>
      <c r="AA104">
        <f t="shared" si="158"/>
        <v>16</v>
      </c>
      <c r="AB104">
        <f t="shared" si="159"/>
        <v>18</v>
      </c>
      <c r="AC104">
        <f t="shared" si="160"/>
        <v>16</v>
      </c>
      <c r="AD104">
        <f t="shared" si="161"/>
        <v>18</v>
      </c>
      <c r="AE104">
        <f t="shared" si="162"/>
        <v>16</v>
      </c>
      <c r="AF104">
        <f t="shared" si="163"/>
        <v>18</v>
      </c>
      <c r="AG104">
        <f t="shared" si="164"/>
        <v>16</v>
      </c>
      <c r="AH104">
        <f t="shared" si="165"/>
        <v>18</v>
      </c>
      <c r="AI104">
        <f t="shared" si="166"/>
        <v>16</v>
      </c>
      <c r="AJ104">
        <f t="shared" si="167"/>
        <v>18</v>
      </c>
      <c r="AK104" t="str">
        <f t="shared" si="168"/>
        <v>4pm-6pm</v>
      </c>
      <c r="AL104" t="str">
        <f t="shared" si="169"/>
        <v>4pm-6pm</v>
      </c>
      <c r="AM104" t="str">
        <f t="shared" si="170"/>
        <v>4pm-6pm</v>
      </c>
      <c r="AN104" t="str">
        <f t="shared" si="171"/>
        <v>4pm-6pm</v>
      </c>
      <c r="AO104" t="str">
        <f t="shared" si="172"/>
        <v>4pm-6pm</v>
      </c>
      <c r="AP104" t="str">
        <f t="shared" si="173"/>
        <v>4pm-6pm</v>
      </c>
      <c r="AQ104" t="str">
        <f t="shared" si="174"/>
        <v>4pm-6pm</v>
      </c>
      <c r="AR104" s="1"/>
      <c r="AU104" t="s">
        <v>405</v>
      </c>
      <c r="AV104" s="2" t="s">
        <v>403</v>
      </c>
      <c r="AW104" s="2" t="s">
        <v>403</v>
      </c>
      <c r="AX104" s="3" t="str">
        <f t="shared" si="175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4" t="str">
        <f t="shared" si="176"/>
        <v/>
      </c>
      <c r="AZ104" t="str">
        <f t="shared" si="177"/>
        <v/>
      </c>
      <c r="BA104" t="str">
        <f t="shared" si="178"/>
        <v/>
      </c>
      <c r="BB104" t="str">
        <f t="shared" si="179"/>
        <v>&lt;img src=@img/drinkicon.png@&gt;</v>
      </c>
      <c r="BC104" t="str">
        <f t="shared" si="180"/>
        <v>&lt;img src=@img/foodicon.png@&gt;</v>
      </c>
      <c r="BD104" t="str">
        <f t="shared" si="181"/>
        <v>&lt;img src=@img/drinkicon.png@&gt;&lt;img src=@img/foodicon.png@&gt;</v>
      </c>
      <c r="BE104" t="str">
        <f t="shared" si="182"/>
        <v>drink food med  northgate</v>
      </c>
      <c r="BF104" t="str">
        <f t="shared" si="183"/>
        <v>North Gate</v>
      </c>
      <c r="BG104">
        <v>39.018268800000001</v>
      </c>
      <c r="BH104">
        <v>-104.7906933</v>
      </c>
      <c r="BI104" t="str">
        <f t="shared" si="184"/>
        <v>[39.0182688,-104.7906933],</v>
      </c>
    </row>
    <row r="105" spans="2:61" ht="21" customHeight="1">
      <c r="B105" t="s">
        <v>120</v>
      </c>
      <c r="C105" t="s">
        <v>123</v>
      </c>
      <c r="G105" s="9" t="s">
        <v>275</v>
      </c>
      <c r="H105">
        <v>1600</v>
      </c>
      <c r="I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201</v>
      </c>
      <c r="W105">
        <f t="shared" si="154"/>
        <v>16</v>
      </c>
      <c r="X105">
        <f t="shared" si="155"/>
        <v>18</v>
      </c>
      <c r="Y105" t="str">
        <f t="shared" si="156"/>
        <v/>
      </c>
      <c r="Z105" t="str">
        <f t="shared" si="157"/>
        <v/>
      </c>
      <c r="AA105" t="str">
        <f t="shared" si="158"/>
        <v/>
      </c>
      <c r="AB105" t="str">
        <f t="shared" si="159"/>
        <v/>
      </c>
      <c r="AC105">
        <f t="shared" si="160"/>
        <v>16</v>
      </c>
      <c r="AD105">
        <f t="shared" si="161"/>
        <v>18</v>
      </c>
      <c r="AE105">
        <f t="shared" si="162"/>
        <v>16</v>
      </c>
      <c r="AF105">
        <f t="shared" si="163"/>
        <v>18</v>
      </c>
      <c r="AG105">
        <f t="shared" si="164"/>
        <v>16</v>
      </c>
      <c r="AH105">
        <f t="shared" si="165"/>
        <v>18</v>
      </c>
      <c r="AI105">
        <f t="shared" si="166"/>
        <v>16</v>
      </c>
      <c r="AJ105">
        <f t="shared" si="167"/>
        <v>18</v>
      </c>
      <c r="AK105" t="str">
        <f t="shared" si="168"/>
        <v>4pm-6pm</v>
      </c>
      <c r="AL105" t="str">
        <f t="shared" si="169"/>
        <v/>
      </c>
      <c r="AM105" t="str">
        <f t="shared" si="170"/>
        <v/>
      </c>
      <c r="AN105" t="str">
        <f t="shared" si="171"/>
        <v>4pm-6pm</v>
      </c>
      <c r="AO105" t="str">
        <f t="shared" si="172"/>
        <v>4pm-6pm</v>
      </c>
      <c r="AP105" t="str">
        <f t="shared" si="173"/>
        <v>4pm-6pm</v>
      </c>
      <c r="AQ105" t="str">
        <f t="shared" si="174"/>
        <v>4pm-6pm</v>
      </c>
      <c r="AR105" s="6"/>
      <c r="AU105" t="s">
        <v>405</v>
      </c>
      <c r="AV105" s="2" t="s">
        <v>403</v>
      </c>
      <c r="AW105" s="2" t="s">
        <v>403</v>
      </c>
      <c r="AX105" s="3" t="str">
        <f t="shared" si="175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5" t="str">
        <f t="shared" si="176"/>
        <v/>
      </c>
      <c r="AZ105" t="str">
        <f t="shared" si="177"/>
        <v/>
      </c>
      <c r="BA105" t="str">
        <f t="shared" si="178"/>
        <v/>
      </c>
      <c r="BB105" t="str">
        <f t="shared" si="179"/>
        <v>&lt;img src=@img/drinkicon.png@&gt;</v>
      </c>
      <c r="BC105" t="str">
        <f t="shared" si="180"/>
        <v>&lt;img src=@img/foodicon.png@&gt;</v>
      </c>
      <c r="BD105" t="str">
        <f t="shared" si="181"/>
        <v>&lt;img src=@img/drinkicon.png@&gt;&lt;img src=@img/foodicon.png@&gt;</v>
      </c>
      <c r="BE105" t="str">
        <f t="shared" si="182"/>
        <v>drink food med  monument</v>
      </c>
      <c r="BF105" t="str">
        <f t="shared" si="183"/>
        <v>Monument</v>
      </c>
      <c r="BG105">
        <v>39.124110000000002</v>
      </c>
      <c r="BH105">
        <v>-104.91367</v>
      </c>
      <c r="BI105" t="str">
        <f t="shared" si="184"/>
        <v>[39.12411,-104.91367],</v>
      </c>
    </row>
    <row r="106" spans="2:61" ht="21" customHeight="1">
      <c r="B106" s="19" t="s">
        <v>106</v>
      </c>
      <c r="C106" t="s">
        <v>55</v>
      </c>
      <c r="G106" s="9" t="s">
        <v>260</v>
      </c>
      <c r="L106">
        <v>1600</v>
      </c>
      <c r="M106">
        <v>1900</v>
      </c>
      <c r="N106">
        <v>1600</v>
      </c>
      <c r="O106">
        <v>1900</v>
      </c>
      <c r="P106">
        <v>1600</v>
      </c>
      <c r="Q106">
        <v>1900</v>
      </c>
      <c r="R106">
        <v>1600</v>
      </c>
      <c r="S106">
        <v>1900</v>
      </c>
      <c r="T106">
        <v>1600</v>
      </c>
      <c r="U106">
        <v>1900</v>
      </c>
      <c r="V106" t="s">
        <v>186</v>
      </c>
      <c r="W106" t="str">
        <f t="shared" si="154"/>
        <v/>
      </c>
      <c r="X106" t="str">
        <f t="shared" si="155"/>
        <v/>
      </c>
      <c r="Y106" t="str">
        <f t="shared" si="156"/>
        <v/>
      </c>
      <c r="Z106" t="str">
        <f t="shared" si="157"/>
        <v/>
      </c>
      <c r="AA106">
        <f t="shared" si="158"/>
        <v>16</v>
      </c>
      <c r="AB106">
        <f t="shared" si="159"/>
        <v>19</v>
      </c>
      <c r="AC106">
        <f t="shared" si="160"/>
        <v>16</v>
      </c>
      <c r="AD106">
        <f t="shared" si="161"/>
        <v>19</v>
      </c>
      <c r="AE106">
        <f t="shared" si="162"/>
        <v>16</v>
      </c>
      <c r="AF106">
        <f t="shared" si="163"/>
        <v>19</v>
      </c>
      <c r="AG106">
        <f t="shared" si="164"/>
        <v>16</v>
      </c>
      <c r="AH106">
        <f t="shared" si="165"/>
        <v>19</v>
      </c>
      <c r="AI106">
        <f t="shared" si="166"/>
        <v>16</v>
      </c>
      <c r="AJ106">
        <f t="shared" si="167"/>
        <v>19</v>
      </c>
      <c r="AK106" t="str">
        <f t="shared" si="168"/>
        <v/>
      </c>
      <c r="AL106" t="str">
        <f t="shared" si="169"/>
        <v/>
      </c>
      <c r="AM106" t="str">
        <f t="shared" si="170"/>
        <v>4pm-7pm</v>
      </c>
      <c r="AN106" t="str">
        <f t="shared" si="171"/>
        <v>4pm-7pm</v>
      </c>
      <c r="AO106" t="str">
        <f t="shared" si="172"/>
        <v>4pm-7pm</v>
      </c>
      <c r="AP106" t="str">
        <f t="shared" si="173"/>
        <v>4pm-7pm</v>
      </c>
      <c r="AQ106" t="str">
        <f t="shared" si="174"/>
        <v>4pm-7pm</v>
      </c>
      <c r="AR106" s="1"/>
      <c r="AU106" t="s">
        <v>405</v>
      </c>
      <c r="AV106" s="2" t="s">
        <v>403</v>
      </c>
      <c r="AW106" s="2" t="s">
        <v>404</v>
      </c>
      <c r="AX106" s="3" t="str">
        <f t="shared" si="175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6" t="str">
        <f t="shared" si="176"/>
        <v/>
      </c>
      <c r="AZ106" t="str">
        <f t="shared" si="177"/>
        <v/>
      </c>
      <c r="BA106" t="str">
        <f t="shared" si="178"/>
        <v/>
      </c>
      <c r="BB106" t="str">
        <f t="shared" si="179"/>
        <v>&lt;img src=@img/drinkicon.png@&gt;</v>
      </c>
      <c r="BC106" t="str">
        <f t="shared" si="180"/>
        <v/>
      </c>
      <c r="BD106" t="str">
        <f t="shared" si="181"/>
        <v>&lt;img src=@img/drinkicon.png@&gt;</v>
      </c>
      <c r="BE106" t="str">
        <f t="shared" si="182"/>
        <v>drink med  downtown</v>
      </c>
      <c r="BF106" t="str">
        <f t="shared" si="183"/>
        <v>Downtown</v>
      </c>
      <c r="BG106">
        <v>38.832680000000003</v>
      </c>
      <c r="BH106">
        <v>-104.82393</v>
      </c>
      <c r="BI106" t="str">
        <f t="shared" si="184"/>
        <v>[38.83268,-104.82393],</v>
      </c>
    </row>
    <row r="107" spans="2:61" ht="21" customHeight="1">
      <c r="B107" s="19" t="s">
        <v>98</v>
      </c>
      <c r="C107" t="s">
        <v>55</v>
      </c>
      <c r="G107" s="9" t="s">
        <v>253</v>
      </c>
      <c r="H107">
        <v>1500</v>
      </c>
      <c r="I107">
        <v>1800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T107">
        <v>1500</v>
      </c>
      <c r="U107">
        <v>1800</v>
      </c>
      <c r="V107" t="s">
        <v>185</v>
      </c>
      <c r="W107">
        <f t="shared" si="154"/>
        <v>15</v>
      </c>
      <c r="X107">
        <f t="shared" si="155"/>
        <v>18</v>
      </c>
      <c r="Y107">
        <f t="shared" si="156"/>
        <v>15</v>
      </c>
      <c r="Z107">
        <f t="shared" si="157"/>
        <v>18</v>
      </c>
      <c r="AA107">
        <f t="shared" si="158"/>
        <v>15</v>
      </c>
      <c r="AB107">
        <f t="shared" si="159"/>
        <v>18</v>
      </c>
      <c r="AC107">
        <f t="shared" si="160"/>
        <v>15</v>
      </c>
      <c r="AD107">
        <f t="shared" si="161"/>
        <v>18</v>
      </c>
      <c r="AE107">
        <f t="shared" si="162"/>
        <v>15</v>
      </c>
      <c r="AF107">
        <f t="shared" si="163"/>
        <v>18</v>
      </c>
      <c r="AG107">
        <f t="shared" si="164"/>
        <v>15</v>
      </c>
      <c r="AH107">
        <f t="shared" si="165"/>
        <v>18</v>
      </c>
      <c r="AI107">
        <f t="shared" si="166"/>
        <v>15</v>
      </c>
      <c r="AJ107">
        <f t="shared" si="167"/>
        <v>18</v>
      </c>
      <c r="AK107" t="str">
        <f t="shared" si="168"/>
        <v>3pm-6pm</v>
      </c>
      <c r="AL107" t="str">
        <f t="shared" si="169"/>
        <v>3pm-6pm</v>
      </c>
      <c r="AM107" t="str">
        <f t="shared" si="170"/>
        <v>3pm-6pm</v>
      </c>
      <c r="AN107" t="str">
        <f t="shared" si="171"/>
        <v>3pm-6pm</v>
      </c>
      <c r="AO107" t="str">
        <f t="shared" si="172"/>
        <v>3pm-6pm</v>
      </c>
      <c r="AP107" t="str">
        <f t="shared" si="173"/>
        <v>3pm-6pm</v>
      </c>
      <c r="AQ107" t="str">
        <f t="shared" si="174"/>
        <v>3pm-6pm</v>
      </c>
      <c r="AR107" s="1"/>
      <c r="AS107" t="s">
        <v>326</v>
      </c>
      <c r="AU107" t="s">
        <v>405</v>
      </c>
      <c r="AV107" s="2" t="s">
        <v>403</v>
      </c>
      <c r="AW107" s="2" t="s">
        <v>403</v>
      </c>
      <c r="AX107" s="3" t="str">
        <f t="shared" si="175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7" t="str">
        <f t="shared" si="176"/>
        <v>&lt;img src=@img/outdoor.png@&gt;</v>
      </c>
      <c r="AZ107" t="str">
        <f t="shared" si="177"/>
        <v/>
      </c>
      <c r="BA107" t="str">
        <f t="shared" si="178"/>
        <v/>
      </c>
      <c r="BB107" t="str">
        <f t="shared" si="179"/>
        <v>&lt;img src=@img/drinkicon.png@&gt;</v>
      </c>
      <c r="BC107" t="str">
        <f t="shared" si="180"/>
        <v>&lt;img src=@img/foodicon.png@&gt;</v>
      </c>
      <c r="BD107" t="str">
        <f t="shared" si="181"/>
        <v>&lt;img src=@img/outdoor.png@&gt;&lt;img src=@img/drinkicon.png@&gt;&lt;img src=@img/foodicon.png@&gt;</v>
      </c>
      <c r="BE107" t="str">
        <f t="shared" si="182"/>
        <v>outdoor drink food med  downtown</v>
      </c>
      <c r="BF107" t="str">
        <f t="shared" si="183"/>
        <v>Downtown</v>
      </c>
      <c r="BG107">
        <v>38.826425800000003</v>
      </c>
      <c r="BH107">
        <v>-104.827124</v>
      </c>
      <c r="BI107" t="str">
        <f t="shared" si="184"/>
        <v>[38.8264258,-104.827124],</v>
      </c>
    </row>
    <row r="108" spans="2:61" ht="21" customHeight="1">
      <c r="B108" s="19" t="s">
        <v>92</v>
      </c>
      <c r="C108" t="s">
        <v>96</v>
      </c>
      <c r="G108" s="9" t="s">
        <v>247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V108" s="3" t="s">
        <v>409</v>
      </c>
      <c r="W108" t="str">
        <f t="shared" si="154"/>
        <v/>
      </c>
      <c r="X108" t="str">
        <f t="shared" si="155"/>
        <v/>
      </c>
      <c r="Y108">
        <f t="shared" si="156"/>
        <v>16</v>
      </c>
      <c r="Z108">
        <f t="shared" si="157"/>
        <v>18</v>
      </c>
      <c r="AA108">
        <f t="shared" si="158"/>
        <v>16</v>
      </c>
      <c r="AB108">
        <f t="shared" si="159"/>
        <v>18</v>
      </c>
      <c r="AC108">
        <f t="shared" si="160"/>
        <v>16</v>
      </c>
      <c r="AD108">
        <f t="shared" si="161"/>
        <v>18</v>
      </c>
      <c r="AE108">
        <f t="shared" si="162"/>
        <v>16</v>
      </c>
      <c r="AF108">
        <f t="shared" si="163"/>
        <v>18</v>
      </c>
      <c r="AG108">
        <f t="shared" si="164"/>
        <v>16</v>
      </c>
      <c r="AH108">
        <f t="shared" si="165"/>
        <v>18</v>
      </c>
      <c r="AI108" t="str">
        <f t="shared" si="166"/>
        <v/>
      </c>
      <c r="AJ108" t="str">
        <f t="shared" si="167"/>
        <v/>
      </c>
      <c r="AK108" t="str">
        <f t="shared" si="168"/>
        <v/>
      </c>
      <c r="AL108" t="str">
        <f t="shared" si="169"/>
        <v>4pm-6pm</v>
      </c>
      <c r="AM108" t="str">
        <f t="shared" si="170"/>
        <v>4pm-6pm</v>
      </c>
      <c r="AN108" t="str">
        <f t="shared" si="171"/>
        <v>4pm-6pm</v>
      </c>
      <c r="AO108" t="str">
        <f t="shared" si="172"/>
        <v>4pm-6pm</v>
      </c>
      <c r="AP108" t="str">
        <f t="shared" si="173"/>
        <v>4pm-6pm</v>
      </c>
      <c r="AQ108" t="str">
        <f t="shared" si="174"/>
        <v/>
      </c>
      <c r="AR108" s="4"/>
      <c r="AT108" t="s">
        <v>314</v>
      </c>
      <c r="AU108" t="s">
        <v>405</v>
      </c>
      <c r="AV108" s="2" t="s">
        <v>403</v>
      </c>
      <c r="AW108" s="2" t="s">
        <v>403</v>
      </c>
      <c r="AX108" s="3" t="str">
        <f t="shared" si="175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8" t="str">
        <f t="shared" si="176"/>
        <v/>
      </c>
      <c r="AZ108" t="str">
        <f t="shared" si="177"/>
        <v>&lt;img src=@img/pets.png@&gt;</v>
      </c>
      <c r="BA108" t="str">
        <f t="shared" si="178"/>
        <v/>
      </c>
      <c r="BB108" t="str">
        <f t="shared" si="179"/>
        <v>&lt;img src=@img/drinkicon.png@&gt;</v>
      </c>
      <c r="BC108" t="str">
        <f t="shared" si="180"/>
        <v>&lt;img src=@img/foodicon.png@&gt;</v>
      </c>
      <c r="BD108" t="str">
        <f t="shared" si="181"/>
        <v>&lt;img src=@img/pets.png@&gt;&lt;img src=@img/drinkicon.png@&gt;&lt;img src=@img/foodicon.png@&gt;</v>
      </c>
      <c r="BE108" t="str">
        <f t="shared" si="182"/>
        <v>pet drink food med  powers</v>
      </c>
      <c r="BF108" t="str">
        <f t="shared" si="183"/>
        <v>Powers Road</v>
      </c>
      <c r="BG108">
        <v>38.881039999999999</v>
      </c>
      <c r="BH108">
        <v>-104.7167</v>
      </c>
      <c r="BI108" t="str">
        <f t="shared" si="184"/>
        <v>[38.88104,-104.7167],</v>
      </c>
    </row>
    <row r="109" spans="2:61" ht="21" customHeight="1">
      <c r="B109" s="18" t="s">
        <v>74</v>
      </c>
      <c r="C109" t="s">
        <v>73</v>
      </c>
      <c r="G109" s="9" t="s">
        <v>154</v>
      </c>
      <c r="H109">
        <v>1100</v>
      </c>
      <c r="I109">
        <v>2400</v>
      </c>
      <c r="J109">
        <v>1500</v>
      </c>
      <c r="K109">
        <v>1900</v>
      </c>
      <c r="L109">
        <v>1500</v>
      </c>
      <c r="M109">
        <v>1900</v>
      </c>
      <c r="N109">
        <v>1500</v>
      </c>
      <c r="O109">
        <v>1900</v>
      </c>
      <c r="P109">
        <v>1500</v>
      </c>
      <c r="Q109">
        <v>1900</v>
      </c>
      <c r="R109">
        <v>1500</v>
      </c>
      <c r="S109">
        <v>1900</v>
      </c>
      <c r="T109">
        <v>1500</v>
      </c>
      <c r="U109">
        <v>1900</v>
      </c>
      <c r="V109" t="s">
        <v>410</v>
      </c>
      <c r="W109">
        <f t="shared" si="154"/>
        <v>11</v>
      </c>
      <c r="X109">
        <f t="shared" si="155"/>
        <v>24</v>
      </c>
      <c r="Y109">
        <f t="shared" si="156"/>
        <v>15</v>
      </c>
      <c r="Z109">
        <f t="shared" si="157"/>
        <v>19</v>
      </c>
      <c r="AA109">
        <f t="shared" si="158"/>
        <v>15</v>
      </c>
      <c r="AB109">
        <f t="shared" si="159"/>
        <v>19</v>
      </c>
      <c r="AC109">
        <f t="shared" si="160"/>
        <v>15</v>
      </c>
      <c r="AD109">
        <f t="shared" si="161"/>
        <v>19</v>
      </c>
      <c r="AE109">
        <f t="shared" si="162"/>
        <v>15</v>
      </c>
      <c r="AF109">
        <f t="shared" si="163"/>
        <v>19</v>
      </c>
      <c r="AG109">
        <f t="shared" si="164"/>
        <v>15</v>
      </c>
      <c r="AH109">
        <f t="shared" si="165"/>
        <v>19</v>
      </c>
      <c r="AI109">
        <f t="shared" si="166"/>
        <v>15</v>
      </c>
      <c r="AJ109">
        <f t="shared" si="167"/>
        <v>19</v>
      </c>
      <c r="AK109" t="str">
        <f t="shared" si="168"/>
        <v>11am-12am</v>
      </c>
      <c r="AL109" t="str">
        <f t="shared" si="169"/>
        <v>3pm-7pm</v>
      </c>
      <c r="AM109" t="str">
        <f t="shared" si="170"/>
        <v>3pm-7pm</v>
      </c>
      <c r="AN109" t="str">
        <f t="shared" si="171"/>
        <v>3pm-7pm</v>
      </c>
      <c r="AO109" t="str">
        <f t="shared" si="172"/>
        <v>3pm-7pm</v>
      </c>
      <c r="AP109" t="str">
        <f t="shared" si="173"/>
        <v>3pm-7pm</v>
      </c>
      <c r="AQ109" t="str">
        <f t="shared" si="174"/>
        <v>3pm-7pm</v>
      </c>
      <c r="AR109" s="1"/>
      <c r="AS109" t="s">
        <v>326</v>
      </c>
      <c r="AU109" t="s">
        <v>405</v>
      </c>
      <c r="AV109" s="2" t="s">
        <v>403</v>
      </c>
      <c r="AW109" s="2" t="s">
        <v>403</v>
      </c>
      <c r="AX109" s="3" t="str">
        <f t="shared" si="175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09" t="str">
        <f t="shared" si="176"/>
        <v>&lt;img src=@img/outdoor.png@&gt;</v>
      </c>
      <c r="AZ109" t="str">
        <f t="shared" si="177"/>
        <v/>
      </c>
      <c r="BA109" t="str">
        <f t="shared" si="178"/>
        <v/>
      </c>
      <c r="BB109" t="str">
        <f t="shared" si="179"/>
        <v>&lt;img src=@img/drinkicon.png@&gt;</v>
      </c>
      <c r="BC109" t="str">
        <f t="shared" si="180"/>
        <v>&lt;img src=@img/foodicon.png@&gt;</v>
      </c>
      <c r="BD109" t="str">
        <f t="shared" si="181"/>
        <v>&lt;img src=@img/outdoor.png@&gt;&lt;img src=@img/drinkicon.png@&gt;&lt;img src=@img/foodicon.png@&gt;</v>
      </c>
      <c r="BE109" t="str">
        <f t="shared" si="182"/>
        <v>outdoor drink food med  oldcolo</v>
      </c>
      <c r="BF109" t="str">
        <f t="shared" si="183"/>
        <v>Old Colorado Springs</v>
      </c>
      <c r="BG109">
        <v>38.846469999999997</v>
      </c>
      <c r="BH109">
        <v>-104.86208000000001</v>
      </c>
      <c r="BI109" t="str">
        <f t="shared" si="184"/>
        <v>[38.84647,-104.86208],</v>
      </c>
    </row>
    <row r="110" spans="2:61" ht="21" customHeight="1">
      <c r="B110" t="s">
        <v>234</v>
      </c>
      <c r="C110" t="s">
        <v>138</v>
      </c>
      <c r="G110" s="9" t="s">
        <v>312</v>
      </c>
      <c r="J110">
        <v>1600</v>
      </c>
      <c r="K110">
        <v>1730</v>
      </c>
      <c r="L110">
        <v>1600</v>
      </c>
      <c r="M110">
        <v>1730</v>
      </c>
      <c r="N110">
        <v>1600</v>
      </c>
      <c r="O110">
        <v>1730</v>
      </c>
      <c r="P110">
        <v>1600</v>
      </c>
      <c r="Q110">
        <v>1730</v>
      </c>
      <c r="R110">
        <v>1600</v>
      </c>
      <c r="S110">
        <v>1730</v>
      </c>
      <c r="V110" t="s">
        <v>241</v>
      </c>
      <c r="W110" t="str">
        <f t="shared" si="154"/>
        <v/>
      </c>
      <c r="X110" t="str">
        <f t="shared" si="155"/>
        <v/>
      </c>
      <c r="Y110">
        <f t="shared" si="156"/>
        <v>16</v>
      </c>
      <c r="Z110">
        <f t="shared" si="157"/>
        <v>17.3</v>
      </c>
      <c r="AA110">
        <f t="shared" si="158"/>
        <v>16</v>
      </c>
      <c r="AB110">
        <f t="shared" si="159"/>
        <v>17.3</v>
      </c>
      <c r="AC110">
        <f t="shared" si="160"/>
        <v>16</v>
      </c>
      <c r="AD110">
        <f t="shared" si="161"/>
        <v>17.3</v>
      </c>
      <c r="AE110">
        <f t="shared" si="162"/>
        <v>16</v>
      </c>
      <c r="AF110">
        <f t="shared" si="163"/>
        <v>17.3</v>
      </c>
      <c r="AG110">
        <f t="shared" si="164"/>
        <v>16</v>
      </c>
      <c r="AH110">
        <f t="shared" si="165"/>
        <v>17.3</v>
      </c>
      <c r="AI110" t="str">
        <f t="shared" si="166"/>
        <v/>
      </c>
      <c r="AJ110" t="str">
        <f t="shared" si="167"/>
        <v/>
      </c>
      <c r="AK110" t="str">
        <f t="shared" si="168"/>
        <v/>
      </c>
      <c r="AL110" t="str">
        <f t="shared" si="169"/>
        <v>4pm-5.3pm</v>
      </c>
      <c r="AM110" t="str">
        <f t="shared" si="170"/>
        <v>4pm-5.3pm</v>
      </c>
      <c r="AN110" t="str">
        <f t="shared" si="171"/>
        <v>4pm-5.3pm</v>
      </c>
      <c r="AO110" t="str">
        <f t="shared" si="172"/>
        <v>4pm-5.3pm</v>
      </c>
      <c r="AP110" t="str">
        <f t="shared" si="173"/>
        <v>4pm-5.3pm</v>
      </c>
      <c r="AQ110" t="str">
        <f t="shared" si="174"/>
        <v/>
      </c>
      <c r="AR110" s="1"/>
      <c r="AU110" t="s">
        <v>405</v>
      </c>
      <c r="AV110" s="2" t="s">
        <v>403</v>
      </c>
      <c r="AW110" s="2" t="s">
        <v>403</v>
      </c>
      <c r="AX110" s="3" t="str">
        <f t="shared" si="175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0" t="str">
        <f t="shared" si="176"/>
        <v/>
      </c>
      <c r="AZ110" t="str">
        <f t="shared" si="177"/>
        <v/>
      </c>
      <c r="BA110" t="str">
        <f t="shared" si="178"/>
        <v/>
      </c>
      <c r="BB110" t="str">
        <f t="shared" si="179"/>
        <v>&lt;img src=@img/drinkicon.png@&gt;</v>
      </c>
      <c r="BC110" t="str">
        <f t="shared" si="180"/>
        <v>&lt;img src=@img/foodicon.png@&gt;</v>
      </c>
      <c r="BD110" t="str">
        <f t="shared" si="181"/>
        <v>&lt;img src=@img/drinkicon.png@&gt;&lt;img src=@img/foodicon.png@&gt;</v>
      </c>
      <c r="BE110" t="str">
        <f t="shared" si="182"/>
        <v>drink food med  nacademy</v>
      </c>
      <c r="BF110" t="str">
        <f t="shared" si="183"/>
        <v>North Academy</v>
      </c>
      <c r="BG110">
        <v>38.846600799999997</v>
      </c>
      <c r="BH110">
        <v>-104.7562155</v>
      </c>
      <c r="BI110" t="str">
        <f t="shared" si="184"/>
        <v>[38.8466008,-104.7562155],</v>
      </c>
    </row>
    <row r="111" spans="2:61" ht="21" customHeight="1">
      <c r="B111" s="19" t="s">
        <v>108</v>
      </c>
      <c r="C111" t="s">
        <v>55</v>
      </c>
      <c r="G111" s="9" t="s">
        <v>263</v>
      </c>
      <c r="H111">
        <v>1600</v>
      </c>
      <c r="I111">
        <v>1900</v>
      </c>
      <c r="J111">
        <v>1600</v>
      </c>
      <c r="K111">
        <v>1900</v>
      </c>
      <c r="L111">
        <v>1600</v>
      </c>
      <c r="M111">
        <v>1900</v>
      </c>
      <c r="N111">
        <v>1600</v>
      </c>
      <c r="O111">
        <v>1900</v>
      </c>
      <c r="P111">
        <v>1600</v>
      </c>
      <c r="Q111">
        <v>1900</v>
      </c>
      <c r="R111">
        <v>1600</v>
      </c>
      <c r="S111">
        <v>1900</v>
      </c>
      <c r="T111">
        <v>1600</v>
      </c>
      <c r="U111">
        <v>1900</v>
      </c>
      <c r="V111" t="s">
        <v>195</v>
      </c>
      <c r="W111">
        <f t="shared" si="154"/>
        <v>16</v>
      </c>
      <c r="X111">
        <f t="shared" si="155"/>
        <v>19</v>
      </c>
      <c r="Y111">
        <f t="shared" si="156"/>
        <v>16</v>
      </c>
      <c r="Z111">
        <f t="shared" si="157"/>
        <v>19</v>
      </c>
      <c r="AA111">
        <f t="shared" si="158"/>
        <v>16</v>
      </c>
      <c r="AB111">
        <f t="shared" si="159"/>
        <v>19</v>
      </c>
      <c r="AC111">
        <f t="shared" si="160"/>
        <v>16</v>
      </c>
      <c r="AD111">
        <f t="shared" si="161"/>
        <v>19</v>
      </c>
      <c r="AE111">
        <f t="shared" si="162"/>
        <v>16</v>
      </c>
      <c r="AF111">
        <f t="shared" si="163"/>
        <v>19</v>
      </c>
      <c r="AG111">
        <f t="shared" si="164"/>
        <v>16</v>
      </c>
      <c r="AH111">
        <f t="shared" si="165"/>
        <v>19</v>
      </c>
      <c r="AI111">
        <f t="shared" si="166"/>
        <v>16</v>
      </c>
      <c r="AJ111">
        <f t="shared" si="167"/>
        <v>19</v>
      </c>
      <c r="AK111" t="str">
        <f t="shared" si="168"/>
        <v>4pm-7pm</v>
      </c>
      <c r="AL111" t="str">
        <f t="shared" si="169"/>
        <v>4pm-7pm</v>
      </c>
      <c r="AM111" t="str">
        <f t="shared" si="170"/>
        <v>4pm-7pm</v>
      </c>
      <c r="AN111" t="str">
        <f t="shared" si="171"/>
        <v>4pm-7pm</v>
      </c>
      <c r="AO111" t="str">
        <f t="shared" si="172"/>
        <v>4pm-7pm</v>
      </c>
      <c r="AP111" t="str">
        <f t="shared" si="173"/>
        <v>4pm-7pm</v>
      </c>
      <c r="AQ111" t="str">
        <f t="shared" si="174"/>
        <v>4pm-7pm</v>
      </c>
      <c r="AU111" t="s">
        <v>405</v>
      </c>
      <c r="AV111" s="2" t="s">
        <v>403</v>
      </c>
      <c r="AW111" s="2" t="s">
        <v>403</v>
      </c>
      <c r="AX111" s="3" t="str">
        <f t="shared" si="175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1" t="str">
        <f t="shared" si="176"/>
        <v/>
      </c>
      <c r="AZ111" t="str">
        <f t="shared" si="177"/>
        <v/>
      </c>
      <c r="BA111" t="str">
        <f t="shared" si="178"/>
        <v/>
      </c>
      <c r="BB111" t="str">
        <f t="shared" si="179"/>
        <v>&lt;img src=@img/drinkicon.png@&gt;</v>
      </c>
      <c r="BC111" t="str">
        <f t="shared" si="180"/>
        <v>&lt;img src=@img/foodicon.png@&gt;</v>
      </c>
      <c r="BD111" t="str">
        <f t="shared" si="181"/>
        <v>&lt;img src=@img/drinkicon.png@&gt;&lt;img src=@img/foodicon.png@&gt;</v>
      </c>
      <c r="BE111" t="str">
        <f t="shared" si="182"/>
        <v>drink food med  downtown</v>
      </c>
      <c r="BF111" t="str">
        <f t="shared" si="183"/>
        <v>Downtown</v>
      </c>
      <c r="BG111">
        <v>38.851550000000003</v>
      </c>
      <c r="BH111">
        <v>-104.8231</v>
      </c>
      <c r="BI111" t="str">
        <f t="shared" si="184"/>
        <v>[38.85155,-104.8231],</v>
      </c>
    </row>
    <row r="112" spans="2:61" ht="21" customHeight="1">
      <c r="B112" s="19" t="s">
        <v>79</v>
      </c>
      <c r="C112" t="s">
        <v>84</v>
      </c>
      <c r="G112" s="9" t="s">
        <v>159</v>
      </c>
      <c r="J112">
        <v>1500</v>
      </c>
      <c r="K112">
        <v>2100</v>
      </c>
      <c r="L112">
        <v>1500</v>
      </c>
      <c r="M112">
        <v>2100</v>
      </c>
      <c r="N112">
        <v>1500</v>
      </c>
      <c r="O112">
        <v>2100</v>
      </c>
      <c r="V112" s="3" t="s">
        <v>177</v>
      </c>
      <c r="W112" t="str">
        <f t="shared" si="154"/>
        <v/>
      </c>
      <c r="X112" t="str">
        <f t="shared" si="155"/>
        <v/>
      </c>
      <c r="Y112">
        <f t="shared" si="156"/>
        <v>15</v>
      </c>
      <c r="Z112">
        <f t="shared" si="157"/>
        <v>21</v>
      </c>
      <c r="AA112">
        <f t="shared" si="158"/>
        <v>15</v>
      </c>
      <c r="AB112">
        <f t="shared" si="159"/>
        <v>21</v>
      </c>
      <c r="AC112">
        <f t="shared" si="160"/>
        <v>15</v>
      </c>
      <c r="AD112">
        <f t="shared" si="161"/>
        <v>21</v>
      </c>
      <c r="AE112" t="str">
        <f t="shared" si="162"/>
        <v/>
      </c>
      <c r="AF112" t="str">
        <f t="shared" si="163"/>
        <v/>
      </c>
      <c r="AG112" t="str">
        <f t="shared" si="164"/>
        <v/>
      </c>
      <c r="AH112" t="str">
        <f t="shared" si="165"/>
        <v/>
      </c>
      <c r="AI112" t="str">
        <f t="shared" si="166"/>
        <v/>
      </c>
      <c r="AJ112" t="str">
        <f t="shared" si="167"/>
        <v/>
      </c>
      <c r="AK112" t="str">
        <f t="shared" si="168"/>
        <v/>
      </c>
      <c r="AL112" t="str">
        <f t="shared" si="169"/>
        <v>3pm-9pm</v>
      </c>
      <c r="AM112" t="str">
        <f t="shared" si="170"/>
        <v>3pm-9pm</v>
      </c>
      <c r="AN112" t="str">
        <f t="shared" si="171"/>
        <v>3pm-9pm</v>
      </c>
      <c r="AO112" t="e">
        <f t="shared" si="172"/>
        <v>#VALUE!</v>
      </c>
      <c r="AP112" t="str">
        <f t="shared" si="173"/>
        <v/>
      </c>
      <c r="AQ112" t="str">
        <f t="shared" si="174"/>
        <v/>
      </c>
      <c r="AR112" s="1"/>
      <c r="AU112" t="s">
        <v>405</v>
      </c>
      <c r="AV112" s="2" t="s">
        <v>403</v>
      </c>
      <c r="AW112" s="2" t="s">
        <v>403</v>
      </c>
      <c r="AX112" s="3" t="str">
        <f t="shared" si="175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2" t="str">
        <f t="shared" si="176"/>
        <v/>
      </c>
      <c r="AZ112" t="str">
        <f t="shared" si="177"/>
        <v/>
      </c>
      <c r="BA112" t="str">
        <f t="shared" si="178"/>
        <v/>
      </c>
      <c r="BB112" t="str">
        <f t="shared" si="179"/>
        <v>&lt;img src=@img/drinkicon.png@&gt;</v>
      </c>
      <c r="BC112" t="str">
        <f t="shared" si="180"/>
        <v>&lt;img src=@img/foodicon.png@&gt;</v>
      </c>
      <c r="BD112" t="str">
        <f t="shared" si="181"/>
        <v>&lt;img src=@img/drinkicon.png@&gt;&lt;img src=@img/foodicon.png@&gt;</v>
      </c>
      <c r="BE112" t="str">
        <f t="shared" si="182"/>
        <v>drink food med  manitou</v>
      </c>
      <c r="BF112" t="str">
        <f t="shared" si="183"/>
        <v>Manitou Springs</v>
      </c>
      <c r="BG112">
        <v>38.858221999999998</v>
      </c>
      <c r="BH112">
        <v>-104.9178137</v>
      </c>
      <c r="BI112" t="str">
        <f t="shared" si="184"/>
        <v>[38.858222,-104.9178137],</v>
      </c>
    </row>
    <row r="113" spans="2:61" ht="21" customHeight="1">
      <c r="B113" s="1" t="s">
        <v>219</v>
      </c>
      <c r="C113" t="s">
        <v>138</v>
      </c>
      <c r="G113" s="9" t="s">
        <v>301</v>
      </c>
      <c r="J113">
        <v>1630</v>
      </c>
      <c r="K113">
        <v>1730</v>
      </c>
      <c r="L113">
        <v>1630</v>
      </c>
      <c r="M113">
        <v>1730</v>
      </c>
      <c r="N113">
        <v>1630</v>
      </c>
      <c r="O113">
        <v>1730</v>
      </c>
      <c r="P113">
        <v>1400</v>
      </c>
      <c r="Q113">
        <v>1800</v>
      </c>
      <c r="V113" t="s">
        <v>220</v>
      </c>
      <c r="W113" t="str">
        <f t="shared" si="154"/>
        <v/>
      </c>
      <c r="X113" t="str">
        <f t="shared" si="155"/>
        <v/>
      </c>
      <c r="Y113">
        <f t="shared" si="156"/>
        <v>16.3</v>
      </c>
      <c r="Z113">
        <f t="shared" si="157"/>
        <v>17.3</v>
      </c>
      <c r="AA113">
        <f t="shared" si="158"/>
        <v>16.3</v>
      </c>
      <c r="AB113">
        <f t="shared" si="159"/>
        <v>17.3</v>
      </c>
      <c r="AC113">
        <f t="shared" si="160"/>
        <v>16.3</v>
      </c>
      <c r="AD113">
        <f t="shared" si="161"/>
        <v>17.3</v>
      </c>
      <c r="AE113">
        <f t="shared" si="162"/>
        <v>14</v>
      </c>
      <c r="AF113">
        <f t="shared" si="163"/>
        <v>18</v>
      </c>
      <c r="AG113" t="str">
        <f t="shared" si="164"/>
        <v/>
      </c>
      <c r="AH113" t="str">
        <f t="shared" si="165"/>
        <v/>
      </c>
      <c r="AI113" t="str">
        <f t="shared" si="166"/>
        <v/>
      </c>
      <c r="AJ113" t="str">
        <f t="shared" si="167"/>
        <v/>
      </c>
      <c r="AK113" t="str">
        <f t="shared" si="168"/>
        <v/>
      </c>
      <c r="AL113" t="str">
        <f t="shared" si="169"/>
        <v>4.3pm-5.3pm</v>
      </c>
      <c r="AM113" t="str">
        <f t="shared" si="170"/>
        <v>4.3pm-5.3pm</v>
      </c>
      <c r="AN113" t="str">
        <f t="shared" si="171"/>
        <v>4.3pm-5.3pm</v>
      </c>
      <c r="AO113" t="str">
        <f t="shared" si="172"/>
        <v>2pm-6pm</v>
      </c>
      <c r="AP113" t="str">
        <f t="shared" si="173"/>
        <v/>
      </c>
      <c r="AQ113" t="str">
        <f t="shared" si="174"/>
        <v/>
      </c>
      <c r="AR113" s="1"/>
      <c r="AT113" t="s">
        <v>314</v>
      </c>
      <c r="AU113" t="s">
        <v>405</v>
      </c>
      <c r="AV113" s="2" t="s">
        <v>403</v>
      </c>
      <c r="AW113" s="2" t="s">
        <v>404</v>
      </c>
      <c r="AX113" s="3" t="str">
        <f t="shared" si="175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3" t="str">
        <f t="shared" si="176"/>
        <v/>
      </c>
      <c r="AZ113" t="str">
        <f t="shared" si="177"/>
        <v>&lt;img src=@img/pets.png@&gt;</v>
      </c>
      <c r="BA113" t="str">
        <f t="shared" si="178"/>
        <v/>
      </c>
      <c r="BB113" t="str">
        <f t="shared" si="179"/>
        <v>&lt;img src=@img/drinkicon.png@&gt;</v>
      </c>
      <c r="BC113" t="str">
        <f t="shared" si="180"/>
        <v/>
      </c>
      <c r="BD113" t="str">
        <f t="shared" si="181"/>
        <v>&lt;img src=@img/pets.png@&gt;&lt;img src=@img/drinkicon.png@&gt;</v>
      </c>
      <c r="BE113" t="str">
        <f t="shared" si="182"/>
        <v>pet drink med  nacademy</v>
      </c>
      <c r="BF113" t="str">
        <f t="shared" si="183"/>
        <v>North Academy</v>
      </c>
      <c r="BG113">
        <v>38.89723</v>
      </c>
      <c r="BH113">
        <v>-104.85431</v>
      </c>
      <c r="BI113" t="str">
        <f t="shared" si="184"/>
        <v>[38.89723,-104.85431],</v>
      </c>
    </row>
    <row r="114" spans="2:61" ht="21" customHeight="1">
      <c r="B114" s="19" t="s">
        <v>101</v>
      </c>
      <c r="C114" t="s">
        <v>55</v>
      </c>
      <c r="G114" s="9" t="s">
        <v>256</v>
      </c>
      <c r="H114">
        <v>1600</v>
      </c>
      <c r="I114">
        <v>1900</v>
      </c>
      <c r="J114">
        <v>1600</v>
      </c>
      <c r="K114">
        <v>1900</v>
      </c>
      <c r="L114">
        <v>1600</v>
      </c>
      <c r="M114">
        <v>1900</v>
      </c>
      <c r="N114">
        <v>1600</v>
      </c>
      <c r="O114">
        <v>1900</v>
      </c>
      <c r="P114">
        <v>1600</v>
      </c>
      <c r="Q114">
        <v>1900</v>
      </c>
      <c r="R114">
        <v>1600</v>
      </c>
      <c r="S114">
        <v>1900</v>
      </c>
      <c r="T114">
        <v>1600</v>
      </c>
      <c r="U114">
        <v>1900</v>
      </c>
      <c r="V114" t="s">
        <v>188</v>
      </c>
      <c r="W114">
        <f t="shared" si="154"/>
        <v>16</v>
      </c>
      <c r="X114">
        <f t="shared" si="155"/>
        <v>19</v>
      </c>
      <c r="Y114">
        <f t="shared" si="156"/>
        <v>16</v>
      </c>
      <c r="Z114">
        <f t="shared" si="157"/>
        <v>19</v>
      </c>
      <c r="AA114">
        <f t="shared" si="158"/>
        <v>16</v>
      </c>
      <c r="AB114">
        <f t="shared" si="159"/>
        <v>19</v>
      </c>
      <c r="AC114">
        <f t="shared" si="160"/>
        <v>16</v>
      </c>
      <c r="AD114">
        <f t="shared" si="161"/>
        <v>19</v>
      </c>
      <c r="AE114">
        <f t="shared" si="162"/>
        <v>16</v>
      </c>
      <c r="AF114">
        <f t="shared" si="163"/>
        <v>19</v>
      </c>
      <c r="AG114">
        <f t="shared" si="164"/>
        <v>16</v>
      </c>
      <c r="AH114">
        <f t="shared" si="165"/>
        <v>19</v>
      </c>
      <c r="AI114">
        <f t="shared" si="166"/>
        <v>16</v>
      </c>
      <c r="AJ114">
        <f t="shared" si="167"/>
        <v>19</v>
      </c>
      <c r="AK114" t="str">
        <f t="shared" si="168"/>
        <v>4pm-7pm</v>
      </c>
      <c r="AL114" t="str">
        <f t="shared" si="169"/>
        <v>4pm-7pm</v>
      </c>
      <c r="AM114" t="str">
        <f t="shared" si="170"/>
        <v>4pm-7pm</v>
      </c>
      <c r="AN114" t="str">
        <f t="shared" si="171"/>
        <v>4pm-7pm</v>
      </c>
      <c r="AO114" t="str">
        <f t="shared" si="172"/>
        <v>4pm-7pm</v>
      </c>
      <c r="AP114" t="str">
        <f t="shared" si="173"/>
        <v>4pm-7pm</v>
      </c>
      <c r="AQ114" t="str">
        <f t="shared" si="174"/>
        <v>4pm-7pm</v>
      </c>
      <c r="AR114" s="1"/>
      <c r="AU114" t="s">
        <v>405</v>
      </c>
      <c r="AV114" s="2" t="s">
        <v>403</v>
      </c>
      <c r="AW114" s="2" t="s">
        <v>404</v>
      </c>
      <c r="AX114" s="3" t="str">
        <f t="shared" si="175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4" t="str">
        <f t="shared" si="176"/>
        <v/>
      </c>
      <c r="AZ114" t="str">
        <f t="shared" si="177"/>
        <v/>
      </c>
      <c r="BA114" t="str">
        <f t="shared" si="178"/>
        <v/>
      </c>
      <c r="BB114" t="str">
        <f t="shared" si="179"/>
        <v>&lt;img src=@img/drinkicon.png@&gt;</v>
      </c>
      <c r="BC114" t="str">
        <f t="shared" si="180"/>
        <v/>
      </c>
      <c r="BD114" t="str">
        <f t="shared" si="181"/>
        <v>&lt;img src=@img/drinkicon.png@&gt;</v>
      </c>
      <c r="BE114" t="str">
        <f t="shared" si="182"/>
        <v>drink med  downtown</v>
      </c>
      <c r="BF114" t="str">
        <f t="shared" si="183"/>
        <v>Downtown</v>
      </c>
      <c r="BG114">
        <v>38.832635000000003</v>
      </c>
      <c r="BH114">
        <v>-104.8184667</v>
      </c>
      <c r="BI114" t="str">
        <f t="shared" si="184"/>
        <v>[38.832635,-104.8184667],</v>
      </c>
    </row>
    <row r="115" spans="2:61" ht="21" customHeight="1">
      <c r="B115" s="19" t="s">
        <v>87</v>
      </c>
      <c r="C115" t="s">
        <v>96</v>
      </c>
      <c r="G115" s="9" t="s">
        <v>167</v>
      </c>
      <c r="W115" t="str">
        <f t="shared" si="154"/>
        <v/>
      </c>
      <c r="X115" t="str">
        <f t="shared" si="155"/>
        <v/>
      </c>
      <c r="Y115" t="str">
        <f t="shared" si="156"/>
        <v/>
      </c>
      <c r="Z115" t="str">
        <f t="shared" si="157"/>
        <v/>
      </c>
      <c r="AA115" t="str">
        <f t="shared" si="158"/>
        <v/>
      </c>
      <c r="AB115" t="str">
        <f t="shared" si="159"/>
        <v/>
      </c>
      <c r="AC115" t="str">
        <f t="shared" si="160"/>
        <v/>
      </c>
      <c r="AD115" t="str">
        <f t="shared" si="161"/>
        <v/>
      </c>
      <c r="AE115" t="str">
        <f t="shared" si="162"/>
        <v/>
      </c>
      <c r="AF115" t="str">
        <f t="shared" si="163"/>
        <v/>
      </c>
      <c r="AG115" t="str">
        <f t="shared" si="164"/>
        <v/>
      </c>
      <c r="AH115" t="str">
        <f t="shared" si="165"/>
        <v/>
      </c>
      <c r="AI115" t="str">
        <f t="shared" si="166"/>
        <v/>
      </c>
      <c r="AJ115" t="str">
        <f t="shared" si="167"/>
        <v/>
      </c>
      <c r="AK115" t="str">
        <f t="shared" si="168"/>
        <v/>
      </c>
      <c r="AL115" t="str">
        <f t="shared" si="169"/>
        <v/>
      </c>
      <c r="AM115" t="str">
        <f t="shared" si="170"/>
        <v/>
      </c>
      <c r="AN115" t="str">
        <f t="shared" si="171"/>
        <v/>
      </c>
      <c r="AO115" t="str">
        <f t="shared" si="172"/>
        <v/>
      </c>
      <c r="AP115" t="str">
        <f t="shared" si="173"/>
        <v/>
      </c>
      <c r="AQ115" t="str">
        <f t="shared" si="174"/>
        <v/>
      </c>
      <c r="AU115" t="s">
        <v>405</v>
      </c>
      <c r="AV115" s="2" t="s">
        <v>404</v>
      </c>
      <c r="AW115" s="2" t="s">
        <v>404</v>
      </c>
      <c r="AX115" s="3" t="str">
        <f t="shared" si="175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5" t="str">
        <f t="shared" si="176"/>
        <v/>
      </c>
      <c r="AZ115" t="str">
        <f t="shared" si="177"/>
        <v/>
      </c>
      <c r="BA115" t="str">
        <f t="shared" si="178"/>
        <v/>
      </c>
      <c r="BB115" t="str">
        <f t="shared" si="179"/>
        <v/>
      </c>
      <c r="BC115" t="str">
        <f t="shared" si="180"/>
        <v/>
      </c>
      <c r="BD115" t="str">
        <f t="shared" si="181"/>
        <v/>
      </c>
      <c r="BE115" t="str">
        <f t="shared" si="182"/>
        <v>med  powers</v>
      </c>
      <c r="BF115" t="str">
        <f t="shared" si="183"/>
        <v>Powers Road</v>
      </c>
      <c r="BG115">
        <v>38.896653700000002</v>
      </c>
      <c r="BH115">
        <v>-104.7109871</v>
      </c>
      <c r="BI115" t="str">
        <f t="shared" si="184"/>
        <v>[38.8966537,-104.7109871],</v>
      </c>
    </row>
    <row r="116" spans="2:61" ht="21" customHeight="1">
      <c r="B116" t="s">
        <v>360</v>
      </c>
      <c r="C116" t="s">
        <v>356</v>
      </c>
      <c r="G116" t="s">
        <v>359</v>
      </c>
      <c r="J116">
        <v>1700</v>
      </c>
      <c r="K116">
        <v>1830</v>
      </c>
      <c r="L116">
        <v>1700</v>
      </c>
      <c r="M116">
        <v>1830</v>
      </c>
      <c r="N116">
        <v>1700</v>
      </c>
      <c r="O116">
        <v>1830</v>
      </c>
      <c r="P116">
        <v>1700</v>
      </c>
      <c r="Q116">
        <v>1830</v>
      </c>
      <c r="R116">
        <v>1700</v>
      </c>
      <c r="S116">
        <v>1830</v>
      </c>
      <c r="V116" t="s">
        <v>362</v>
      </c>
      <c r="W116" t="str">
        <f t="shared" si="154"/>
        <v/>
      </c>
      <c r="X116" t="str">
        <f t="shared" si="155"/>
        <v/>
      </c>
      <c r="Y116">
        <f t="shared" si="156"/>
        <v>17</v>
      </c>
      <c r="Z116">
        <f t="shared" si="157"/>
        <v>18.3</v>
      </c>
      <c r="AA116">
        <f t="shared" si="158"/>
        <v>17</v>
      </c>
      <c r="AB116">
        <f t="shared" si="159"/>
        <v>18.3</v>
      </c>
      <c r="AC116">
        <f t="shared" si="160"/>
        <v>17</v>
      </c>
      <c r="AD116">
        <f t="shared" si="161"/>
        <v>18.3</v>
      </c>
      <c r="AE116">
        <f t="shared" si="162"/>
        <v>17</v>
      </c>
      <c r="AF116">
        <f t="shared" si="163"/>
        <v>18.3</v>
      </c>
      <c r="AG116">
        <f t="shared" si="164"/>
        <v>17</v>
      </c>
      <c r="AH116">
        <f t="shared" si="165"/>
        <v>18.3</v>
      </c>
      <c r="AI116" t="str">
        <f t="shared" si="166"/>
        <v/>
      </c>
      <c r="AJ116" t="str">
        <f t="shared" si="167"/>
        <v/>
      </c>
      <c r="AK116" t="str">
        <f t="shared" si="168"/>
        <v/>
      </c>
      <c r="AL116" t="str">
        <f t="shared" si="169"/>
        <v>5pm-6.3pm</v>
      </c>
      <c r="AM116" t="str">
        <f t="shared" si="170"/>
        <v>5pm-6.3pm</v>
      </c>
      <c r="AN116" t="str">
        <f t="shared" si="171"/>
        <v>5pm-6.3pm</v>
      </c>
      <c r="AO116" t="str">
        <f t="shared" si="172"/>
        <v>5pm-6.3pm</v>
      </c>
      <c r="AP116" t="str">
        <f t="shared" si="173"/>
        <v>5pm-6.3pm</v>
      </c>
      <c r="AQ116" t="str">
        <f t="shared" si="174"/>
        <v/>
      </c>
      <c r="AU116" t="s">
        <v>405</v>
      </c>
      <c r="AV116" s="2" t="s">
        <v>403</v>
      </c>
      <c r="AW116" s="2" t="s">
        <v>403</v>
      </c>
      <c r="AX116" s="3" t="str">
        <f t="shared" si="175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6" t="str">
        <f t="shared" si="176"/>
        <v/>
      </c>
      <c r="AZ116" t="str">
        <f t="shared" si="177"/>
        <v/>
      </c>
      <c r="BA116" t="str">
        <f t="shared" si="178"/>
        <v/>
      </c>
      <c r="BB116" t="str">
        <f t="shared" si="179"/>
        <v>&lt;img src=@img/drinkicon.png@&gt;</v>
      </c>
      <c r="BC116" t="str">
        <f t="shared" si="180"/>
        <v>&lt;img src=@img/foodicon.png@&gt;</v>
      </c>
      <c r="BD116" t="str">
        <f t="shared" si="181"/>
        <v>&lt;img src=@img/drinkicon.png@&gt;&lt;img src=@img/foodicon.png@&gt;</v>
      </c>
      <c r="BE116" t="str">
        <f t="shared" si="182"/>
        <v>drink food med  broadmoor</v>
      </c>
      <c r="BF116" t="str">
        <f t="shared" si="183"/>
        <v>Broadmoor</v>
      </c>
      <c r="BG116">
        <v>38.790337299999997</v>
      </c>
      <c r="BH116">
        <v>-104.8237797</v>
      </c>
      <c r="BI116" t="str">
        <f t="shared" si="184"/>
        <v>[38.7903373,-104.8237797],</v>
      </c>
    </row>
    <row r="117" spans="2:61" ht="21" customHeight="1">
      <c r="B117" s="19" t="s">
        <v>99</v>
      </c>
      <c r="C117" t="s">
        <v>55</v>
      </c>
      <c r="G117" s="9" t="s">
        <v>254</v>
      </c>
      <c r="J117">
        <v>1400</v>
      </c>
      <c r="K117">
        <v>1900</v>
      </c>
      <c r="L117">
        <v>1400</v>
      </c>
      <c r="M117">
        <v>1900</v>
      </c>
      <c r="N117">
        <v>1400</v>
      </c>
      <c r="O117">
        <v>1900</v>
      </c>
      <c r="P117">
        <v>1400</v>
      </c>
      <c r="Q117">
        <v>1900</v>
      </c>
      <c r="R117">
        <v>1400</v>
      </c>
      <c r="S117">
        <v>1900</v>
      </c>
      <c r="T117">
        <v>1400</v>
      </c>
      <c r="U117">
        <v>1900</v>
      </c>
      <c r="V117" t="s">
        <v>186</v>
      </c>
      <c r="W117" t="str">
        <f t="shared" si="154"/>
        <v/>
      </c>
      <c r="X117" t="str">
        <f t="shared" si="155"/>
        <v/>
      </c>
      <c r="Y117">
        <f t="shared" si="156"/>
        <v>14</v>
      </c>
      <c r="Z117">
        <f t="shared" si="157"/>
        <v>19</v>
      </c>
      <c r="AA117">
        <f t="shared" si="158"/>
        <v>14</v>
      </c>
      <c r="AB117">
        <f t="shared" si="159"/>
        <v>19</v>
      </c>
      <c r="AC117">
        <f t="shared" si="160"/>
        <v>14</v>
      </c>
      <c r="AD117">
        <f t="shared" si="161"/>
        <v>19</v>
      </c>
      <c r="AE117">
        <f t="shared" si="162"/>
        <v>14</v>
      </c>
      <c r="AF117">
        <f t="shared" si="163"/>
        <v>19</v>
      </c>
      <c r="AG117">
        <f t="shared" si="164"/>
        <v>14</v>
      </c>
      <c r="AH117">
        <f t="shared" si="165"/>
        <v>19</v>
      </c>
      <c r="AI117">
        <f t="shared" si="166"/>
        <v>14</v>
      </c>
      <c r="AJ117">
        <f t="shared" si="167"/>
        <v>19</v>
      </c>
      <c r="AK117" t="str">
        <f t="shared" si="168"/>
        <v/>
      </c>
      <c r="AL117" t="str">
        <f t="shared" si="169"/>
        <v>2pm-7pm</v>
      </c>
      <c r="AM117" t="str">
        <f t="shared" si="170"/>
        <v>2pm-7pm</v>
      </c>
      <c r="AN117" t="str">
        <f t="shared" si="171"/>
        <v>2pm-7pm</v>
      </c>
      <c r="AO117" t="str">
        <f t="shared" si="172"/>
        <v>2pm-7pm</v>
      </c>
      <c r="AP117" t="str">
        <f t="shared" si="173"/>
        <v>2pm-7pm</v>
      </c>
      <c r="AQ117" t="str">
        <f t="shared" si="174"/>
        <v>2pm-7pm</v>
      </c>
      <c r="AR117" s="1"/>
      <c r="AU117" t="s">
        <v>405</v>
      </c>
      <c r="AV117" s="2" t="s">
        <v>403</v>
      </c>
      <c r="AW117" s="2" t="s">
        <v>404</v>
      </c>
      <c r="AX117" s="3" t="str">
        <f t="shared" si="175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7" t="str">
        <f t="shared" si="176"/>
        <v/>
      </c>
      <c r="AZ117" t="str">
        <f t="shared" si="177"/>
        <v/>
      </c>
      <c r="BA117" t="str">
        <f t="shared" si="178"/>
        <v/>
      </c>
      <c r="BB117" t="str">
        <f t="shared" si="179"/>
        <v>&lt;img src=@img/drinkicon.png@&gt;</v>
      </c>
      <c r="BC117" t="str">
        <f t="shared" si="180"/>
        <v/>
      </c>
      <c r="BD117" t="str">
        <f t="shared" si="181"/>
        <v>&lt;img src=@img/drinkicon.png@&gt;</v>
      </c>
      <c r="BE117" t="str">
        <f t="shared" si="182"/>
        <v>drink med  downtown</v>
      </c>
      <c r="BF117" t="str">
        <f t="shared" si="183"/>
        <v>Downtown</v>
      </c>
      <c r="BG117">
        <v>38.827248300000001</v>
      </c>
      <c r="BH117">
        <v>-104.81879170000001</v>
      </c>
      <c r="BI117" t="str">
        <f t="shared" si="184"/>
        <v>[38.8272483,-104.8187917],</v>
      </c>
    </row>
  </sheetData>
  <autoFilter ref="C1:C98"/>
  <sortState ref="B2:BL120">
    <sortCondition ref="B2:B120"/>
  </sortState>
  <hyperlinks>
    <hyperlink ref="B52" r:id="rId1" display="https://www.yelp.com/biz/legends-rock-bar-colorado-springs"/>
    <hyperlink ref="B50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144</v>
      </c>
      <c r="D2" t="s">
        <v>144</v>
      </c>
    </row>
    <row r="3" spans="1:5">
      <c r="A3">
        <v>38.835619999999999</v>
      </c>
      <c r="B3" s="3">
        <v>-104.82317999999999</v>
      </c>
      <c r="C3" t="s">
        <v>146</v>
      </c>
      <c r="D3" t="s">
        <v>146</v>
      </c>
    </row>
    <row r="4" spans="1:5">
      <c r="A4">
        <v>38.835999999999999</v>
      </c>
      <c r="B4" s="10">
        <v>-104.82387</v>
      </c>
      <c r="C4" t="s">
        <v>148</v>
      </c>
      <c r="D4" t="s">
        <v>148</v>
      </c>
    </row>
    <row r="5" spans="1:5">
      <c r="A5">
        <v>38.835560000000001</v>
      </c>
      <c r="B5" s="10">
        <v>-104.82407000000001</v>
      </c>
      <c r="C5" t="s">
        <v>149</v>
      </c>
      <c r="D5" t="s">
        <v>149</v>
      </c>
    </row>
    <row r="6" spans="1:5">
      <c r="A6">
        <v>38.832360000000001</v>
      </c>
      <c r="B6" s="3">
        <v>-104.83453</v>
      </c>
      <c r="C6" t="s">
        <v>150</v>
      </c>
      <c r="D6" t="s">
        <v>150</v>
      </c>
    </row>
    <row r="7" spans="1:5">
      <c r="A7">
        <v>38.826121499999999</v>
      </c>
      <c r="B7" s="10">
        <v>-104.8241113</v>
      </c>
      <c r="C7" t="s">
        <v>151</v>
      </c>
      <c r="D7" t="s">
        <v>151</v>
      </c>
    </row>
    <row r="8" spans="1:5">
      <c r="A8">
        <v>38.837568300000001</v>
      </c>
      <c r="B8" s="10">
        <v>-104.8235078</v>
      </c>
      <c r="C8" t="s">
        <v>152</v>
      </c>
      <c r="D8" t="s">
        <v>152</v>
      </c>
    </row>
    <row r="9" spans="1:5">
      <c r="A9">
        <v>38.834290000000003</v>
      </c>
      <c r="B9" s="10">
        <v>-104.82483999999999</v>
      </c>
      <c r="C9" t="s">
        <v>153</v>
      </c>
      <c r="D9" t="s">
        <v>153</v>
      </c>
    </row>
    <row r="10" spans="1:5">
      <c r="A10">
        <v>38.846469999999997</v>
      </c>
      <c r="B10" s="10">
        <v>-104.86208000000001</v>
      </c>
      <c r="C10" t="s">
        <v>154</v>
      </c>
      <c r="D10" t="s">
        <v>154</v>
      </c>
    </row>
    <row r="11" spans="1:5">
      <c r="A11">
        <v>38.846449999999997</v>
      </c>
      <c r="B11" s="10">
        <v>-104.86077</v>
      </c>
      <c r="C11" t="s">
        <v>155</v>
      </c>
      <c r="D11" t="s">
        <v>372</v>
      </c>
    </row>
    <row r="12" spans="1:5">
      <c r="A12">
        <v>38.8478317</v>
      </c>
      <c r="B12" s="10">
        <v>-104.864165</v>
      </c>
      <c r="C12" t="s">
        <v>373</v>
      </c>
      <c r="D12" t="s">
        <v>373</v>
      </c>
    </row>
    <row r="13" spans="1:5">
      <c r="A13">
        <v>38.848550000000003</v>
      </c>
      <c r="B13" s="10">
        <v>-104.86541</v>
      </c>
      <c r="C13" t="s">
        <v>157</v>
      </c>
      <c r="D13" t="s">
        <v>157</v>
      </c>
    </row>
    <row r="14" spans="1:5">
      <c r="A14">
        <v>38.856949999999998</v>
      </c>
      <c r="B14" s="10">
        <v>-104.91531999999999</v>
      </c>
      <c r="C14" t="s">
        <v>158</v>
      </c>
      <c r="D14" t="s">
        <v>158</v>
      </c>
    </row>
    <row r="15" spans="1:5">
      <c r="A15">
        <v>38.858221999999998</v>
      </c>
      <c r="B15" s="3">
        <v>-104.9178137</v>
      </c>
      <c r="C15" t="s">
        <v>159</v>
      </c>
      <c r="D15" t="s">
        <v>159</v>
      </c>
    </row>
    <row r="16" spans="1:5" ht="15.75">
      <c r="A16">
        <v>38.859034999999999</v>
      </c>
      <c r="B16" s="11">
        <v>-104.91963</v>
      </c>
      <c r="C16" t="s">
        <v>160</v>
      </c>
      <c r="D16" t="s">
        <v>160</v>
      </c>
    </row>
    <row r="17" spans="1:4">
      <c r="A17">
        <v>38.857100000000003</v>
      </c>
      <c r="B17" s="10">
        <v>-104.91604</v>
      </c>
      <c r="C17" t="s">
        <v>162</v>
      </c>
      <c r="D17" t="s">
        <v>162</v>
      </c>
    </row>
    <row r="18" spans="1:4">
      <c r="A18">
        <v>38.857489999999999</v>
      </c>
      <c r="B18" s="10">
        <v>-104.91552</v>
      </c>
      <c r="C18" t="s">
        <v>161</v>
      </c>
      <c r="D18" t="s">
        <v>161</v>
      </c>
    </row>
    <row r="19" spans="1:4">
      <c r="A19">
        <v>38.858800000000002</v>
      </c>
      <c r="B19" s="10">
        <v>-104.91779</v>
      </c>
      <c r="C19" t="s">
        <v>163</v>
      </c>
      <c r="D19" t="s">
        <v>163</v>
      </c>
    </row>
    <row r="20" spans="1:4" ht="15.75">
      <c r="A20">
        <v>38.858370000000001</v>
      </c>
      <c r="B20" s="11">
        <v>-104.91792</v>
      </c>
      <c r="C20" t="s">
        <v>164</v>
      </c>
      <c r="D20" t="s">
        <v>164</v>
      </c>
    </row>
    <row r="21" spans="1:4">
      <c r="A21">
        <v>38.911320000000003</v>
      </c>
      <c r="B21" s="3">
        <v>-104.71729000000001</v>
      </c>
      <c r="C21" t="s">
        <v>165</v>
      </c>
      <c r="D21" t="s">
        <v>374</v>
      </c>
    </row>
    <row r="22" spans="1:4" ht="15.75">
      <c r="A22">
        <v>38.909889999999997</v>
      </c>
      <c r="B22" s="11">
        <v>-104.71872</v>
      </c>
      <c r="C22" t="s">
        <v>166</v>
      </c>
      <c r="D22" t="s">
        <v>166</v>
      </c>
    </row>
    <row r="23" spans="1:4" ht="15.75">
      <c r="A23">
        <v>38.896653700000002</v>
      </c>
      <c r="B23" s="11">
        <v>-104.7109871</v>
      </c>
      <c r="C23" t="s">
        <v>167</v>
      </c>
      <c r="D23" t="s">
        <v>375</v>
      </c>
    </row>
    <row r="24" spans="1:4">
      <c r="A24">
        <v>38.894410000000001</v>
      </c>
      <c r="B24" s="3">
        <v>-104.72107</v>
      </c>
      <c r="C24" t="s">
        <v>243</v>
      </c>
      <c r="D24" t="s">
        <v>376</v>
      </c>
    </row>
    <row r="25" spans="1:4">
      <c r="A25">
        <v>38.895409999999998</v>
      </c>
      <c r="B25" s="3">
        <v>-104.71510000000001</v>
      </c>
      <c r="C25" t="s">
        <v>244</v>
      </c>
      <c r="D25" t="s">
        <v>244</v>
      </c>
    </row>
    <row r="26" spans="1:4">
      <c r="A26">
        <v>38.927124999999997</v>
      </c>
      <c r="B26" s="3">
        <v>-104.72270399999999</v>
      </c>
      <c r="C26" t="s">
        <v>245</v>
      </c>
      <c r="D26" t="s">
        <v>377</v>
      </c>
    </row>
    <row r="27" spans="1:4">
      <c r="A27">
        <v>38.889899999999997</v>
      </c>
      <c r="B27" s="3">
        <v>-104.71393999999999</v>
      </c>
      <c r="C27" t="s">
        <v>246</v>
      </c>
      <c r="D27" t="s">
        <v>246</v>
      </c>
    </row>
    <row r="28" spans="1:4">
      <c r="A28">
        <v>38.881039999999999</v>
      </c>
      <c r="B28" s="3">
        <v>-104.7167</v>
      </c>
      <c r="C28" t="s">
        <v>247</v>
      </c>
      <c r="D28" t="s">
        <v>378</v>
      </c>
    </row>
    <row r="29" spans="1:4">
      <c r="A29">
        <v>38.880665</v>
      </c>
      <c r="B29" s="3">
        <v>-104.71691</v>
      </c>
      <c r="C29" t="s">
        <v>248</v>
      </c>
      <c r="D29" t="s">
        <v>379</v>
      </c>
    </row>
    <row r="30" spans="1:4">
      <c r="A30">
        <v>38.878</v>
      </c>
      <c r="B30" s="3">
        <v>-104.71639</v>
      </c>
      <c r="C30" t="s">
        <v>380</v>
      </c>
      <c r="D30" t="s">
        <v>381</v>
      </c>
    </row>
    <row r="31" spans="1:4" ht="15.75">
      <c r="A31">
        <v>38.854834799999999</v>
      </c>
      <c r="B31" s="11">
        <v>-104.71841430000001</v>
      </c>
      <c r="C31" t="s">
        <v>250</v>
      </c>
      <c r="D31" t="s">
        <v>250</v>
      </c>
    </row>
    <row r="32" spans="1:4" ht="15.75">
      <c r="A32">
        <v>38.872680000000003</v>
      </c>
      <c r="B32" s="11">
        <v>-104.71903</v>
      </c>
      <c r="C32" t="s">
        <v>251</v>
      </c>
      <c r="D32" t="s">
        <v>382</v>
      </c>
    </row>
    <row r="33" spans="1:4">
      <c r="A33">
        <v>38.825550200000002</v>
      </c>
      <c r="B33" s="10">
        <v>-104.8244246</v>
      </c>
      <c r="C33" t="s">
        <v>252</v>
      </c>
      <c r="D33" t="s">
        <v>252</v>
      </c>
    </row>
    <row r="34" spans="1:4" ht="15.75">
      <c r="A34">
        <v>38.826425800000003</v>
      </c>
      <c r="B34" s="11">
        <v>-104.827124</v>
      </c>
      <c r="C34" t="s">
        <v>253</v>
      </c>
      <c r="D34" t="s">
        <v>253</v>
      </c>
    </row>
    <row r="35" spans="1:4">
      <c r="A35">
        <v>38.827248300000001</v>
      </c>
      <c r="B35" s="3">
        <v>-104.81879170000001</v>
      </c>
      <c r="C35" t="s">
        <v>254</v>
      </c>
      <c r="D35" t="s">
        <v>254</v>
      </c>
    </row>
    <row r="36" spans="1:4" ht="15.75">
      <c r="A36">
        <v>38.827300000000001</v>
      </c>
      <c r="B36" s="11">
        <v>-104.82262</v>
      </c>
      <c r="C36" t="s">
        <v>255</v>
      </c>
      <c r="D36" t="s">
        <v>255</v>
      </c>
    </row>
    <row r="37" spans="1:4">
      <c r="A37">
        <v>38.832635000000003</v>
      </c>
      <c r="B37" s="3">
        <v>-104.8184667</v>
      </c>
      <c r="C37" t="s">
        <v>256</v>
      </c>
      <c r="D37" t="s">
        <v>256</v>
      </c>
    </row>
    <row r="38" spans="1:4" ht="15.75">
      <c r="A38">
        <v>38.833321699999999</v>
      </c>
      <c r="B38" s="11">
        <v>-104.8235583</v>
      </c>
      <c r="C38" t="s">
        <v>257</v>
      </c>
      <c r="D38" t="s">
        <v>257</v>
      </c>
    </row>
    <row r="39" spans="1:4">
      <c r="A39">
        <v>38.828311999999997</v>
      </c>
      <c r="B39" s="10">
        <v>-104.822571</v>
      </c>
      <c r="C39" t="s">
        <v>258</v>
      </c>
      <c r="D39" t="s">
        <v>258</v>
      </c>
    </row>
    <row r="40" spans="1:4">
      <c r="A40">
        <v>38.835000000000001</v>
      </c>
      <c r="B40" s="10">
        <v>-104.82375</v>
      </c>
      <c r="C40" t="s">
        <v>259</v>
      </c>
      <c r="D40" t="s">
        <v>259</v>
      </c>
    </row>
    <row r="41" spans="1:4">
      <c r="A41">
        <v>38.833321699999999</v>
      </c>
      <c r="B41" s="10">
        <v>-104.8235583</v>
      </c>
      <c r="C41" t="s">
        <v>257</v>
      </c>
      <c r="D41" t="s">
        <v>257</v>
      </c>
    </row>
    <row r="42" spans="1:4">
      <c r="A42">
        <v>38.832680000000003</v>
      </c>
      <c r="B42" s="3">
        <v>-104.82393</v>
      </c>
      <c r="C42" t="s">
        <v>260</v>
      </c>
      <c r="D42" t="s">
        <v>260</v>
      </c>
    </row>
    <row r="43" spans="1:4">
      <c r="A43">
        <v>38.833320000000001</v>
      </c>
      <c r="B43" s="10">
        <v>-104.82666999999999</v>
      </c>
      <c r="C43" t="s">
        <v>383</v>
      </c>
      <c r="D43" t="s">
        <v>383</v>
      </c>
    </row>
    <row r="44" spans="1:4">
      <c r="A44">
        <v>38.839413299999997</v>
      </c>
      <c r="B44" s="3">
        <v>-104.8226938</v>
      </c>
      <c r="C44" t="s">
        <v>262</v>
      </c>
      <c r="D44" t="s">
        <v>262</v>
      </c>
    </row>
    <row r="45" spans="1:4">
      <c r="A45">
        <v>38.851550000000003</v>
      </c>
      <c r="B45">
        <v>-104.8231</v>
      </c>
      <c r="C45" t="s">
        <v>263</v>
      </c>
      <c r="D45" t="s">
        <v>384</v>
      </c>
    </row>
    <row r="46" spans="1:4">
      <c r="A46">
        <v>38.839080000000003</v>
      </c>
      <c r="B46">
        <v>-104.82272</v>
      </c>
      <c r="C46" t="s">
        <v>264</v>
      </c>
      <c r="D46" t="s">
        <v>264</v>
      </c>
    </row>
    <row r="47" spans="1:4">
      <c r="A47">
        <v>38.988039999999998</v>
      </c>
      <c r="B47">
        <v>-105.04581</v>
      </c>
      <c r="C47" t="s">
        <v>265</v>
      </c>
      <c r="D47" t="s">
        <v>265</v>
      </c>
    </row>
    <row r="48" spans="1:4">
      <c r="A48">
        <v>39.095570000000002</v>
      </c>
      <c r="B48">
        <v>-104.85966000000001</v>
      </c>
      <c r="C48" t="s">
        <v>266</v>
      </c>
      <c r="D48" t="s">
        <v>266</v>
      </c>
    </row>
    <row r="49" spans="1:4">
      <c r="A49">
        <v>39.091769999999997</v>
      </c>
      <c r="B49">
        <v>-104.87315</v>
      </c>
      <c r="C49" t="s">
        <v>267</v>
      </c>
      <c r="D49" t="s">
        <v>267</v>
      </c>
    </row>
    <row r="50" spans="1:4">
      <c r="A50">
        <v>38.967869999999998</v>
      </c>
      <c r="B50">
        <v>-104.78243000000001</v>
      </c>
      <c r="C50" t="s">
        <v>268</v>
      </c>
      <c r="D50" t="s">
        <v>385</v>
      </c>
    </row>
    <row r="51" spans="1:4">
      <c r="A51">
        <v>39.064799999999998</v>
      </c>
      <c r="B51">
        <v>-104.84954</v>
      </c>
      <c r="C51" t="s">
        <v>269</v>
      </c>
      <c r="D51" t="s">
        <v>386</v>
      </c>
    </row>
    <row r="52" spans="1:4">
      <c r="A52">
        <v>39.066606</v>
      </c>
      <c r="B52">
        <v>-104.8554</v>
      </c>
      <c r="C52" t="s">
        <v>270</v>
      </c>
      <c r="D52" t="s">
        <v>270</v>
      </c>
    </row>
    <row r="53" spans="1:4">
      <c r="A53">
        <v>39.091929999999998</v>
      </c>
      <c r="B53">
        <v>-104.87358999999999</v>
      </c>
      <c r="C53" t="s">
        <v>271</v>
      </c>
      <c r="D53" t="s">
        <v>271</v>
      </c>
    </row>
    <row r="54" spans="1:4">
      <c r="A54">
        <v>39.025303000000001</v>
      </c>
      <c r="B54">
        <v>-104.82319819999999</v>
      </c>
      <c r="C54" t="s">
        <v>272</v>
      </c>
      <c r="D54" t="s">
        <v>387</v>
      </c>
    </row>
    <row r="55" spans="1:4">
      <c r="A55">
        <v>39.022539999999999</v>
      </c>
      <c r="B55">
        <v>-104.82472</v>
      </c>
      <c r="C55" t="s">
        <v>273</v>
      </c>
      <c r="D55" t="s">
        <v>273</v>
      </c>
    </row>
    <row r="56" spans="1:4">
      <c r="A56">
        <v>39.021619999999999</v>
      </c>
      <c r="B56">
        <v>-104.82538</v>
      </c>
      <c r="C56" t="s">
        <v>274</v>
      </c>
      <c r="D56" t="s">
        <v>274</v>
      </c>
    </row>
    <row r="57" spans="1:4">
      <c r="A57">
        <v>39.124110000000002</v>
      </c>
      <c r="B57">
        <v>-104.91367</v>
      </c>
      <c r="C57" t="s">
        <v>275</v>
      </c>
      <c r="D57" t="s">
        <v>275</v>
      </c>
    </row>
    <row r="58" spans="1:4">
      <c r="A58">
        <v>39.026110000000003</v>
      </c>
      <c r="B58">
        <v>-104.82259999999999</v>
      </c>
      <c r="C58" t="s">
        <v>276</v>
      </c>
      <c r="D58" t="s">
        <v>388</v>
      </c>
    </row>
    <row r="59" spans="1:4">
      <c r="A59">
        <v>39.018268800000001</v>
      </c>
      <c r="B59">
        <v>-104.7906933</v>
      </c>
      <c r="C59" t="s">
        <v>277</v>
      </c>
      <c r="D59" t="s">
        <v>389</v>
      </c>
    </row>
    <row r="60" spans="1:4">
      <c r="A60">
        <v>38.924329999999998</v>
      </c>
      <c r="B60">
        <v>-104.79201999999999</v>
      </c>
      <c r="C60" t="s">
        <v>278</v>
      </c>
      <c r="D60" t="s">
        <v>278</v>
      </c>
    </row>
    <row r="61" spans="1:4">
      <c r="A61">
        <v>38.924974200000001</v>
      </c>
      <c r="B61">
        <v>-104.77376529999999</v>
      </c>
      <c r="C61" t="s">
        <v>279</v>
      </c>
      <c r="D61" t="s">
        <v>279</v>
      </c>
    </row>
    <row r="62" spans="1:4">
      <c r="A62">
        <v>38.924875</v>
      </c>
      <c r="B62">
        <v>-104.7742415</v>
      </c>
      <c r="C62" t="s">
        <v>390</v>
      </c>
      <c r="D62" t="s">
        <v>390</v>
      </c>
    </row>
    <row r="63" spans="1:4">
      <c r="A63">
        <v>38.925393200000002</v>
      </c>
      <c r="B63">
        <v>-104.7947455</v>
      </c>
      <c r="C63" t="s">
        <v>281</v>
      </c>
      <c r="D63" t="s">
        <v>281</v>
      </c>
    </row>
    <row r="64" spans="1:4">
      <c r="A64">
        <v>38.913607800000001</v>
      </c>
      <c r="B64">
        <v>-104.7764085</v>
      </c>
      <c r="C64" t="s">
        <v>282</v>
      </c>
      <c r="D64" t="s">
        <v>282</v>
      </c>
    </row>
    <row r="65" spans="1:4">
      <c r="A65">
        <v>38.943472499999999</v>
      </c>
      <c r="B65">
        <v>-104.77398049999999</v>
      </c>
      <c r="C65" t="s">
        <v>283</v>
      </c>
      <c r="D65" t="s">
        <v>283</v>
      </c>
    </row>
    <row r="66" spans="1:4">
      <c r="A66">
        <v>38.948990000000002</v>
      </c>
      <c r="B66">
        <v>-104.80538</v>
      </c>
      <c r="C66" t="s">
        <v>284</v>
      </c>
      <c r="D66" t="s">
        <v>284</v>
      </c>
    </row>
    <row r="67" spans="1:4">
      <c r="A67">
        <v>38.941299999999998</v>
      </c>
      <c r="B67">
        <v>-104.80002</v>
      </c>
      <c r="C67" t="s">
        <v>285</v>
      </c>
      <c r="D67" t="s">
        <v>285</v>
      </c>
    </row>
    <row r="68" spans="1:4">
      <c r="A68">
        <v>38.938290000000002</v>
      </c>
      <c r="B68">
        <v>-104.79742</v>
      </c>
      <c r="C68" t="s">
        <v>286</v>
      </c>
      <c r="D68" t="s">
        <v>286</v>
      </c>
    </row>
    <row r="69" spans="1:4">
      <c r="A69">
        <v>38.947016699999999</v>
      </c>
      <c r="B69">
        <v>-104.80141500000001</v>
      </c>
      <c r="C69" t="s">
        <v>287</v>
      </c>
      <c r="D69" t="s">
        <v>287</v>
      </c>
    </row>
    <row r="70" spans="1:4">
      <c r="A70">
        <v>38.947670000000002</v>
      </c>
      <c r="B70">
        <v>-104.80368</v>
      </c>
      <c r="C70" t="s">
        <v>288</v>
      </c>
      <c r="D70" t="s">
        <v>288</v>
      </c>
    </row>
    <row r="71" spans="1:4">
      <c r="A71">
        <v>38.902715000000001</v>
      </c>
      <c r="B71">
        <v>-104.7687567</v>
      </c>
      <c r="C71" t="s">
        <v>289</v>
      </c>
      <c r="D71" t="s">
        <v>289</v>
      </c>
    </row>
    <row r="72" spans="1:4">
      <c r="A72">
        <v>38.889229999999998</v>
      </c>
      <c r="B72">
        <v>-104.75874</v>
      </c>
      <c r="C72" t="s">
        <v>290</v>
      </c>
      <c r="D72" t="s">
        <v>391</v>
      </c>
    </row>
    <row r="73" spans="1:4">
      <c r="A73">
        <v>38.889310000000002</v>
      </c>
      <c r="B73">
        <v>-104.7575033</v>
      </c>
      <c r="C73" t="s">
        <v>291</v>
      </c>
      <c r="D73" t="s">
        <v>291</v>
      </c>
    </row>
    <row r="74" spans="1:4">
      <c r="A74">
        <v>38.824626000000002</v>
      </c>
      <c r="B74">
        <v>-104.747446</v>
      </c>
      <c r="C74" t="s">
        <v>292</v>
      </c>
      <c r="D74" t="s">
        <v>292</v>
      </c>
    </row>
    <row r="75" spans="1:4">
      <c r="A75">
        <v>38.837120800000001</v>
      </c>
      <c r="B75">
        <v>-104.7567483</v>
      </c>
      <c r="C75" t="s">
        <v>294</v>
      </c>
      <c r="D75" t="s">
        <v>294</v>
      </c>
    </row>
    <row r="76" spans="1:4">
      <c r="A76">
        <v>38.789400000000001</v>
      </c>
      <c r="B76">
        <v>-104.76197999999999</v>
      </c>
      <c r="C76" t="s">
        <v>295</v>
      </c>
      <c r="D76" t="s">
        <v>295</v>
      </c>
    </row>
    <row r="77" spans="1:4">
      <c r="A77">
        <v>38.793636499999998</v>
      </c>
      <c r="B77">
        <v>-104.7684613</v>
      </c>
      <c r="C77" t="s">
        <v>296</v>
      </c>
      <c r="D77" t="s">
        <v>296</v>
      </c>
    </row>
    <row r="78" spans="1:4">
      <c r="A78">
        <v>38.804718999999999</v>
      </c>
      <c r="B78">
        <v>-104.73662299999999</v>
      </c>
      <c r="C78" t="s">
        <v>297</v>
      </c>
      <c r="D78" t="s">
        <v>297</v>
      </c>
    </row>
    <row r="79" spans="1:4">
      <c r="A79">
        <v>38.828429999999997</v>
      </c>
      <c r="B79">
        <v>-104.8233</v>
      </c>
      <c r="C79" t="s">
        <v>298</v>
      </c>
      <c r="D79" t="s">
        <v>298</v>
      </c>
    </row>
    <row r="80" spans="1:4">
      <c r="A80">
        <v>38.853960000000001</v>
      </c>
      <c r="B80">
        <v>-104.71791</v>
      </c>
      <c r="C80" t="s">
        <v>299</v>
      </c>
      <c r="D80" t="s">
        <v>299</v>
      </c>
    </row>
    <row r="81" spans="1:4">
      <c r="A81">
        <v>38.810920000000003</v>
      </c>
      <c r="B81">
        <v>-104.82729</v>
      </c>
      <c r="C81" t="s">
        <v>300</v>
      </c>
      <c r="D81" t="s">
        <v>300</v>
      </c>
    </row>
    <row r="82" spans="1:4">
      <c r="A82">
        <v>38.826121499999999</v>
      </c>
      <c r="B82">
        <v>-104.8241113</v>
      </c>
      <c r="C82" t="s">
        <v>151</v>
      </c>
      <c r="D82" t="s">
        <v>151</v>
      </c>
    </row>
    <row r="83" spans="1:4">
      <c r="A83">
        <v>38.89723</v>
      </c>
      <c r="B83">
        <v>-104.85431</v>
      </c>
      <c r="C83" t="s">
        <v>301</v>
      </c>
      <c r="D83" t="s">
        <v>301</v>
      </c>
    </row>
    <row r="84" spans="1:4">
      <c r="A84">
        <v>38.904905999999997</v>
      </c>
      <c r="B84">
        <v>-104.863874</v>
      </c>
      <c r="C84" t="s">
        <v>302</v>
      </c>
      <c r="D84" t="s">
        <v>302</v>
      </c>
    </row>
    <row r="85" spans="1:4">
      <c r="A85">
        <v>38.835619999999999</v>
      </c>
      <c r="B85">
        <v>-104.82317999999999</v>
      </c>
      <c r="C85" t="s">
        <v>303</v>
      </c>
      <c r="D85" t="s">
        <v>146</v>
      </c>
    </row>
    <row r="86" spans="1:4">
      <c r="A86">
        <v>38.833849999999998</v>
      </c>
      <c r="B86">
        <v>-104.82241999999999</v>
      </c>
      <c r="C86" t="s">
        <v>304</v>
      </c>
      <c r="D86" t="s">
        <v>304</v>
      </c>
    </row>
    <row r="87" spans="1:4">
      <c r="A87">
        <v>38.902574999999999</v>
      </c>
      <c r="B87">
        <v>-104.81832780000001</v>
      </c>
      <c r="C87" t="s">
        <v>305</v>
      </c>
      <c r="D87" t="s">
        <v>305</v>
      </c>
    </row>
    <row r="88" spans="1:4">
      <c r="A88">
        <v>38.832819999999998</v>
      </c>
      <c r="B88">
        <v>-104.82402999999999</v>
      </c>
      <c r="C88" t="s">
        <v>306</v>
      </c>
      <c r="D88" t="s">
        <v>392</v>
      </c>
    </row>
    <row r="89" spans="1:4">
      <c r="A89">
        <v>38.809930000000001</v>
      </c>
      <c r="B89">
        <v>-104.82483999999999</v>
      </c>
      <c r="C89" t="s">
        <v>307</v>
      </c>
      <c r="D89" t="s">
        <v>307</v>
      </c>
    </row>
    <row r="90" spans="1:4">
      <c r="A90">
        <v>38.848779999999998</v>
      </c>
      <c r="B90">
        <v>-104.86452</v>
      </c>
      <c r="C90" t="s">
        <v>308</v>
      </c>
      <c r="D90" t="s">
        <v>393</v>
      </c>
    </row>
    <row r="91" spans="1:4">
      <c r="A91">
        <v>38.831229999999998</v>
      </c>
      <c r="B91">
        <v>-104.82414</v>
      </c>
      <c r="C91" t="s">
        <v>309</v>
      </c>
      <c r="D91" t="s">
        <v>309</v>
      </c>
    </row>
    <row r="92" spans="1:4">
      <c r="A92">
        <v>38.824300000000001</v>
      </c>
      <c r="B92">
        <v>-104.82622000000001</v>
      </c>
      <c r="C92" t="s">
        <v>310</v>
      </c>
      <c r="D92" t="s">
        <v>310</v>
      </c>
    </row>
    <row r="93" spans="1:4">
      <c r="A93">
        <v>38.857550000000003</v>
      </c>
      <c r="B93">
        <v>-104.91434</v>
      </c>
      <c r="C93" t="s">
        <v>311</v>
      </c>
      <c r="D93" t="s">
        <v>311</v>
      </c>
    </row>
    <row r="94" spans="1:4">
      <c r="A94">
        <v>38.846600799999997</v>
      </c>
      <c r="B94">
        <v>-104.7562155</v>
      </c>
      <c r="C94" t="s">
        <v>312</v>
      </c>
      <c r="D94" t="s">
        <v>394</v>
      </c>
    </row>
    <row r="95" spans="1:4">
      <c r="A95">
        <v>38.881030000000003</v>
      </c>
      <c r="B95">
        <v>-104.71706</v>
      </c>
      <c r="C95" t="s">
        <v>313</v>
      </c>
      <c r="D95" t="s">
        <v>395</v>
      </c>
    </row>
    <row r="96" spans="1:4">
      <c r="A96">
        <v>38.847990000000003</v>
      </c>
      <c r="B96">
        <v>-104.86448</v>
      </c>
      <c r="C96" t="s">
        <v>340</v>
      </c>
      <c r="D96" t="s">
        <v>340</v>
      </c>
    </row>
    <row r="97" spans="1:4">
      <c r="A97">
        <v>38.840389999999999</v>
      </c>
      <c r="B97">
        <v>-104.86297</v>
      </c>
      <c r="C97" t="s">
        <v>339</v>
      </c>
      <c r="D97" t="s">
        <v>339</v>
      </c>
    </row>
    <row r="98" spans="1:4">
      <c r="A98">
        <v>38.819960000000002</v>
      </c>
      <c r="B98">
        <v>-104.84134</v>
      </c>
      <c r="C98" t="s">
        <v>338</v>
      </c>
      <c r="D98" t="s">
        <v>338</v>
      </c>
    </row>
    <row r="99" spans="1:4">
      <c r="A99">
        <v>38.841248999999998</v>
      </c>
      <c r="B99">
        <v>-104.71677099999999</v>
      </c>
      <c r="C99" t="s">
        <v>341</v>
      </c>
      <c r="D99" t="s">
        <v>341</v>
      </c>
    </row>
    <row r="100" spans="1:4">
      <c r="A100">
        <v>38.804183299999998</v>
      </c>
      <c r="B100">
        <v>-104.83983670000001</v>
      </c>
      <c r="C100" t="s">
        <v>342</v>
      </c>
      <c r="D100" t="s">
        <v>342</v>
      </c>
    </row>
    <row r="101" spans="1:4">
      <c r="A101">
        <v>38.844859999999997</v>
      </c>
      <c r="B101">
        <v>-104.85939999999999</v>
      </c>
      <c r="C101" t="s">
        <v>343</v>
      </c>
      <c r="D101" t="s">
        <v>396</v>
      </c>
    </row>
    <row r="102" spans="1:4">
      <c r="A102">
        <v>38.877710499999999</v>
      </c>
      <c r="B102">
        <v>-104.8125695</v>
      </c>
      <c r="C102" t="s">
        <v>344</v>
      </c>
      <c r="D102" t="s">
        <v>397</v>
      </c>
    </row>
    <row r="103" spans="1:4">
      <c r="A103">
        <v>38.806759999999997</v>
      </c>
      <c r="B103">
        <v>-104.72629999999999</v>
      </c>
      <c r="C103" t="s">
        <v>345</v>
      </c>
      <c r="D103" t="s">
        <v>398</v>
      </c>
    </row>
    <row r="104" spans="1:4">
      <c r="A104">
        <v>38.82799</v>
      </c>
      <c r="B104">
        <v>-104.82259000000001</v>
      </c>
      <c r="C104" t="s">
        <v>346</v>
      </c>
      <c r="D104" t="s">
        <v>346</v>
      </c>
    </row>
    <row r="105" spans="1:4">
      <c r="A105">
        <v>38.848080000000003</v>
      </c>
      <c r="B105">
        <v>-104.86471</v>
      </c>
      <c r="C105" t="s">
        <v>347</v>
      </c>
      <c r="D105" t="s">
        <v>347</v>
      </c>
    </row>
    <row r="106" spans="1:4">
      <c r="A106">
        <v>38.744484999999997</v>
      </c>
      <c r="B106">
        <v>-104.7396383</v>
      </c>
      <c r="C106" t="s">
        <v>348</v>
      </c>
      <c r="D106" t="s">
        <v>399</v>
      </c>
    </row>
    <row r="107" spans="1:4">
      <c r="A107">
        <v>38.850259999999999</v>
      </c>
      <c r="B107">
        <v>-104.86696000000001</v>
      </c>
      <c r="C107" t="s">
        <v>349</v>
      </c>
      <c r="D107" t="s">
        <v>400</v>
      </c>
    </row>
    <row r="108" spans="1:4">
      <c r="A108">
        <v>38.846380000000003</v>
      </c>
      <c r="B108">
        <v>-104.86066</v>
      </c>
      <c r="C108" t="s">
        <v>350</v>
      </c>
      <c r="D108" t="s">
        <v>350</v>
      </c>
    </row>
    <row r="109" spans="1:4">
      <c r="A109">
        <v>38.876530000000002</v>
      </c>
      <c r="B109">
        <v>-104.71932</v>
      </c>
      <c r="C109" t="s">
        <v>351</v>
      </c>
      <c r="D109" t="s">
        <v>401</v>
      </c>
    </row>
    <row r="110" spans="1:4">
      <c r="A110">
        <v>38.993273000000002</v>
      </c>
      <c r="B110">
        <v>-104.811695</v>
      </c>
      <c r="C110" t="s">
        <v>352</v>
      </c>
      <c r="D110" t="s">
        <v>352</v>
      </c>
    </row>
    <row r="111" spans="1:4">
      <c r="A111">
        <v>38.904649300000003</v>
      </c>
      <c r="B111">
        <v>-104.8177993</v>
      </c>
      <c r="C111" t="s">
        <v>353</v>
      </c>
      <c r="D111" t="s">
        <v>353</v>
      </c>
    </row>
    <row r="112" spans="1:4">
      <c r="A112">
        <v>38.811149999999998</v>
      </c>
      <c r="B112">
        <v>-104.82487999999999</v>
      </c>
      <c r="C112" t="s">
        <v>354</v>
      </c>
      <c r="D112" t="s">
        <v>354</v>
      </c>
    </row>
    <row r="113" spans="1:4">
      <c r="A113">
        <v>38.852640000000001</v>
      </c>
      <c r="B113">
        <v>-104.89675</v>
      </c>
      <c r="C113" t="s">
        <v>355</v>
      </c>
      <c r="D113" t="s">
        <v>355</v>
      </c>
    </row>
    <row r="114" spans="1:4">
      <c r="A114">
        <v>38.807157799999999</v>
      </c>
      <c r="B114">
        <v>-104.8221449</v>
      </c>
      <c r="C114" t="s">
        <v>358</v>
      </c>
      <c r="D114" t="s">
        <v>358</v>
      </c>
    </row>
    <row r="115" spans="1:4">
      <c r="A115">
        <v>38.790337299999997</v>
      </c>
      <c r="B115">
        <v>-104.8237797</v>
      </c>
      <c r="C115" t="s">
        <v>359</v>
      </c>
      <c r="D115" t="s">
        <v>359</v>
      </c>
    </row>
    <row r="116" spans="1:4">
      <c r="A116">
        <v>38.915370000000003</v>
      </c>
      <c r="B116">
        <v>-104.78644</v>
      </c>
      <c r="C116" t="s">
        <v>364</v>
      </c>
      <c r="D116" t="s">
        <v>364</v>
      </c>
    </row>
    <row r="117" spans="1:4">
      <c r="A117">
        <v>38.795009999999998</v>
      </c>
      <c r="B117">
        <v>-104.80183</v>
      </c>
      <c r="C117" t="s">
        <v>402</v>
      </c>
      <c r="D117" t="s">
        <v>402</v>
      </c>
    </row>
    <row r="118" spans="1:4">
      <c r="A118">
        <v>38.8765</v>
      </c>
      <c r="B118">
        <v>-104.72076</v>
      </c>
      <c r="C118" t="s">
        <v>368</v>
      </c>
      <c r="D118" t="s">
        <v>368</v>
      </c>
    </row>
    <row r="119" spans="1:4">
      <c r="A119">
        <v>38.82593</v>
      </c>
      <c r="B119">
        <v>-104.83919</v>
      </c>
      <c r="C119" t="s">
        <v>371</v>
      </c>
      <c r="D119" t="s">
        <v>371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2019-11-07T15:48:20Z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