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Sheet1!$C$1:$C$283</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3" i="1" l="1"/>
  <c r="AZ3" i="1"/>
  <c r="BA3" i="1"/>
  <c r="BB3" i="1"/>
  <c r="BC3" i="1"/>
  <c r="BE3" i="1"/>
  <c r="BF3" i="1"/>
  <c r="AY4" i="1"/>
  <c r="BD4" i="1" s="1"/>
  <c r="AZ4" i="1"/>
  <c r="BA4" i="1"/>
  <c r="BB4" i="1"/>
  <c r="BC4" i="1"/>
  <c r="BE4" i="1"/>
  <c r="BF4" i="1"/>
  <c r="AY5" i="1"/>
  <c r="AZ5" i="1"/>
  <c r="BA5" i="1"/>
  <c r="BB5" i="1"/>
  <c r="BC5" i="1"/>
  <c r="BE5" i="1"/>
  <c r="BF5" i="1"/>
  <c r="AY6" i="1"/>
  <c r="BD6" i="1" s="1"/>
  <c r="AZ6" i="1"/>
  <c r="BA6" i="1"/>
  <c r="BB6" i="1"/>
  <c r="BC6" i="1"/>
  <c r="BE6" i="1"/>
  <c r="BF6" i="1"/>
  <c r="AY7" i="1"/>
  <c r="AZ7" i="1"/>
  <c r="BA7" i="1"/>
  <c r="BB7" i="1"/>
  <c r="BC7" i="1"/>
  <c r="BE7" i="1"/>
  <c r="BF7" i="1"/>
  <c r="AY8" i="1"/>
  <c r="BD8" i="1" s="1"/>
  <c r="AZ8" i="1"/>
  <c r="BA8" i="1"/>
  <c r="BB8" i="1"/>
  <c r="BC8" i="1"/>
  <c r="BE8" i="1"/>
  <c r="BF8" i="1"/>
  <c r="AY9" i="1"/>
  <c r="AZ9" i="1"/>
  <c r="BA9" i="1"/>
  <c r="BB9" i="1"/>
  <c r="BC9" i="1"/>
  <c r="BE9" i="1"/>
  <c r="BF9" i="1"/>
  <c r="AY10" i="1"/>
  <c r="BD10" i="1" s="1"/>
  <c r="AZ10" i="1"/>
  <c r="BA10" i="1"/>
  <c r="BB10" i="1"/>
  <c r="BC10" i="1"/>
  <c r="BE10" i="1"/>
  <c r="BF10" i="1"/>
  <c r="AY11" i="1"/>
  <c r="AZ11" i="1"/>
  <c r="BA11" i="1"/>
  <c r="BB11" i="1"/>
  <c r="BC11" i="1"/>
  <c r="BE11" i="1"/>
  <c r="BF11" i="1"/>
  <c r="AY12" i="1"/>
  <c r="BD12" i="1" s="1"/>
  <c r="AZ12" i="1"/>
  <c r="BA12" i="1"/>
  <c r="BB12" i="1"/>
  <c r="BC12" i="1"/>
  <c r="BE12" i="1"/>
  <c r="BF12" i="1"/>
  <c r="AY13" i="1"/>
  <c r="AZ13" i="1"/>
  <c r="BA13" i="1"/>
  <c r="BB13" i="1"/>
  <c r="BC13" i="1"/>
  <c r="BE13" i="1"/>
  <c r="BF13" i="1"/>
  <c r="AY14" i="1"/>
  <c r="BD14" i="1" s="1"/>
  <c r="AZ14" i="1"/>
  <c r="BA14" i="1"/>
  <c r="BB14" i="1"/>
  <c r="BC14" i="1"/>
  <c r="BE14" i="1"/>
  <c r="BF14" i="1"/>
  <c r="AY15" i="1"/>
  <c r="AZ15" i="1"/>
  <c r="BA15" i="1"/>
  <c r="BB15" i="1"/>
  <c r="BC15" i="1"/>
  <c r="BE15" i="1"/>
  <c r="BF15" i="1"/>
  <c r="AY16" i="1"/>
  <c r="BD16" i="1" s="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BD20" i="1" s="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BD24" i="1" s="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BD28" i="1" s="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BD32" i="1" s="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BD36" i="1" s="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BD40" i="1" s="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BD44" i="1" s="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BD60" i="1" s="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BD80" i="1" s="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BD84" i="1" s="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BD92" i="1" s="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BD96" i="1" s="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BD104" i="1" s="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BD124" i="1" s="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D151" i="1" s="1"/>
  <c r="BC151" i="1"/>
  <c r="BE151" i="1"/>
  <c r="BF151" i="1"/>
  <c r="AY152" i="1"/>
  <c r="AZ152" i="1"/>
  <c r="BA152" i="1"/>
  <c r="BB152" i="1"/>
  <c r="BD152" i="1" s="1"/>
  <c r="BC152" i="1"/>
  <c r="BE152" i="1"/>
  <c r="BF152" i="1"/>
  <c r="AY153" i="1"/>
  <c r="AZ153" i="1"/>
  <c r="BA153" i="1"/>
  <c r="BB153" i="1"/>
  <c r="BD153" i="1" s="1"/>
  <c r="BC153" i="1"/>
  <c r="BE153" i="1"/>
  <c r="BF153" i="1"/>
  <c r="AY154" i="1"/>
  <c r="AZ154" i="1"/>
  <c r="BA154" i="1"/>
  <c r="BB154" i="1"/>
  <c r="BD154" i="1" s="1"/>
  <c r="BC154" i="1"/>
  <c r="BE154" i="1"/>
  <c r="BF154" i="1"/>
  <c r="AY155" i="1"/>
  <c r="AZ155" i="1"/>
  <c r="BA155" i="1"/>
  <c r="BD155" i="1" s="1"/>
  <c r="BB155" i="1"/>
  <c r="BC155" i="1"/>
  <c r="BE155" i="1"/>
  <c r="BF155" i="1"/>
  <c r="AY156" i="1"/>
  <c r="AZ156" i="1"/>
  <c r="BA156" i="1"/>
  <c r="BD156" i="1" s="1"/>
  <c r="BB156" i="1"/>
  <c r="BC156" i="1"/>
  <c r="BE156" i="1"/>
  <c r="BF156" i="1"/>
  <c r="AY157" i="1"/>
  <c r="AZ157" i="1"/>
  <c r="BA157" i="1"/>
  <c r="BD157" i="1" s="1"/>
  <c r="BB157" i="1"/>
  <c r="BC157" i="1"/>
  <c r="BE157" i="1"/>
  <c r="BF157" i="1"/>
  <c r="AY158" i="1"/>
  <c r="AZ158" i="1"/>
  <c r="BA158" i="1"/>
  <c r="BD158" i="1" s="1"/>
  <c r="BB158" i="1"/>
  <c r="BC158" i="1"/>
  <c r="BE158" i="1"/>
  <c r="BF158" i="1"/>
  <c r="AY159" i="1"/>
  <c r="AZ159" i="1"/>
  <c r="BA159" i="1"/>
  <c r="BD159" i="1" s="1"/>
  <c r="BB159" i="1"/>
  <c r="BC159" i="1"/>
  <c r="BE159" i="1"/>
  <c r="BF159" i="1"/>
  <c r="AY160" i="1"/>
  <c r="AZ160" i="1"/>
  <c r="BA160" i="1"/>
  <c r="BD160" i="1" s="1"/>
  <c r="BB160" i="1"/>
  <c r="BC160" i="1"/>
  <c r="BE160" i="1"/>
  <c r="BF160" i="1"/>
  <c r="AY161" i="1"/>
  <c r="AZ161" i="1"/>
  <c r="BA161" i="1"/>
  <c r="BD161" i="1" s="1"/>
  <c r="BB161" i="1"/>
  <c r="BC161" i="1"/>
  <c r="BE161" i="1"/>
  <c r="BF161" i="1"/>
  <c r="AY162" i="1"/>
  <c r="AZ162" i="1"/>
  <c r="BA162" i="1"/>
  <c r="BD162" i="1" s="1"/>
  <c r="BB162" i="1"/>
  <c r="BC162" i="1"/>
  <c r="BE162" i="1"/>
  <c r="BF162" i="1"/>
  <c r="AY163" i="1"/>
  <c r="AZ163" i="1"/>
  <c r="BA163" i="1"/>
  <c r="BD163" i="1" s="1"/>
  <c r="BB163" i="1"/>
  <c r="BC163" i="1"/>
  <c r="BE163" i="1"/>
  <c r="BF163" i="1"/>
  <c r="AY164" i="1"/>
  <c r="AZ164" i="1"/>
  <c r="BA164" i="1"/>
  <c r="BD164" i="1" s="1"/>
  <c r="BB164" i="1"/>
  <c r="BC164" i="1"/>
  <c r="BE164" i="1"/>
  <c r="BF164" i="1"/>
  <c r="AY165" i="1"/>
  <c r="AZ165" i="1"/>
  <c r="BA165" i="1"/>
  <c r="BD165" i="1" s="1"/>
  <c r="BB165" i="1"/>
  <c r="BC165" i="1"/>
  <c r="BE165" i="1"/>
  <c r="BF165" i="1"/>
  <c r="AY166" i="1"/>
  <c r="AZ166" i="1"/>
  <c r="BA166" i="1"/>
  <c r="BD166" i="1" s="1"/>
  <c r="BB166" i="1"/>
  <c r="BC166" i="1"/>
  <c r="BE166" i="1"/>
  <c r="BF166" i="1"/>
  <c r="AY167" i="1"/>
  <c r="AZ167" i="1"/>
  <c r="BA167" i="1"/>
  <c r="BD167" i="1" s="1"/>
  <c r="BB167" i="1"/>
  <c r="BC167" i="1"/>
  <c r="BE167" i="1"/>
  <c r="BF167" i="1"/>
  <c r="AY168" i="1"/>
  <c r="AZ168" i="1"/>
  <c r="BA168" i="1"/>
  <c r="BD168" i="1" s="1"/>
  <c r="BB168" i="1"/>
  <c r="BC168" i="1"/>
  <c r="BE168" i="1"/>
  <c r="BF168" i="1"/>
  <c r="AY169" i="1"/>
  <c r="AZ169" i="1"/>
  <c r="BA169" i="1"/>
  <c r="BD169" i="1" s="1"/>
  <c r="BB169" i="1"/>
  <c r="BC169" i="1"/>
  <c r="BE169" i="1"/>
  <c r="BF169" i="1"/>
  <c r="AY170" i="1"/>
  <c r="AZ170" i="1"/>
  <c r="BA170" i="1"/>
  <c r="BD170" i="1" s="1"/>
  <c r="BB170" i="1"/>
  <c r="BC170" i="1"/>
  <c r="BE170" i="1"/>
  <c r="BF170" i="1"/>
  <c r="AY171" i="1"/>
  <c r="AZ171" i="1"/>
  <c r="BA171" i="1"/>
  <c r="BD171" i="1" s="1"/>
  <c r="BB171" i="1"/>
  <c r="BC171" i="1"/>
  <c r="BE171" i="1"/>
  <c r="BF171" i="1"/>
  <c r="AY172" i="1"/>
  <c r="AZ172" i="1"/>
  <c r="BA172" i="1"/>
  <c r="BD172" i="1" s="1"/>
  <c r="BB172" i="1"/>
  <c r="BC172" i="1"/>
  <c r="BE172" i="1"/>
  <c r="BF172" i="1"/>
  <c r="AY173" i="1"/>
  <c r="BD173" i="1" s="1"/>
  <c r="AZ173" i="1"/>
  <c r="BA173" i="1"/>
  <c r="BB173" i="1"/>
  <c r="BC173" i="1"/>
  <c r="BE173" i="1"/>
  <c r="BF173" i="1"/>
  <c r="AY174" i="1"/>
  <c r="BD174" i="1" s="1"/>
  <c r="AZ174" i="1"/>
  <c r="BA174" i="1"/>
  <c r="BB174" i="1"/>
  <c r="BC174" i="1"/>
  <c r="BE174" i="1"/>
  <c r="BF174" i="1"/>
  <c r="AY175" i="1"/>
  <c r="BD175" i="1" s="1"/>
  <c r="AZ175" i="1"/>
  <c r="BA175" i="1"/>
  <c r="BB175" i="1"/>
  <c r="BC175" i="1"/>
  <c r="BE175" i="1"/>
  <c r="BF175" i="1"/>
  <c r="AY176" i="1"/>
  <c r="BD176" i="1" s="1"/>
  <c r="AZ176" i="1"/>
  <c r="BA176" i="1"/>
  <c r="BB176" i="1"/>
  <c r="BC176" i="1"/>
  <c r="BE176" i="1"/>
  <c r="BF176" i="1"/>
  <c r="AY177" i="1"/>
  <c r="BD177" i="1" s="1"/>
  <c r="AZ177" i="1"/>
  <c r="BA177" i="1"/>
  <c r="BB177" i="1"/>
  <c r="BC177" i="1"/>
  <c r="BE177" i="1"/>
  <c r="BF177" i="1"/>
  <c r="AY178" i="1"/>
  <c r="BD178" i="1" s="1"/>
  <c r="AZ178" i="1"/>
  <c r="BA178" i="1"/>
  <c r="BB178" i="1"/>
  <c r="BC178" i="1"/>
  <c r="BE178" i="1"/>
  <c r="BF178" i="1"/>
  <c r="AY179" i="1"/>
  <c r="BD179" i="1" s="1"/>
  <c r="AZ179" i="1"/>
  <c r="BA179" i="1"/>
  <c r="BB179" i="1"/>
  <c r="BC179" i="1"/>
  <c r="BE179" i="1"/>
  <c r="BF179" i="1"/>
  <c r="AY180" i="1"/>
  <c r="BD180" i="1" s="1"/>
  <c r="AZ180" i="1"/>
  <c r="BA180" i="1"/>
  <c r="BB180" i="1"/>
  <c r="BC180" i="1"/>
  <c r="BE180" i="1"/>
  <c r="BF180" i="1"/>
  <c r="AY181" i="1"/>
  <c r="BD181" i="1" s="1"/>
  <c r="AZ181" i="1"/>
  <c r="BA181" i="1"/>
  <c r="BB181" i="1"/>
  <c r="BC181" i="1"/>
  <c r="BE181" i="1"/>
  <c r="BF181" i="1"/>
  <c r="AY182" i="1"/>
  <c r="BD182" i="1" s="1"/>
  <c r="AZ182" i="1"/>
  <c r="BA182" i="1"/>
  <c r="BB182" i="1"/>
  <c r="BC182" i="1"/>
  <c r="BE182" i="1"/>
  <c r="BF182" i="1"/>
  <c r="AY183" i="1"/>
  <c r="BD183" i="1" s="1"/>
  <c r="AZ183" i="1"/>
  <c r="BA183" i="1"/>
  <c r="BB183" i="1"/>
  <c r="BC183" i="1"/>
  <c r="BE183" i="1"/>
  <c r="BF183" i="1"/>
  <c r="AY184" i="1"/>
  <c r="BD184" i="1" s="1"/>
  <c r="AZ184" i="1"/>
  <c r="BA184" i="1"/>
  <c r="BB184" i="1"/>
  <c r="BC184" i="1"/>
  <c r="BE184" i="1"/>
  <c r="BF184" i="1"/>
  <c r="AY185" i="1"/>
  <c r="BD185" i="1" s="1"/>
  <c r="AZ185" i="1"/>
  <c r="BA185" i="1"/>
  <c r="BB185" i="1"/>
  <c r="BC185" i="1"/>
  <c r="BE185" i="1"/>
  <c r="BF185" i="1"/>
  <c r="AY186" i="1"/>
  <c r="BD186" i="1" s="1"/>
  <c r="AZ186" i="1"/>
  <c r="BA186" i="1"/>
  <c r="BB186" i="1"/>
  <c r="BC186" i="1"/>
  <c r="BE186" i="1"/>
  <c r="BF186" i="1"/>
  <c r="AY187" i="1"/>
  <c r="BD187" i="1" s="1"/>
  <c r="AZ187" i="1"/>
  <c r="BA187" i="1"/>
  <c r="BB187" i="1"/>
  <c r="BC187" i="1"/>
  <c r="BE187" i="1"/>
  <c r="BF187" i="1"/>
  <c r="AY188" i="1"/>
  <c r="BD188" i="1" s="1"/>
  <c r="AZ188" i="1"/>
  <c r="BA188" i="1"/>
  <c r="BB188" i="1"/>
  <c r="BC188" i="1"/>
  <c r="BE188" i="1"/>
  <c r="BF188" i="1"/>
  <c r="AY189" i="1"/>
  <c r="BD189" i="1" s="1"/>
  <c r="AZ189" i="1"/>
  <c r="BA189" i="1"/>
  <c r="BB189" i="1"/>
  <c r="BC189" i="1"/>
  <c r="BE189" i="1"/>
  <c r="BF189" i="1"/>
  <c r="AY190" i="1"/>
  <c r="BD190" i="1" s="1"/>
  <c r="AZ190" i="1"/>
  <c r="BA190" i="1"/>
  <c r="BB190" i="1"/>
  <c r="BC190" i="1"/>
  <c r="BE190" i="1"/>
  <c r="BF190" i="1"/>
  <c r="AY191" i="1"/>
  <c r="BD191" i="1" s="1"/>
  <c r="AZ191" i="1"/>
  <c r="BA191" i="1"/>
  <c r="BB191" i="1"/>
  <c r="BC191" i="1"/>
  <c r="BE191" i="1"/>
  <c r="BF191" i="1"/>
  <c r="AY192" i="1"/>
  <c r="BD192" i="1" s="1"/>
  <c r="AZ192" i="1"/>
  <c r="BA192" i="1"/>
  <c r="BB192" i="1"/>
  <c r="BC192" i="1"/>
  <c r="BE192" i="1"/>
  <c r="BF192" i="1"/>
  <c r="AY193" i="1"/>
  <c r="BD193" i="1" s="1"/>
  <c r="AZ193" i="1"/>
  <c r="BA193" i="1"/>
  <c r="BB193" i="1"/>
  <c r="BC193" i="1"/>
  <c r="BE193" i="1"/>
  <c r="BF193" i="1"/>
  <c r="AY194" i="1"/>
  <c r="BD194" i="1" s="1"/>
  <c r="AZ194" i="1"/>
  <c r="BA194" i="1"/>
  <c r="BB194" i="1"/>
  <c r="BC194" i="1"/>
  <c r="BE194" i="1"/>
  <c r="BF194" i="1"/>
  <c r="AY195" i="1"/>
  <c r="BD195" i="1" s="1"/>
  <c r="AZ195" i="1"/>
  <c r="BA195" i="1"/>
  <c r="BB195" i="1"/>
  <c r="BC195" i="1"/>
  <c r="BE195" i="1"/>
  <c r="BF195" i="1"/>
  <c r="AY196" i="1"/>
  <c r="BD196" i="1" s="1"/>
  <c r="AZ196" i="1"/>
  <c r="BA196" i="1"/>
  <c r="BB196" i="1"/>
  <c r="BC196" i="1"/>
  <c r="BE196" i="1"/>
  <c r="BF196" i="1"/>
  <c r="AY197" i="1"/>
  <c r="BD197" i="1" s="1"/>
  <c r="AZ197" i="1"/>
  <c r="BA197" i="1"/>
  <c r="BB197" i="1"/>
  <c r="BC197" i="1"/>
  <c r="BE197" i="1"/>
  <c r="BF197" i="1"/>
  <c r="AY198" i="1"/>
  <c r="BD198" i="1" s="1"/>
  <c r="AZ198" i="1"/>
  <c r="BA198" i="1"/>
  <c r="BB198" i="1"/>
  <c r="BC198" i="1"/>
  <c r="BE198" i="1"/>
  <c r="BF198" i="1"/>
  <c r="AY199" i="1"/>
  <c r="BD199" i="1" s="1"/>
  <c r="AZ199" i="1"/>
  <c r="BA199" i="1"/>
  <c r="BB199" i="1"/>
  <c r="BC199" i="1"/>
  <c r="BE199" i="1"/>
  <c r="BF199" i="1"/>
  <c r="AY200" i="1"/>
  <c r="BD200" i="1" s="1"/>
  <c r="AZ200" i="1"/>
  <c r="BA200" i="1"/>
  <c r="BB200" i="1"/>
  <c r="BC200" i="1"/>
  <c r="BE200" i="1"/>
  <c r="BF200" i="1"/>
  <c r="AY201" i="1"/>
  <c r="BD201" i="1" s="1"/>
  <c r="AZ201" i="1"/>
  <c r="BA201" i="1"/>
  <c r="BB201" i="1"/>
  <c r="BC201" i="1"/>
  <c r="BE201" i="1"/>
  <c r="BF201" i="1"/>
  <c r="AY202" i="1"/>
  <c r="BD202" i="1" s="1"/>
  <c r="AZ202" i="1"/>
  <c r="BA202" i="1"/>
  <c r="BB202" i="1"/>
  <c r="BC202" i="1"/>
  <c r="BE202" i="1"/>
  <c r="BF202" i="1"/>
  <c r="AY203" i="1"/>
  <c r="BD203" i="1" s="1"/>
  <c r="AZ203" i="1"/>
  <c r="BA203" i="1"/>
  <c r="BB203" i="1"/>
  <c r="BC203" i="1"/>
  <c r="BE203" i="1"/>
  <c r="BF203" i="1"/>
  <c r="AY204" i="1"/>
  <c r="BD204" i="1" s="1"/>
  <c r="AZ204" i="1"/>
  <c r="BA204" i="1"/>
  <c r="BB204" i="1"/>
  <c r="BC204" i="1"/>
  <c r="BE204" i="1"/>
  <c r="BF204" i="1"/>
  <c r="AY205" i="1"/>
  <c r="BD205" i="1" s="1"/>
  <c r="AZ205" i="1"/>
  <c r="BA205" i="1"/>
  <c r="BB205" i="1"/>
  <c r="BC205" i="1"/>
  <c r="BE205" i="1"/>
  <c r="BF205" i="1"/>
  <c r="AY206" i="1"/>
  <c r="BD206" i="1" s="1"/>
  <c r="AZ206" i="1"/>
  <c r="BA206" i="1"/>
  <c r="BB206" i="1"/>
  <c r="BC206" i="1"/>
  <c r="BE206" i="1"/>
  <c r="BF206" i="1"/>
  <c r="AY207" i="1"/>
  <c r="BD207" i="1" s="1"/>
  <c r="AZ207" i="1"/>
  <c r="BA207" i="1"/>
  <c r="BB207" i="1"/>
  <c r="BC207" i="1"/>
  <c r="BE207" i="1"/>
  <c r="BF207" i="1"/>
  <c r="AY208" i="1"/>
  <c r="BD208" i="1" s="1"/>
  <c r="AZ208" i="1"/>
  <c r="BA208" i="1"/>
  <c r="BB208" i="1"/>
  <c r="BC208" i="1"/>
  <c r="BE208" i="1"/>
  <c r="BF208" i="1"/>
  <c r="AY209" i="1"/>
  <c r="BD209" i="1" s="1"/>
  <c r="AZ209" i="1"/>
  <c r="BA209" i="1"/>
  <c r="BB209" i="1"/>
  <c r="BC209" i="1"/>
  <c r="BE209" i="1"/>
  <c r="BF209" i="1"/>
  <c r="AY210" i="1"/>
  <c r="BD210" i="1" s="1"/>
  <c r="AZ210" i="1"/>
  <c r="BA210" i="1"/>
  <c r="BB210" i="1"/>
  <c r="BC210" i="1"/>
  <c r="BE210" i="1"/>
  <c r="BF210" i="1"/>
  <c r="AY211" i="1"/>
  <c r="BD211" i="1" s="1"/>
  <c r="AZ211" i="1"/>
  <c r="BA211" i="1"/>
  <c r="BB211" i="1"/>
  <c r="BC211" i="1"/>
  <c r="BE211" i="1"/>
  <c r="BF211" i="1"/>
  <c r="AY212" i="1"/>
  <c r="BD212" i="1" s="1"/>
  <c r="AZ212" i="1"/>
  <c r="BA212" i="1"/>
  <c r="BB212" i="1"/>
  <c r="BC212" i="1"/>
  <c r="BE212" i="1"/>
  <c r="BF212" i="1"/>
  <c r="AY213" i="1"/>
  <c r="BD213" i="1" s="1"/>
  <c r="AZ213" i="1"/>
  <c r="BA213" i="1"/>
  <c r="BB213" i="1"/>
  <c r="BC213" i="1"/>
  <c r="BE213" i="1"/>
  <c r="BF213" i="1"/>
  <c r="AY214" i="1"/>
  <c r="BD214" i="1" s="1"/>
  <c r="AZ214" i="1"/>
  <c r="BA214" i="1"/>
  <c r="BB214" i="1"/>
  <c r="BC214" i="1"/>
  <c r="BE214" i="1"/>
  <c r="BF214" i="1"/>
  <c r="AY215" i="1"/>
  <c r="BD215" i="1" s="1"/>
  <c r="AZ215" i="1"/>
  <c r="BA215" i="1"/>
  <c r="BB215" i="1"/>
  <c r="BC215" i="1"/>
  <c r="BE215" i="1"/>
  <c r="BF215" i="1"/>
  <c r="AY216" i="1"/>
  <c r="BD216" i="1" s="1"/>
  <c r="AZ216" i="1"/>
  <c r="BA216" i="1"/>
  <c r="BB216" i="1"/>
  <c r="BC216" i="1"/>
  <c r="BE216" i="1"/>
  <c r="BF216" i="1"/>
  <c r="AY217" i="1"/>
  <c r="BD217" i="1" s="1"/>
  <c r="AZ217" i="1"/>
  <c r="BA217" i="1"/>
  <c r="BB217" i="1"/>
  <c r="BC217" i="1"/>
  <c r="BE217" i="1"/>
  <c r="BF217" i="1"/>
  <c r="AY218" i="1"/>
  <c r="BD218" i="1" s="1"/>
  <c r="AZ218" i="1"/>
  <c r="BA218" i="1"/>
  <c r="BB218" i="1"/>
  <c r="BC218" i="1"/>
  <c r="BE218" i="1"/>
  <c r="BF218" i="1"/>
  <c r="AY219" i="1"/>
  <c r="BD219" i="1" s="1"/>
  <c r="AZ219" i="1"/>
  <c r="BA219" i="1"/>
  <c r="BB219" i="1"/>
  <c r="BC219" i="1"/>
  <c r="BE219" i="1"/>
  <c r="BF219" i="1"/>
  <c r="AY220" i="1"/>
  <c r="BD220" i="1" s="1"/>
  <c r="AZ220" i="1"/>
  <c r="BA220" i="1"/>
  <c r="BB220" i="1"/>
  <c r="BC220" i="1"/>
  <c r="BE220" i="1"/>
  <c r="BF220" i="1"/>
  <c r="AY221" i="1"/>
  <c r="BD221" i="1" s="1"/>
  <c r="AZ221" i="1"/>
  <c r="BA221" i="1"/>
  <c r="BB221" i="1"/>
  <c r="BC221" i="1"/>
  <c r="BE221" i="1"/>
  <c r="BF221" i="1"/>
  <c r="AY222" i="1"/>
  <c r="BD222" i="1" s="1"/>
  <c r="AZ222" i="1"/>
  <c r="BA222" i="1"/>
  <c r="BB222" i="1"/>
  <c r="BC222" i="1"/>
  <c r="BE222" i="1"/>
  <c r="BF222" i="1"/>
  <c r="AY223" i="1"/>
  <c r="BD223" i="1" s="1"/>
  <c r="AZ223" i="1"/>
  <c r="BA223" i="1"/>
  <c r="BB223" i="1"/>
  <c r="BC223" i="1"/>
  <c r="BE223" i="1"/>
  <c r="BF223" i="1"/>
  <c r="AY224" i="1"/>
  <c r="BD224" i="1" s="1"/>
  <c r="AZ224" i="1"/>
  <c r="BA224" i="1"/>
  <c r="BB224" i="1"/>
  <c r="BC224" i="1"/>
  <c r="BE224" i="1"/>
  <c r="BF224" i="1"/>
  <c r="AY225" i="1"/>
  <c r="BD225" i="1" s="1"/>
  <c r="AZ225" i="1"/>
  <c r="BA225" i="1"/>
  <c r="BB225" i="1"/>
  <c r="BC225" i="1"/>
  <c r="BE225" i="1"/>
  <c r="BF225" i="1"/>
  <c r="AY226" i="1"/>
  <c r="BD226" i="1" s="1"/>
  <c r="AZ226" i="1"/>
  <c r="BA226" i="1"/>
  <c r="BB226" i="1"/>
  <c r="BC226" i="1"/>
  <c r="BE226" i="1"/>
  <c r="BF226" i="1"/>
  <c r="AY227" i="1"/>
  <c r="BD227" i="1" s="1"/>
  <c r="AZ227" i="1"/>
  <c r="BA227" i="1"/>
  <c r="BB227" i="1"/>
  <c r="BC227" i="1"/>
  <c r="BE227" i="1"/>
  <c r="BF227" i="1"/>
  <c r="AY228" i="1"/>
  <c r="BD228" i="1" s="1"/>
  <c r="AZ228" i="1"/>
  <c r="BA228" i="1"/>
  <c r="BB228" i="1"/>
  <c r="BC228" i="1"/>
  <c r="BE228" i="1"/>
  <c r="BF228" i="1"/>
  <c r="AY229" i="1"/>
  <c r="BD229" i="1" s="1"/>
  <c r="AZ229" i="1"/>
  <c r="BA229" i="1"/>
  <c r="BB229" i="1"/>
  <c r="BC229" i="1"/>
  <c r="BE229" i="1"/>
  <c r="BF229" i="1"/>
  <c r="AY230" i="1"/>
  <c r="BD230" i="1" s="1"/>
  <c r="AZ230" i="1"/>
  <c r="BA230" i="1"/>
  <c r="BB230" i="1"/>
  <c r="BC230" i="1"/>
  <c r="BE230" i="1"/>
  <c r="BF230" i="1"/>
  <c r="AY231" i="1"/>
  <c r="BD231" i="1" s="1"/>
  <c r="AZ231" i="1"/>
  <c r="BA231" i="1"/>
  <c r="BB231" i="1"/>
  <c r="BC231" i="1"/>
  <c r="BE231" i="1"/>
  <c r="BF231" i="1"/>
  <c r="AY232" i="1"/>
  <c r="BD232" i="1" s="1"/>
  <c r="AZ232" i="1"/>
  <c r="BA232" i="1"/>
  <c r="BB232" i="1"/>
  <c r="BC232" i="1"/>
  <c r="BE232" i="1"/>
  <c r="BF232" i="1"/>
  <c r="AY233" i="1"/>
  <c r="BD233" i="1" s="1"/>
  <c r="AZ233" i="1"/>
  <c r="BA233" i="1"/>
  <c r="BB233" i="1"/>
  <c r="BC233" i="1"/>
  <c r="BE233" i="1"/>
  <c r="BF233" i="1"/>
  <c r="AY234" i="1"/>
  <c r="BD234" i="1" s="1"/>
  <c r="AZ234" i="1"/>
  <c r="BA234" i="1"/>
  <c r="BB234" i="1"/>
  <c r="BC234" i="1"/>
  <c r="BE234" i="1"/>
  <c r="BF234" i="1"/>
  <c r="AY235" i="1"/>
  <c r="BD235" i="1" s="1"/>
  <c r="AZ235" i="1"/>
  <c r="BA235" i="1"/>
  <c r="BB235" i="1"/>
  <c r="BC235" i="1"/>
  <c r="BE235" i="1"/>
  <c r="BF235" i="1"/>
  <c r="AY236" i="1"/>
  <c r="BD236" i="1" s="1"/>
  <c r="AZ236" i="1"/>
  <c r="BA236" i="1"/>
  <c r="BB236" i="1"/>
  <c r="BC236" i="1"/>
  <c r="BE236" i="1"/>
  <c r="BF236" i="1"/>
  <c r="AY237" i="1"/>
  <c r="BD237" i="1" s="1"/>
  <c r="AZ237" i="1"/>
  <c r="BA237" i="1"/>
  <c r="BB237" i="1"/>
  <c r="BC237" i="1"/>
  <c r="BE237" i="1"/>
  <c r="BF237" i="1"/>
  <c r="AY238" i="1"/>
  <c r="BD238" i="1" s="1"/>
  <c r="AZ238" i="1"/>
  <c r="BA238" i="1"/>
  <c r="BB238" i="1"/>
  <c r="BC238" i="1"/>
  <c r="BE238" i="1"/>
  <c r="BF238" i="1"/>
  <c r="AY239" i="1"/>
  <c r="BD239" i="1" s="1"/>
  <c r="AZ239" i="1"/>
  <c r="BA239" i="1"/>
  <c r="BB239" i="1"/>
  <c r="BC239" i="1"/>
  <c r="BE239" i="1"/>
  <c r="BF239" i="1"/>
  <c r="AY240" i="1"/>
  <c r="BD240" i="1" s="1"/>
  <c r="AZ240" i="1"/>
  <c r="BA240" i="1"/>
  <c r="BB240" i="1"/>
  <c r="BC240" i="1"/>
  <c r="BE240" i="1"/>
  <c r="BF240" i="1"/>
  <c r="AY241" i="1"/>
  <c r="BD241" i="1" s="1"/>
  <c r="AZ241" i="1"/>
  <c r="BA241" i="1"/>
  <c r="BB241" i="1"/>
  <c r="BC241" i="1"/>
  <c r="BE241" i="1"/>
  <c r="BF241" i="1"/>
  <c r="AY242" i="1"/>
  <c r="BD242" i="1" s="1"/>
  <c r="AZ242" i="1"/>
  <c r="BA242" i="1"/>
  <c r="BB242" i="1"/>
  <c r="BC242" i="1"/>
  <c r="BE242" i="1"/>
  <c r="BF242" i="1"/>
  <c r="AY243" i="1"/>
  <c r="BD243" i="1" s="1"/>
  <c r="AZ243" i="1"/>
  <c r="BA243" i="1"/>
  <c r="BB243" i="1"/>
  <c r="BC243" i="1"/>
  <c r="BE243" i="1"/>
  <c r="BF243" i="1"/>
  <c r="AY244" i="1"/>
  <c r="BD244" i="1" s="1"/>
  <c r="AZ244" i="1"/>
  <c r="BA244" i="1"/>
  <c r="BB244" i="1"/>
  <c r="BC244" i="1"/>
  <c r="BE244" i="1"/>
  <c r="BF244" i="1"/>
  <c r="AY245" i="1"/>
  <c r="BD245" i="1" s="1"/>
  <c r="AZ245" i="1"/>
  <c r="BA245" i="1"/>
  <c r="BB245" i="1"/>
  <c r="BC245" i="1"/>
  <c r="BE245" i="1"/>
  <c r="BF245" i="1"/>
  <c r="AY246" i="1"/>
  <c r="BD246" i="1" s="1"/>
  <c r="AZ246" i="1"/>
  <c r="BA246" i="1"/>
  <c r="BB246" i="1"/>
  <c r="BC246" i="1"/>
  <c r="BE246" i="1"/>
  <c r="BF246" i="1"/>
  <c r="AY247" i="1"/>
  <c r="BD247" i="1" s="1"/>
  <c r="AZ247" i="1"/>
  <c r="BA247" i="1"/>
  <c r="BB247" i="1"/>
  <c r="BC247" i="1"/>
  <c r="BE247" i="1"/>
  <c r="BF247" i="1"/>
  <c r="AY248" i="1"/>
  <c r="BD248" i="1" s="1"/>
  <c r="AZ248" i="1"/>
  <c r="BA248" i="1"/>
  <c r="BB248" i="1"/>
  <c r="BC248" i="1"/>
  <c r="BE248" i="1"/>
  <c r="BF248" i="1"/>
  <c r="AY249" i="1"/>
  <c r="BD249" i="1" s="1"/>
  <c r="AZ249" i="1"/>
  <c r="BA249" i="1"/>
  <c r="BB249" i="1"/>
  <c r="BC249" i="1"/>
  <c r="BE249" i="1"/>
  <c r="BF249" i="1"/>
  <c r="AY250" i="1"/>
  <c r="BD250" i="1" s="1"/>
  <c r="AZ250" i="1"/>
  <c r="BA250" i="1"/>
  <c r="BB250" i="1"/>
  <c r="BC250" i="1"/>
  <c r="BE250" i="1"/>
  <c r="BF250" i="1"/>
  <c r="AY251" i="1"/>
  <c r="BD251" i="1" s="1"/>
  <c r="AZ251" i="1"/>
  <c r="BA251" i="1"/>
  <c r="BB251" i="1"/>
  <c r="BC251" i="1"/>
  <c r="BE251" i="1"/>
  <c r="BF251" i="1"/>
  <c r="AY252" i="1"/>
  <c r="BD252" i="1" s="1"/>
  <c r="AZ252" i="1"/>
  <c r="BA252" i="1"/>
  <c r="BB252" i="1"/>
  <c r="BC252" i="1"/>
  <c r="BE252" i="1"/>
  <c r="BF252" i="1"/>
  <c r="AY253" i="1"/>
  <c r="BD253" i="1" s="1"/>
  <c r="AZ253" i="1"/>
  <c r="BA253" i="1"/>
  <c r="BB253" i="1"/>
  <c r="BC253" i="1"/>
  <c r="BE253" i="1"/>
  <c r="BF253" i="1"/>
  <c r="AY254" i="1"/>
  <c r="BD254" i="1" s="1"/>
  <c r="AZ254" i="1"/>
  <c r="BA254" i="1"/>
  <c r="BB254" i="1"/>
  <c r="BC254" i="1"/>
  <c r="BE254" i="1"/>
  <c r="BF254" i="1"/>
  <c r="AY255" i="1"/>
  <c r="BD255" i="1" s="1"/>
  <c r="AZ255" i="1"/>
  <c r="BA255" i="1"/>
  <c r="BB255" i="1"/>
  <c r="BC255" i="1"/>
  <c r="BE255" i="1"/>
  <c r="BF255" i="1"/>
  <c r="AY256" i="1"/>
  <c r="BD256" i="1" s="1"/>
  <c r="AZ256" i="1"/>
  <c r="BA256" i="1"/>
  <c r="BB256" i="1"/>
  <c r="BC256" i="1"/>
  <c r="BE256" i="1"/>
  <c r="BF256" i="1"/>
  <c r="AY257" i="1"/>
  <c r="BD257" i="1" s="1"/>
  <c r="AZ257" i="1"/>
  <c r="BA257" i="1"/>
  <c r="BB257" i="1"/>
  <c r="BC257" i="1"/>
  <c r="BE257" i="1"/>
  <c r="BF257" i="1"/>
  <c r="AY258" i="1"/>
  <c r="BD258" i="1" s="1"/>
  <c r="AZ258" i="1"/>
  <c r="BA258" i="1"/>
  <c r="BB258" i="1"/>
  <c r="BC258" i="1"/>
  <c r="BE258" i="1"/>
  <c r="BF258" i="1"/>
  <c r="AY259" i="1"/>
  <c r="BD259" i="1" s="1"/>
  <c r="AZ259" i="1"/>
  <c r="BA259" i="1"/>
  <c r="BB259" i="1"/>
  <c r="BC259" i="1"/>
  <c r="BE259" i="1"/>
  <c r="BF259" i="1"/>
  <c r="AY260" i="1"/>
  <c r="BD260" i="1" s="1"/>
  <c r="AZ260" i="1"/>
  <c r="BA260" i="1"/>
  <c r="BB260" i="1"/>
  <c r="BC260" i="1"/>
  <c r="BE260" i="1"/>
  <c r="BF260" i="1"/>
  <c r="AY261" i="1"/>
  <c r="AZ261" i="1"/>
  <c r="BA261" i="1"/>
  <c r="BD261" i="1" s="1"/>
  <c r="BB261" i="1"/>
  <c r="BC261" i="1"/>
  <c r="BE261" i="1"/>
  <c r="BF261" i="1"/>
  <c r="AY262" i="1"/>
  <c r="AZ262" i="1"/>
  <c r="BA262" i="1"/>
  <c r="BD262" i="1" s="1"/>
  <c r="BB262" i="1"/>
  <c r="BC262" i="1"/>
  <c r="BE262" i="1"/>
  <c r="BF262" i="1"/>
  <c r="AY263" i="1"/>
  <c r="AZ263" i="1"/>
  <c r="BA263" i="1"/>
  <c r="BD263" i="1" s="1"/>
  <c r="BB263" i="1"/>
  <c r="BC263" i="1"/>
  <c r="BE263" i="1"/>
  <c r="BF263" i="1"/>
  <c r="AY264" i="1"/>
  <c r="AZ264" i="1"/>
  <c r="BA264" i="1"/>
  <c r="BD264" i="1" s="1"/>
  <c r="BB264" i="1"/>
  <c r="BC264" i="1"/>
  <c r="BE264" i="1"/>
  <c r="BF264" i="1"/>
  <c r="AY265" i="1"/>
  <c r="AZ265" i="1"/>
  <c r="BA265" i="1"/>
  <c r="BD265" i="1" s="1"/>
  <c r="BB265" i="1"/>
  <c r="BC265" i="1"/>
  <c r="BE265" i="1"/>
  <c r="BF265" i="1"/>
  <c r="AY266" i="1"/>
  <c r="BD266" i="1" s="1"/>
  <c r="AZ266" i="1"/>
  <c r="BA266" i="1"/>
  <c r="BB266" i="1"/>
  <c r="BC266" i="1"/>
  <c r="BE266" i="1"/>
  <c r="BF266" i="1"/>
  <c r="AY267" i="1"/>
  <c r="BD267" i="1" s="1"/>
  <c r="AZ267" i="1"/>
  <c r="BA267" i="1"/>
  <c r="BB267" i="1"/>
  <c r="BC267" i="1"/>
  <c r="BE267" i="1"/>
  <c r="BF267" i="1"/>
  <c r="AY268" i="1"/>
  <c r="BD268" i="1" s="1"/>
  <c r="AZ268" i="1"/>
  <c r="BA268" i="1"/>
  <c r="BB268" i="1"/>
  <c r="BC268" i="1"/>
  <c r="BE268" i="1"/>
  <c r="BF268" i="1"/>
  <c r="AY269" i="1"/>
  <c r="BD269" i="1" s="1"/>
  <c r="AZ269" i="1"/>
  <c r="BA269" i="1"/>
  <c r="BB269" i="1"/>
  <c r="BC269" i="1"/>
  <c r="BE269" i="1"/>
  <c r="BF269" i="1"/>
  <c r="AY270" i="1"/>
  <c r="BD270" i="1" s="1"/>
  <c r="AZ270" i="1"/>
  <c r="BA270" i="1"/>
  <c r="BB270" i="1"/>
  <c r="BC270" i="1"/>
  <c r="BE270" i="1"/>
  <c r="BF270" i="1"/>
  <c r="AY271" i="1"/>
  <c r="BD271" i="1" s="1"/>
  <c r="AZ271" i="1"/>
  <c r="BA271" i="1"/>
  <c r="BB271" i="1"/>
  <c r="BC271" i="1"/>
  <c r="BE271" i="1"/>
  <c r="BF271" i="1"/>
  <c r="AY272" i="1"/>
  <c r="BD272" i="1" s="1"/>
  <c r="AZ272" i="1"/>
  <c r="BA272" i="1"/>
  <c r="BB272" i="1"/>
  <c r="BC272" i="1"/>
  <c r="BE272" i="1"/>
  <c r="BF272" i="1"/>
  <c r="AY273" i="1"/>
  <c r="BD273" i="1" s="1"/>
  <c r="AZ273" i="1"/>
  <c r="BA273" i="1"/>
  <c r="BB273" i="1"/>
  <c r="BC273" i="1"/>
  <c r="BE273" i="1"/>
  <c r="BF273" i="1"/>
  <c r="AY274" i="1"/>
  <c r="BD274" i="1" s="1"/>
  <c r="AZ274" i="1"/>
  <c r="BA274" i="1"/>
  <c r="BB274" i="1"/>
  <c r="BC274" i="1"/>
  <c r="BE274" i="1"/>
  <c r="BF274" i="1"/>
  <c r="AY275" i="1"/>
  <c r="BD275" i="1" s="1"/>
  <c r="AZ275" i="1"/>
  <c r="BA275" i="1"/>
  <c r="BB275" i="1"/>
  <c r="BC275" i="1"/>
  <c r="BE275" i="1"/>
  <c r="BF275" i="1"/>
  <c r="AY276" i="1"/>
  <c r="BD276" i="1" s="1"/>
  <c r="AZ276" i="1"/>
  <c r="BA276" i="1"/>
  <c r="BB276" i="1"/>
  <c r="BC276" i="1"/>
  <c r="BE276" i="1"/>
  <c r="BF276" i="1"/>
  <c r="AY277" i="1"/>
  <c r="BD277" i="1" s="1"/>
  <c r="AZ277" i="1"/>
  <c r="BA277" i="1"/>
  <c r="BB277" i="1"/>
  <c r="BC277" i="1"/>
  <c r="BE277" i="1"/>
  <c r="BF277" i="1"/>
  <c r="AY278" i="1"/>
  <c r="BD278" i="1" s="1"/>
  <c r="AZ278" i="1"/>
  <c r="BA278" i="1"/>
  <c r="BB278" i="1"/>
  <c r="BC278" i="1"/>
  <c r="BE278" i="1"/>
  <c r="BF278" i="1"/>
  <c r="AY279" i="1"/>
  <c r="BD279" i="1" s="1"/>
  <c r="AZ279" i="1"/>
  <c r="BA279" i="1"/>
  <c r="BB279" i="1"/>
  <c r="BC279" i="1"/>
  <c r="BE279" i="1"/>
  <c r="BF279" i="1"/>
  <c r="AY280" i="1"/>
  <c r="BD280" i="1" s="1"/>
  <c r="AZ280" i="1"/>
  <c r="BA280" i="1"/>
  <c r="BB280" i="1"/>
  <c r="BC280" i="1"/>
  <c r="BE280" i="1"/>
  <c r="BF280" i="1"/>
  <c r="AY281" i="1"/>
  <c r="BD281" i="1" s="1"/>
  <c r="AZ281" i="1"/>
  <c r="BA281" i="1"/>
  <c r="BB281" i="1"/>
  <c r="BC281" i="1"/>
  <c r="BE281" i="1"/>
  <c r="BF281" i="1"/>
  <c r="AY282" i="1"/>
  <c r="BD282" i="1" s="1"/>
  <c r="AZ282" i="1"/>
  <c r="BA282" i="1"/>
  <c r="BB282" i="1"/>
  <c r="BC282" i="1"/>
  <c r="BE282" i="1"/>
  <c r="BF28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W3" i="1"/>
  <c r="X3" i="1"/>
  <c r="Y3" i="1"/>
  <c r="Z3" i="1"/>
  <c r="AA3" i="1"/>
  <c r="AB3" i="1"/>
  <c r="AC3" i="1"/>
  <c r="AD3" i="1"/>
  <c r="AN3" i="1" s="1"/>
  <c r="AE3" i="1"/>
  <c r="AF3" i="1"/>
  <c r="AO3" i="1" s="1"/>
  <c r="AG3" i="1"/>
  <c r="AH3" i="1"/>
  <c r="AP3" i="1" s="1"/>
  <c r="AI3" i="1"/>
  <c r="AJ3" i="1"/>
  <c r="AK3" i="1"/>
  <c r="AL3" i="1"/>
  <c r="AM3" i="1"/>
  <c r="AQ3" i="1"/>
  <c r="W4" i="1"/>
  <c r="X4" i="1"/>
  <c r="Y4" i="1"/>
  <c r="AL4" i="1" s="1"/>
  <c r="Z4" i="1"/>
  <c r="AA4" i="1"/>
  <c r="AB4" i="1"/>
  <c r="AC4" i="1"/>
  <c r="AN4" i="1" s="1"/>
  <c r="AD4" i="1"/>
  <c r="AE4" i="1"/>
  <c r="AF4" i="1"/>
  <c r="AG4" i="1"/>
  <c r="AP4" i="1" s="1"/>
  <c r="AH4" i="1"/>
  <c r="AI4" i="1"/>
  <c r="AJ4" i="1"/>
  <c r="AK4" i="1"/>
  <c r="AM4" i="1"/>
  <c r="AO4" i="1"/>
  <c r="AQ4" i="1"/>
  <c r="W5" i="1"/>
  <c r="X5" i="1"/>
  <c r="Y5" i="1"/>
  <c r="Z5" i="1"/>
  <c r="AA5" i="1"/>
  <c r="AB5" i="1"/>
  <c r="AM5" i="1" s="1"/>
  <c r="AC5" i="1"/>
  <c r="AD5" i="1"/>
  <c r="AE5" i="1"/>
  <c r="AF5" i="1"/>
  <c r="AO5" i="1" s="1"/>
  <c r="AG5" i="1"/>
  <c r="AH5" i="1"/>
  <c r="AI5" i="1"/>
  <c r="AJ5" i="1"/>
  <c r="AQ5" i="1" s="1"/>
  <c r="AK5" i="1"/>
  <c r="AL5" i="1"/>
  <c r="AN5" i="1"/>
  <c r="AP5" i="1"/>
  <c r="W6" i="1"/>
  <c r="AK6" i="1" s="1"/>
  <c r="X6" i="1"/>
  <c r="Y6" i="1"/>
  <c r="AL6" i="1" s="1"/>
  <c r="Z6" i="1"/>
  <c r="AA6" i="1"/>
  <c r="AM6" i="1" s="1"/>
  <c r="AB6" i="1"/>
  <c r="AC6" i="1"/>
  <c r="AN6" i="1" s="1"/>
  <c r="AD6" i="1"/>
  <c r="AE6" i="1"/>
  <c r="AO6" i="1" s="1"/>
  <c r="AF6" i="1"/>
  <c r="AG6" i="1"/>
  <c r="AP6" i="1" s="1"/>
  <c r="AH6" i="1"/>
  <c r="AI6" i="1"/>
  <c r="AQ6" i="1" s="1"/>
  <c r="AJ6" i="1"/>
  <c r="W7" i="1"/>
  <c r="X7" i="1"/>
  <c r="Y7" i="1"/>
  <c r="Z7" i="1"/>
  <c r="AA7" i="1"/>
  <c r="AB7" i="1"/>
  <c r="AC7" i="1"/>
  <c r="AD7" i="1"/>
  <c r="AE7" i="1"/>
  <c r="AF7" i="1"/>
  <c r="AG7" i="1"/>
  <c r="AH7" i="1"/>
  <c r="AI7" i="1"/>
  <c r="AJ7" i="1"/>
  <c r="AK7" i="1"/>
  <c r="AL7" i="1"/>
  <c r="AM7" i="1"/>
  <c r="AN7" i="1"/>
  <c r="AO7" i="1"/>
  <c r="AP7" i="1"/>
  <c r="AQ7" i="1"/>
  <c r="W8" i="1"/>
  <c r="X8" i="1"/>
  <c r="Y8" i="1"/>
  <c r="AL8" i="1" s="1"/>
  <c r="Z8" i="1"/>
  <c r="AA8" i="1"/>
  <c r="AB8" i="1"/>
  <c r="AC8" i="1"/>
  <c r="AN8" i="1" s="1"/>
  <c r="AD8" i="1"/>
  <c r="AE8" i="1"/>
  <c r="AF8" i="1"/>
  <c r="AG8" i="1"/>
  <c r="AP8" i="1" s="1"/>
  <c r="AH8" i="1"/>
  <c r="AI8" i="1"/>
  <c r="AJ8" i="1"/>
  <c r="AK8" i="1"/>
  <c r="AM8" i="1"/>
  <c r="AO8" i="1"/>
  <c r="AQ8" i="1"/>
  <c r="W9" i="1"/>
  <c r="X9" i="1"/>
  <c r="AK9" i="1" s="1"/>
  <c r="Y9" i="1"/>
  <c r="Z9" i="1"/>
  <c r="AA9" i="1"/>
  <c r="AB9" i="1"/>
  <c r="AM9" i="1" s="1"/>
  <c r="AC9" i="1"/>
  <c r="AD9" i="1"/>
  <c r="AE9" i="1"/>
  <c r="AF9" i="1"/>
  <c r="AO9" i="1" s="1"/>
  <c r="AG9" i="1"/>
  <c r="AH9" i="1"/>
  <c r="AI9" i="1"/>
  <c r="AJ9" i="1"/>
  <c r="AQ9" i="1" s="1"/>
  <c r="AL9" i="1"/>
  <c r="AN9" i="1"/>
  <c r="AP9" i="1"/>
  <c r="W10" i="1"/>
  <c r="X10" i="1"/>
  <c r="Y10" i="1"/>
  <c r="AL10" i="1" s="1"/>
  <c r="Z10" i="1"/>
  <c r="AA10" i="1"/>
  <c r="AM10" i="1" s="1"/>
  <c r="AB10" i="1"/>
  <c r="AC10" i="1"/>
  <c r="AN10" i="1" s="1"/>
  <c r="AD10" i="1"/>
  <c r="AE10" i="1"/>
  <c r="AO10" i="1" s="1"/>
  <c r="AF10" i="1"/>
  <c r="AG10" i="1"/>
  <c r="AP10" i="1" s="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N12" i="1" s="1"/>
  <c r="AD12" i="1"/>
  <c r="AE12" i="1"/>
  <c r="AF12" i="1"/>
  <c r="AG12" i="1"/>
  <c r="AP12" i="1" s="1"/>
  <c r="AH12" i="1"/>
  <c r="AI12" i="1"/>
  <c r="AJ12" i="1"/>
  <c r="AK12" i="1"/>
  <c r="AL12" i="1"/>
  <c r="AM12" i="1"/>
  <c r="AO12" i="1"/>
  <c r="AQ12" i="1"/>
  <c r="W13" i="1"/>
  <c r="X13" i="1"/>
  <c r="Y13" i="1"/>
  <c r="Z13" i="1"/>
  <c r="AA13" i="1"/>
  <c r="AB13" i="1"/>
  <c r="AM13" i="1" s="1"/>
  <c r="AC13" i="1"/>
  <c r="AD13" i="1"/>
  <c r="AE13" i="1"/>
  <c r="AF13" i="1"/>
  <c r="AG13" i="1"/>
  <c r="AH13" i="1"/>
  <c r="AI13" i="1"/>
  <c r="AJ13" i="1"/>
  <c r="AQ13" i="1" s="1"/>
  <c r="AL13" i="1"/>
  <c r="AN13" i="1"/>
  <c r="AP13" i="1"/>
  <c r="W14" i="1"/>
  <c r="AK14" i="1" s="1"/>
  <c r="X14" i="1"/>
  <c r="Y14" i="1"/>
  <c r="AL14" i="1" s="1"/>
  <c r="Z14" i="1"/>
  <c r="AA14" i="1"/>
  <c r="AB14" i="1"/>
  <c r="AC14" i="1"/>
  <c r="AN14" i="1" s="1"/>
  <c r="AD14" i="1"/>
  <c r="AE14" i="1"/>
  <c r="AO14" i="1" s="1"/>
  <c r="AF14" i="1"/>
  <c r="AG14" i="1"/>
  <c r="AP14" i="1" s="1"/>
  <c r="AH14" i="1"/>
  <c r="AI14" i="1"/>
  <c r="AQ14" i="1" s="1"/>
  <c r="AJ14" i="1"/>
  <c r="AM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AK17" i="1" s="1"/>
  <c r="X17" i="1"/>
  <c r="Y17" i="1"/>
  <c r="Z17" i="1"/>
  <c r="AA17" i="1"/>
  <c r="AB17" i="1"/>
  <c r="AM17" i="1" s="1"/>
  <c r="AC17" i="1"/>
  <c r="AD17" i="1"/>
  <c r="AE17" i="1"/>
  <c r="AO17" i="1" s="1"/>
  <c r="AF17" i="1"/>
  <c r="AG17" i="1"/>
  <c r="AH17" i="1"/>
  <c r="AI17" i="1"/>
  <c r="AJ17" i="1"/>
  <c r="AQ17" i="1" s="1"/>
  <c r="AL17" i="1"/>
  <c r="AN17" i="1"/>
  <c r="AP17" i="1"/>
  <c r="W18" i="1"/>
  <c r="X18" i="1"/>
  <c r="Y18" i="1"/>
  <c r="Z18" i="1"/>
  <c r="AA18" i="1"/>
  <c r="AB18" i="1"/>
  <c r="AC18" i="1"/>
  <c r="AD18" i="1"/>
  <c r="AE18" i="1"/>
  <c r="AF18" i="1"/>
  <c r="AG18" i="1"/>
  <c r="AH18" i="1"/>
  <c r="AI18" i="1"/>
  <c r="AJ18" i="1"/>
  <c r="AK18" i="1"/>
  <c r="AL18" i="1"/>
  <c r="AM18" i="1"/>
  <c r="AN18" i="1"/>
  <c r="AO18" i="1"/>
  <c r="AP18" i="1"/>
  <c r="AQ18" i="1"/>
  <c r="W19" i="1"/>
  <c r="X19" i="1"/>
  <c r="AK19" i="1" s="1"/>
  <c r="Y19" i="1"/>
  <c r="Z19" i="1"/>
  <c r="AA19" i="1"/>
  <c r="AB19" i="1"/>
  <c r="AM19" i="1" s="1"/>
  <c r="AC19" i="1"/>
  <c r="AD19" i="1"/>
  <c r="AN19" i="1" s="1"/>
  <c r="AE19" i="1"/>
  <c r="AF19" i="1"/>
  <c r="AO19" i="1" s="1"/>
  <c r="AG19" i="1"/>
  <c r="AH19" i="1"/>
  <c r="AI19" i="1"/>
  <c r="AJ19" i="1"/>
  <c r="AQ19" i="1" s="1"/>
  <c r="AL19" i="1"/>
  <c r="AP19" i="1"/>
  <c r="W20" i="1"/>
  <c r="X20" i="1"/>
  <c r="Y20" i="1"/>
  <c r="AL20" i="1" s="1"/>
  <c r="Z20" i="1"/>
  <c r="AA20" i="1"/>
  <c r="AB20" i="1"/>
  <c r="AC20" i="1"/>
  <c r="AN20" i="1" s="1"/>
  <c r="AD20" i="1"/>
  <c r="AE20" i="1"/>
  <c r="AF20" i="1"/>
  <c r="AG20" i="1"/>
  <c r="AP20" i="1" s="1"/>
  <c r="AH20" i="1"/>
  <c r="AI20" i="1"/>
  <c r="AJ20" i="1"/>
  <c r="AK20" i="1"/>
  <c r="AM20" i="1"/>
  <c r="AO20" i="1"/>
  <c r="AQ20" i="1"/>
  <c r="W21" i="1"/>
  <c r="AK21" i="1" s="1"/>
  <c r="X21" i="1"/>
  <c r="Y21" i="1"/>
  <c r="Z21" i="1"/>
  <c r="AA21" i="1"/>
  <c r="AB21" i="1"/>
  <c r="AM21" i="1" s="1"/>
  <c r="AC21" i="1"/>
  <c r="AD21" i="1"/>
  <c r="AE21" i="1"/>
  <c r="AO21" i="1" s="1"/>
  <c r="AF21" i="1"/>
  <c r="AG21" i="1"/>
  <c r="AH21" i="1"/>
  <c r="AI21" i="1"/>
  <c r="AJ21" i="1"/>
  <c r="AQ21" i="1" s="1"/>
  <c r="AL21" i="1"/>
  <c r="AN21" i="1"/>
  <c r="AP21" i="1"/>
  <c r="W22" i="1"/>
  <c r="X22" i="1"/>
  <c r="Y22" i="1"/>
  <c r="Z22" i="1"/>
  <c r="AA22" i="1"/>
  <c r="AB22" i="1"/>
  <c r="AC22" i="1"/>
  <c r="AN22" i="1" s="1"/>
  <c r="AD22" i="1"/>
  <c r="AE22" i="1"/>
  <c r="AO22" i="1" s="1"/>
  <c r="AF22" i="1"/>
  <c r="AG22" i="1"/>
  <c r="AP22" i="1" s="1"/>
  <c r="AH22" i="1"/>
  <c r="AI22" i="1"/>
  <c r="AJ22" i="1"/>
  <c r="AK22" i="1"/>
  <c r="AL22" i="1"/>
  <c r="AM22" i="1"/>
  <c r="AQ22" i="1"/>
  <c r="W23" i="1"/>
  <c r="X23" i="1"/>
  <c r="Y23" i="1"/>
  <c r="Z23" i="1"/>
  <c r="AA23" i="1"/>
  <c r="AB23" i="1"/>
  <c r="AM23" i="1" s="1"/>
  <c r="AC23" i="1"/>
  <c r="AD23" i="1"/>
  <c r="AN23" i="1" s="1"/>
  <c r="AE23" i="1"/>
  <c r="AF23" i="1"/>
  <c r="AO23" i="1" s="1"/>
  <c r="AG23" i="1"/>
  <c r="AH23" i="1"/>
  <c r="AI23" i="1"/>
  <c r="AJ23" i="1"/>
  <c r="AK23" i="1"/>
  <c r="AL23" i="1"/>
  <c r="AP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M25" i="1" s="1"/>
  <c r="AC25" i="1"/>
  <c r="AD25" i="1"/>
  <c r="AE25" i="1"/>
  <c r="AF25" i="1"/>
  <c r="AG25" i="1"/>
  <c r="AH25" i="1"/>
  <c r="AI25" i="1"/>
  <c r="AJ25" i="1"/>
  <c r="AK25" i="1"/>
  <c r="AL25" i="1"/>
  <c r="AN25" i="1"/>
  <c r="AP25" i="1"/>
  <c r="AQ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M27" i="1" s="1"/>
  <c r="AC27" i="1"/>
  <c r="AD27" i="1"/>
  <c r="AN27" i="1" s="1"/>
  <c r="AE27" i="1"/>
  <c r="AF27" i="1"/>
  <c r="AO27" i="1" s="1"/>
  <c r="AG27" i="1"/>
  <c r="AH27" i="1"/>
  <c r="AI27" i="1"/>
  <c r="AJ27" i="1"/>
  <c r="AK27" i="1"/>
  <c r="AL27" i="1"/>
  <c r="AP27" i="1"/>
  <c r="AQ27" i="1"/>
  <c r="W28" i="1"/>
  <c r="X28" i="1"/>
  <c r="Y28" i="1"/>
  <c r="AL28" i="1" s="1"/>
  <c r="Z28" i="1"/>
  <c r="AA28" i="1"/>
  <c r="AB28" i="1"/>
  <c r="AC28" i="1"/>
  <c r="AN28" i="1" s="1"/>
  <c r="AD28" i="1"/>
  <c r="AE28" i="1"/>
  <c r="AF28" i="1"/>
  <c r="AG28" i="1"/>
  <c r="AP28" i="1" s="1"/>
  <c r="AH28" i="1"/>
  <c r="AI28" i="1"/>
  <c r="AJ28" i="1"/>
  <c r="AK28" i="1"/>
  <c r="AM28" i="1"/>
  <c r="AO28" i="1"/>
  <c r="AQ28" i="1"/>
  <c r="W29" i="1"/>
  <c r="X29" i="1"/>
  <c r="Y29" i="1"/>
  <c r="Z29" i="1"/>
  <c r="AA29" i="1"/>
  <c r="AB29" i="1"/>
  <c r="AM29" i="1" s="1"/>
  <c r="AC29" i="1"/>
  <c r="AD29" i="1"/>
  <c r="AE29" i="1"/>
  <c r="AF29" i="1"/>
  <c r="AG29" i="1"/>
  <c r="AH29" i="1"/>
  <c r="AI29" i="1"/>
  <c r="AJ29" i="1"/>
  <c r="AQ29" i="1" s="1"/>
  <c r="AL29" i="1"/>
  <c r="AN29" i="1"/>
  <c r="AP29" i="1"/>
  <c r="W30" i="1"/>
  <c r="AK30" i="1" s="1"/>
  <c r="X30" i="1"/>
  <c r="Y30" i="1"/>
  <c r="AL30" i="1" s="1"/>
  <c r="Z30" i="1"/>
  <c r="AA30" i="1"/>
  <c r="AM30" i="1" s="1"/>
  <c r="AB30" i="1"/>
  <c r="AC30" i="1"/>
  <c r="AN30" i="1" s="1"/>
  <c r="AD30" i="1"/>
  <c r="AE30" i="1"/>
  <c r="AO30" i="1" s="1"/>
  <c r="AF30" i="1"/>
  <c r="AG30" i="1"/>
  <c r="AP30" i="1" s="1"/>
  <c r="AH30" i="1"/>
  <c r="AI30" i="1"/>
  <c r="AQ30" i="1" s="1"/>
  <c r="AJ30" i="1"/>
  <c r="W31" i="1"/>
  <c r="X31" i="1"/>
  <c r="Y31" i="1"/>
  <c r="Z31" i="1"/>
  <c r="AA31" i="1"/>
  <c r="AB31" i="1"/>
  <c r="AM31" i="1" s="1"/>
  <c r="AC31" i="1"/>
  <c r="AD31" i="1"/>
  <c r="AN31" i="1" s="1"/>
  <c r="AE31" i="1"/>
  <c r="AF31" i="1"/>
  <c r="AO31" i="1" s="1"/>
  <c r="AG31" i="1"/>
  <c r="AH31" i="1"/>
  <c r="AI31" i="1"/>
  <c r="AJ31" i="1"/>
  <c r="AK31" i="1"/>
  <c r="AL31" i="1"/>
  <c r="AP31" i="1"/>
  <c r="AQ31" i="1"/>
  <c r="W32" i="1"/>
  <c r="X32" i="1"/>
  <c r="Y32" i="1"/>
  <c r="AL32" i="1" s="1"/>
  <c r="Z32" i="1"/>
  <c r="AA32" i="1"/>
  <c r="AB32" i="1"/>
  <c r="AC32" i="1"/>
  <c r="AN32" i="1" s="1"/>
  <c r="AD32" i="1"/>
  <c r="AE32" i="1"/>
  <c r="AF32" i="1"/>
  <c r="AG32" i="1"/>
  <c r="AP32" i="1" s="1"/>
  <c r="AH32" i="1"/>
  <c r="AI32" i="1"/>
  <c r="AJ32" i="1"/>
  <c r="AK32" i="1"/>
  <c r="AM32" i="1"/>
  <c r="AO32" i="1"/>
  <c r="AQ32" i="1"/>
  <c r="W33" i="1"/>
  <c r="X33" i="1"/>
  <c r="Y33" i="1"/>
  <c r="Z33" i="1"/>
  <c r="AA33" i="1"/>
  <c r="AB33" i="1"/>
  <c r="AM33" i="1" s="1"/>
  <c r="AC33" i="1"/>
  <c r="AD33" i="1"/>
  <c r="AE33" i="1"/>
  <c r="AF33" i="1"/>
  <c r="AG33" i="1"/>
  <c r="AH33" i="1"/>
  <c r="AI33" i="1"/>
  <c r="AJ33" i="1"/>
  <c r="AK33" i="1"/>
  <c r="AL33" i="1"/>
  <c r="AN33" i="1"/>
  <c r="AP33" i="1"/>
  <c r="AQ33" i="1"/>
  <c r="W34" i="1"/>
  <c r="X34" i="1"/>
  <c r="Y34" i="1"/>
  <c r="AL34" i="1" s="1"/>
  <c r="Z34" i="1"/>
  <c r="AA34" i="1"/>
  <c r="AM34" i="1" s="1"/>
  <c r="AB34" i="1"/>
  <c r="AC34" i="1"/>
  <c r="AN34" i="1" s="1"/>
  <c r="AD34" i="1"/>
  <c r="AE34" i="1"/>
  <c r="AO34" i="1" s="1"/>
  <c r="AF34" i="1"/>
  <c r="AG34" i="1"/>
  <c r="AP34" i="1" s="1"/>
  <c r="AH34" i="1"/>
  <c r="AI34" i="1"/>
  <c r="AJ34" i="1"/>
  <c r="AK34" i="1"/>
  <c r="AQ34" i="1"/>
  <c r="W35" i="1"/>
  <c r="X35" i="1"/>
  <c r="Y35" i="1"/>
  <c r="Z35" i="1"/>
  <c r="AA35" i="1"/>
  <c r="AB35" i="1"/>
  <c r="AM35" i="1" s="1"/>
  <c r="AC35" i="1"/>
  <c r="AD35" i="1"/>
  <c r="AN35" i="1" s="1"/>
  <c r="AE35" i="1"/>
  <c r="AF35" i="1"/>
  <c r="AO35" i="1" s="1"/>
  <c r="AG35" i="1"/>
  <c r="AH35" i="1"/>
  <c r="AI35" i="1"/>
  <c r="AJ35" i="1"/>
  <c r="AK35" i="1"/>
  <c r="AL35" i="1"/>
  <c r="AP35" i="1"/>
  <c r="AQ35" i="1"/>
  <c r="W36" i="1"/>
  <c r="X36" i="1"/>
  <c r="Y36" i="1"/>
  <c r="AL36" i="1" s="1"/>
  <c r="Z36" i="1"/>
  <c r="AA36" i="1"/>
  <c r="AB36" i="1"/>
  <c r="AC36" i="1"/>
  <c r="AN36" i="1" s="1"/>
  <c r="AD36" i="1"/>
  <c r="AE36" i="1"/>
  <c r="AF36" i="1"/>
  <c r="AG36" i="1"/>
  <c r="AP36" i="1" s="1"/>
  <c r="AH36" i="1"/>
  <c r="AI36" i="1"/>
  <c r="AJ36" i="1"/>
  <c r="AK36" i="1"/>
  <c r="AM36" i="1"/>
  <c r="AO36" i="1"/>
  <c r="AQ36" i="1"/>
  <c r="W37" i="1"/>
  <c r="X37" i="1"/>
  <c r="Y37" i="1"/>
  <c r="Z37" i="1"/>
  <c r="AA37" i="1"/>
  <c r="AB37" i="1"/>
  <c r="AM37" i="1" s="1"/>
  <c r="AC37" i="1"/>
  <c r="AD37" i="1"/>
  <c r="AE37" i="1"/>
  <c r="AF37" i="1"/>
  <c r="AG37" i="1"/>
  <c r="AH37" i="1"/>
  <c r="AI37" i="1"/>
  <c r="AJ37" i="1"/>
  <c r="AQ37" i="1" s="1"/>
  <c r="AK37" i="1"/>
  <c r="AL37" i="1"/>
  <c r="AN37" i="1"/>
  <c r="AP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AK42" i="1" s="1"/>
  <c r="X42" i="1"/>
  <c r="Y42" i="1"/>
  <c r="Z42" i="1"/>
  <c r="AA42" i="1"/>
  <c r="AB42" i="1"/>
  <c r="AC42" i="1"/>
  <c r="AN42" i="1" s="1"/>
  <c r="AD42" i="1"/>
  <c r="AE42" i="1"/>
  <c r="AO42" i="1" s="1"/>
  <c r="AF42" i="1"/>
  <c r="AG42" i="1"/>
  <c r="AP42" i="1" s="1"/>
  <c r="AH42" i="1"/>
  <c r="AI42" i="1"/>
  <c r="AJ42" i="1"/>
  <c r="AL42" i="1"/>
  <c r="AM42" i="1"/>
  <c r="AQ42" i="1"/>
  <c r="W43" i="1"/>
  <c r="X43" i="1"/>
  <c r="AK43" i="1" s="1"/>
  <c r="Y43" i="1"/>
  <c r="Z43" i="1"/>
  <c r="AA43" i="1"/>
  <c r="AB43" i="1"/>
  <c r="AM43" i="1" s="1"/>
  <c r="AC43" i="1"/>
  <c r="AD43" i="1"/>
  <c r="AN43" i="1" s="1"/>
  <c r="AE43" i="1"/>
  <c r="AF43" i="1"/>
  <c r="AO43" i="1" s="1"/>
  <c r="AG43" i="1"/>
  <c r="AH43" i="1"/>
  <c r="AI43" i="1"/>
  <c r="AJ43" i="1"/>
  <c r="AQ43" i="1" s="1"/>
  <c r="AL43" i="1"/>
  <c r="AP43" i="1"/>
  <c r="W44" i="1"/>
  <c r="X44" i="1"/>
  <c r="Y44" i="1"/>
  <c r="AL44" i="1" s="1"/>
  <c r="Z44" i="1"/>
  <c r="AA44" i="1"/>
  <c r="AM44" i="1" s="1"/>
  <c r="AB44" i="1"/>
  <c r="AC44" i="1"/>
  <c r="AN44" i="1" s="1"/>
  <c r="AD44" i="1"/>
  <c r="AE44" i="1"/>
  <c r="AF44" i="1"/>
  <c r="AG44" i="1"/>
  <c r="AP44" i="1" s="1"/>
  <c r="AH44" i="1"/>
  <c r="AI44" i="1"/>
  <c r="AJ44" i="1"/>
  <c r="AK44" i="1"/>
  <c r="AO44" i="1"/>
  <c r="AQ44" i="1"/>
  <c r="W45" i="1"/>
  <c r="X45" i="1"/>
  <c r="Y45" i="1"/>
  <c r="Z45" i="1"/>
  <c r="AA45" i="1"/>
  <c r="AB45" i="1"/>
  <c r="AM45" i="1" s="1"/>
  <c r="AC45" i="1"/>
  <c r="AD45" i="1"/>
  <c r="AN45" i="1" s="1"/>
  <c r="AE45" i="1"/>
  <c r="AO45" i="1" s="1"/>
  <c r="AF45" i="1"/>
  <c r="AG45" i="1"/>
  <c r="AH45" i="1"/>
  <c r="AP45" i="1" s="1"/>
  <c r="AI45" i="1"/>
  <c r="AJ45" i="1"/>
  <c r="AK45" i="1"/>
  <c r="AL45" i="1"/>
  <c r="AQ45" i="1"/>
  <c r="W46" i="1"/>
  <c r="AK46" i="1" s="1"/>
  <c r="X46" i="1"/>
  <c r="Y46" i="1"/>
  <c r="AL46" i="1" s="1"/>
  <c r="Z46" i="1"/>
  <c r="AA46" i="1"/>
  <c r="AM46" i="1" s="1"/>
  <c r="AB46" i="1"/>
  <c r="AC46" i="1"/>
  <c r="AN46" i="1" s="1"/>
  <c r="AD46" i="1"/>
  <c r="AE46" i="1"/>
  <c r="AO46" i="1" s="1"/>
  <c r="AF46" i="1"/>
  <c r="AG46" i="1"/>
  <c r="AP46" i="1" s="1"/>
  <c r="AH46" i="1"/>
  <c r="AI46" i="1"/>
  <c r="AQ46" i="1" s="1"/>
  <c r="AJ46" i="1"/>
  <c r="W47" i="1"/>
  <c r="X47" i="1"/>
  <c r="Y47" i="1"/>
  <c r="Z47" i="1"/>
  <c r="AA47" i="1"/>
  <c r="AB47" i="1"/>
  <c r="AM47" i="1" s="1"/>
  <c r="AC47" i="1"/>
  <c r="AD47" i="1"/>
  <c r="AN47" i="1" s="1"/>
  <c r="AE47" i="1"/>
  <c r="AF47" i="1"/>
  <c r="AO47" i="1" s="1"/>
  <c r="AG47" i="1"/>
  <c r="AH47" i="1"/>
  <c r="AP47" i="1" s="1"/>
  <c r="AI47" i="1"/>
  <c r="AJ47" i="1"/>
  <c r="AK47" i="1"/>
  <c r="AL47" i="1"/>
  <c r="AQ47" i="1"/>
  <c r="W48" i="1"/>
  <c r="X48" i="1"/>
  <c r="Y48" i="1"/>
  <c r="AL48" i="1" s="1"/>
  <c r="Z48" i="1"/>
  <c r="AA48" i="1"/>
  <c r="AM48" i="1" s="1"/>
  <c r="AB48" i="1"/>
  <c r="AC48" i="1"/>
  <c r="AN48" i="1" s="1"/>
  <c r="AD48" i="1"/>
  <c r="AE48" i="1"/>
  <c r="AF48" i="1"/>
  <c r="AG48" i="1"/>
  <c r="AP48" i="1" s="1"/>
  <c r="AH48" i="1"/>
  <c r="AI48" i="1"/>
  <c r="AJ48" i="1"/>
  <c r="AK48" i="1"/>
  <c r="AO48" i="1"/>
  <c r="AQ48" i="1"/>
  <c r="W49" i="1"/>
  <c r="X49" i="1"/>
  <c r="Y49" i="1"/>
  <c r="Z49" i="1"/>
  <c r="AA49" i="1"/>
  <c r="AB49" i="1"/>
  <c r="AC49" i="1"/>
  <c r="AD49" i="1"/>
  <c r="AE49" i="1"/>
  <c r="AF49" i="1"/>
  <c r="AG49" i="1"/>
  <c r="AH49" i="1"/>
  <c r="AI49" i="1"/>
  <c r="AJ49" i="1"/>
  <c r="AK49" i="1"/>
  <c r="AL49" i="1"/>
  <c r="AM49" i="1"/>
  <c r="AN49" i="1"/>
  <c r="AO49" i="1"/>
  <c r="AP49" i="1"/>
  <c r="AQ49" i="1"/>
  <c r="W50" i="1"/>
  <c r="AK50" i="1" s="1"/>
  <c r="X50" i="1"/>
  <c r="Y50" i="1"/>
  <c r="Z50" i="1"/>
  <c r="AA50" i="1"/>
  <c r="AM50" i="1" s="1"/>
  <c r="AB50" i="1"/>
  <c r="AC50" i="1"/>
  <c r="AN50" i="1" s="1"/>
  <c r="AD50" i="1"/>
  <c r="AE50" i="1"/>
  <c r="AO50" i="1" s="1"/>
  <c r="AF50" i="1"/>
  <c r="AG50" i="1"/>
  <c r="AP50" i="1" s="1"/>
  <c r="AH50" i="1"/>
  <c r="AI50" i="1"/>
  <c r="AQ50" i="1" s="1"/>
  <c r="AJ50" i="1"/>
  <c r="AL50" i="1"/>
  <c r="W51" i="1"/>
  <c r="X51" i="1"/>
  <c r="AK51" i="1" s="1"/>
  <c r="Y51" i="1"/>
  <c r="Z51" i="1"/>
  <c r="AA51" i="1"/>
  <c r="AB51" i="1"/>
  <c r="AM51" i="1" s="1"/>
  <c r="AC51" i="1"/>
  <c r="AD51" i="1"/>
  <c r="AE51" i="1"/>
  <c r="AF51" i="1"/>
  <c r="AO51" i="1" s="1"/>
  <c r="AG51" i="1"/>
  <c r="AH51" i="1"/>
  <c r="AI51" i="1"/>
  <c r="AJ51" i="1"/>
  <c r="AQ51" i="1" s="1"/>
  <c r="AL51" i="1"/>
  <c r="AN51" i="1"/>
  <c r="AP51" i="1"/>
  <c r="W52" i="1"/>
  <c r="X52" i="1"/>
  <c r="Y52" i="1"/>
  <c r="AL52" i="1" s="1"/>
  <c r="Z52" i="1"/>
  <c r="AA52" i="1"/>
  <c r="AM52" i="1" s="1"/>
  <c r="AB52" i="1"/>
  <c r="AC52" i="1"/>
  <c r="AN52" i="1" s="1"/>
  <c r="AD52" i="1"/>
  <c r="AE52" i="1"/>
  <c r="AF52" i="1"/>
  <c r="AG52" i="1"/>
  <c r="AP52" i="1" s="1"/>
  <c r="AH52" i="1"/>
  <c r="AI52" i="1"/>
  <c r="AJ52" i="1"/>
  <c r="AK52" i="1"/>
  <c r="AO52" i="1"/>
  <c r="AQ52" i="1"/>
  <c r="W53" i="1"/>
  <c r="X53" i="1"/>
  <c r="Y53" i="1"/>
  <c r="Z53" i="1"/>
  <c r="AA53" i="1"/>
  <c r="AB53" i="1"/>
  <c r="AM53" i="1" s="1"/>
  <c r="AC53" i="1"/>
  <c r="AD53" i="1"/>
  <c r="AE53" i="1"/>
  <c r="AF53" i="1"/>
  <c r="AG53" i="1"/>
  <c r="AH53" i="1"/>
  <c r="AP53" i="1" s="1"/>
  <c r="AI53" i="1"/>
  <c r="AJ53" i="1"/>
  <c r="AQ53" i="1" s="1"/>
  <c r="AL53" i="1"/>
  <c r="AN53" i="1"/>
  <c r="W54" i="1"/>
  <c r="X54" i="1"/>
  <c r="Y54" i="1"/>
  <c r="AL54" i="1" s="1"/>
  <c r="Z54" i="1"/>
  <c r="AA54" i="1"/>
  <c r="AM54" i="1" s="1"/>
  <c r="AB54" i="1"/>
  <c r="AC54" i="1"/>
  <c r="AN54" i="1" s="1"/>
  <c r="AD54" i="1"/>
  <c r="AE54" i="1"/>
  <c r="AF54" i="1"/>
  <c r="AG54" i="1"/>
  <c r="AP54" i="1" s="1"/>
  <c r="AH54" i="1"/>
  <c r="AI54" i="1"/>
  <c r="AJ54" i="1"/>
  <c r="AK54" i="1"/>
  <c r="AO54" i="1"/>
  <c r="AQ54" i="1"/>
  <c r="W55" i="1"/>
  <c r="X55" i="1"/>
  <c r="Y55" i="1"/>
  <c r="Z55" i="1"/>
  <c r="AA55" i="1"/>
  <c r="AB55" i="1"/>
  <c r="AM55" i="1" s="1"/>
  <c r="AC55" i="1"/>
  <c r="AD55" i="1"/>
  <c r="AE55" i="1"/>
  <c r="AF55" i="1"/>
  <c r="AO55" i="1" s="1"/>
  <c r="AG55" i="1"/>
  <c r="AH55" i="1"/>
  <c r="AP55" i="1" s="1"/>
  <c r="AI55" i="1"/>
  <c r="AJ55" i="1"/>
  <c r="AK55" i="1"/>
  <c r="AL55" i="1"/>
  <c r="AN55" i="1"/>
  <c r="AQ55" i="1"/>
  <c r="W56" i="1"/>
  <c r="X56" i="1"/>
  <c r="Y56" i="1"/>
  <c r="AL56" i="1" s="1"/>
  <c r="Z56" i="1"/>
  <c r="AA56" i="1"/>
  <c r="AM56" i="1" s="1"/>
  <c r="AB56" i="1"/>
  <c r="AC56" i="1"/>
  <c r="AN56" i="1" s="1"/>
  <c r="AD56" i="1"/>
  <c r="AE56" i="1"/>
  <c r="AF56" i="1"/>
  <c r="AG56" i="1"/>
  <c r="AP56" i="1" s="1"/>
  <c r="AH56" i="1"/>
  <c r="AI56" i="1"/>
  <c r="AJ56" i="1"/>
  <c r="AK56" i="1"/>
  <c r="AO56" i="1"/>
  <c r="AQ56" i="1"/>
  <c r="W57" i="1"/>
  <c r="X57" i="1"/>
  <c r="Y57" i="1"/>
  <c r="Z57" i="1"/>
  <c r="AA57" i="1"/>
  <c r="AB57" i="1"/>
  <c r="AM57" i="1" s="1"/>
  <c r="AC57" i="1"/>
  <c r="AD57" i="1"/>
  <c r="AE57" i="1"/>
  <c r="AF57" i="1"/>
  <c r="AG57" i="1"/>
  <c r="AH57" i="1"/>
  <c r="AP57" i="1" s="1"/>
  <c r="AI57" i="1"/>
  <c r="AJ57" i="1"/>
  <c r="AQ57" i="1" s="1"/>
  <c r="AL57" i="1"/>
  <c r="AN57" i="1"/>
  <c r="W58" i="1"/>
  <c r="X58" i="1"/>
  <c r="Y58" i="1"/>
  <c r="AL58" i="1" s="1"/>
  <c r="Z58" i="1"/>
  <c r="AA58" i="1"/>
  <c r="AM58" i="1" s="1"/>
  <c r="AB58" i="1"/>
  <c r="AC58" i="1"/>
  <c r="AN58" i="1" s="1"/>
  <c r="AD58" i="1"/>
  <c r="AE58" i="1"/>
  <c r="AF58" i="1"/>
  <c r="AG58" i="1"/>
  <c r="AP58" i="1" s="1"/>
  <c r="AH58" i="1"/>
  <c r="AI58" i="1"/>
  <c r="AJ58" i="1"/>
  <c r="AK58" i="1"/>
  <c r="AO58" i="1"/>
  <c r="AQ58" i="1"/>
  <c r="W59" i="1"/>
  <c r="X59" i="1"/>
  <c r="Y59" i="1"/>
  <c r="Z59" i="1"/>
  <c r="AA59" i="1"/>
  <c r="AB59" i="1"/>
  <c r="AM59" i="1" s="1"/>
  <c r="AC59" i="1"/>
  <c r="AD59" i="1"/>
  <c r="AE59" i="1"/>
  <c r="AF59" i="1"/>
  <c r="AO59" i="1" s="1"/>
  <c r="AG59" i="1"/>
  <c r="AH59" i="1"/>
  <c r="AP59" i="1" s="1"/>
  <c r="AI59" i="1"/>
  <c r="AJ59" i="1"/>
  <c r="AK59" i="1"/>
  <c r="AL59" i="1"/>
  <c r="AN59" i="1"/>
  <c r="AQ59" i="1"/>
  <c r="W60" i="1"/>
  <c r="X60" i="1"/>
  <c r="Y60" i="1"/>
  <c r="AL60" i="1" s="1"/>
  <c r="Z60" i="1"/>
  <c r="AA60" i="1"/>
  <c r="AM60" i="1" s="1"/>
  <c r="AB60" i="1"/>
  <c r="AC60" i="1"/>
  <c r="AN60" i="1" s="1"/>
  <c r="AD60" i="1"/>
  <c r="AE60" i="1"/>
  <c r="AF60" i="1"/>
  <c r="AG60" i="1"/>
  <c r="AP60" i="1" s="1"/>
  <c r="AH60" i="1"/>
  <c r="AI60" i="1"/>
  <c r="AJ60" i="1"/>
  <c r="AK60" i="1"/>
  <c r="AO60" i="1"/>
  <c r="AQ60" i="1"/>
  <c r="W61" i="1"/>
  <c r="X61" i="1"/>
  <c r="Y61" i="1"/>
  <c r="Z61" i="1"/>
  <c r="AA61" i="1"/>
  <c r="AB61" i="1"/>
  <c r="AM61" i="1" s="1"/>
  <c r="AC61" i="1"/>
  <c r="AD61" i="1"/>
  <c r="AE61" i="1"/>
  <c r="AF61" i="1"/>
  <c r="AG61" i="1"/>
  <c r="AH61" i="1"/>
  <c r="AP61" i="1" s="1"/>
  <c r="AI61" i="1"/>
  <c r="AJ61" i="1"/>
  <c r="AQ61" i="1" s="1"/>
  <c r="AL61" i="1"/>
  <c r="AN61" i="1"/>
  <c r="W62" i="1"/>
  <c r="X62" i="1"/>
  <c r="Y62" i="1"/>
  <c r="AL62" i="1" s="1"/>
  <c r="Z62" i="1"/>
  <c r="AA62" i="1"/>
  <c r="AM62" i="1" s="1"/>
  <c r="AB62" i="1"/>
  <c r="AC62" i="1"/>
  <c r="AN62" i="1" s="1"/>
  <c r="AD62" i="1"/>
  <c r="AE62" i="1"/>
  <c r="AF62" i="1"/>
  <c r="AG62" i="1"/>
  <c r="AP62" i="1" s="1"/>
  <c r="AH62" i="1"/>
  <c r="AI62" i="1"/>
  <c r="AJ62" i="1"/>
  <c r="AK62" i="1"/>
  <c r="AO62" i="1"/>
  <c r="AQ62" i="1"/>
  <c r="W63" i="1"/>
  <c r="X63" i="1"/>
  <c r="AK63" i="1" s="1"/>
  <c r="Y63" i="1"/>
  <c r="Z63" i="1"/>
  <c r="AL63" i="1" s="1"/>
  <c r="AA63" i="1"/>
  <c r="AB63" i="1"/>
  <c r="AM63" i="1" s="1"/>
  <c r="AC63" i="1"/>
  <c r="AD63" i="1"/>
  <c r="AN63" i="1" s="1"/>
  <c r="AE63" i="1"/>
  <c r="AF63" i="1"/>
  <c r="AO63" i="1" s="1"/>
  <c r="AG63" i="1"/>
  <c r="AH63" i="1"/>
  <c r="AI63" i="1"/>
  <c r="AJ63" i="1"/>
  <c r="AQ63" i="1" s="1"/>
  <c r="AP63" i="1"/>
  <c r="W64" i="1"/>
  <c r="X64" i="1"/>
  <c r="Y64" i="1"/>
  <c r="AL64" i="1" s="1"/>
  <c r="Z64" i="1"/>
  <c r="AA64" i="1"/>
  <c r="AB64" i="1"/>
  <c r="AC64" i="1"/>
  <c r="AN64" i="1" s="1"/>
  <c r="AD64" i="1"/>
  <c r="AE64" i="1"/>
  <c r="AF64" i="1"/>
  <c r="AG64" i="1"/>
  <c r="AP64" i="1" s="1"/>
  <c r="AH64" i="1"/>
  <c r="AI64" i="1"/>
  <c r="AJ64" i="1"/>
  <c r="AK64" i="1"/>
  <c r="AM64" i="1"/>
  <c r="AO64" i="1"/>
  <c r="AQ64" i="1"/>
  <c r="W65" i="1"/>
  <c r="X65" i="1"/>
  <c r="Y65" i="1"/>
  <c r="Z65" i="1"/>
  <c r="AL65" i="1" s="1"/>
  <c r="AA65" i="1"/>
  <c r="AB65" i="1"/>
  <c r="AM65" i="1" s="1"/>
  <c r="AC65" i="1"/>
  <c r="AD65" i="1"/>
  <c r="AE65" i="1"/>
  <c r="AF65" i="1"/>
  <c r="AG65" i="1"/>
  <c r="AH65" i="1"/>
  <c r="AI65" i="1"/>
  <c r="AJ65" i="1"/>
  <c r="AQ65" i="1" s="1"/>
  <c r="AN65" i="1"/>
  <c r="AP65" i="1"/>
  <c r="W66" i="1"/>
  <c r="X66" i="1"/>
  <c r="Y66" i="1"/>
  <c r="AL66" i="1" s="1"/>
  <c r="Z66" i="1"/>
  <c r="AA66" i="1"/>
  <c r="AB66" i="1"/>
  <c r="AC66" i="1"/>
  <c r="AN66" i="1" s="1"/>
  <c r="AD66" i="1"/>
  <c r="AE66" i="1"/>
  <c r="AF66" i="1"/>
  <c r="AG66" i="1"/>
  <c r="AP66" i="1" s="1"/>
  <c r="AH66" i="1"/>
  <c r="AI66" i="1"/>
  <c r="AJ66" i="1"/>
  <c r="AK66" i="1"/>
  <c r="AM66" i="1"/>
  <c r="AO66" i="1"/>
  <c r="AQ66" i="1"/>
  <c r="W67" i="1"/>
  <c r="X67" i="1"/>
  <c r="AK67" i="1" s="1"/>
  <c r="Y67" i="1"/>
  <c r="Z67" i="1"/>
  <c r="AA67" i="1"/>
  <c r="AB67" i="1"/>
  <c r="AM67" i="1" s="1"/>
  <c r="AC67" i="1"/>
  <c r="AD67" i="1"/>
  <c r="AE67" i="1"/>
  <c r="AF67" i="1"/>
  <c r="AO67" i="1" s="1"/>
  <c r="AG67" i="1"/>
  <c r="AH67" i="1"/>
  <c r="AI67" i="1"/>
  <c r="AJ67" i="1"/>
  <c r="AQ67" i="1" s="1"/>
  <c r="AL67" i="1"/>
  <c r="AN67" i="1"/>
  <c r="AP67" i="1"/>
  <c r="W68" i="1"/>
  <c r="X68" i="1"/>
  <c r="Y68" i="1"/>
  <c r="AL68" i="1" s="1"/>
  <c r="Z68" i="1"/>
  <c r="AA68" i="1"/>
  <c r="AM68" i="1" s="1"/>
  <c r="AB68" i="1"/>
  <c r="AC68" i="1"/>
  <c r="AN68" i="1" s="1"/>
  <c r="AD68" i="1"/>
  <c r="AE68" i="1"/>
  <c r="AO68" i="1" s="1"/>
  <c r="AF68" i="1"/>
  <c r="AG68" i="1"/>
  <c r="AP68" i="1" s="1"/>
  <c r="AH68" i="1"/>
  <c r="AI68" i="1"/>
  <c r="AJ68" i="1"/>
  <c r="AK68" i="1"/>
  <c r="AQ68" i="1"/>
  <c r="W69" i="1"/>
  <c r="X69" i="1"/>
  <c r="Y69" i="1"/>
  <c r="Z69" i="1"/>
  <c r="AA69" i="1"/>
  <c r="AB69" i="1"/>
  <c r="AC69" i="1"/>
  <c r="AD69" i="1"/>
  <c r="AE69" i="1"/>
  <c r="AF69" i="1"/>
  <c r="AG69" i="1"/>
  <c r="AH69" i="1"/>
  <c r="AI69" i="1"/>
  <c r="AJ69" i="1"/>
  <c r="AK69" i="1"/>
  <c r="AL69" i="1"/>
  <c r="AM69" i="1"/>
  <c r="AN69" i="1"/>
  <c r="AO69" i="1"/>
  <c r="AP69" i="1"/>
  <c r="AQ69" i="1"/>
  <c r="W70" i="1"/>
  <c r="X70" i="1"/>
  <c r="Y70" i="1"/>
  <c r="AL70" i="1" s="1"/>
  <c r="Z70" i="1"/>
  <c r="AA70" i="1"/>
  <c r="AM70" i="1" s="1"/>
  <c r="AB70" i="1"/>
  <c r="AC70" i="1"/>
  <c r="AN70" i="1" s="1"/>
  <c r="AD70" i="1"/>
  <c r="AE70" i="1"/>
  <c r="AF70" i="1"/>
  <c r="AG70" i="1"/>
  <c r="AP70" i="1" s="1"/>
  <c r="AH70" i="1"/>
  <c r="AI70" i="1"/>
  <c r="AJ70" i="1"/>
  <c r="AK70" i="1"/>
  <c r="AO70" i="1"/>
  <c r="AQ70" i="1"/>
  <c r="W71" i="1"/>
  <c r="X71" i="1"/>
  <c r="Y71" i="1"/>
  <c r="Z71" i="1"/>
  <c r="AA71" i="1"/>
  <c r="AB71" i="1"/>
  <c r="AC71" i="1"/>
  <c r="AD71" i="1"/>
  <c r="AE71" i="1"/>
  <c r="AF71" i="1"/>
  <c r="AG71" i="1"/>
  <c r="AH71" i="1"/>
  <c r="AI71" i="1"/>
  <c r="AJ71" i="1"/>
  <c r="AK71" i="1"/>
  <c r="AL71" i="1"/>
  <c r="AM71" i="1"/>
  <c r="AN71" i="1"/>
  <c r="AO71" i="1"/>
  <c r="AP71" i="1"/>
  <c r="AQ71" i="1"/>
  <c r="W72" i="1"/>
  <c r="X72" i="1"/>
  <c r="Y72" i="1"/>
  <c r="AL72" i="1" s="1"/>
  <c r="Z72" i="1"/>
  <c r="AA72" i="1"/>
  <c r="AB72" i="1"/>
  <c r="AC72" i="1"/>
  <c r="AN72" i="1" s="1"/>
  <c r="AD72" i="1"/>
  <c r="AE72" i="1"/>
  <c r="AF72" i="1"/>
  <c r="AG72" i="1"/>
  <c r="AP72" i="1" s="1"/>
  <c r="AH72" i="1"/>
  <c r="AI72" i="1"/>
  <c r="AJ72" i="1"/>
  <c r="AK72" i="1"/>
  <c r="AO72" i="1"/>
  <c r="AQ72" i="1"/>
  <c r="W73" i="1"/>
  <c r="X73" i="1"/>
  <c r="Y73" i="1"/>
  <c r="Z73" i="1"/>
  <c r="AA73" i="1"/>
  <c r="AB73" i="1"/>
  <c r="AM73" i="1" s="1"/>
  <c r="AC73" i="1"/>
  <c r="AD73" i="1"/>
  <c r="AN73" i="1" s="1"/>
  <c r="AE73" i="1"/>
  <c r="AF73" i="1"/>
  <c r="AG73" i="1"/>
  <c r="AH73" i="1"/>
  <c r="AI73" i="1"/>
  <c r="AJ73" i="1"/>
  <c r="AK73" i="1"/>
  <c r="AL73" i="1"/>
  <c r="AP73" i="1"/>
  <c r="AQ73" i="1"/>
  <c r="W74" i="1"/>
  <c r="X74" i="1"/>
  <c r="Y74" i="1"/>
  <c r="Z74" i="1"/>
  <c r="AA74" i="1"/>
  <c r="AB74" i="1"/>
  <c r="AC74" i="1"/>
  <c r="AD74" i="1"/>
  <c r="AE74" i="1"/>
  <c r="AF74" i="1"/>
  <c r="AG74" i="1"/>
  <c r="AH74" i="1"/>
  <c r="AP74" i="1" s="1"/>
  <c r="AI74" i="1"/>
  <c r="AJ74" i="1"/>
  <c r="AK74" i="1"/>
  <c r="AL74" i="1"/>
  <c r="AM74" i="1"/>
  <c r="AO74" i="1"/>
  <c r="AQ74" i="1"/>
  <c r="W75" i="1"/>
  <c r="X75" i="1"/>
  <c r="Y75" i="1"/>
  <c r="Z75" i="1"/>
  <c r="AA75" i="1"/>
  <c r="AB75" i="1"/>
  <c r="AM75" i="1" s="1"/>
  <c r="AC75" i="1"/>
  <c r="AD75" i="1"/>
  <c r="AE75" i="1"/>
  <c r="AF75" i="1"/>
  <c r="AG75" i="1"/>
  <c r="AH75" i="1"/>
  <c r="AI75" i="1"/>
  <c r="AJ75" i="1"/>
  <c r="AK75" i="1"/>
  <c r="AL75" i="1"/>
  <c r="AO75" i="1"/>
  <c r="AQ75" i="1"/>
  <c r="W76" i="1"/>
  <c r="X76" i="1"/>
  <c r="AK76" i="1" s="1"/>
  <c r="Y76" i="1"/>
  <c r="AL76" i="1" s="1"/>
  <c r="Z76" i="1"/>
  <c r="AA76" i="1"/>
  <c r="AB76" i="1"/>
  <c r="AM76" i="1" s="1"/>
  <c r="AC76" i="1"/>
  <c r="AD76" i="1"/>
  <c r="AE76" i="1"/>
  <c r="AF76" i="1"/>
  <c r="AG76" i="1"/>
  <c r="AP76" i="1" s="1"/>
  <c r="AH76" i="1"/>
  <c r="AI76" i="1"/>
  <c r="AJ76" i="1"/>
  <c r="AQ76" i="1" s="1"/>
  <c r="AN76" i="1"/>
  <c r="AO76" i="1"/>
  <c r="W77" i="1"/>
  <c r="AK77" i="1" s="1"/>
  <c r="X77" i="1"/>
  <c r="Y77" i="1"/>
  <c r="Z77" i="1"/>
  <c r="AA77" i="1"/>
  <c r="AB77" i="1"/>
  <c r="AC77" i="1"/>
  <c r="AD77" i="1"/>
  <c r="AE77" i="1"/>
  <c r="AO77" i="1" s="1"/>
  <c r="AF77" i="1"/>
  <c r="AG77" i="1"/>
  <c r="AH77" i="1"/>
  <c r="AI77" i="1"/>
  <c r="AQ77" i="1" s="1"/>
  <c r="AJ77" i="1"/>
  <c r="AL77" i="1"/>
  <c r="AM77" i="1"/>
  <c r="AN77" i="1"/>
  <c r="AP77" i="1"/>
  <c r="W78" i="1"/>
  <c r="X78" i="1"/>
  <c r="Y78" i="1"/>
  <c r="Z78" i="1"/>
  <c r="AA78" i="1"/>
  <c r="AB78" i="1"/>
  <c r="AC78" i="1"/>
  <c r="AD78" i="1"/>
  <c r="AE78" i="1"/>
  <c r="AO78" i="1" s="1"/>
  <c r="AF78" i="1"/>
  <c r="AG78" i="1"/>
  <c r="AH78" i="1"/>
  <c r="AI78" i="1"/>
  <c r="AJ78" i="1"/>
  <c r="AK78" i="1"/>
  <c r="AL78" i="1"/>
  <c r="AM78" i="1"/>
  <c r="AP78" i="1"/>
  <c r="AQ78" i="1"/>
  <c r="W79" i="1"/>
  <c r="X79" i="1"/>
  <c r="Y79" i="1"/>
  <c r="AL79" i="1" s="1"/>
  <c r="Z79" i="1"/>
  <c r="AA79" i="1"/>
  <c r="AB79" i="1"/>
  <c r="AM79" i="1" s="1"/>
  <c r="AC79" i="1"/>
  <c r="AN79" i="1" s="1"/>
  <c r="AD79" i="1"/>
  <c r="AE79" i="1"/>
  <c r="AF79" i="1"/>
  <c r="AG79" i="1"/>
  <c r="AP79" i="1" s="1"/>
  <c r="AH79" i="1"/>
  <c r="AI79" i="1"/>
  <c r="AJ79" i="1"/>
  <c r="AQ79" i="1" s="1"/>
  <c r="AK79" i="1"/>
  <c r="AO79" i="1"/>
  <c r="W80" i="1"/>
  <c r="X80" i="1"/>
  <c r="Y80" i="1"/>
  <c r="Z80" i="1"/>
  <c r="AA80" i="1"/>
  <c r="AB80" i="1"/>
  <c r="AM80" i="1" s="1"/>
  <c r="AC80" i="1"/>
  <c r="AD80" i="1"/>
  <c r="AE80" i="1"/>
  <c r="AF80" i="1"/>
  <c r="AG80" i="1"/>
  <c r="AP80" i="1" s="1"/>
  <c r="AH80" i="1"/>
  <c r="AI80" i="1"/>
  <c r="AJ80" i="1"/>
  <c r="AQ80" i="1" s="1"/>
  <c r="AK80" i="1"/>
  <c r="AL80" i="1"/>
  <c r="AN80" i="1"/>
  <c r="AO80" i="1"/>
  <c r="W81" i="1"/>
  <c r="X81" i="1"/>
  <c r="Y81" i="1"/>
  <c r="Z81" i="1"/>
  <c r="AA81" i="1"/>
  <c r="AB81" i="1"/>
  <c r="AM81" i="1" s="1"/>
  <c r="AC81" i="1"/>
  <c r="AD81" i="1"/>
  <c r="AE81" i="1"/>
  <c r="AF81" i="1"/>
  <c r="AG81" i="1"/>
  <c r="AH81" i="1"/>
  <c r="AI81" i="1"/>
  <c r="AJ81" i="1"/>
  <c r="AK81" i="1"/>
  <c r="AL81" i="1"/>
  <c r="AN81" i="1"/>
  <c r="AP81" i="1"/>
  <c r="AQ81" i="1"/>
  <c r="W82" i="1"/>
  <c r="AK82" i="1" s="1"/>
  <c r="X82" i="1"/>
  <c r="Y82" i="1"/>
  <c r="Z82" i="1"/>
  <c r="AA82" i="1"/>
  <c r="AM82" i="1" s="1"/>
  <c r="AB82" i="1"/>
  <c r="AC82" i="1"/>
  <c r="AN82" i="1" s="1"/>
  <c r="AD82" i="1"/>
  <c r="AE82" i="1"/>
  <c r="AO82" i="1" s="1"/>
  <c r="AF82" i="1"/>
  <c r="AG82" i="1"/>
  <c r="AH82" i="1"/>
  <c r="AI82" i="1"/>
  <c r="AJ82" i="1"/>
  <c r="AL82" i="1"/>
  <c r="AP82" i="1"/>
  <c r="AQ82" i="1"/>
  <c r="W83" i="1"/>
  <c r="X83" i="1"/>
  <c r="Y83" i="1"/>
  <c r="Z83" i="1"/>
  <c r="AA83" i="1"/>
  <c r="AB83" i="1"/>
  <c r="AM83" i="1" s="1"/>
  <c r="AC83" i="1"/>
  <c r="AD83" i="1"/>
  <c r="AE83" i="1"/>
  <c r="AF83" i="1"/>
  <c r="AG83" i="1"/>
  <c r="AH83" i="1"/>
  <c r="AI83" i="1"/>
  <c r="AJ83" i="1"/>
  <c r="AK83" i="1"/>
  <c r="AL83" i="1"/>
  <c r="AO83" i="1"/>
  <c r="AQ83" i="1"/>
  <c r="W84" i="1"/>
  <c r="X84" i="1"/>
  <c r="AK84" i="1" s="1"/>
  <c r="Y84" i="1"/>
  <c r="AL84" i="1" s="1"/>
  <c r="Z84" i="1"/>
  <c r="AA84" i="1"/>
  <c r="AB84" i="1"/>
  <c r="AM84" i="1" s="1"/>
  <c r="AC84" i="1"/>
  <c r="AD84" i="1"/>
  <c r="AE84" i="1"/>
  <c r="AF84" i="1"/>
  <c r="AO84" i="1" s="1"/>
  <c r="AG84" i="1"/>
  <c r="AP84" i="1" s="1"/>
  <c r="AH84" i="1"/>
  <c r="AI84" i="1"/>
  <c r="AJ84" i="1"/>
  <c r="AQ84" i="1" s="1"/>
  <c r="AN84" i="1"/>
  <c r="W85" i="1"/>
  <c r="AK85" i="1" s="1"/>
  <c r="X85" i="1"/>
  <c r="Y85" i="1"/>
  <c r="Z85" i="1"/>
  <c r="AA85" i="1"/>
  <c r="AM85" i="1" s="1"/>
  <c r="AB85" i="1"/>
  <c r="AC85" i="1"/>
  <c r="AD85" i="1"/>
  <c r="AE85" i="1"/>
  <c r="AO85" i="1" s="1"/>
  <c r="AF85" i="1"/>
  <c r="AG85" i="1"/>
  <c r="AH85" i="1"/>
  <c r="AI85" i="1"/>
  <c r="AQ85" i="1" s="1"/>
  <c r="AJ85" i="1"/>
  <c r="AL85" i="1"/>
  <c r="AN85" i="1"/>
  <c r="AP85" i="1"/>
  <c r="W86" i="1"/>
  <c r="AK86" i="1" s="1"/>
  <c r="X86" i="1"/>
  <c r="Y86" i="1"/>
  <c r="Z86" i="1"/>
  <c r="AL86" i="1" s="1"/>
  <c r="AA86" i="1"/>
  <c r="AM86" i="1" s="1"/>
  <c r="AB86" i="1"/>
  <c r="AC86" i="1"/>
  <c r="AD86" i="1"/>
  <c r="AE86" i="1"/>
  <c r="AO86" i="1" s="1"/>
  <c r="AF86" i="1"/>
  <c r="AG86" i="1"/>
  <c r="AH86" i="1"/>
  <c r="AI86" i="1"/>
  <c r="AJ86" i="1"/>
  <c r="AP86" i="1"/>
  <c r="AQ86" i="1"/>
  <c r="W87" i="1"/>
  <c r="X87" i="1"/>
  <c r="Y87" i="1"/>
  <c r="Z87" i="1"/>
  <c r="AA87" i="1"/>
  <c r="AB87" i="1"/>
  <c r="AC87" i="1"/>
  <c r="AD87" i="1"/>
  <c r="AE87" i="1"/>
  <c r="AF87" i="1"/>
  <c r="AG87" i="1"/>
  <c r="AH87" i="1"/>
  <c r="AI87" i="1"/>
  <c r="AJ87" i="1"/>
  <c r="AK87" i="1"/>
  <c r="AL87" i="1"/>
  <c r="AM87" i="1"/>
  <c r="AO87" i="1"/>
  <c r="AP87" i="1"/>
  <c r="AQ87" i="1"/>
  <c r="W88" i="1"/>
  <c r="X88" i="1"/>
  <c r="Y88" i="1"/>
  <c r="AL88" i="1" s="1"/>
  <c r="Z88" i="1"/>
  <c r="AA88" i="1"/>
  <c r="AB88" i="1"/>
  <c r="AM88" i="1" s="1"/>
  <c r="AC88" i="1"/>
  <c r="AD88" i="1"/>
  <c r="AE88" i="1"/>
  <c r="AF88" i="1"/>
  <c r="AO88" i="1" s="1"/>
  <c r="AG88" i="1"/>
  <c r="AP88" i="1" s="1"/>
  <c r="AH88" i="1"/>
  <c r="AI88" i="1"/>
  <c r="AJ88" i="1"/>
  <c r="AQ88" i="1" s="1"/>
  <c r="AK88" i="1"/>
  <c r="AN88" i="1"/>
  <c r="W89" i="1"/>
  <c r="X89" i="1"/>
  <c r="Y89" i="1"/>
  <c r="Z89" i="1"/>
  <c r="AA89" i="1"/>
  <c r="AB89" i="1"/>
  <c r="AC89" i="1"/>
  <c r="AD89" i="1"/>
  <c r="AE89" i="1"/>
  <c r="AF89" i="1"/>
  <c r="AG89" i="1"/>
  <c r="AH89" i="1"/>
  <c r="AI89" i="1"/>
  <c r="AJ89" i="1"/>
  <c r="AK89" i="1"/>
  <c r="AL89" i="1"/>
  <c r="AM89" i="1"/>
  <c r="AN89" i="1"/>
  <c r="AO89" i="1"/>
  <c r="AP89" i="1"/>
  <c r="AQ89" i="1"/>
  <c r="W90" i="1"/>
  <c r="AK90" i="1" s="1"/>
  <c r="X90" i="1"/>
  <c r="Y90" i="1"/>
  <c r="Z90" i="1"/>
  <c r="AL90" i="1" s="1"/>
  <c r="AA90" i="1"/>
  <c r="AM90" i="1" s="1"/>
  <c r="AB90" i="1"/>
  <c r="AC90" i="1"/>
  <c r="AD90" i="1"/>
  <c r="AE90" i="1"/>
  <c r="AO90" i="1" s="1"/>
  <c r="AF90" i="1"/>
  <c r="AG90" i="1"/>
  <c r="AH90" i="1"/>
  <c r="AI90" i="1"/>
  <c r="AQ90" i="1" s="1"/>
  <c r="AJ90" i="1"/>
  <c r="AP90" i="1"/>
  <c r="W91" i="1"/>
  <c r="X91" i="1"/>
  <c r="Y91" i="1"/>
  <c r="Z91" i="1"/>
  <c r="AA91" i="1"/>
  <c r="AB91" i="1"/>
  <c r="AC91" i="1"/>
  <c r="AD91" i="1"/>
  <c r="AE91" i="1"/>
  <c r="AF91" i="1"/>
  <c r="AG91" i="1"/>
  <c r="AH91" i="1"/>
  <c r="AI91" i="1"/>
  <c r="AJ91" i="1"/>
  <c r="AK91" i="1"/>
  <c r="AL91" i="1"/>
  <c r="AM91" i="1"/>
  <c r="AN91" i="1"/>
  <c r="AO91" i="1"/>
  <c r="AP91" i="1"/>
  <c r="AQ91" i="1"/>
  <c r="W92" i="1"/>
  <c r="X92" i="1"/>
  <c r="Y92" i="1"/>
  <c r="Z92" i="1"/>
  <c r="AA92" i="1"/>
  <c r="AB92" i="1"/>
  <c r="AC92" i="1"/>
  <c r="AD92" i="1"/>
  <c r="AE92" i="1"/>
  <c r="AF92" i="1"/>
  <c r="AG92" i="1"/>
  <c r="AH92" i="1"/>
  <c r="AI92" i="1"/>
  <c r="AJ92" i="1"/>
  <c r="AK92" i="1"/>
  <c r="AL92" i="1"/>
  <c r="AM92" i="1"/>
  <c r="AN92" i="1"/>
  <c r="AO92" i="1"/>
  <c r="AP92" i="1"/>
  <c r="AQ92" i="1"/>
  <c r="W93" i="1"/>
  <c r="AK93" i="1" s="1"/>
  <c r="X93" i="1"/>
  <c r="Y93" i="1"/>
  <c r="Z93" i="1"/>
  <c r="AA93" i="1"/>
  <c r="AM93" i="1" s="1"/>
  <c r="AB93" i="1"/>
  <c r="AC93" i="1"/>
  <c r="AD93" i="1"/>
  <c r="AE93" i="1"/>
  <c r="AO93" i="1" s="1"/>
  <c r="AF93" i="1"/>
  <c r="AG93" i="1"/>
  <c r="AH93" i="1"/>
  <c r="AI93" i="1"/>
  <c r="AQ93" i="1" s="1"/>
  <c r="AJ93" i="1"/>
  <c r="AL93" i="1"/>
  <c r="AN93" i="1"/>
  <c r="AP93" i="1"/>
  <c r="W94" i="1"/>
  <c r="X94" i="1"/>
  <c r="Y94" i="1"/>
  <c r="Z94" i="1"/>
  <c r="AA94" i="1"/>
  <c r="AB94" i="1"/>
  <c r="AC94" i="1"/>
  <c r="AN94" i="1" s="1"/>
  <c r="AD94" i="1"/>
  <c r="AE94" i="1"/>
  <c r="AO94" i="1" s="1"/>
  <c r="AF94" i="1"/>
  <c r="AG94" i="1"/>
  <c r="AH94" i="1"/>
  <c r="AI94" i="1"/>
  <c r="AJ94" i="1"/>
  <c r="AK94" i="1"/>
  <c r="AL94" i="1"/>
  <c r="AM94" i="1"/>
  <c r="AP94" i="1"/>
  <c r="AQ94" i="1"/>
  <c r="W95" i="1"/>
  <c r="X95" i="1"/>
  <c r="Y95" i="1"/>
  <c r="Z95" i="1"/>
  <c r="AA95" i="1"/>
  <c r="AB95" i="1"/>
  <c r="AM95" i="1" s="1"/>
  <c r="AC95" i="1"/>
  <c r="AD95" i="1"/>
  <c r="AE95" i="1"/>
  <c r="AF95" i="1"/>
  <c r="AG95" i="1"/>
  <c r="AH95" i="1"/>
  <c r="AI95" i="1"/>
  <c r="AJ95" i="1"/>
  <c r="AQ95" i="1" s="1"/>
  <c r="AK95" i="1"/>
  <c r="AL95" i="1"/>
  <c r="AO95" i="1"/>
  <c r="W96" i="1"/>
  <c r="X96" i="1"/>
  <c r="Y96" i="1"/>
  <c r="AL96" i="1" s="1"/>
  <c r="Z96" i="1"/>
  <c r="AA96" i="1"/>
  <c r="AB96" i="1"/>
  <c r="AM96" i="1" s="1"/>
  <c r="AC96" i="1"/>
  <c r="AD96" i="1"/>
  <c r="AE96" i="1"/>
  <c r="AF96" i="1"/>
  <c r="AO96" i="1" s="1"/>
  <c r="AG96" i="1"/>
  <c r="AP96" i="1" s="1"/>
  <c r="AH96" i="1"/>
  <c r="AI96" i="1"/>
  <c r="AJ96" i="1"/>
  <c r="AK96" i="1"/>
  <c r="AN96" i="1"/>
  <c r="AQ96" i="1"/>
  <c r="W97" i="1"/>
  <c r="X97" i="1"/>
  <c r="Y97" i="1"/>
  <c r="Z97" i="1"/>
  <c r="AA97" i="1"/>
  <c r="AB97" i="1"/>
  <c r="AC97" i="1"/>
  <c r="AD97" i="1"/>
  <c r="AE97" i="1"/>
  <c r="AF97" i="1"/>
  <c r="AG97" i="1"/>
  <c r="AH97" i="1"/>
  <c r="AI97" i="1"/>
  <c r="AJ97" i="1"/>
  <c r="AK97" i="1"/>
  <c r="AL97" i="1"/>
  <c r="AM97" i="1"/>
  <c r="AN97" i="1"/>
  <c r="AO97" i="1"/>
  <c r="AP97" i="1"/>
  <c r="AQ97" i="1"/>
  <c r="W98" i="1"/>
  <c r="AK98" i="1" s="1"/>
  <c r="X98" i="1"/>
  <c r="Y98" i="1"/>
  <c r="Z98" i="1"/>
  <c r="AA98" i="1"/>
  <c r="AM98" i="1" s="1"/>
  <c r="AB98" i="1"/>
  <c r="AC98" i="1"/>
  <c r="AN98" i="1" s="1"/>
  <c r="AD98" i="1"/>
  <c r="AE98" i="1"/>
  <c r="AO98" i="1" s="1"/>
  <c r="AF98" i="1"/>
  <c r="AG98" i="1"/>
  <c r="AH98" i="1"/>
  <c r="AI98" i="1"/>
  <c r="AJ98" i="1"/>
  <c r="AL98" i="1"/>
  <c r="AP98" i="1"/>
  <c r="AQ98" i="1"/>
  <c r="W99" i="1"/>
  <c r="X99" i="1"/>
  <c r="Y99" i="1"/>
  <c r="Z99" i="1"/>
  <c r="AA99" i="1"/>
  <c r="AB99" i="1"/>
  <c r="AC99" i="1"/>
  <c r="AD99" i="1"/>
  <c r="AE99" i="1"/>
  <c r="AF99" i="1"/>
  <c r="AG99" i="1"/>
  <c r="AH99" i="1"/>
  <c r="AI99" i="1"/>
  <c r="AJ99" i="1"/>
  <c r="AK99" i="1"/>
  <c r="AL99" i="1"/>
  <c r="AM99" i="1"/>
  <c r="AN99" i="1"/>
  <c r="AO99" i="1"/>
  <c r="AP99" i="1"/>
  <c r="AQ99" i="1"/>
  <c r="W100" i="1"/>
  <c r="X100" i="1"/>
  <c r="Y100" i="1"/>
  <c r="AL100" i="1" s="1"/>
  <c r="Z100" i="1"/>
  <c r="AA100" i="1"/>
  <c r="AB100" i="1"/>
  <c r="AM100" i="1" s="1"/>
  <c r="AC100" i="1"/>
  <c r="AN100" i="1" s="1"/>
  <c r="AD100" i="1"/>
  <c r="AE100" i="1"/>
  <c r="AF100" i="1"/>
  <c r="AO100" i="1" s="1"/>
  <c r="AG100" i="1"/>
  <c r="AP100" i="1" s="1"/>
  <c r="AH100" i="1"/>
  <c r="AI100" i="1"/>
  <c r="AJ100" i="1"/>
  <c r="AK100" i="1"/>
  <c r="AQ100" i="1"/>
  <c r="W101" i="1"/>
  <c r="X101" i="1"/>
  <c r="Y101" i="1"/>
  <c r="Z101" i="1"/>
  <c r="AA101" i="1"/>
  <c r="AB101" i="1"/>
  <c r="AC101" i="1"/>
  <c r="AD101" i="1"/>
  <c r="AE101" i="1"/>
  <c r="AF101" i="1"/>
  <c r="AG101" i="1"/>
  <c r="AH101" i="1"/>
  <c r="AI101" i="1"/>
  <c r="AJ101" i="1"/>
  <c r="AL101" i="1"/>
  <c r="AN101" i="1"/>
  <c r="AP101" i="1"/>
  <c r="W102" i="1"/>
  <c r="AK102" i="1" s="1"/>
  <c r="X102" i="1"/>
  <c r="Y102" i="1"/>
  <c r="Z102" i="1"/>
  <c r="AA102" i="1"/>
  <c r="AM102" i="1" s="1"/>
  <c r="AB102" i="1"/>
  <c r="AC102" i="1"/>
  <c r="AN102" i="1" s="1"/>
  <c r="AD102" i="1"/>
  <c r="AE102" i="1"/>
  <c r="AO102" i="1" s="1"/>
  <c r="AF102" i="1"/>
  <c r="AG102" i="1"/>
  <c r="AH102" i="1"/>
  <c r="AI102" i="1"/>
  <c r="AJ102" i="1"/>
  <c r="AL102" i="1"/>
  <c r="AP102" i="1"/>
  <c r="AQ102" i="1"/>
  <c r="W103" i="1"/>
  <c r="X103" i="1"/>
  <c r="Y103" i="1"/>
  <c r="Z103" i="1"/>
  <c r="AA103" i="1"/>
  <c r="AB103" i="1"/>
  <c r="AM103" i="1" s="1"/>
  <c r="AC103" i="1"/>
  <c r="AD103" i="1"/>
  <c r="AE103" i="1"/>
  <c r="AF103" i="1"/>
  <c r="AG103" i="1"/>
  <c r="AH103" i="1"/>
  <c r="AI103" i="1"/>
  <c r="AJ103" i="1"/>
  <c r="AQ103" i="1" s="1"/>
  <c r="AK103" i="1"/>
  <c r="AL103" i="1"/>
  <c r="AO103" i="1"/>
  <c r="W104" i="1"/>
  <c r="X104" i="1"/>
  <c r="Y104" i="1"/>
  <c r="AL104" i="1" s="1"/>
  <c r="Z104" i="1"/>
  <c r="AA104" i="1"/>
  <c r="AB104" i="1"/>
  <c r="AM104" i="1" s="1"/>
  <c r="AC104" i="1"/>
  <c r="AN104" i="1" s="1"/>
  <c r="AD104" i="1"/>
  <c r="AE104" i="1"/>
  <c r="AF104" i="1"/>
  <c r="AO104" i="1" s="1"/>
  <c r="AG104" i="1"/>
  <c r="AP104" i="1" s="1"/>
  <c r="AH104" i="1"/>
  <c r="AI104" i="1"/>
  <c r="AJ104" i="1"/>
  <c r="AK104" i="1"/>
  <c r="AQ104" i="1"/>
  <c r="W105" i="1"/>
  <c r="X105" i="1"/>
  <c r="Y105" i="1"/>
  <c r="Z105" i="1"/>
  <c r="AA105" i="1"/>
  <c r="AB105" i="1"/>
  <c r="AC105" i="1"/>
  <c r="AD105" i="1"/>
  <c r="AE105" i="1"/>
  <c r="AO105" i="1" s="1"/>
  <c r="AF105" i="1"/>
  <c r="AG105" i="1"/>
  <c r="AH105" i="1"/>
  <c r="AI105" i="1"/>
  <c r="AJ105" i="1"/>
  <c r="AK105" i="1"/>
  <c r="AL105" i="1"/>
  <c r="AM105" i="1"/>
  <c r="AN105" i="1"/>
  <c r="AP105" i="1"/>
  <c r="AQ105" i="1"/>
  <c r="W106" i="1"/>
  <c r="X106" i="1"/>
  <c r="Y106" i="1"/>
  <c r="Z106" i="1"/>
  <c r="AA106" i="1"/>
  <c r="AB106" i="1"/>
  <c r="AC106" i="1"/>
  <c r="AD106" i="1"/>
  <c r="AE106" i="1"/>
  <c r="AO106" i="1" s="1"/>
  <c r="AF106" i="1"/>
  <c r="AG106" i="1"/>
  <c r="AH106" i="1"/>
  <c r="AP106" i="1" s="1"/>
  <c r="AI106" i="1"/>
  <c r="AJ106" i="1"/>
  <c r="AK106" i="1"/>
  <c r="AL106" i="1"/>
  <c r="AM106" i="1"/>
  <c r="AQ106" i="1"/>
  <c r="W107" i="1"/>
  <c r="X107" i="1"/>
  <c r="Y107" i="1"/>
  <c r="Z107" i="1"/>
  <c r="AA107" i="1"/>
  <c r="AB107" i="1"/>
  <c r="AM107" i="1" s="1"/>
  <c r="AC107" i="1"/>
  <c r="AD107" i="1"/>
  <c r="AE107" i="1"/>
  <c r="AF107" i="1"/>
  <c r="AG107" i="1"/>
  <c r="AH107" i="1"/>
  <c r="AI107" i="1"/>
  <c r="AJ107" i="1"/>
  <c r="AK107" i="1"/>
  <c r="AL107" i="1"/>
  <c r="AO107" i="1"/>
  <c r="AP107" i="1"/>
  <c r="AQ107" i="1"/>
  <c r="W108" i="1"/>
  <c r="X108" i="1"/>
  <c r="Y108" i="1"/>
  <c r="AL108" i="1" s="1"/>
  <c r="Z108" i="1"/>
  <c r="AA108" i="1"/>
  <c r="AB108" i="1"/>
  <c r="AM108" i="1" s="1"/>
  <c r="AC108" i="1"/>
  <c r="AN108" i="1" s="1"/>
  <c r="AD108" i="1"/>
  <c r="AE108" i="1"/>
  <c r="AF108" i="1"/>
  <c r="AO108" i="1" s="1"/>
  <c r="AG108" i="1"/>
  <c r="AP108" i="1" s="1"/>
  <c r="AH108" i="1"/>
  <c r="AI108" i="1"/>
  <c r="AJ108" i="1"/>
  <c r="AK108" i="1"/>
  <c r="AQ108" i="1"/>
  <c r="W109" i="1"/>
  <c r="AK109" i="1" s="1"/>
  <c r="X109" i="1"/>
  <c r="Y109" i="1"/>
  <c r="Z109" i="1"/>
  <c r="AA109" i="1"/>
  <c r="AM109" i="1" s="1"/>
  <c r="AB109" i="1"/>
  <c r="AC109" i="1"/>
  <c r="AD109" i="1"/>
  <c r="AE109" i="1"/>
  <c r="AO109" i="1" s="1"/>
  <c r="AF109" i="1"/>
  <c r="AG109" i="1"/>
  <c r="AH109" i="1"/>
  <c r="AI109" i="1"/>
  <c r="AQ109" i="1" s="1"/>
  <c r="AJ109" i="1"/>
  <c r="AL109" i="1"/>
  <c r="AN109" i="1"/>
  <c r="AP109" i="1"/>
  <c r="W110" i="1"/>
  <c r="X110" i="1"/>
  <c r="Y110" i="1"/>
  <c r="Z110" i="1"/>
  <c r="AA110" i="1"/>
  <c r="AB110" i="1"/>
  <c r="AC110" i="1"/>
  <c r="AD110" i="1"/>
  <c r="AE110" i="1"/>
  <c r="AO110" i="1" s="1"/>
  <c r="AF110" i="1"/>
  <c r="AG110" i="1"/>
  <c r="AH110" i="1"/>
  <c r="AI110" i="1"/>
  <c r="AJ110" i="1"/>
  <c r="AK110" i="1"/>
  <c r="AL110" i="1"/>
  <c r="AM110" i="1"/>
  <c r="AP110" i="1"/>
  <c r="AQ110" i="1"/>
  <c r="W111" i="1"/>
  <c r="X111" i="1"/>
  <c r="Y111" i="1"/>
  <c r="AL111" i="1" s="1"/>
  <c r="Z111" i="1"/>
  <c r="AA111" i="1"/>
  <c r="AB111" i="1"/>
  <c r="AM111" i="1" s="1"/>
  <c r="AC111" i="1"/>
  <c r="AN111" i="1" s="1"/>
  <c r="AD111" i="1"/>
  <c r="AE111" i="1"/>
  <c r="AF111" i="1"/>
  <c r="AG111" i="1"/>
  <c r="AH111" i="1"/>
  <c r="AI111" i="1"/>
  <c r="AJ111" i="1"/>
  <c r="AK111" i="1"/>
  <c r="AO111" i="1"/>
  <c r="AP111" i="1"/>
  <c r="AQ111" i="1"/>
  <c r="W112" i="1"/>
  <c r="X112" i="1"/>
  <c r="Y112" i="1"/>
  <c r="AL112" i="1" s="1"/>
  <c r="Z112" i="1"/>
  <c r="AA112" i="1"/>
  <c r="AB112" i="1"/>
  <c r="AM112" i="1" s="1"/>
  <c r="AC112" i="1"/>
  <c r="AN112" i="1" s="1"/>
  <c r="AD112" i="1"/>
  <c r="AE112" i="1"/>
  <c r="AF112" i="1"/>
  <c r="AO112" i="1" s="1"/>
  <c r="AG112" i="1"/>
  <c r="AP112" i="1" s="1"/>
  <c r="AH112" i="1"/>
  <c r="AI112" i="1"/>
  <c r="AJ112" i="1"/>
  <c r="AK112" i="1"/>
  <c r="AQ112" i="1"/>
  <c r="W113" i="1"/>
  <c r="X113" i="1"/>
  <c r="Y113" i="1"/>
  <c r="Z113" i="1"/>
  <c r="AA113" i="1"/>
  <c r="AB113" i="1"/>
  <c r="AC113" i="1"/>
  <c r="AD113" i="1"/>
  <c r="AE113" i="1"/>
  <c r="AF113" i="1"/>
  <c r="AG113" i="1"/>
  <c r="AH113" i="1"/>
  <c r="AI113" i="1"/>
  <c r="AJ113" i="1"/>
  <c r="AL113" i="1"/>
  <c r="AN113" i="1"/>
  <c r="AP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M115" i="1" s="1"/>
  <c r="AC115" i="1"/>
  <c r="AD115" i="1"/>
  <c r="AE115" i="1"/>
  <c r="AF115" i="1"/>
  <c r="AG115" i="1"/>
  <c r="AH115" i="1"/>
  <c r="AI115" i="1"/>
  <c r="AJ115" i="1"/>
  <c r="AQ115" i="1" s="1"/>
  <c r="AK115" i="1"/>
  <c r="AL115" i="1"/>
  <c r="AO115" i="1"/>
  <c r="AP115" i="1"/>
  <c r="W116" i="1"/>
  <c r="X116" i="1"/>
  <c r="Y116" i="1"/>
  <c r="AL116" i="1" s="1"/>
  <c r="Z116" i="1"/>
  <c r="AA116" i="1"/>
  <c r="AB116" i="1"/>
  <c r="AM116" i="1" s="1"/>
  <c r="AC116" i="1"/>
  <c r="AD116" i="1"/>
  <c r="AE116" i="1"/>
  <c r="AF116" i="1"/>
  <c r="AO116" i="1" s="1"/>
  <c r="AG116" i="1"/>
  <c r="AP116" i="1" s="1"/>
  <c r="AH116" i="1"/>
  <c r="AI116" i="1"/>
  <c r="AJ116" i="1"/>
  <c r="AK116" i="1"/>
  <c r="AN116" i="1"/>
  <c r="AQ116" i="1"/>
  <c r="W117" i="1"/>
  <c r="AK117" i="1" s="1"/>
  <c r="X117" i="1"/>
  <c r="Y117" i="1"/>
  <c r="Z117" i="1"/>
  <c r="AA117" i="1"/>
  <c r="AM117" i="1" s="1"/>
  <c r="AB117" i="1"/>
  <c r="AC117" i="1"/>
  <c r="AD117" i="1"/>
  <c r="AE117" i="1"/>
  <c r="AO117" i="1" s="1"/>
  <c r="AF117" i="1"/>
  <c r="AG117" i="1"/>
  <c r="AH117" i="1"/>
  <c r="AI117" i="1"/>
  <c r="AQ117" i="1" s="1"/>
  <c r="AJ117" i="1"/>
  <c r="AL117" i="1"/>
  <c r="AN117" i="1"/>
  <c r="AP117" i="1"/>
  <c r="W118" i="1"/>
  <c r="X118" i="1"/>
  <c r="Y118" i="1"/>
  <c r="Z118" i="1"/>
  <c r="AA118" i="1"/>
  <c r="AB118" i="1"/>
  <c r="AC118" i="1"/>
  <c r="AD118" i="1"/>
  <c r="AE118" i="1"/>
  <c r="AF118" i="1"/>
  <c r="AG118" i="1"/>
  <c r="AH118" i="1"/>
  <c r="AI118" i="1"/>
  <c r="AJ118" i="1"/>
  <c r="AK118" i="1"/>
  <c r="AL118" i="1"/>
  <c r="AM118" i="1"/>
  <c r="AN118" i="1"/>
  <c r="AO118" i="1"/>
  <c r="AP118" i="1"/>
  <c r="AQ118" i="1"/>
  <c r="W119" i="1"/>
  <c r="X119" i="1"/>
  <c r="Y119" i="1"/>
  <c r="Z119" i="1"/>
  <c r="AA119" i="1"/>
  <c r="AB119" i="1"/>
  <c r="AM119" i="1" s="1"/>
  <c r="AC119" i="1"/>
  <c r="AD119" i="1"/>
  <c r="AE119" i="1"/>
  <c r="AF119" i="1"/>
  <c r="AG119" i="1"/>
  <c r="AH119" i="1"/>
  <c r="AI119" i="1"/>
  <c r="AJ119" i="1"/>
  <c r="AQ119" i="1" s="1"/>
  <c r="AK119" i="1"/>
  <c r="AL119" i="1"/>
  <c r="AO119" i="1"/>
  <c r="AP119" i="1"/>
  <c r="W120" i="1"/>
  <c r="X120" i="1"/>
  <c r="Y120" i="1"/>
  <c r="AL120" i="1" s="1"/>
  <c r="Z120" i="1"/>
  <c r="AA120" i="1"/>
  <c r="AB120" i="1"/>
  <c r="AM120" i="1" s="1"/>
  <c r="AC120" i="1"/>
  <c r="AD120" i="1"/>
  <c r="AE120" i="1"/>
  <c r="AF120" i="1"/>
  <c r="AO120" i="1" s="1"/>
  <c r="AG120" i="1"/>
  <c r="AP120" i="1" s="1"/>
  <c r="AH120" i="1"/>
  <c r="AI120" i="1"/>
  <c r="AJ120" i="1"/>
  <c r="AK120" i="1"/>
  <c r="AN120" i="1"/>
  <c r="AQ120" i="1"/>
  <c r="W121" i="1"/>
  <c r="X121" i="1"/>
  <c r="Y121" i="1"/>
  <c r="Z121" i="1"/>
  <c r="AA121" i="1"/>
  <c r="AB121" i="1"/>
  <c r="AC121" i="1"/>
  <c r="AD121" i="1"/>
  <c r="AE121" i="1"/>
  <c r="AF121" i="1"/>
  <c r="AG121" i="1"/>
  <c r="AH121" i="1"/>
  <c r="AI121" i="1"/>
  <c r="AJ121" i="1"/>
  <c r="AL121" i="1"/>
  <c r="AN121" i="1"/>
  <c r="AP121" i="1"/>
  <c r="W122" i="1"/>
  <c r="X122" i="1"/>
  <c r="Y122" i="1"/>
  <c r="Z122" i="1"/>
  <c r="AA122" i="1"/>
  <c r="AB122" i="1"/>
  <c r="AC122" i="1"/>
  <c r="AN122" i="1" s="1"/>
  <c r="AD122" i="1"/>
  <c r="AE122" i="1"/>
  <c r="AO122" i="1" s="1"/>
  <c r="AF122" i="1"/>
  <c r="AG122" i="1"/>
  <c r="AH122" i="1"/>
  <c r="AI122" i="1"/>
  <c r="AJ122" i="1"/>
  <c r="AK122" i="1"/>
  <c r="AL122" i="1"/>
  <c r="AM122" i="1"/>
  <c r="AP122" i="1"/>
  <c r="AQ122" i="1"/>
  <c r="W123" i="1"/>
  <c r="X123" i="1"/>
  <c r="Y123" i="1"/>
  <c r="Z123" i="1"/>
  <c r="AA123" i="1"/>
  <c r="AB123" i="1"/>
  <c r="AC123" i="1"/>
  <c r="AD123" i="1"/>
  <c r="AE123" i="1"/>
  <c r="AF123" i="1"/>
  <c r="AG123" i="1"/>
  <c r="AH123" i="1"/>
  <c r="AI123" i="1"/>
  <c r="AJ123" i="1"/>
  <c r="AK123" i="1"/>
  <c r="AL123" i="1"/>
  <c r="AM123" i="1"/>
  <c r="AN123" i="1"/>
  <c r="AO123" i="1"/>
  <c r="AP123" i="1"/>
  <c r="AQ123" i="1"/>
  <c r="W124" i="1"/>
  <c r="X124" i="1"/>
  <c r="Y124" i="1"/>
  <c r="AL124" i="1" s="1"/>
  <c r="Z124" i="1"/>
  <c r="AA124" i="1"/>
  <c r="AB124" i="1"/>
  <c r="AM124" i="1" s="1"/>
  <c r="AC124" i="1"/>
  <c r="AN124" i="1" s="1"/>
  <c r="AD124" i="1"/>
  <c r="AE124" i="1"/>
  <c r="AF124" i="1"/>
  <c r="AO124" i="1" s="1"/>
  <c r="AG124" i="1"/>
  <c r="AP124" i="1" s="1"/>
  <c r="AH124" i="1"/>
  <c r="AI124" i="1"/>
  <c r="AJ124" i="1"/>
  <c r="AQ124" i="1" s="1"/>
  <c r="AK124" i="1"/>
  <c r="W125" i="1"/>
  <c r="X125" i="1"/>
  <c r="Y125" i="1"/>
  <c r="Z125" i="1"/>
  <c r="AA125" i="1"/>
  <c r="AB125" i="1"/>
  <c r="AC125" i="1"/>
  <c r="AD125" i="1"/>
  <c r="AE125" i="1"/>
  <c r="AF125" i="1"/>
  <c r="AG125" i="1"/>
  <c r="AH125" i="1"/>
  <c r="AI125" i="1"/>
  <c r="AJ125" i="1"/>
  <c r="AL125" i="1"/>
  <c r="AN125" i="1"/>
  <c r="AP125" i="1"/>
  <c r="W126" i="1"/>
  <c r="X126" i="1"/>
  <c r="Y126" i="1"/>
  <c r="AL126" i="1" s="1"/>
  <c r="Z126" i="1"/>
  <c r="AA126" i="1"/>
  <c r="AB126" i="1"/>
  <c r="AC126" i="1"/>
  <c r="AN126" i="1" s="1"/>
  <c r="AD126" i="1"/>
  <c r="AE126" i="1"/>
  <c r="AF126" i="1"/>
  <c r="AG126" i="1"/>
  <c r="AP126" i="1" s="1"/>
  <c r="AH126" i="1"/>
  <c r="AI126" i="1"/>
  <c r="AQ126" i="1" s="1"/>
  <c r="AJ126" i="1"/>
  <c r="AK126" i="1"/>
  <c r="AM126" i="1"/>
  <c r="AO126" i="1"/>
  <c r="W127" i="1"/>
  <c r="X127" i="1"/>
  <c r="Y127" i="1"/>
  <c r="AL127" i="1" s="1"/>
  <c r="Z127" i="1"/>
  <c r="AA127" i="1"/>
  <c r="AB127" i="1"/>
  <c r="AM127" i="1" s="1"/>
  <c r="AC127" i="1"/>
  <c r="AN127" i="1" s="1"/>
  <c r="AD127" i="1"/>
  <c r="AE127" i="1"/>
  <c r="AF127" i="1"/>
  <c r="AG127" i="1"/>
  <c r="AH127" i="1"/>
  <c r="AI127" i="1"/>
  <c r="AJ127" i="1"/>
  <c r="AQ127" i="1" s="1"/>
  <c r="AK127" i="1"/>
  <c r="AO127" i="1"/>
  <c r="AP127" i="1"/>
  <c r="W128" i="1"/>
  <c r="X128" i="1"/>
  <c r="Y128" i="1"/>
  <c r="AL128" i="1" s="1"/>
  <c r="Z128" i="1"/>
  <c r="AA128" i="1"/>
  <c r="AB128" i="1"/>
  <c r="AC128" i="1"/>
  <c r="AN128" i="1" s="1"/>
  <c r="AD128" i="1"/>
  <c r="AE128" i="1"/>
  <c r="AF128" i="1"/>
  <c r="AG128" i="1"/>
  <c r="AH128" i="1"/>
  <c r="AI128" i="1"/>
  <c r="AJ128" i="1"/>
  <c r="AK128" i="1"/>
  <c r="AM128" i="1"/>
  <c r="AO128" i="1"/>
  <c r="AP128" i="1"/>
  <c r="AQ128" i="1"/>
  <c r="W129" i="1"/>
  <c r="X129" i="1"/>
  <c r="Y129" i="1"/>
  <c r="Z129" i="1"/>
  <c r="AA129" i="1"/>
  <c r="AB129" i="1"/>
  <c r="AM129" i="1" s="1"/>
  <c r="AC129" i="1"/>
  <c r="AD129" i="1"/>
  <c r="AN129" i="1" s="1"/>
  <c r="AE129" i="1"/>
  <c r="AF129" i="1"/>
  <c r="AG129" i="1"/>
  <c r="AH129" i="1"/>
  <c r="AI129" i="1"/>
  <c r="AJ129" i="1"/>
  <c r="AK129" i="1"/>
  <c r="AL129" i="1"/>
  <c r="AP129" i="1"/>
  <c r="AQ129" i="1"/>
  <c r="W130" i="1"/>
  <c r="X130" i="1"/>
  <c r="Y130" i="1"/>
  <c r="AL130" i="1" s="1"/>
  <c r="Z130" i="1"/>
  <c r="AA130" i="1"/>
  <c r="AB130" i="1"/>
  <c r="AC130" i="1"/>
  <c r="AN130" i="1" s="1"/>
  <c r="AD130" i="1"/>
  <c r="AE130" i="1"/>
  <c r="AF130" i="1"/>
  <c r="AG130" i="1"/>
  <c r="AH130" i="1"/>
  <c r="AI130" i="1"/>
  <c r="AJ130" i="1"/>
  <c r="AK130" i="1"/>
  <c r="AM130" i="1"/>
  <c r="AO130" i="1"/>
  <c r="AP130" i="1"/>
  <c r="AQ130" i="1"/>
  <c r="W131" i="1"/>
  <c r="X131" i="1"/>
  <c r="Y131" i="1"/>
  <c r="AL131" i="1" s="1"/>
  <c r="Z131" i="1"/>
  <c r="AA131" i="1"/>
  <c r="AB131" i="1"/>
  <c r="AM131" i="1" s="1"/>
  <c r="AC131" i="1"/>
  <c r="AN131" i="1" s="1"/>
  <c r="AD131" i="1"/>
  <c r="AE131" i="1"/>
  <c r="AF131" i="1"/>
  <c r="AG131" i="1"/>
  <c r="AP131" i="1" s="1"/>
  <c r="AH131" i="1"/>
  <c r="AI131" i="1"/>
  <c r="AJ131" i="1"/>
  <c r="AQ131" i="1" s="1"/>
  <c r="AK131" i="1"/>
  <c r="AO131" i="1"/>
  <c r="W132" i="1"/>
  <c r="AK132" i="1" s="1"/>
  <c r="X132" i="1"/>
  <c r="Y132" i="1"/>
  <c r="AL132" i="1" s="1"/>
  <c r="Z132" i="1"/>
  <c r="AA132" i="1"/>
  <c r="AM132" i="1" s="1"/>
  <c r="AB132" i="1"/>
  <c r="AC132" i="1"/>
  <c r="AD132" i="1"/>
  <c r="AE132" i="1"/>
  <c r="AO132" i="1" s="1"/>
  <c r="AF132" i="1"/>
  <c r="AG132" i="1"/>
  <c r="AP132" i="1" s="1"/>
  <c r="AH132" i="1"/>
  <c r="AI132" i="1"/>
  <c r="AJ132" i="1"/>
  <c r="AN132" i="1"/>
  <c r="AQ132" i="1"/>
  <c r="W133" i="1"/>
  <c r="X133" i="1"/>
  <c r="Y133" i="1"/>
  <c r="Z133" i="1"/>
  <c r="AL133" i="1" s="1"/>
  <c r="AA133" i="1"/>
  <c r="AB133" i="1"/>
  <c r="AC133" i="1"/>
  <c r="AD133" i="1"/>
  <c r="AE133" i="1"/>
  <c r="AF133" i="1"/>
  <c r="AG133" i="1"/>
  <c r="AH133" i="1"/>
  <c r="AI133" i="1"/>
  <c r="AJ133" i="1"/>
  <c r="AN133" i="1"/>
  <c r="AP133" i="1"/>
  <c r="W134" i="1"/>
  <c r="X134" i="1"/>
  <c r="Y134" i="1"/>
  <c r="AL134" i="1" s="1"/>
  <c r="Z134" i="1"/>
  <c r="AA134" i="1"/>
  <c r="AB134" i="1"/>
  <c r="AC134" i="1"/>
  <c r="AN134" i="1" s="1"/>
  <c r="AD134" i="1"/>
  <c r="AE134" i="1"/>
  <c r="AF134" i="1"/>
  <c r="AG134" i="1"/>
  <c r="AP134" i="1" s="1"/>
  <c r="AH134" i="1"/>
  <c r="AI134" i="1"/>
  <c r="AQ134" i="1" s="1"/>
  <c r="AJ134" i="1"/>
  <c r="AK134" i="1"/>
  <c r="AM134" i="1"/>
  <c r="AO134" i="1"/>
  <c r="W135" i="1"/>
  <c r="X135" i="1"/>
  <c r="Y135" i="1"/>
  <c r="AL135" i="1" s="1"/>
  <c r="Z135" i="1"/>
  <c r="AA135" i="1"/>
  <c r="AB135" i="1"/>
  <c r="AM135" i="1" s="1"/>
  <c r="AC135" i="1"/>
  <c r="AN135" i="1" s="1"/>
  <c r="AD135" i="1"/>
  <c r="AE135" i="1"/>
  <c r="AF135" i="1"/>
  <c r="AO135" i="1" s="1"/>
  <c r="AG135" i="1"/>
  <c r="AH135" i="1"/>
  <c r="AI135" i="1"/>
  <c r="AJ135" i="1"/>
  <c r="AK135" i="1"/>
  <c r="AP135" i="1"/>
  <c r="AQ135" i="1"/>
  <c r="W136" i="1"/>
  <c r="X136" i="1"/>
  <c r="Y136" i="1"/>
  <c r="AL136" i="1" s="1"/>
  <c r="Z136" i="1"/>
  <c r="AA136" i="1"/>
  <c r="AB136" i="1"/>
  <c r="AC136" i="1"/>
  <c r="AN136" i="1" s="1"/>
  <c r="AD136" i="1"/>
  <c r="AE136" i="1"/>
  <c r="AF136" i="1"/>
  <c r="AG136" i="1"/>
  <c r="AP136" i="1" s="1"/>
  <c r="AH136" i="1"/>
  <c r="AI136" i="1"/>
  <c r="AJ136" i="1"/>
  <c r="AK136" i="1"/>
  <c r="AO136" i="1"/>
  <c r="AQ136" i="1"/>
  <c r="W137" i="1"/>
  <c r="X137" i="1"/>
  <c r="Y137" i="1"/>
  <c r="Z137" i="1"/>
  <c r="AA137" i="1"/>
  <c r="AB137" i="1"/>
  <c r="AC137" i="1"/>
  <c r="AD137" i="1"/>
  <c r="AN137" i="1" s="1"/>
  <c r="AE137" i="1"/>
  <c r="AF137" i="1"/>
  <c r="AG137" i="1"/>
  <c r="AH137" i="1"/>
  <c r="AP137" i="1" s="1"/>
  <c r="AI137" i="1"/>
  <c r="AJ137" i="1"/>
  <c r="AL137" i="1"/>
  <c r="AM137" i="1"/>
  <c r="AQ137" i="1"/>
  <c r="W138" i="1"/>
  <c r="X138" i="1"/>
  <c r="Y138" i="1"/>
  <c r="Z138" i="1"/>
  <c r="AA138" i="1"/>
  <c r="AB138" i="1"/>
  <c r="AC138" i="1"/>
  <c r="AD138" i="1"/>
  <c r="AE138" i="1"/>
  <c r="AO138" i="1" s="1"/>
  <c r="AF138" i="1"/>
  <c r="AG138" i="1"/>
  <c r="AH138" i="1"/>
  <c r="AP138" i="1" s="1"/>
  <c r="AI138" i="1"/>
  <c r="AJ138" i="1"/>
  <c r="AK138" i="1"/>
  <c r="AL138" i="1"/>
  <c r="AM138" i="1"/>
  <c r="AQ138" i="1"/>
  <c r="W139" i="1"/>
  <c r="X139" i="1"/>
  <c r="Y139" i="1"/>
  <c r="Z139" i="1"/>
  <c r="AA139" i="1"/>
  <c r="AB139" i="1"/>
  <c r="AM139" i="1" s="1"/>
  <c r="AC139" i="1"/>
  <c r="AD139" i="1"/>
  <c r="AN139" i="1" s="1"/>
  <c r="AE139" i="1"/>
  <c r="AF139" i="1"/>
  <c r="AG139" i="1"/>
  <c r="AH139" i="1"/>
  <c r="AP139" i="1" s="1"/>
  <c r="AI139" i="1"/>
  <c r="AJ139" i="1"/>
  <c r="AK139" i="1"/>
  <c r="AL139" i="1"/>
  <c r="AO139" i="1"/>
  <c r="AQ139" i="1"/>
  <c r="W140" i="1"/>
  <c r="X140" i="1"/>
  <c r="Y140" i="1"/>
  <c r="AL140" i="1" s="1"/>
  <c r="Z140" i="1"/>
  <c r="AA140" i="1"/>
  <c r="AM140" i="1" s="1"/>
  <c r="AB140" i="1"/>
  <c r="AC140" i="1"/>
  <c r="AD140" i="1"/>
  <c r="AE140" i="1"/>
  <c r="AO140" i="1" s="1"/>
  <c r="AF140" i="1"/>
  <c r="AG140" i="1"/>
  <c r="AP140" i="1" s="1"/>
  <c r="AH140" i="1"/>
  <c r="AI140" i="1"/>
  <c r="AJ140" i="1"/>
  <c r="AK140" i="1"/>
  <c r="AN140" i="1"/>
  <c r="AQ140" i="1"/>
  <c r="W141" i="1"/>
  <c r="X141" i="1"/>
  <c r="Y141" i="1"/>
  <c r="Z141" i="1"/>
  <c r="AA141" i="1"/>
  <c r="AB141" i="1"/>
  <c r="AM141" i="1" s="1"/>
  <c r="AC141" i="1"/>
  <c r="AD141" i="1"/>
  <c r="AE141" i="1"/>
  <c r="AF141" i="1"/>
  <c r="AG141" i="1"/>
  <c r="AH141" i="1"/>
  <c r="AP141" i="1" s="1"/>
  <c r="AI141" i="1"/>
  <c r="AJ141" i="1"/>
  <c r="AK141" i="1"/>
  <c r="AL141" i="1"/>
  <c r="AN141" i="1"/>
  <c r="AQ141" i="1"/>
  <c r="W142" i="1"/>
  <c r="AK142" i="1" s="1"/>
  <c r="X142" i="1"/>
  <c r="Y142" i="1"/>
  <c r="Z142" i="1"/>
  <c r="AA142" i="1"/>
  <c r="AB142" i="1"/>
  <c r="AC142" i="1"/>
  <c r="AD142" i="1"/>
  <c r="AE142" i="1"/>
  <c r="AF142" i="1"/>
  <c r="AG142" i="1"/>
  <c r="AH142" i="1"/>
  <c r="AP142" i="1" s="1"/>
  <c r="AI142" i="1"/>
  <c r="AQ142" i="1" s="1"/>
  <c r="AJ142" i="1"/>
  <c r="AL142" i="1"/>
  <c r="AM142" i="1"/>
  <c r="AO142" i="1"/>
  <c r="W143" i="1"/>
  <c r="X143" i="1"/>
  <c r="Y143" i="1"/>
  <c r="Z143" i="1"/>
  <c r="AA143" i="1"/>
  <c r="AB143" i="1"/>
  <c r="AM143" i="1" s="1"/>
  <c r="AC143" i="1"/>
  <c r="AD143" i="1"/>
  <c r="AE143" i="1"/>
  <c r="AF143" i="1"/>
  <c r="AG143" i="1"/>
  <c r="AH143" i="1"/>
  <c r="AP143" i="1" s="1"/>
  <c r="AI143" i="1"/>
  <c r="AJ143" i="1"/>
  <c r="AK143" i="1"/>
  <c r="AL143" i="1"/>
  <c r="AN143" i="1"/>
  <c r="AO143" i="1"/>
  <c r="AQ143" i="1"/>
  <c r="W144" i="1"/>
  <c r="X144" i="1"/>
  <c r="Y144" i="1"/>
  <c r="AL144" i="1" s="1"/>
  <c r="Z144" i="1"/>
  <c r="AA144" i="1"/>
  <c r="AB144" i="1"/>
  <c r="AC144" i="1"/>
  <c r="AD144" i="1"/>
  <c r="AE144" i="1"/>
  <c r="AF144" i="1"/>
  <c r="AO144" i="1" s="1"/>
  <c r="AG144" i="1"/>
  <c r="AP144" i="1" s="1"/>
  <c r="AH144" i="1"/>
  <c r="AI144" i="1"/>
  <c r="AJ144" i="1"/>
  <c r="AK144" i="1"/>
  <c r="AN144" i="1"/>
  <c r="AQ144" i="1"/>
  <c r="W145" i="1"/>
  <c r="X145" i="1"/>
  <c r="Y145" i="1"/>
  <c r="Z145" i="1"/>
  <c r="AA145" i="1"/>
  <c r="AB145" i="1"/>
  <c r="AC145" i="1"/>
  <c r="AD145" i="1"/>
  <c r="AE145" i="1"/>
  <c r="AF145" i="1"/>
  <c r="AG145" i="1"/>
  <c r="AH145" i="1"/>
  <c r="AI145" i="1"/>
  <c r="AJ145" i="1"/>
  <c r="AL145" i="1"/>
  <c r="AN145" i="1"/>
  <c r="AP145" i="1"/>
  <c r="AQ145" i="1"/>
  <c r="W146" i="1"/>
  <c r="X146" i="1"/>
  <c r="Y146" i="1"/>
  <c r="Z146" i="1"/>
  <c r="AA146" i="1"/>
  <c r="AB146" i="1"/>
  <c r="AC146" i="1"/>
  <c r="AD146" i="1"/>
  <c r="AE146" i="1"/>
  <c r="AF146" i="1"/>
  <c r="AG146" i="1"/>
  <c r="AH146" i="1"/>
  <c r="AP146" i="1" s="1"/>
  <c r="AI146" i="1"/>
  <c r="AJ146" i="1"/>
  <c r="AK146" i="1"/>
  <c r="AL146" i="1"/>
  <c r="AM146" i="1"/>
  <c r="AO146" i="1"/>
  <c r="AQ146" i="1"/>
  <c r="W147" i="1"/>
  <c r="X147" i="1"/>
  <c r="Y147" i="1"/>
  <c r="Z147" i="1"/>
  <c r="AA147" i="1"/>
  <c r="AB147" i="1"/>
  <c r="AM147" i="1" s="1"/>
  <c r="AC147" i="1"/>
  <c r="AD147" i="1"/>
  <c r="AE147" i="1"/>
  <c r="AF147" i="1"/>
  <c r="AG147" i="1"/>
  <c r="AP147" i="1" s="1"/>
  <c r="AH147" i="1"/>
  <c r="AI147" i="1"/>
  <c r="AJ147" i="1"/>
  <c r="AK147" i="1"/>
  <c r="AL147" i="1"/>
  <c r="AO147" i="1"/>
  <c r="AQ147" i="1"/>
  <c r="W148" i="1"/>
  <c r="X148" i="1"/>
  <c r="Y148" i="1"/>
  <c r="AL148" i="1" s="1"/>
  <c r="Z148" i="1"/>
  <c r="AA148" i="1"/>
  <c r="AB148" i="1"/>
  <c r="AC148" i="1"/>
  <c r="AN148" i="1" s="1"/>
  <c r="AD148" i="1"/>
  <c r="AE148" i="1"/>
  <c r="AF148" i="1"/>
  <c r="AG148" i="1"/>
  <c r="AP148" i="1" s="1"/>
  <c r="AH148" i="1"/>
  <c r="AI148" i="1"/>
  <c r="AJ148" i="1"/>
  <c r="AK148" i="1"/>
  <c r="AM148" i="1"/>
  <c r="AO148" i="1"/>
  <c r="AQ148" i="1"/>
  <c r="W149" i="1"/>
  <c r="X149" i="1"/>
  <c r="Y149" i="1"/>
  <c r="Z149" i="1"/>
  <c r="AA149" i="1"/>
  <c r="AB149" i="1"/>
  <c r="AC149" i="1"/>
  <c r="AD149" i="1"/>
  <c r="AN149" i="1" s="1"/>
  <c r="AE149" i="1"/>
  <c r="AO149" i="1" s="1"/>
  <c r="AF149" i="1"/>
  <c r="AG149" i="1"/>
  <c r="AH149" i="1"/>
  <c r="AP149" i="1" s="1"/>
  <c r="AI149" i="1"/>
  <c r="AJ149" i="1"/>
  <c r="AK149" i="1"/>
  <c r="AL149" i="1"/>
  <c r="AM149" i="1"/>
  <c r="AQ149" i="1"/>
  <c r="W150" i="1"/>
  <c r="X150" i="1"/>
  <c r="Y150" i="1"/>
  <c r="Z150" i="1"/>
  <c r="AA150" i="1"/>
  <c r="AB150" i="1"/>
  <c r="AC150" i="1"/>
  <c r="AD150" i="1"/>
  <c r="AE150" i="1"/>
  <c r="AO150" i="1" s="1"/>
  <c r="AF150" i="1"/>
  <c r="AG150" i="1"/>
  <c r="AH150" i="1"/>
  <c r="AP150" i="1" s="1"/>
  <c r="AI150" i="1"/>
  <c r="AJ150" i="1"/>
  <c r="AK150" i="1"/>
  <c r="AL150" i="1"/>
  <c r="AM150" i="1"/>
  <c r="AQ150" i="1"/>
  <c r="W151" i="1"/>
  <c r="X151" i="1"/>
  <c r="Y151" i="1"/>
  <c r="Z151" i="1"/>
  <c r="AA151" i="1"/>
  <c r="AB151" i="1"/>
  <c r="AM151" i="1" s="1"/>
  <c r="AC151" i="1"/>
  <c r="AD151" i="1"/>
  <c r="AE151" i="1"/>
  <c r="AF151" i="1"/>
  <c r="AG151" i="1"/>
  <c r="AH151" i="1"/>
  <c r="AP151" i="1" s="1"/>
  <c r="AI151" i="1"/>
  <c r="AJ151" i="1"/>
  <c r="AQ151" i="1" s="1"/>
  <c r="AK151" i="1"/>
  <c r="AL151" i="1"/>
  <c r="AN151" i="1"/>
  <c r="AO151" i="1"/>
  <c r="W152" i="1"/>
  <c r="AK152" i="1" s="1"/>
  <c r="X152" i="1"/>
  <c r="Y152" i="1"/>
  <c r="AL152" i="1" s="1"/>
  <c r="Z152" i="1"/>
  <c r="AA152" i="1"/>
  <c r="AM152" i="1" s="1"/>
  <c r="AB152" i="1"/>
  <c r="AC152" i="1"/>
  <c r="AD152" i="1"/>
  <c r="AE152" i="1"/>
  <c r="AO152" i="1" s="1"/>
  <c r="AF152" i="1"/>
  <c r="AG152" i="1"/>
  <c r="AP152" i="1" s="1"/>
  <c r="AH152" i="1"/>
  <c r="AI152" i="1"/>
  <c r="AQ152" i="1" s="1"/>
  <c r="AJ152" i="1"/>
  <c r="AN152" i="1"/>
  <c r="W153" i="1"/>
  <c r="X153" i="1"/>
  <c r="Y153" i="1"/>
  <c r="Z153" i="1"/>
  <c r="AA153" i="1"/>
  <c r="AM153" i="1" s="1"/>
  <c r="AB153" i="1"/>
  <c r="AC153" i="1"/>
  <c r="AD153" i="1"/>
  <c r="AE153" i="1"/>
  <c r="AF153" i="1"/>
  <c r="AG153" i="1"/>
  <c r="AH153" i="1"/>
  <c r="AI153" i="1"/>
  <c r="AJ153" i="1"/>
  <c r="AL153" i="1"/>
  <c r="AN153" i="1"/>
  <c r="AP153" i="1"/>
  <c r="AQ153" i="1"/>
  <c r="W154" i="1"/>
  <c r="X154" i="1"/>
  <c r="Y154" i="1"/>
  <c r="AL154" i="1" s="1"/>
  <c r="Z154" i="1"/>
  <c r="AA154" i="1"/>
  <c r="AB154" i="1"/>
  <c r="AC154" i="1"/>
  <c r="AN154" i="1" s="1"/>
  <c r="AD154" i="1"/>
  <c r="AE154" i="1"/>
  <c r="AF154" i="1"/>
  <c r="AG154" i="1"/>
  <c r="AH154" i="1"/>
  <c r="AI154" i="1"/>
  <c r="AJ154" i="1"/>
  <c r="AK154" i="1"/>
  <c r="AM154" i="1"/>
  <c r="AO154" i="1"/>
  <c r="AP154" i="1"/>
  <c r="AQ154" i="1"/>
  <c r="W155" i="1"/>
  <c r="X155" i="1"/>
  <c r="Y155" i="1"/>
  <c r="AL155" i="1" s="1"/>
  <c r="Z155" i="1"/>
  <c r="AA155" i="1"/>
  <c r="AB155" i="1"/>
  <c r="AM155" i="1" s="1"/>
  <c r="AC155" i="1"/>
  <c r="AN155" i="1" s="1"/>
  <c r="AD155" i="1"/>
  <c r="AE155" i="1"/>
  <c r="AF155" i="1"/>
  <c r="AG155" i="1"/>
  <c r="AP155" i="1" s="1"/>
  <c r="AH155" i="1"/>
  <c r="AI155" i="1"/>
  <c r="AJ155" i="1"/>
  <c r="AQ155" i="1" s="1"/>
  <c r="AK155" i="1"/>
  <c r="AO155" i="1"/>
  <c r="W156" i="1"/>
  <c r="X156" i="1"/>
  <c r="Y156" i="1"/>
  <c r="AL156" i="1" s="1"/>
  <c r="Z156" i="1"/>
  <c r="AA156" i="1"/>
  <c r="AB156" i="1"/>
  <c r="AC156" i="1"/>
  <c r="AD156" i="1"/>
  <c r="AE156" i="1"/>
  <c r="AO156" i="1" s="1"/>
  <c r="AF156" i="1"/>
  <c r="AG156" i="1"/>
  <c r="AP156" i="1" s="1"/>
  <c r="AH156" i="1"/>
  <c r="AI156" i="1"/>
  <c r="AQ156" i="1" s="1"/>
  <c r="AJ156" i="1"/>
  <c r="AK156" i="1"/>
  <c r="AM156" i="1"/>
  <c r="AN156" i="1"/>
  <c r="W157" i="1"/>
  <c r="X157" i="1"/>
  <c r="Y157" i="1"/>
  <c r="Z157" i="1"/>
  <c r="AA157" i="1"/>
  <c r="AB157" i="1"/>
  <c r="AM157" i="1" s="1"/>
  <c r="AC157" i="1"/>
  <c r="AD157" i="1"/>
  <c r="AE157" i="1"/>
  <c r="AF157" i="1"/>
  <c r="AG157" i="1"/>
  <c r="AH157" i="1"/>
  <c r="AP157" i="1" s="1"/>
  <c r="AI157" i="1"/>
  <c r="AJ157" i="1"/>
  <c r="AK157" i="1"/>
  <c r="AL157" i="1"/>
  <c r="AN157" i="1"/>
  <c r="AQ157" i="1"/>
  <c r="W158" i="1"/>
  <c r="AK158" i="1" s="1"/>
  <c r="X158" i="1"/>
  <c r="Y158" i="1"/>
  <c r="Z158" i="1"/>
  <c r="AA158" i="1"/>
  <c r="AM158" i="1" s="1"/>
  <c r="AB158" i="1"/>
  <c r="AC158" i="1"/>
  <c r="AD158" i="1"/>
  <c r="AE158" i="1"/>
  <c r="AF158" i="1"/>
  <c r="AG158" i="1"/>
  <c r="AH158" i="1"/>
  <c r="AP158" i="1" s="1"/>
  <c r="AI158" i="1"/>
  <c r="AQ158" i="1" s="1"/>
  <c r="AJ158" i="1"/>
  <c r="AL158" i="1"/>
  <c r="AO158" i="1"/>
  <c r="W159" i="1"/>
  <c r="X159" i="1"/>
  <c r="AK159" i="1" s="1"/>
  <c r="Y159" i="1"/>
  <c r="Z159" i="1"/>
  <c r="AA159" i="1"/>
  <c r="AB159" i="1"/>
  <c r="AM159" i="1" s="1"/>
  <c r="AC159" i="1"/>
  <c r="AD159" i="1"/>
  <c r="AE159" i="1"/>
  <c r="AF159" i="1"/>
  <c r="AO159" i="1" s="1"/>
  <c r="AG159" i="1"/>
  <c r="AH159" i="1"/>
  <c r="AP159" i="1" s="1"/>
  <c r="AI159" i="1"/>
  <c r="AJ159" i="1"/>
  <c r="AQ159" i="1" s="1"/>
  <c r="AL159" i="1"/>
  <c r="AN159" i="1"/>
  <c r="W160" i="1"/>
  <c r="X160" i="1"/>
  <c r="Y160" i="1"/>
  <c r="AL160" i="1" s="1"/>
  <c r="Z160" i="1"/>
  <c r="AA160" i="1"/>
  <c r="AB160" i="1"/>
  <c r="AC160" i="1"/>
  <c r="AN160" i="1" s="1"/>
  <c r="AD160" i="1"/>
  <c r="AE160" i="1"/>
  <c r="AF160" i="1"/>
  <c r="AO160" i="1" s="1"/>
  <c r="AG160" i="1"/>
  <c r="AP160" i="1" s="1"/>
  <c r="AH160" i="1"/>
  <c r="AI160" i="1"/>
  <c r="AJ160" i="1"/>
  <c r="AK160" i="1"/>
  <c r="AQ160" i="1"/>
  <c r="W161" i="1"/>
  <c r="X161" i="1"/>
  <c r="Y161" i="1"/>
  <c r="Z161" i="1"/>
  <c r="AL161" i="1" s="1"/>
  <c r="AA161" i="1"/>
  <c r="AB161" i="1"/>
  <c r="AC161" i="1"/>
  <c r="AD161" i="1"/>
  <c r="AN161" i="1" s="1"/>
  <c r="AE161" i="1"/>
  <c r="AF161" i="1"/>
  <c r="AG161" i="1"/>
  <c r="AH161" i="1"/>
  <c r="AP161" i="1" s="1"/>
  <c r="AI161" i="1"/>
  <c r="AJ161" i="1"/>
  <c r="AM161" i="1"/>
  <c r="AQ161" i="1"/>
  <c r="W162" i="1"/>
  <c r="X162" i="1"/>
  <c r="Y162" i="1"/>
  <c r="Z162" i="1"/>
  <c r="AA162" i="1"/>
  <c r="AB162" i="1"/>
  <c r="AC162" i="1"/>
  <c r="AD162" i="1"/>
  <c r="AE162" i="1"/>
  <c r="AO162" i="1" s="1"/>
  <c r="AF162" i="1"/>
  <c r="AG162" i="1"/>
  <c r="AH162" i="1"/>
  <c r="AP162" i="1" s="1"/>
  <c r="AI162" i="1"/>
  <c r="AJ162" i="1"/>
  <c r="AK162" i="1"/>
  <c r="AL162" i="1"/>
  <c r="AM162" i="1"/>
  <c r="AQ162" i="1"/>
  <c r="W163" i="1"/>
  <c r="X163" i="1"/>
  <c r="Y163" i="1"/>
  <c r="Z163" i="1"/>
  <c r="AA163" i="1"/>
  <c r="AB163" i="1"/>
  <c r="AM163" i="1" s="1"/>
  <c r="AC163" i="1"/>
  <c r="AD163" i="1"/>
  <c r="AE163" i="1"/>
  <c r="AF163" i="1"/>
  <c r="AG163" i="1"/>
  <c r="AH163" i="1"/>
  <c r="AP163" i="1" s="1"/>
  <c r="AI163" i="1"/>
  <c r="AJ163" i="1"/>
  <c r="AQ163" i="1" s="1"/>
  <c r="AK163" i="1"/>
  <c r="AL163" i="1"/>
  <c r="AN163" i="1"/>
  <c r="AO163" i="1"/>
  <c r="W164" i="1"/>
  <c r="X164" i="1"/>
  <c r="Y164" i="1"/>
  <c r="AL164" i="1" s="1"/>
  <c r="Z164" i="1"/>
  <c r="AA164" i="1"/>
  <c r="AM164" i="1" s="1"/>
  <c r="AB164" i="1"/>
  <c r="AC164" i="1"/>
  <c r="AD164" i="1"/>
  <c r="AE164" i="1"/>
  <c r="AF164" i="1"/>
  <c r="AG164" i="1"/>
  <c r="AP164" i="1" s="1"/>
  <c r="AH164" i="1"/>
  <c r="AI164" i="1"/>
  <c r="AJ164" i="1"/>
  <c r="AK164" i="1"/>
  <c r="AN164" i="1"/>
  <c r="AO164" i="1"/>
  <c r="AQ164" i="1"/>
  <c r="W165" i="1"/>
  <c r="X165" i="1"/>
  <c r="Y165" i="1"/>
  <c r="Z165" i="1"/>
  <c r="AA165" i="1"/>
  <c r="AB165" i="1"/>
  <c r="AM165" i="1" s="1"/>
  <c r="AC165" i="1"/>
  <c r="AD165" i="1"/>
  <c r="AE165" i="1"/>
  <c r="AF165" i="1"/>
  <c r="AG165" i="1"/>
  <c r="AH165" i="1"/>
  <c r="AI165" i="1"/>
  <c r="AJ165" i="1"/>
  <c r="AK165" i="1"/>
  <c r="AL165" i="1"/>
  <c r="AN165" i="1"/>
  <c r="AP165" i="1"/>
  <c r="AQ165" i="1"/>
  <c r="W166" i="1"/>
  <c r="X166" i="1"/>
  <c r="Y166" i="1"/>
  <c r="AL166" i="1" s="1"/>
  <c r="Z166" i="1"/>
  <c r="AA166" i="1"/>
  <c r="AB166" i="1"/>
  <c r="AC166" i="1"/>
  <c r="AN166" i="1" s="1"/>
  <c r="AD166" i="1"/>
  <c r="AE166" i="1"/>
  <c r="AF166" i="1"/>
  <c r="AG166" i="1"/>
  <c r="AP166" i="1" s="1"/>
  <c r="AH166" i="1"/>
  <c r="AI166" i="1"/>
  <c r="AQ166" i="1" s="1"/>
  <c r="AJ166" i="1"/>
  <c r="AK166" i="1"/>
  <c r="AM166" i="1"/>
  <c r="AO166" i="1"/>
  <c r="W167" i="1"/>
  <c r="X167" i="1"/>
  <c r="AK167" i="1" s="1"/>
  <c r="Y167" i="1"/>
  <c r="AL167" i="1" s="1"/>
  <c r="Z167" i="1"/>
  <c r="AA167" i="1"/>
  <c r="AB167" i="1"/>
  <c r="AM167" i="1" s="1"/>
  <c r="AC167" i="1"/>
  <c r="AN167" i="1" s="1"/>
  <c r="AD167" i="1"/>
  <c r="AE167" i="1"/>
  <c r="AF167" i="1"/>
  <c r="AO167" i="1" s="1"/>
  <c r="AG167" i="1"/>
  <c r="AH167" i="1"/>
  <c r="AI167" i="1"/>
  <c r="AJ167" i="1"/>
  <c r="AQ167" i="1" s="1"/>
  <c r="AP167" i="1"/>
  <c r="W168" i="1"/>
  <c r="X168" i="1"/>
  <c r="Y168" i="1"/>
  <c r="Z168" i="1"/>
  <c r="AA168" i="1"/>
  <c r="AB168" i="1"/>
  <c r="AM168" i="1" s="1"/>
  <c r="AC168" i="1"/>
  <c r="AN168" i="1" s="1"/>
  <c r="AD168" i="1"/>
  <c r="AE168" i="1"/>
  <c r="AF168" i="1"/>
  <c r="AG168" i="1"/>
  <c r="AP168" i="1" s="1"/>
  <c r="AH168" i="1"/>
  <c r="AI168" i="1"/>
  <c r="AJ168" i="1"/>
  <c r="AK168" i="1"/>
  <c r="AL168" i="1"/>
  <c r="AO168" i="1"/>
  <c r="AQ168" i="1"/>
  <c r="W169" i="1"/>
  <c r="X169" i="1"/>
  <c r="Y169" i="1"/>
  <c r="Z169" i="1"/>
  <c r="AA169" i="1"/>
  <c r="AB169" i="1"/>
  <c r="AM169" i="1" s="1"/>
  <c r="AC169" i="1"/>
  <c r="AD169" i="1"/>
  <c r="AE169" i="1"/>
  <c r="AF169" i="1"/>
  <c r="AG169" i="1"/>
  <c r="AH169" i="1"/>
  <c r="AI169" i="1"/>
  <c r="AJ169" i="1"/>
  <c r="AQ169" i="1" s="1"/>
  <c r="AK169" i="1"/>
  <c r="AL169" i="1"/>
  <c r="AN169" i="1"/>
  <c r="AO169" i="1"/>
  <c r="AP169" i="1"/>
  <c r="W170" i="1"/>
  <c r="X170" i="1"/>
  <c r="Y170" i="1"/>
  <c r="AL170" i="1" s="1"/>
  <c r="Z170" i="1"/>
  <c r="AA170" i="1"/>
  <c r="AB170" i="1"/>
  <c r="AC170" i="1"/>
  <c r="AN170" i="1" s="1"/>
  <c r="AD170" i="1"/>
  <c r="AE170" i="1"/>
  <c r="AF170" i="1"/>
  <c r="AG170" i="1"/>
  <c r="AP170" i="1" s="1"/>
  <c r="AH170" i="1"/>
  <c r="AI170" i="1"/>
  <c r="AQ170" i="1" s="1"/>
  <c r="AJ170" i="1"/>
  <c r="AK170" i="1"/>
  <c r="AM170" i="1"/>
  <c r="AO170" i="1"/>
  <c r="W171" i="1"/>
  <c r="X171" i="1"/>
  <c r="Y171" i="1"/>
  <c r="Z171" i="1"/>
  <c r="AA171" i="1"/>
  <c r="AB171" i="1"/>
  <c r="AC171" i="1"/>
  <c r="AD171" i="1"/>
  <c r="AE171" i="1"/>
  <c r="AF171" i="1"/>
  <c r="AG171" i="1"/>
  <c r="AH171" i="1"/>
  <c r="AI171" i="1"/>
  <c r="AJ171" i="1"/>
  <c r="AK171" i="1"/>
  <c r="AL171" i="1"/>
  <c r="AM171" i="1"/>
  <c r="AN171" i="1"/>
  <c r="AO171" i="1"/>
  <c r="AP171" i="1"/>
  <c r="AQ171" i="1"/>
  <c r="W172" i="1"/>
  <c r="X172" i="1"/>
  <c r="Y172" i="1"/>
  <c r="AL172" i="1" s="1"/>
  <c r="Z172" i="1"/>
  <c r="AA172" i="1"/>
  <c r="AM172" i="1" s="1"/>
  <c r="AB172" i="1"/>
  <c r="AC172" i="1"/>
  <c r="AD172" i="1"/>
  <c r="AE172" i="1"/>
  <c r="AF172" i="1"/>
  <c r="AG172" i="1"/>
  <c r="AP172" i="1" s="1"/>
  <c r="AH172" i="1"/>
  <c r="AI172" i="1"/>
  <c r="AQ172" i="1" s="1"/>
  <c r="AJ172" i="1"/>
  <c r="AK172" i="1"/>
  <c r="AN172" i="1"/>
  <c r="AO172" i="1"/>
  <c r="W173" i="1"/>
  <c r="X173" i="1"/>
  <c r="Y173" i="1"/>
  <c r="Z173" i="1"/>
  <c r="AA173" i="1"/>
  <c r="AB173" i="1"/>
  <c r="AC173" i="1"/>
  <c r="AD173" i="1"/>
  <c r="AE173" i="1"/>
  <c r="AF173" i="1"/>
  <c r="AG173" i="1"/>
  <c r="AH173" i="1"/>
  <c r="AI173" i="1"/>
  <c r="AJ173" i="1"/>
  <c r="AL173" i="1"/>
  <c r="AN173" i="1"/>
  <c r="AP173" i="1"/>
  <c r="AQ173" i="1"/>
  <c r="W174" i="1"/>
  <c r="X174" i="1"/>
  <c r="Y174" i="1"/>
  <c r="Z174" i="1"/>
  <c r="AA174" i="1"/>
  <c r="AB174" i="1"/>
  <c r="AC174" i="1"/>
  <c r="AD174" i="1"/>
  <c r="AE174" i="1"/>
  <c r="AF174" i="1"/>
  <c r="AG174" i="1"/>
  <c r="AH174" i="1"/>
  <c r="AP174" i="1" s="1"/>
  <c r="AI174" i="1"/>
  <c r="AJ174" i="1"/>
  <c r="AK174" i="1"/>
  <c r="AL174" i="1"/>
  <c r="AM174" i="1"/>
  <c r="AO174" i="1"/>
  <c r="AQ174" i="1"/>
  <c r="W175" i="1"/>
  <c r="X175" i="1"/>
  <c r="Y175" i="1"/>
  <c r="Z175" i="1"/>
  <c r="AA175" i="1"/>
  <c r="AB175" i="1"/>
  <c r="AM175" i="1" s="1"/>
  <c r="AC175" i="1"/>
  <c r="AD175" i="1"/>
  <c r="AE175" i="1"/>
  <c r="AF175" i="1"/>
  <c r="AG175" i="1"/>
  <c r="AH175" i="1"/>
  <c r="AI175" i="1"/>
  <c r="AJ175" i="1"/>
  <c r="AK175" i="1"/>
  <c r="AL175" i="1"/>
  <c r="AO175" i="1"/>
  <c r="AP175" i="1"/>
  <c r="AQ175" i="1"/>
  <c r="W176" i="1"/>
  <c r="X176" i="1"/>
  <c r="Y176" i="1"/>
  <c r="AL176" i="1" s="1"/>
  <c r="Z176" i="1"/>
  <c r="AA176" i="1"/>
  <c r="AB176" i="1"/>
  <c r="AC176" i="1"/>
  <c r="AN176" i="1" s="1"/>
  <c r="AD176" i="1"/>
  <c r="AE176" i="1"/>
  <c r="AF176" i="1"/>
  <c r="AG176" i="1"/>
  <c r="AP176" i="1" s="1"/>
  <c r="AH176" i="1"/>
  <c r="AI176" i="1"/>
  <c r="AJ176" i="1"/>
  <c r="AK176" i="1"/>
  <c r="AM176" i="1"/>
  <c r="AO176" i="1"/>
  <c r="AQ176" i="1"/>
  <c r="W177" i="1"/>
  <c r="X177" i="1"/>
  <c r="Y177" i="1"/>
  <c r="Z177" i="1"/>
  <c r="AA177" i="1"/>
  <c r="AB177" i="1"/>
  <c r="AC177" i="1"/>
  <c r="AD177" i="1"/>
  <c r="AE177" i="1"/>
  <c r="AO177" i="1" s="1"/>
  <c r="AF177" i="1"/>
  <c r="AG177" i="1"/>
  <c r="AH177" i="1"/>
  <c r="AP177" i="1" s="1"/>
  <c r="AI177" i="1"/>
  <c r="AJ177" i="1"/>
  <c r="AK177" i="1"/>
  <c r="AL177" i="1"/>
  <c r="AM177" i="1"/>
  <c r="AQ177" i="1"/>
  <c r="W178" i="1"/>
  <c r="X178" i="1"/>
  <c r="Y178" i="1"/>
  <c r="Z178" i="1"/>
  <c r="AA178" i="1"/>
  <c r="AB178" i="1"/>
  <c r="AM178" i="1" s="1"/>
  <c r="AC178" i="1"/>
  <c r="AD178" i="1"/>
  <c r="AE178" i="1"/>
  <c r="AF178" i="1"/>
  <c r="AG178" i="1"/>
  <c r="AH178" i="1"/>
  <c r="AI178" i="1"/>
  <c r="AJ178" i="1"/>
  <c r="AK178" i="1"/>
  <c r="AL178" i="1"/>
  <c r="AO178" i="1"/>
  <c r="AP178" i="1"/>
  <c r="AQ178" i="1"/>
  <c r="W179" i="1"/>
  <c r="X179" i="1"/>
  <c r="Y179" i="1"/>
  <c r="AL179" i="1" s="1"/>
  <c r="Z179" i="1"/>
  <c r="AA179" i="1"/>
  <c r="AB179" i="1"/>
  <c r="AM179" i="1" s="1"/>
  <c r="AC179" i="1"/>
  <c r="AN179" i="1" s="1"/>
  <c r="AD179" i="1"/>
  <c r="AE179" i="1"/>
  <c r="AF179" i="1"/>
  <c r="AO179" i="1" s="1"/>
  <c r="AG179" i="1"/>
  <c r="AP179" i="1" s="1"/>
  <c r="AH179" i="1"/>
  <c r="AI179" i="1"/>
  <c r="AJ179" i="1"/>
  <c r="AK179" i="1"/>
  <c r="AQ179" i="1"/>
  <c r="W180" i="1"/>
  <c r="X180" i="1"/>
  <c r="Y180" i="1"/>
  <c r="Z180" i="1"/>
  <c r="AA180" i="1"/>
  <c r="AB180" i="1"/>
  <c r="AC180" i="1"/>
  <c r="AD180" i="1"/>
  <c r="AE180" i="1"/>
  <c r="AO180" i="1" s="1"/>
  <c r="AF180" i="1"/>
  <c r="AG180" i="1"/>
  <c r="AH180" i="1"/>
  <c r="AI180" i="1"/>
  <c r="AJ180" i="1"/>
  <c r="AK180" i="1"/>
  <c r="AL180" i="1"/>
  <c r="AM180" i="1"/>
  <c r="AN180" i="1"/>
  <c r="AP180" i="1"/>
  <c r="AQ180" i="1"/>
  <c r="W181" i="1"/>
  <c r="AK181" i="1" s="1"/>
  <c r="X181" i="1"/>
  <c r="Y181" i="1"/>
  <c r="Z181" i="1"/>
  <c r="AL181" i="1" s="1"/>
  <c r="AA181" i="1"/>
  <c r="AB181" i="1"/>
  <c r="AC181" i="1"/>
  <c r="AD181" i="1"/>
  <c r="AE181" i="1"/>
  <c r="AO181" i="1" s="1"/>
  <c r="AF181" i="1"/>
  <c r="AG181" i="1"/>
  <c r="AH181" i="1"/>
  <c r="AI181" i="1"/>
  <c r="AQ181" i="1" s="1"/>
  <c r="AJ181" i="1"/>
  <c r="AM181" i="1"/>
  <c r="AP181" i="1"/>
  <c r="W182" i="1"/>
  <c r="X182" i="1"/>
  <c r="Y182" i="1"/>
  <c r="AL182" i="1" s="1"/>
  <c r="Z182" i="1"/>
  <c r="AA182" i="1"/>
  <c r="AB182" i="1"/>
  <c r="AM182" i="1" s="1"/>
  <c r="AC182" i="1"/>
  <c r="AN182" i="1" s="1"/>
  <c r="AD182" i="1"/>
  <c r="AE182" i="1"/>
  <c r="AF182" i="1"/>
  <c r="AG182" i="1"/>
  <c r="AP182" i="1" s="1"/>
  <c r="AH182" i="1"/>
  <c r="AI182" i="1"/>
  <c r="AJ182" i="1"/>
  <c r="AK182" i="1"/>
  <c r="AO182" i="1"/>
  <c r="AQ182" i="1"/>
  <c r="W183" i="1"/>
  <c r="X183" i="1"/>
  <c r="Y183" i="1"/>
  <c r="AL183" i="1" s="1"/>
  <c r="Z183" i="1"/>
  <c r="AA183" i="1"/>
  <c r="AB183" i="1"/>
  <c r="AM183" i="1" s="1"/>
  <c r="AC183" i="1"/>
  <c r="AD183" i="1"/>
  <c r="AE183" i="1"/>
  <c r="AF183" i="1"/>
  <c r="AO183" i="1" s="1"/>
  <c r="AG183" i="1"/>
  <c r="AP183" i="1" s="1"/>
  <c r="AH183" i="1"/>
  <c r="AI183" i="1"/>
  <c r="AJ183" i="1"/>
  <c r="AK183" i="1"/>
  <c r="AN183" i="1"/>
  <c r="AQ183" i="1"/>
  <c r="W184" i="1"/>
  <c r="X184" i="1"/>
  <c r="Y184" i="1"/>
  <c r="Z184" i="1"/>
  <c r="AA184" i="1"/>
  <c r="AM184" i="1" s="1"/>
  <c r="AB184" i="1"/>
  <c r="AC184" i="1"/>
  <c r="AD184" i="1"/>
  <c r="AE184" i="1"/>
  <c r="AF184" i="1"/>
  <c r="AG184" i="1"/>
  <c r="AH184" i="1"/>
  <c r="AI184" i="1"/>
  <c r="AQ184" i="1" s="1"/>
  <c r="AJ184" i="1"/>
  <c r="AL184" i="1"/>
  <c r="AN184" i="1"/>
  <c r="AP184" i="1"/>
  <c r="W185" i="1"/>
  <c r="X185" i="1"/>
  <c r="Y185" i="1"/>
  <c r="Z185" i="1"/>
  <c r="AA185" i="1"/>
  <c r="AB185" i="1"/>
  <c r="AC185" i="1"/>
  <c r="AN185" i="1" s="1"/>
  <c r="AD185" i="1"/>
  <c r="AE185" i="1"/>
  <c r="AO185" i="1" s="1"/>
  <c r="AF185" i="1"/>
  <c r="AG185" i="1"/>
  <c r="AH185" i="1"/>
  <c r="AI185" i="1"/>
  <c r="AJ185" i="1"/>
  <c r="AK185" i="1"/>
  <c r="AL185" i="1"/>
  <c r="AM185" i="1"/>
  <c r="AP185" i="1"/>
  <c r="AQ185" i="1"/>
  <c r="W186" i="1"/>
  <c r="X186" i="1"/>
  <c r="Y186" i="1"/>
  <c r="Z186" i="1"/>
  <c r="AA186" i="1"/>
  <c r="AB186" i="1"/>
  <c r="AC186" i="1"/>
  <c r="AD186" i="1"/>
  <c r="AE186" i="1"/>
  <c r="AF186" i="1"/>
  <c r="AG186" i="1"/>
  <c r="AH186" i="1"/>
  <c r="AI186" i="1"/>
  <c r="AJ186" i="1"/>
  <c r="AK186" i="1"/>
  <c r="AL186" i="1"/>
  <c r="AM186" i="1"/>
  <c r="AN186" i="1"/>
  <c r="AO186" i="1"/>
  <c r="AP186" i="1"/>
  <c r="AQ186" i="1"/>
  <c r="W187" i="1"/>
  <c r="X187" i="1"/>
  <c r="Y187" i="1"/>
  <c r="AL187" i="1" s="1"/>
  <c r="Z187" i="1"/>
  <c r="AA187" i="1"/>
  <c r="AB187" i="1"/>
  <c r="AM187" i="1" s="1"/>
  <c r="AC187" i="1"/>
  <c r="AN187" i="1" s="1"/>
  <c r="AD187" i="1"/>
  <c r="AE187" i="1"/>
  <c r="AF187" i="1"/>
  <c r="AO187" i="1" s="1"/>
  <c r="AG187" i="1"/>
  <c r="AP187" i="1" s="1"/>
  <c r="AH187" i="1"/>
  <c r="AI187" i="1"/>
  <c r="AJ187" i="1"/>
  <c r="AK187" i="1"/>
  <c r="AQ187" i="1"/>
  <c r="W188" i="1"/>
  <c r="X188" i="1"/>
  <c r="Y188" i="1"/>
  <c r="Z188" i="1"/>
  <c r="AA188" i="1"/>
  <c r="AB188" i="1"/>
  <c r="AC188" i="1"/>
  <c r="AD188" i="1"/>
  <c r="AE188" i="1"/>
  <c r="AO188" i="1" s="1"/>
  <c r="AF188" i="1"/>
  <c r="AG188" i="1"/>
  <c r="AH188" i="1"/>
  <c r="AI188" i="1"/>
  <c r="AJ188" i="1"/>
  <c r="AK188" i="1"/>
  <c r="AL188" i="1"/>
  <c r="AM188" i="1"/>
  <c r="AN188" i="1"/>
  <c r="AP188" i="1"/>
  <c r="AQ188" i="1"/>
  <c r="W189" i="1"/>
  <c r="X189" i="1"/>
  <c r="Y189" i="1"/>
  <c r="Z189" i="1"/>
  <c r="AA189" i="1"/>
  <c r="AB189" i="1"/>
  <c r="AC189" i="1"/>
  <c r="AD189" i="1"/>
  <c r="AE189" i="1"/>
  <c r="AF189" i="1"/>
  <c r="AG189" i="1"/>
  <c r="AH189" i="1"/>
  <c r="AI189" i="1"/>
  <c r="AJ189" i="1"/>
  <c r="AK189" i="1"/>
  <c r="AL189" i="1"/>
  <c r="AM189" i="1"/>
  <c r="AN189" i="1"/>
  <c r="AO189" i="1"/>
  <c r="AP189" i="1"/>
  <c r="AQ189" i="1"/>
  <c r="W190" i="1"/>
  <c r="X190" i="1"/>
  <c r="Y190" i="1"/>
  <c r="Z190" i="1"/>
  <c r="AA190" i="1"/>
  <c r="AB190" i="1"/>
  <c r="AM190" i="1" s="1"/>
  <c r="AC190" i="1"/>
  <c r="AD190" i="1"/>
  <c r="AE190" i="1"/>
  <c r="AF190" i="1"/>
  <c r="AG190" i="1"/>
  <c r="AP190" i="1" s="1"/>
  <c r="AH190" i="1"/>
  <c r="AI190" i="1"/>
  <c r="AJ190" i="1"/>
  <c r="AK190" i="1"/>
  <c r="AL190" i="1"/>
  <c r="AO190" i="1"/>
  <c r="AQ190" i="1"/>
  <c r="W191" i="1"/>
  <c r="X191" i="1"/>
  <c r="Y191" i="1"/>
  <c r="AL191" i="1" s="1"/>
  <c r="Z191" i="1"/>
  <c r="AA191" i="1"/>
  <c r="AB191" i="1"/>
  <c r="AM191" i="1" s="1"/>
  <c r="AC191" i="1"/>
  <c r="AD191" i="1"/>
  <c r="AE191" i="1"/>
  <c r="AF191" i="1"/>
  <c r="AG191" i="1"/>
  <c r="AP191" i="1" s="1"/>
  <c r="AH191" i="1"/>
  <c r="AI191" i="1"/>
  <c r="AJ191" i="1"/>
  <c r="AQ191" i="1" s="1"/>
  <c r="AK191" i="1"/>
  <c r="AN191" i="1"/>
  <c r="AO191" i="1"/>
  <c r="W192" i="1"/>
  <c r="X192" i="1"/>
  <c r="Y192" i="1"/>
  <c r="Z192" i="1"/>
  <c r="AA192" i="1"/>
  <c r="AB192" i="1"/>
  <c r="AC192" i="1"/>
  <c r="AD192" i="1"/>
  <c r="AE192" i="1"/>
  <c r="AF192" i="1"/>
  <c r="AG192" i="1"/>
  <c r="AH192" i="1"/>
  <c r="AI192" i="1"/>
  <c r="AJ192" i="1"/>
  <c r="AL192" i="1"/>
  <c r="AM192" i="1"/>
  <c r="AN192" i="1"/>
  <c r="AP192" i="1"/>
  <c r="AQ192" i="1"/>
  <c r="W193" i="1"/>
  <c r="AK193" i="1" s="1"/>
  <c r="X193" i="1"/>
  <c r="Y193" i="1"/>
  <c r="Z193" i="1"/>
  <c r="AL193" i="1" s="1"/>
  <c r="AA193" i="1"/>
  <c r="AM193" i="1" s="1"/>
  <c r="AB193" i="1"/>
  <c r="AC193" i="1"/>
  <c r="AD193" i="1"/>
  <c r="AE193" i="1"/>
  <c r="AO193" i="1" s="1"/>
  <c r="AF193" i="1"/>
  <c r="AG193" i="1"/>
  <c r="AH193" i="1"/>
  <c r="AI193" i="1"/>
  <c r="AQ193" i="1" s="1"/>
  <c r="AJ193" i="1"/>
  <c r="AP193" i="1"/>
  <c r="W194" i="1"/>
  <c r="X194" i="1"/>
  <c r="Y194" i="1"/>
  <c r="AL194" i="1" s="1"/>
  <c r="Z194" i="1"/>
  <c r="AA194" i="1"/>
  <c r="AB194" i="1"/>
  <c r="AM194" i="1" s="1"/>
  <c r="AC194" i="1"/>
  <c r="AN194" i="1" s="1"/>
  <c r="AD194" i="1"/>
  <c r="AE194" i="1"/>
  <c r="AF194" i="1"/>
  <c r="AG194" i="1"/>
  <c r="AP194" i="1" s="1"/>
  <c r="AH194" i="1"/>
  <c r="AI194" i="1"/>
  <c r="AJ194" i="1"/>
  <c r="AK194" i="1"/>
  <c r="AO194" i="1"/>
  <c r="AQ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Z196" i="1"/>
  <c r="AA196" i="1"/>
  <c r="AB196" i="1"/>
  <c r="AC196" i="1"/>
  <c r="AD196" i="1"/>
  <c r="AE196" i="1"/>
  <c r="AF196" i="1"/>
  <c r="AG196" i="1"/>
  <c r="AH196" i="1"/>
  <c r="AI196" i="1"/>
  <c r="AJ196" i="1"/>
  <c r="AK196" i="1"/>
  <c r="AL196" i="1"/>
  <c r="AM196" i="1"/>
  <c r="AN196" i="1"/>
  <c r="AO196" i="1"/>
  <c r="AP196" i="1"/>
  <c r="AQ196" i="1"/>
  <c r="W197" i="1"/>
  <c r="X197" i="1"/>
  <c r="Y197" i="1"/>
  <c r="Z197" i="1"/>
  <c r="AA197" i="1"/>
  <c r="AB197" i="1"/>
  <c r="AC197" i="1"/>
  <c r="AD197" i="1"/>
  <c r="AE197" i="1"/>
  <c r="AO197" i="1" s="1"/>
  <c r="AF197" i="1"/>
  <c r="AG197" i="1"/>
  <c r="AH197" i="1"/>
  <c r="AI197" i="1"/>
  <c r="AJ197" i="1"/>
  <c r="AK197" i="1"/>
  <c r="AL197" i="1"/>
  <c r="AM197" i="1"/>
  <c r="AP197" i="1"/>
  <c r="AQ197" i="1"/>
  <c r="W198" i="1"/>
  <c r="X198" i="1"/>
  <c r="Y198" i="1"/>
  <c r="AL198" i="1" s="1"/>
  <c r="Z198" i="1"/>
  <c r="AA198" i="1"/>
  <c r="AB198" i="1"/>
  <c r="AC198" i="1"/>
  <c r="AN198" i="1" s="1"/>
  <c r="AD198" i="1"/>
  <c r="AE198" i="1"/>
  <c r="AF198" i="1"/>
  <c r="AG198" i="1"/>
  <c r="AH198" i="1"/>
  <c r="AI198" i="1"/>
  <c r="AJ198" i="1"/>
  <c r="AQ198" i="1" s="1"/>
  <c r="AK198" i="1"/>
  <c r="AM198" i="1"/>
  <c r="AO198" i="1"/>
  <c r="AP198" i="1"/>
  <c r="W199" i="1"/>
  <c r="X199" i="1"/>
  <c r="Y199" i="1"/>
  <c r="AL199" i="1" s="1"/>
  <c r="Z199" i="1"/>
  <c r="AA199" i="1"/>
  <c r="AB199" i="1"/>
  <c r="AM199" i="1" s="1"/>
  <c r="AC199" i="1"/>
  <c r="AD199" i="1"/>
  <c r="AE199" i="1"/>
  <c r="AF199" i="1"/>
  <c r="AO199" i="1" s="1"/>
  <c r="AG199" i="1"/>
  <c r="AP199" i="1" s="1"/>
  <c r="AH199" i="1"/>
  <c r="AI199" i="1"/>
  <c r="AJ199" i="1"/>
  <c r="AQ199" i="1" s="1"/>
  <c r="AK199" i="1"/>
  <c r="AN199" i="1"/>
  <c r="W200" i="1"/>
  <c r="X200" i="1"/>
  <c r="Y200" i="1"/>
  <c r="Z200" i="1"/>
  <c r="AA200" i="1"/>
  <c r="AB200" i="1"/>
  <c r="AM200" i="1" s="1"/>
  <c r="AC200" i="1"/>
  <c r="AD200" i="1"/>
  <c r="AE200" i="1"/>
  <c r="AF200" i="1"/>
  <c r="AG200" i="1"/>
  <c r="AH200" i="1"/>
  <c r="AI200" i="1"/>
  <c r="AJ200" i="1"/>
  <c r="AK200" i="1"/>
  <c r="AL200" i="1"/>
  <c r="AN200" i="1"/>
  <c r="AP200" i="1"/>
  <c r="AQ200" i="1"/>
  <c r="W201" i="1"/>
  <c r="AK201" i="1" s="1"/>
  <c r="X201" i="1"/>
  <c r="Y201" i="1"/>
  <c r="Z201" i="1"/>
  <c r="AA201" i="1"/>
  <c r="AM201" i="1" s="1"/>
  <c r="AB201" i="1"/>
  <c r="AC201" i="1"/>
  <c r="AN201" i="1" s="1"/>
  <c r="AD201" i="1"/>
  <c r="AE201" i="1"/>
  <c r="AO201" i="1" s="1"/>
  <c r="AF201" i="1"/>
  <c r="AG201" i="1"/>
  <c r="AH201" i="1"/>
  <c r="AI201" i="1"/>
  <c r="AJ201" i="1"/>
  <c r="AL201" i="1"/>
  <c r="AP201" i="1"/>
  <c r="AQ201" i="1"/>
  <c r="W202" i="1"/>
  <c r="X202" i="1"/>
  <c r="Y202" i="1"/>
  <c r="Z202" i="1"/>
  <c r="AA202" i="1"/>
  <c r="AB202" i="1"/>
  <c r="AC202" i="1"/>
  <c r="AD202" i="1"/>
  <c r="AE202" i="1"/>
  <c r="AF202" i="1"/>
  <c r="AG202" i="1"/>
  <c r="AH202" i="1"/>
  <c r="AI202" i="1"/>
  <c r="AJ202" i="1"/>
  <c r="AK202" i="1"/>
  <c r="AL202" i="1"/>
  <c r="AM202" i="1"/>
  <c r="AN202" i="1"/>
  <c r="AO202" i="1"/>
  <c r="AP202" i="1"/>
  <c r="AQ202" i="1"/>
  <c r="W203" i="1"/>
  <c r="X203" i="1"/>
  <c r="Y203" i="1"/>
  <c r="AL203" i="1" s="1"/>
  <c r="Z203" i="1"/>
  <c r="AA203" i="1"/>
  <c r="AB203" i="1"/>
  <c r="AC203" i="1"/>
  <c r="AN203" i="1" s="1"/>
  <c r="AD203" i="1"/>
  <c r="AE203" i="1"/>
  <c r="AF203" i="1"/>
  <c r="AG203" i="1"/>
  <c r="AP203" i="1" s="1"/>
  <c r="AH203" i="1"/>
  <c r="AI203" i="1"/>
  <c r="AJ203" i="1"/>
  <c r="AQ203" i="1" s="1"/>
  <c r="AK203" i="1"/>
  <c r="AM203" i="1"/>
  <c r="AO203" i="1"/>
  <c r="W204" i="1"/>
  <c r="X204" i="1"/>
  <c r="Y204" i="1"/>
  <c r="Z204" i="1"/>
  <c r="AL204" i="1" s="1"/>
  <c r="AA204" i="1"/>
  <c r="AM204" i="1" s="1"/>
  <c r="AB204" i="1"/>
  <c r="AC204" i="1"/>
  <c r="AD204" i="1"/>
  <c r="AE204" i="1"/>
  <c r="AF204" i="1"/>
  <c r="AG204" i="1"/>
  <c r="AH204" i="1"/>
  <c r="AI204" i="1"/>
  <c r="AQ204" i="1" s="1"/>
  <c r="AJ204" i="1"/>
  <c r="AN204" i="1"/>
  <c r="AP204" i="1"/>
  <c r="W205" i="1"/>
  <c r="X205" i="1"/>
  <c r="Y205" i="1"/>
  <c r="AL205" i="1" s="1"/>
  <c r="Z205" i="1"/>
  <c r="AA205" i="1"/>
  <c r="AB205" i="1"/>
  <c r="AC205" i="1"/>
  <c r="AN205" i="1" s="1"/>
  <c r="AD205" i="1"/>
  <c r="AE205" i="1"/>
  <c r="AF205" i="1"/>
  <c r="AG205" i="1"/>
  <c r="AH205" i="1"/>
  <c r="AI205" i="1"/>
  <c r="AQ205" i="1" s="1"/>
  <c r="AJ205" i="1"/>
  <c r="AK205" i="1"/>
  <c r="AM205" i="1"/>
  <c r="AO205" i="1"/>
  <c r="AP205" i="1"/>
  <c r="W206" i="1"/>
  <c r="X206" i="1"/>
  <c r="Y206" i="1"/>
  <c r="Z206" i="1"/>
  <c r="AA206" i="1"/>
  <c r="AB206" i="1"/>
  <c r="AC206" i="1"/>
  <c r="AD206" i="1"/>
  <c r="AE206" i="1"/>
  <c r="AF206" i="1"/>
  <c r="AG206" i="1"/>
  <c r="AH206" i="1"/>
  <c r="AI206" i="1"/>
  <c r="AJ206" i="1"/>
  <c r="AK206" i="1"/>
  <c r="AL206" i="1"/>
  <c r="AM206" i="1"/>
  <c r="AN206" i="1"/>
  <c r="AO206" i="1"/>
  <c r="AP206" i="1"/>
  <c r="AQ206" i="1"/>
  <c r="W207" i="1"/>
  <c r="X207" i="1"/>
  <c r="Y207" i="1"/>
  <c r="AL207" i="1" s="1"/>
  <c r="Z207" i="1"/>
  <c r="AA207" i="1"/>
  <c r="AM207" i="1" s="1"/>
  <c r="AB207" i="1"/>
  <c r="AC207" i="1"/>
  <c r="AD207" i="1"/>
  <c r="AE207" i="1"/>
  <c r="AF207" i="1"/>
  <c r="AG207" i="1"/>
  <c r="AP207" i="1" s="1"/>
  <c r="AH207" i="1"/>
  <c r="AI207" i="1"/>
  <c r="AJ207" i="1"/>
  <c r="AK207" i="1"/>
  <c r="AN207" i="1"/>
  <c r="AO207" i="1"/>
  <c r="AQ207" i="1"/>
  <c r="W208" i="1"/>
  <c r="X208" i="1"/>
  <c r="Y208" i="1"/>
  <c r="Z208" i="1"/>
  <c r="AA208" i="1"/>
  <c r="AM208" i="1" s="1"/>
  <c r="AB208" i="1"/>
  <c r="AC208" i="1"/>
  <c r="AD208" i="1"/>
  <c r="AE208" i="1"/>
  <c r="AF208" i="1"/>
  <c r="AG208" i="1"/>
  <c r="AH208" i="1"/>
  <c r="AI208" i="1"/>
  <c r="AJ208" i="1"/>
  <c r="AL208" i="1"/>
  <c r="AN208" i="1"/>
  <c r="AP208" i="1"/>
  <c r="AQ208" i="1"/>
  <c r="W209" i="1"/>
  <c r="X209" i="1"/>
  <c r="Y209" i="1"/>
  <c r="Z209" i="1"/>
  <c r="AA209" i="1"/>
  <c r="AB209" i="1"/>
  <c r="AC209" i="1"/>
  <c r="AD209" i="1"/>
  <c r="AE209" i="1"/>
  <c r="AF209" i="1"/>
  <c r="AG209" i="1"/>
  <c r="AH209" i="1"/>
  <c r="AP209" i="1" s="1"/>
  <c r="AI209" i="1"/>
  <c r="AJ209" i="1"/>
  <c r="AK209" i="1"/>
  <c r="AL209" i="1"/>
  <c r="AM209" i="1"/>
  <c r="AO209" i="1"/>
  <c r="AQ209" i="1"/>
  <c r="W210" i="1"/>
  <c r="X210" i="1"/>
  <c r="Y210" i="1"/>
  <c r="Z210" i="1"/>
  <c r="AA210" i="1"/>
  <c r="AB210" i="1"/>
  <c r="AC210" i="1"/>
  <c r="AD210" i="1"/>
  <c r="AE210" i="1"/>
  <c r="AF210" i="1"/>
  <c r="AG210" i="1"/>
  <c r="AH210" i="1"/>
  <c r="AI210" i="1"/>
  <c r="AJ210" i="1"/>
  <c r="AK210" i="1"/>
  <c r="AL210" i="1"/>
  <c r="AM210" i="1"/>
  <c r="AN210" i="1"/>
  <c r="AO210" i="1"/>
  <c r="AP210" i="1"/>
  <c r="AQ210" i="1"/>
  <c r="W211" i="1"/>
  <c r="X211" i="1"/>
  <c r="Y211" i="1"/>
  <c r="AL211" i="1" s="1"/>
  <c r="Z211" i="1"/>
  <c r="AA211" i="1"/>
  <c r="AM211" i="1" s="1"/>
  <c r="AB211" i="1"/>
  <c r="AC211" i="1"/>
  <c r="AN211" i="1" s="1"/>
  <c r="AD211" i="1"/>
  <c r="AE211" i="1"/>
  <c r="AF211" i="1"/>
  <c r="AG211" i="1"/>
  <c r="AP211" i="1" s="1"/>
  <c r="AH211" i="1"/>
  <c r="AI211" i="1"/>
  <c r="AJ211" i="1"/>
  <c r="AK211" i="1"/>
  <c r="AO211" i="1"/>
  <c r="AQ211" i="1"/>
  <c r="W212" i="1"/>
  <c r="X212" i="1"/>
  <c r="Y212" i="1"/>
  <c r="Z212" i="1"/>
  <c r="AA212" i="1"/>
  <c r="AB212" i="1"/>
  <c r="AC212" i="1"/>
  <c r="AD212" i="1"/>
  <c r="AN212" i="1" s="1"/>
  <c r="AE212" i="1"/>
  <c r="AF212" i="1"/>
  <c r="AG212" i="1"/>
  <c r="AH212" i="1"/>
  <c r="AP212" i="1" s="1"/>
  <c r="AI212" i="1"/>
  <c r="AJ212" i="1"/>
  <c r="AL212" i="1"/>
  <c r="AM212" i="1"/>
  <c r="AQ212" i="1"/>
  <c r="W213" i="1"/>
  <c r="AK213" i="1" s="1"/>
  <c r="X213" i="1"/>
  <c r="Y213" i="1"/>
  <c r="Z213" i="1"/>
  <c r="AA213" i="1"/>
  <c r="AB213" i="1"/>
  <c r="AC213" i="1"/>
  <c r="AD213" i="1"/>
  <c r="AE213" i="1"/>
  <c r="AO213" i="1" s="1"/>
  <c r="AF213" i="1"/>
  <c r="AG213" i="1"/>
  <c r="AH213" i="1"/>
  <c r="AP213" i="1" s="1"/>
  <c r="AI213" i="1"/>
  <c r="AQ213" i="1" s="1"/>
  <c r="AJ213" i="1"/>
  <c r="AL213" i="1"/>
  <c r="AM213" i="1"/>
  <c r="W214" i="1"/>
  <c r="X214" i="1"/>
  <c r="Y214" i="1"/>
  <c r="Z214" i="1"/>
  <c r="AA214" i="1"/>
  <c r="AB214" i="1"/>
  <c r="AM214" i="1" s="1"/>
  <c r="AC214" i="1"/>
  <c r="AD214" i="1"/>
  <c r="AE214" i="1"/>
  <c r="AF214" i="1"/>
  <c r="AG214" i="1"/>
  <c r="AH214" i="1"/>
  <c r="AP214" i="1" s="1"/>
  <c r="AI214" i="1"/>
  <c r="AJ214" i="1"/>
  <c r="AQ214" i="1" s="1"/>
  <c r="AK214" i="1"/>
  <c r="AL214" i="1"/>
  <c r="AN214" i="1"/>
  <c r="AO214" i="1"/>
  <c r="W215" i="1"/>
  <c r="X215" i="1"/>
  <c r="Y215" i="1"/>
  <c r="Z215" i="1"/>
  <c r="AA215" i="1"/>
  <c r="AB215" i="1"/>
  <c r="AC215" i="1"/>
  <c r="AD215" i="1"/>
  <c r="AE215" i="1"/>
  <c r="AF215" i="1"/>
  <c r="AG215" i="1"/>
  <c r="AH215" i="1"/>
  <c r="AI215" i="1"/>
  <c r="AJ215" i="1"/>
  <c r="AK215" i="1"/>
  <c r="AL215" i="1"/>
  <c r="AM215" i="1"/>
  <c r="AN215" i="1"/>
  <c r="AO215" i="1"/>
  <c r="AP215" i="1"/>
  <c r="AQ215" i="1"/>
  <c r="W216" i="1"/>
  <c r="AK216" i="1" s="1"/>
  <c r="X216" i="1"/>
  <c r="Y216" i="1"/>
  <c r="Z216" i="1"/>
  <c r="AL216" i="1" s="1"/>
  <c r="AA216" i="1"/>
  <c r="AM216" i="1" s="1"/>
  <c r="AB216" i="1"/>
  <c r="AC216" i="1"/>
  <c r="AD216" i="1"/>
  <c r="AE216" i="1"/>
  <c r="AO216" i="1" s="1"/>
  <c r="AF216" i="1"/>
  <c r="AG216" i="1"/>
  <c r="AH216" i="1"/>
  <c r="AP216" i="1" s="1"/>
  <c r="AI216" i="1"/>
  <c r="AQ216" i="1" s="1"/>
  <c r="AJ216" i="1"/>
  <c r="AN216" i="1"/>
  <c r="W217" i="1"/>
  <c r="X217" i="1"/>
  <c r="Y217" i="1"/>
  <c r="Z217" i="1"/>
  <c r="AA217" i="1"/>
  <c r="AB217" i="1"/>
  <c r="AC217" i="1"/>
  <c r="AD217" i="1"/>
  <c r="AE217" i="1"/>
  <c r="AF217" i="1"/>
  <c r="AG217" i="1"/>
  <c r="AH217" i="1"/>
  <c r="AP217" i="1" s="1"/>
  <c r="AI217" i="1"/>
  <c r="AJ217" i="1"/>
  <c r="AK217" i="1"/>
  <c r="AL217" i="1"/>
  <c r="AM217" i="1"/>
  <c r="AO217" i="1"/>
  <c r="AQ217" i="1"/>
  <c r="W218" i="1"/>
  <c r="X218" i="1"/>
  <c r="Y218" i="1"/>
  <c r="Z218" i="1"/>
  <c r="AA218" i="1"/>
  <c r="AB218" i="1"/>
  <c r="AM218" i="1" s="1"/>
  <c r="AC218" i="1"/>
  <c r="AD218" i="1"/>
  <c r="AE218" i="1"/>
  <c r="AF218" i="1"/>
  <c r="AG218" i="1"/>
  <c r="AH218" i="1"/>
  <c r="AP218" i="1" s="1"/>
  <c r="AI218" i="1"/>
  <c r="AJ218" i="1"/>
  <c r="AK218" i="1"/>
  <c r="AL218" i="1"/>
  <c r="AN218" i="1"/>
  <c r="AO218" i="1"/>
  <c r="AQ218" i="1"/>
  <c r="W219" i="1"/>
  <c r="X219" i="1"/>
  <c r="Y219" i="1"/>
  <c r="AL219" i="1" s="1"/>
  <c r="Z219" i="1"/>
  <c r="AA219" i="1"/>
  <c r="AM219" i="1" s="1"/>
  <c r="AB219" i="1"/>
  <c r="AC219" i="1"/>
  <c r="AD219" i="1"/>
  <c r="AE219" i="1"/>
  <c r="AF219" i="1"/>
  <c r="AG219" i="1"/>
  <c r="AP219" i="1" s="1"/>
  <c r="AH219" i="1"/>
  <c r="AI219" i="1"/>
  <c r="AJ219" i="1"/>
  <c r="AK219" i="1"/>
  <c r="AN219" i="1"/>
  <c r="AO219" i="1"/>
  <c r="AQ219" i="1"/>
  <c r="W220" i="1"/>
  <c r="X220" i="1"/>
  <c r="Y220" i="1"/>
  <c r="Z220" i="1"/>
  <c r="AA220" i="1"/>
  <c r="AB220" i="1"/>
  <c r="AM220" i="1" s="1"/>
  <c r="AC220" i="1"/>
  <c r="AD220" i="1"/>
  <c r="AE220" i="1"/>
  <c r="AF220" i="1"/>
  <c r="AG220" i="1"/>
  <c r="AH220" i="1"/>
  <c r="AI220" i="1"/>
  <c r="AJ220" i="1"/>
  <c r="AK220" i="1"/>
  <c r="AL220" i="1"/>
  <c r="AN220" i="1"/>
  <c r="AP220" i="1"/>
  <c r="AQ220" i="1"/>
  <c r="W221" i="1"/>
  <c r="X221" i="1"/>
  <c r="Y221" i="1"/>
  <c r="AL221" i="1" s="1"/>
  <c r="Z221" i="1"/>
  <c r="AA221" i="1"/>
  <c r="AB221" i="1"/>
  <c r="AC221" i="1"/>
  <c r="AN221" i="1" s="1"/>
  <c r="AD221" i="1"/>
  <c r="AE221" i="1"/>
  <c r="AF221" i="1"/>
  <c r="AG221" i="1"/>
  <c r="AH221" i="1"/>
  <c r="AI221" i="1"/>
  <c r="AQ221" i="1" s="1"/>
  <c r="AJ221" i="1"/>
  <c r="AK221" i="1"/>
  <c r="AM221" i="1"/>
  <c r="AO221" i="1"/>
  <c r="AP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K223" i="1"/>
  <c r="AL223" i="1"/>
  <c r="AM223" i="1"/>
  <c r="AN223" i="1"/>
  <c r="AO223" i="1"/>
  <c r="AP223" i="1"/>
  <c r="AQ223" i="1"/>
  <c r="W224" i="1"/>
  <c r="AK224" i="1" s="1"/>
  <c r="X224" i="1"/>
  <c r="Y224" i="1"/>
  <c r="Z224" i="1"/>
  <c r="AL224" i="1" s="1"/>
  <c r="AA224" i="1"/>
  <c r="AM224" i="1" s="1"/>
  <c r="AB224" i="1"/>
  <c r="AC224" i="1"/>
  <c r="AD224" i="1"/>
  <c r="AE224" i="1"/>
  <c r="AO224" i="1" s="1"/>
  <c r="AF224" i="1"/>
  <c r="AG224" i="1"/>
  <c r="AH224" i="1"/>
  <c r="AP224" i="1" s="1"/>
  <c r="AI224" i="1"/>
  <c r="AQ224" i="1" s="1"/>
  <c r="AJ224" i="1"/>
  <c r="AN224" i="1"/>
  <c r="W225" i="1"/>
  <c r="X225" i="1"/>
  <c r="Y225" i="1"/>
  <c r="Z225" i="1"/>
  <c r="AA225" i="1"/>
  <c r="AB225" i="1"/>
  <c r="AC225" i="1"/>
  <c r="AD225" i="1"/>
  <c r="AE225" i="1"/>
  <c r="AF225" i="1"/>
  <c r="AG225" i="1"/>
  <c r="AH225" i="1"/>
  <c r="AP225" i="1" s="1"/>
  <c r="AI225" i="1"/>
  <c r="AJ225" i="1"/>
  <c r="AK225" i="1"/>
  <c r="AL225" i="1"/>
  <c r="AM225" i="1"/>
  <c r="AO225" i="1"/>
  <c r="AQ225" i="1"/>
  <c r="W226" i="1"/>
  <c r="X226" i="1"/>
  <c r="Y226" i="1"/>
  <c r="Z226" i="1"/>
  <c r="AA226" i="1"/>
  <c r="AB226" i="1"/>
  <c r="AM226" i="1" s="1"/>
  <c r="AC226" i="1"/>
  <c r="AD226" i="1"/>
  <c r="AE226" i="1"/>
  <c r="AF226" i="1"/>
  <c r="AG226" i="1"/>
  <c r="AH226" i="1"/>
  <c r="AP226" i="1" s="1"/>
  <c r="AI226" i="1"/>
  <c r="AJ226" i="1"/>
  <c r="AK226" i="1"/>
  <c r="AL226" i="1"/>
  <c r="AN226" i="1"/>
  <c r="AO226" i="1"/>
  <c r="AQ226" i="1"/>
  <c r="W227" i="1"/>
  <c r="X227" i="1"/>
  <c r="Y227" i="1"/>
  <c r="AL227" i="1" s="1"/>
  <c r="Z227" i="1"/>
  <c r="AA227" i="1"/>
  <c r="AM227" i="1" s="1"/>
  <c r="AB227" i="1"/>
  <c r="AC227" i="1"/>
  <c r="AD227" i="1"/>
  <c r="AE227" i="1"/>
  <c r="AF227" i="1"/>
  <c r="AG227" i="1"/>
  <c r="AP227" i="1" s="1"/>
  <c r="AH227" i="1"/>
  <c r="AI227" i="1"/>
  <c r="AJ227" i="1"/>
  <c r="AK227" i="1"/>
  <c r="AN227" i="1"/>
  <c r="AO227" i="1"/>
  <c r="AQ227" i="1"/>
  <c r="W228" i="1"/>
  <c r="X228" i="1"/>
  <c r="Y228" i="1"/>
  <c r="Z228" i="1"/>
  <c r="AA228" i="1"/>
  <c r="AM228" i="1" s="1"/>
  <c r="AB228" i="1"/>
  <c r="AC228" i="1"/>
  <c r="AN228" i="1" s="1"/>
  <c r="AD228" i="1"/>
  <c r="AE228" i="1"/>
  <c r="AF228" i="1"/>
  <c r="AG228" i="1"/>
  <c r="AP228" i="1" s="1"/>
  <c r="AH228" i="1"/>
  <c r="AI228" i="1"/>
  <c r="AQ228" i="1" s="1"/>
  <c r="AJ228" i="1"/>
  <c r="AL228" i="1"/>
  <c r="W229" i="1"/>
  <c r="X229" i="1"/>
  <c r="Y229" i="1"/>
  <c r="Z229" i="1"/>
  <c r="AA229" i="1"/>
  <c r="AB229" i="1"/>
  <c r="AC229" i="1"/>
  <c r="AD229" i="1"/>
  <c r="AE229" i="1"/>
  <c r="AF229" i="1"/>
  <c r="AG229" i="1"/>
  <c r="AH229" i="1"/>
  <c r="AP229" i="1" s="1"/>
  <c r="AI229" i="1"/>
  <c r="AJ229" i="1"/>
  <c r="AK229" i="1"/>
  <c r="AL229" i="1"/>
  <c r="AM229" i="1"/>
  <c r="AO229" i="1"/>
  <c r="AQ229" i="1"/>
  <c r="W230" i="1"/>
  <c r="X230" i="1"/>
  <c r="Y230" i="1"/>
  <c r="Z230" i="1"/>
  <c r="AA230" i="1"/>
  <c r="AB230" i="1"/>
  <c r="AM230" i="1" s="1"/>
  <c r="AC230" i="1"/>
  <c r="AN230" i="1" s="1"/>
  <c r="AD230" i="1"/>
  <c r="AE230" i="1"/>
  <c r="AF230" i="1"/>
  <c r="AG230" i="1"/>
  <c r="AH230" i="1"/>
  <c r="AP230" i="1" s="1"/>
  <c r="AI230" i="1"/>
  <c r="AJ230" i="1"/>
  <c r="AK230" i="1"/>
  <c r="AL230" i="1"/>
  <c r="AO230" i="1"/>
  <c r="AQ230" i="1"/>
  <c r="W231" i="1"/>
  <c r="X231" i="1"/>
  <c r="Y231" i="1"/>
  <c r="AL231" i="1" s="1"/>
  <c r="Z231" i="1"/>
  <c r="AA231" i="1"/>
  <c r="AB231" i="1"/>
  <c r="AC231" i="1"/>
  <c r="AN231" i="1" s="1"/>
  <c r="AD231" i="1"/>
  <c r="AE231" i="1"/>
  <c r="AF231" i="1"/>
  <c r="AG231" i="1"/>
  <c r="AP231" i="1" s="1"/>
  <c r="AH231" i="1"/>
  <c r="AI231" i="1"/>
  <c r="AJ231" i="1"/>
  <c r="AK231" i="1"/>
  <c r="AM231" i="1"/>
  <c r="AO231" i="1"/>
  <c r="AQ231" i="1"/>
  <c r="W232" i="1"/>
  <c r="X232" i="1"/>
  <c r="Y232" i="1"/>
  <c r="Z232" i="1"/>
  <c r="AA232" i="1"/>
  <c r="AB232" i="1"/>
  <c r="AC232" i="1"/>
  <c r="AD232" i="1"/>
  <c r="AE232" i="1"/>
  <c r="AF232" i="1"/>
  <c r="AG232" i="1"/>
  <c r="AH232" i="1"/>
  <c r="AI232" i="1"/>
  <c r="AJ232" i="1"/>
  <c r="AK232" i="1"/>
  <c r="AL232" i="1"/>
  <c r="AM232" i="1"/>
  <c r="AN232" i="1"/>
  <c r="AO232" i="1"/>
  <c r="AP232" i="1"/>
  <c r="AQ232" i="1"/>
  <c r="W233" i="1"/>
  <c r="X233" i="1"/>
  <c r="Y233" i="1"/>
  <c r="Z233" i="1"/>
  <c r="AA233" i="1"/>
  <c r="AB233" i="1"/>
  <c r="AC233" i="1"/>
  <c r="AD233" i="1"/>
  <c r="AE233" i="1"/>
  <c r="AF233" i="1"/>
  <c r="AG233" i="1"/>
  <c r="AH233" i="1"/>
  <c r="AP233" i="1" s="1"/>
  <c r="AI233" i="1"/>
  <c r="AJ233" i="1"/>
  <c r="AK233" i="1"/>
  <c r="AL233" i="1"/>
  <c r="AM233" i="1"/>
  <c r="AO233" i="1"/>
  <c r="AQ233" i="1"/>
  <c r="W234" i="1"/>
  <c r="X234" i="1"/>
  <c r="Y234" i="1"/>
  <c r="Z234" i="1"/>
  <c r="AA234" i="1"/>
  <c r="AB234" i="1"/>
  <c r="AM234" i="1" s="1"/>
  <c r="AC234" i="1"/>
  <c r="AN234" i="1" s="1"/>
  <c r="AD234" i="1"/>
  <c r="AE234" i="1"/>
  <c r="AF234" i="1"/>
  <c r="AG234" i="1"/>
  <c r="AP234" i="1" s="1"/>
  <c r="AH234" i="1"/>
  <c r="AI234" i="1"/>
  <c r="AJ234" i="1"/>
  <c r="AK234" i="1"/>
  <c r="AL234" i="1"/>
  <c r="AO234" i="1"/>
  <c r="AQ234" i="1"/>
  <c r="W235" i="1"/>
  <c r="X235" i="1"/>
  <c r="Y235" i="1"/>
  <c r="AL235" i="1" s="1"/>
  <c r="Z235" i="1"/>
  <c r="AA235" i="1"/>
  <c r="AB235" i="1"/>
  <c r="AC235" i="1"/>
  <c r="AN235" i="1" s="1"/>
  <c r="AD235" i="1"/>
  <c r="AE235" i="1"/>
  <c r="AF235" i="1"/>
  <c r="AG235" i="1"/>
  <c r="AP235" i="1" s="1"/>
  <c r="AH235" i="1"/>
  <c r="AI235" i="1"/>
  <c r="AJ235" i="1"/>
  <c r="AK235" i="1"/>
  <c r="AM235" i="1"/>
  <c r="AO235" i="1"/>
  <c r="AQ235" i="1"/>
  <c r="W236" i="1"/>
  <c r="X236" i="1"/>
  <c r="Y236" i="1"/>
  <c r="Z236" i="1"/>
  <c r="AA236" i="1"/>
  <c r="AB236" i="1"/>
  <c r="AC236" i="1"/>
  <c r="AD236" i="1"/>
  <c r="AN236" i="1" s="1"/>
  <c r="AE236" i="1"/>
  <c r="AO236" i="1" s="1"/>
  <c r="AF236" i="1"/>
  <c r="AG236" i="1"/>
  <c r="AH236" i="1"/>
  <c r="AP236" i="1" s="1"/>
  <c r="AI236" i="1"/>
  <c r="AJ236" i="1"/>
  <c r="AK236" i="1"/>
  <c r="AL236" i="1"/>
  <c r="AM236" i="1"/>
  <c r="AQ236" i="1"/>
  <c r="W237" i="1"/>
  <c r="X237" i="1"/>
  <c r="Y237" i="1"/>
  <c r="Z237" i="1"/>
  <c r="AA237" i="1"/>
  <c r="AB237" i="1"/>
  <c r="AC237" i="1"/>
  <c r="AD237" i="1"/>
  <c r="AE237" i="1"/>
  <c r="AO237" i="1" s="1"/>
  <c r="AF237" i="1"/>
  <c r="AG237" i="1"/>
  <c r="AH237" i="1"/>
  <c r="AP237" i="1" s="1"/>
  <c r="AI237" i="1"/>
  <c r="AJ237" i="1"/>
  <c r="AK237" i="1"/>
  <c r="AL237" i="1"/>
  <c r="AM237" i="1"/>
  <c r="AQ237" i="1"/>
  <c r="W238" i="1"/>
  <c r="X238" i="1"/>
  <c r="Y238" i="1"/>
  <c r="Z238" i="1"/>
  <c r="AA238" i="1"/>
  <c r="AB238" i="1"/>
  <c r="AM238" i="1" s="1"/>
  <c r="AC238" i="1"/>
  <c r="AD238" i="1"/>
  <c r="AE238" i="1"/>
  <c r="AF238" i="1"/>
  <c r="AG238" i="1"/>
  <c r="AH238" i="1"/>
  <c r="AP238" i="1" s="1"/>
  <c r="AI238" i="1"/>
  <c r="AJ238" i="1"/>
  <c r="AK238" i="1"/>
  <c r="AL238" i="1"/>
  <c r="AN238" i="1"/>
  <c r="AO238" i="1"/>
  <c r="AQ238" i="1"/>
  <c r="W239" i="1"/>
  <c r="X239" i="1"/>
  <c r="Y239" i="1"/>
  <c r="AL239" i="1" s="1"/>
  <c r="Z239" i="1"/>
  <c r="AA239" i="1"/>
  <c r="AM239" i="1" s="1"/>
  <c r="AB239" i="1"/>
  <c r="AC239" i="1"/>
  <c r="AD239" i="1"/>
  <c r="AE239" i="1"/>
  <c r="AO239" i="1" s="1"/>
  <c r="AF239" i="1"/>
  <c r="AG239" i="1"/>
  <c r="AP239" i="1" s="1"/>
  <c r="AH239" i="1"/>
  <c r="AI239" i="1"/>
  <c r="AJ239" i="1"/>
  <c r="AK239" i="1"/>
  <c r="AN239" i="1"/>
  <c r="AQ239" i="1"/>
  <c r="W240" i="1"/>
  <c r="X240" i="1"/>
  <c r="Y240" i="1"/>
  <c r="Z240" i="1"/>
  <c r="AL240" i="1" s="1"/>
  <c r="AA240" i="1"/>
  <c r="AM240" i="1" s="1"/>
  <c r="AB240" i="1"/>
  <c r="AC240" i="1"/>
  <c r="AD240" i="1"/>
  <c r="AE240" i="1"/>
  <c r="AF240" i="1"/>
  <c r="AG240" i="1"/>
  <c r="AH240" i="1"/>
  <c r="AI240" i="1"/>
  <c r="AQ240" i="1" s="1"/>
  <c r="AJ240" i="1"/>
  <c r="AN240" i="1"/>
  <c r="AP240" i="1"/>
  <c r="W241" i="1"/>
  <c r="X241" i="1"/>
  <c r="Y241" i="1"/>
  <c r="Z241" i="1"/>
  <c r="AA241" i="1"/>
  <c r="AB241" i="1"/>
  <c r="AC241" i="1"/>
  <c r="AD241" i="1"/>
  <c r="AE241" i="1"/>
  <c r="AF241" i="1"/>
  <c r="AG241" i="1"/>
  <c r="AH241" i="1"/>
  <c r="AI241" i="1"/>
  <c r="AJ241" i="1"/>
  <c r="AK241" i="1"/>
  <c r="AL241" i="1"/>
  <c r="AM241" i="1"/>
  <c r="AN241" i="1"/>
  <c r="AO241" i="1"/>
  <c r="AP241" i="1"/>
  <c r="AQ241" i="1"/>
  <c r="W242" i="1"/>
  <c r="X242" i="1"/>
  <c r="AK242" i="1" s="1"/>
  <c r="Y242" i="1"/>
  <c r="Z242" i="1"/>
  <c r="AA242" i="1"/>
  <c r="AB242" i="1"/>
  <c r="AM242" i="1" s="1"/>
  <c r="AC242" i="1"/>
  <c r="AD242" i="1"/>
  <c r="AE242" i="1"/>
  <c r="AF242" i="1"/>
  <c r="AG242" i="1"/>
  <c r="AH242" i="1"/>
  <c r="AP242" i="1" s="1"/>
  <c r="AI242" i="1"/>
  <c r="AJ242" i="1"/>
  <c r="AQ242" i="1" s="1"/>
  <c r="AL242" i="1"/>
  <c r="AN242" i="1"/>
  <c r="AO242" i="1"/>
  <c r="W243" i="1"/>
  <c r="X243" i="1"/>
  <c r="Y243" i="1"/>
  <c r="AL243" i="1" s="1"/>
  <c r="Z243" i="1"/>
  <c r="AA243" i="1"/>
  <c r="AM243" i="1" s="1"/>
  <c r="AB243" i="1"/>
  <c r="AC243" i="1"/>
  <c r="AN243" i="1" s="1"/>
  <c r="AD243" i="1"/>
  <c r="AE243" i="1"/>
  <c r="AF243" i="1"/>
  <c r="AG243" i="1"/>
  <c r="AP243" i="1" s="1"/>
  <c r="AH243" i="1"/>
  <c r="AI243" i="1"/>
  <c r="AJ243" i="1"/>
  <c r="AK243" i="1"/>
  <c r="AO243" i="1"/>
  <c r="AQ243" i="1"/>
  <c r="W244" i="1"/>
  <c r="X244" i="1"/>
  <c r="Y244" i="1"/>
  <c r="Z244" i="1"/>
  <c r="AA244" i="1"/>
  <c r="AB244" i="1"/>
  <c r="AM244" i="1" s="1"/>
  <c r="AC244" i="1"/>
  <c r="AD244" i="1"/>
  <c r="AN244" i="1" s="1"/>
  <c r="AE244" i="1"/>
  <c r="AF244" i="1"/>
  <c r="AG244" i="1"/>
  <c r="AH244" i="1"/>
  <c r="AP244" i="1" s="1"/>
  <c r="AI244" i="1"/>
  <c r="AJ244" i="1"/>
  <c r="AK244" i="1"/>
  <c r="AL244" i="1"/>
  <c r="AQ244" i="1"/>
  <c r="W245" i="1"/>
  <c r="X245" i="1"/>
  <c r="Y245" i="1"/>
  <c r="Z245" i="1"/>
  <c r="AA245" i="1"/>
  <c r="AB245" i="1"/>
  <c r="AC245" i="1"/>
  <c r="AD245" i="1"/>
  <c r="AE245" i="1"/>
  <c r="AF245" i="1"/>
  <c r="AG245" i="1"/>
  <c r="AH245" i="1"/>
  <c r="AP245" i="1" s="1"/>
  <c r="AI245" i="1"/>
  <c r="AJ245" i="1"/>
  <c r="AK245" i="1"/>
  <c r="AL245" i="1"/>
  <c r="AM245" i="1"/>
  <c r="AO245" i="1"/>
  <c r="AQ245" i="1"/>
  <c r="W246" i="1"/>
  <c r="X246" i="1"/>
  <c r="Y246" i="1"/>
  <c r="Z246" i="1"/>
  <c r="AA246" i="1"/>
  <c r="AB246" i="1"/>
  <c r="AM246" i="1" s="1"/>
  <c r="AC246" i="1"/>
  <c r="AN246" i="1" s="1"/>
  <c r="AD246" i="1"/>
  <c r="AE246" i="1"/>
  <c r="AF246" i="1"/>
  <c r="AG246" i="1"/>
  <c r="AH246" i="1"/>
  <c r="AP246" i="1" s="1"/>
  <c r="AI246" i="1"/>
  <c r="AJ246" i="1"/>
  <c r="AK246" i="1"/>
  <c r="AL246" i="1"/>
  <c r="AO246" i="1"/>
  <c r="AQ246" i="1"/>
  <c r="W247" i="1"/>
  <c r="X247" i="1"/>
  <c r="Y247" i="1"/>
  <c r="AL247" i="1" s="1"/>
  <c r="Z247" i="1"/>
  <c r="AA247" i="1"/>
  <c r="AB247" i="1"/>
  <c r="AC247" i="1"/>
  <c r="AN247" i="1" s="1"/>
  <c r="AD247" i="1"/>
  <c r="AE247" i="1"/>
  <c r="AF247" i="1"/>
  <c r="AG247" i="1"/>
  <c r="AP247" i="1" s="1"/>
  <c r="AH247" i="1"/>
  <c r="AI247" i="1"/>
  <c r="AJ247" i="1"/>
  <c r="AK247" i="1"/>
  <c r="AM247" i="1"/>
  <c r="AO247" i="1"/>
  <c r="AQ247" i="1"/>
  <c r="W248" i="1"/>
  <c r="X248" i="1"/>
  <c r="Y248" i="1"/>
  <c r="Z248" i="1"/>
  <c r="AA248" i="1"/>
  <c r="AB248" i="1"/>
  <c r="AC248" i="1"/>
  <c r="AD248" i="1"/>
  <c r="AN248" i="1" s="1"/>
  <c r="AE248" i="1"/>
  <c r="AO248" i="1" s="1"/>
  <c r="AF248" i="1"/>
  <c r="AG248" i="1"/>
  <c r="AH248" i="1"/>
  <c r="AP248" i="1" s="1"/>
  <c r="AI248" i="1"/>
  <c r="AJ248" i="1"/>
  <c r="AK248" i="1"/>
  <c r="AL248" i="1"/>
  <c r="AM248" i="1"/>
  <c r="AQ248" i="1"/>
  <c r="W249" i="1"/>
  <c r="AK249" i="1" s="1"/>
  <c r="X249" i="1"/>
  <c r="Y249" i="1"/>
  <c r="Z249" i="1"/>
  <c r="AA249" i="1"/>
  <c r="AB249" i="1"/>
  <c r="AC249" i="1"/>
  <c r="AD249" i="1"/>
  <c r="AE249" i="1"/>
  <c r="AO249" i="1" s="1"/>
  <c r="AF249" i="1"/>
  <c r="AG249" i="1"/>
  <c r="AH249" i="1"/>
  <c r="AP249" i="1" s="1"/>
  <c r="AI249" i="1"/>
  <c r="AQ249" i="1" s="1"/>
  <c r="AJ249" i="1"/>
  <c r="AL249" i="1"/>
  <c r="AM249" i="1"/>
  <c r="W250" i="1"/>
  <c r="X250" i="1"/>
  <c r="Y250" i="1"/>
  <c r="Z250" i="1"/>
  <c r="AA250" i="1"/>
  <c r="AB250" i="1"/>
  <c r="AM250" i="1" s="1"/>
  <c r="AC250" i="1"/>
  <c r="AD250" i="1"/>
  <c r="AE250" i="1"/>
  <c r="AF250" i="1"/>
  <c r="AG250" i="1"/>
  <c r="AH250" i="1"/>
  <c r="AP250" i="1" s="1"/>
  <c r="AI250" i="1"/>
  <c r="AJ250" i="1"/>
  <c r="AQ250" i="1" s="1"/>
  <c r="AK250" i="1"/>
  <c r="AL250" i="1"/>
  <c r="AN250" i="1"/>
  <c r="AO250" i="1"/>
  <c r="W251" i="1"/>
  <c r="AK251" i="1" s="1"/>
  <c r="X251" i="1"/>
  <c r="Y251" i="1"/>
  <c r="AL251" i="1" s="1"/>
  <c r="Z251" i="1"/>
  <c r="AA251" i="1"/>
  <c r="AM251" i="1" s="1"/>
  <c r="AB251" i="1"/>
  <c r="AC251" i="1"/>
  <c r="AD251" i="1"/>
  <c r="AE251" i="1"/>
  <c r="AF251" i="1"/>
  <c r="AG251" i="1"/>
  <c r="AP251" i="1" s="1"/>
  <c r="AH251" i="1"/>
  <c r="AI251" i="1"/>
  <c r="AJ251" i="1"/>
  <c r="AN251" i="1"/>
  <c r="AO251" i="1"/>
  <c r="AQ251" i="1"/>
  <c r="W252" i="1"/>
  <c r="X252" i="1"/>
  <c r="Y252" i="1"/>
  <c r="Z252" i="1"/>
  <c r="AA252" i="1"/>
  <c r="AM252" i="1" s="1"/>
  <c r="AB252" i="1"/>
  <c r="AC252" i="1"/>
  <c r="AD252" i="1"/>
  <c r="AE252" i="1"/>
  <c r="AF252" i="1"/>
  <c r="AG252" i="1"/>
  <c r="AH252" i="1"/>
  <c r="AI252" i="1"/>
  <c r="AJ252" i="1"/>
  <c r="AL252" i="1"/>
  <c r="AN252" i="1"/>
  <c r="AP252" i="1"/>
  <c r="AQ252" i="1"/>
  <c r="W253" i="1"/>
  <c r="X253" i="1"/>
  <c r="Y253" i="1"/>
  <c r="Z253" i="1"/>
  <c r="AA253" i="1"/>
  <c r="AB253" i="1"/>
  <c r="AC253" i="1"/>
  <c r="AD253" i="1"/>
  <c r="AE253" i="1"/>
  <c r="AF253" i="1"/>
  <c r="AG253" i="1"/>
  <c r="AH253" i="1"/>
  <c r="AP253" i="1" s="1"/>
  <c r="AI253" i="1"/>
  <c r="AJ253" i="1"/>
  <c r="AK253" i="1"/>
  <c r="AL253" i="1"/>
  <c r="AM253" i="1"/>
  <c r="AO253" i="1"/>
  <c r="AQ253" i="1"/>
  <c r="W254" i="1"/>
  <c r="X254" i="1"/>
  <c r="Y254" i="1"/>
  <c r="Z254" i="1"/>
  <c r="AA254" i="1"/>
  <c r="AB254" i="1"/>
  <c r="AM254" i="1" s="1"/>
  <c r="AC254" i="1"/>
  <c r="AN254" i="1" s="1"/>
  <c r="AD254" i="1"/>
  <c r="AE254" i="1"/>
  <c r="AF254" i="1"/>
  <c r="AG254" i="1"/>
  <c r="AH254" i="1"/>
  <c r="AP254" i="1" s="1"/>
  <c r="AI254" i="1"/>
  <c r="AJ254" i="1"/>
  <c r="AQ254" i="1" s="1"/>
  <c r="AK254" i="1"/>
  <c r="AL254" i="1"/>
  <c r="AO254" i="1"/>
  <c r="W255" i="1"/>
  <c r="AK255" i="1" s="1"/>
  <c r="X255" i="1"/>
  <c r="Y255" i="1"/>
  <c r="AL255" i="1" s="1"/>
  <c r="Z255" i="1"/>
  <c r="AA255" i="1"/>
  <c r="AM255" i="1" s="1"/>
  <c r="AB255" i="1"/>
  <c r="AC255" i="1"/>
  <c r="AD255" i="1"/>
  <c r="AE255" i="1"/>
  <c r="AO255" i="1" s="1"/>
  <c r="AF255" i="1"/>
  <c r="AG255" i="1"/>
  <c r="AP255" i="1" s="1"/>
  <c r="AH255" i="1"/>
  <c r="AI255" i="1"/>
  <c r="AQ255" i="1" s="1"/>
  <c r="AJ255" i="1"/>
  <c r="AN255" i="1"/>
  <c r="W256" i="1"/>
  <c r="X256" i="1"/>
  <c r="Y256" i="1"/>
  <c r="Z256" i="1"/>
  <c r="AL256" i="1" s="1"/>
  <c r="AA256" i="1"/>
  <c r="AM256" i="1" s="1"/>
  <c r="AB256" i="1"/>
  <c r="AC256" i="1"/>
  <c r="AD256" i="1"/>
  <c r="AE256" i="1"/>
  <c r="AF256" i="1"/>
  <c r="AG256" i="1"/>
  <c r="AH256" i="1"/>
  <c r="AI256" i="1"/>
  <c r="AQ256" i="1" s="1"/>
  <c r="AJ256" i="1"/>
  <c r="AN256" i="1"/>
  <c r="AP256" i="1"/>
  <c r="W257" i="1"/>
  <c r="X257" i="1"/>
  <c r="Y257" i="1"/>
  <c r="AL257" i="1" s="1"/>
  <c r="Z257" i="1"/>
  <c r="AA257" i="1"/>
  <c r="AB257" i="1"/>
  <c r="AC257" i="1"/>
  <c r="AN257" i="1" s="1"/>
  <c r="AD257" i="1"/>
  <c r="AE257" i="1"/>
  <c r="AF257" i="1"/>
  <c r="AG257" i="1"/>
  <c r="AH257" i="1"/>
  <c r="AI257" i="1"/>
  <c r="AJ257" i="1"/>
  <c r="AK257" i="1"/>
  <c r="AM257" i="1"/>
  <c r="AO257" i="1"/>
  <c r="AP257" i="1"/>
  <c r="AQ257" i="1"/>
  <c r="W258" i="1"/>
  <c r="X258" i="1"/>
  <c r="Y258" i="1"/>
  <c r="Z258" i="1"/>
  <c r="AA258" i="1"/>
  <c r="AB258" i="1"/>
  <c r="AC258" i="1"/>
  <c r="AD258" i="1"/>
  <c r="AE258" i="1"/>
  <c r="AF258" i="1"/>
  <c r="AG258" i="1"/>
  <c r="AH258" i="1"/>
  <c r="AI258" i="1"/>
  <c r="AJ258" i="1"/>
  <c r="AK258" i="1"/>
  <c r="AL258" i="1"/>
  <c r="AM258" i="1"/>
  <c r="AN258" i="1"/>
  <c r="AO258" i="1"/>
  <c r="AP258" i="1"/>
  <c r="AQ258" i="1"/>
  <c r="W259" i="1"/>
  <c r="X259" i="1"/>
  <c r="Y259" i="1"/>
  <c r="AL259" i="1" s="1"/>
  <c r="Z259" i="1"/>
  <c r="AA259" i="1"/>
  <c r="AM259" i="1" s="1"/>
  <c r="AB259" i="1"/>
  <c r="AC259" i="1"/>
  <c r="AD259" i="1"/>
  <c r="AE259" i="1"/>
  <c r="AF259" i="1"/>
  <c r="AG259" i="1"/>
  <c r="AP259" i="1" s="1"/>
  <c r="AH259" i="1"/>
  <c r="AI259" i="1"/>
  <c r="AJ259" i="1"/>
  <c r="AK259" i="1"/>
  <c r="AN259" i="1"/>
  <c r="AO259" i="1"/>
  <c r="AQ259" i="1"/>
  <c r="W260" i="1"/>
  <c r="X260" i="1"/>
  <c r="Y260" i="1"/>
  <c r="Z260" i="1"/>
  <c r="AA260" i="1"/>
  <c r="AB260" i="1"/>
  <c r="AM260" i="1" s="1"/>
  <c r="AC260" i="1"/>
  <c r="AD260" i="1"/>
  <c r="AE260" i="1"/>
  <c r="AF260" i="1"/>
  <c r="AG260" i="1"/>
  <c r="AH260" i="1"/>
  <c r="AI260" i="1"/>
  <c r="AJ260" i="1"/>
  <c r="AK260" i="1"/>
  <c r="AL260" i="1"/>
  <c r="AN260" i="1"/>
  <c r="AP260" i="1"/>
  <c r="AQ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AK262" i="1" s="1"/>
  <c r="Y262" i="1"/>
  <c r="Z262" i="1"/>
  <c r="AA262" i="1"/>
  <c r="AB262" i="1"/>
  <c r="AM262" i="1" s="1"/>
  <c r="AC262" i="1"/>
  <c r="AD262" i="1"/>
  <c r="AE262" i="1"/>
  <c r="AF262" i="1"/>
  <c r="AG262" i="1"/>
  <c r="AH262" i="1"/>
  <c r="AP262" i="1" s="1"/>
  <c r="AI262" i="1"/>
  <c r="AJ262" i="1"/>
  <c r="AQ262" i="1" s="1"/>
  <c r="AL262" i="1"/>
  <c r="AN262" i="1"/>
  <c r="AO262" i="1"/>
  <c r="W263" i="1"/>
  <c r="X263" i="1"/>
  <c r="Y263" i="1"/>
  <c r="Z263" i="1"/>
  <c r="AA263" i="1"/>
  <c r="AB263" i="1"/>
  <c r="AC263" i="1"/>
  <c r="AD263" i="1"/>
  <c r="AE263" i="1"/>
  <c r="AF263" i="1"/>
  <c r="AG263" i="1"/>
  <c r="AH263" i="1"/>
  <c r="AI263" i="1"/>
  <c r="AJ263" i="1"/>
  <c r="AK263" i="1"/>
  <c r="AL263" i="1"/>
  <c r="AM263" i="1"/>
  <c r="AN263" i="1"/>
  <c r="AO263" i="1"/>
  <c r="AP263" i="1"/>
  <c r="AQ263" i="1"/>
  <c r="W264" i="1"/>
  <c r="X264" i="1"/>
  <c r="Y264" i="1"/>
  <c r="Z264" i="1"/>
  <c r="AA264" i="1"/>
  <c r="AB264" i="1"/>
  <c r="AM264" i="1" s="1"/>
  <c r="AC264" i="1"/>
  <c r="AD264" i="1"/>
  <c r="AE264" i="1"/>
  <c r="AF264" i="1"/>
  <c r="AG264" i="1"/>
  <c r="AH264" i="1"/>
  <c r="AP264" i="1" s="1"/>
  <c r="AI264" i="1"/>
  <c r="AJ264" i="1"/>
  <c r="AK264" i="1"/>
  <c r="AL264" i="1"/>
  <c r="AN264" i="1"/>
  <c r="AQ264" i="1"/>
  <c r="W265" i="1"/>
  <c r="X265" i="1"/>
  <c r="Y265" i="1"/>
  <c r="Z265" i="1"/>
  <c r="AA265" i="1"/>
  <c r="AB265" i="1"/>
  <c r="AC265" i="1"/>
  <c r="AD265" i="1"/>
  <c r="AE265" i="1"/>
  <c r="AF265" i="1"/>
  <c r="AG265" i="1"/>
  <c r="AH265" i="1"/>
  <c r="AP265" i="1" s="1"/>
  <c r="AI265" i="1"/>
  <c r="AJ265" i="1"/>
  <c r="AK265" i="1"/>
  <c r="AL265" i="1"/>
  <c r="AM265" i="1"/>
  <c r="AO265" i="1"/>
  <c r="AQ265" i="1"/>
  <c r="W266" i="1"/>
  <c r="X266" i="1"/>
  <c r="Y266" i="1"/>
  <c r="Z266" i="1"/>
  <c r="AA266" i="1"/>
  <c r="AB266" i="1"/>
  <c r="AM266" i="1" s="1"/>
  <c r="AC266" i="1"/>
  <c r="AD266" i="1"/>
  <c r="AE266" i="1"/>
  <c r="AF266" i="1"/>
  <c r="AG266" i="1"/>
  <c r="AH266" i="1"/>
  <c r="AP266" i="1" s="1"/>
  <c r="AI266" i="1"/>
  <c r="AJ266" i="1"/>
  <c r="AK266" i="1"/>
  <c r="AL266" i="1"/>
  <c r="AN266" i="1"/>
  <c r="AO266" i="1"/>
  <c r="AQ266" i="1"/>
  <c r="W267" i="1"/>
  <c r="X267" i="1"/>
  <c r="Y267" i="1"/>
  <c r="AL267" i="1" s="1"/>
  <c r="Z267" i="1"/>
  <c r="AA267" i="1"/>
  <c r="AM267" i="1" s="1"/>
  <c r="AB267" i="1"/>
  <c r="AC267" i="1"/>
  <c r="AD267" i="1"/>
  <c r="AE267" i="1"/>
  <c r="AF267" i="1"/>
  <c r="AG267" i="1"/>
  <c r="AP267" i="1" s="1"/>
  <c r="AH267" i="1"/>
  <c r="AI267" i="1"/>
  <c r="AJ267" i="1"/>
  <c r="AK267" i="1"/>
  <c r="AN267" i="1"/>
  <c r="AO267" i="1"/>
  <c r="AQ267" i="1"/>
  <c r="W268" i="1"/>
  <c r="X268" i="1"/>
  <c r="Y268" i="1"/>
  <c r="Z268" i="1"/>
  <c r="AA268" i="1"/>
  <c r="AB268" i="1"/>
  <c r="AM268" i="1" s="1"/>
  <c r="AC268" i="1"/>
  <c r="AD268" i="1"/>
  <c r="AE268" i="1"/>
  <c r="AF268" i="1"/>
  <c r="AG268" i="1"/>
  <c r="AH268" i="1"/>
  <c r="AI268" i="1"/>
  <c r="AJ268" i="1"/>
  <c r="AK268" i="1"/>
  <c r="AL268" i="1"/>
  <c r="AN268" i="1"/>
  <c r="AP268" i="1"/>
  <c r="AQ268" i="1"/>
  <c r="W269" i="1"/>
  <c r="X269" i="1"/>
  <c r="Y269" i="1"/>
  <c r="Z269" i="1"/>
  <c r="AA269" i="1"/>
  <c r="AB269" i="1"/>
  <c r="AC269" i="1"/>
  <c r="AN269" i="1" s="1"/>
  <c r="AD269" i="1"/>
  <c r="AE269" i="1"/>
  <c r="AF269" i="1"/>
  <c r="AG269" i="1"/>
  <c r="AH269" i="1"/>
  <c r="AI269" i="1"/>
  <c r="AQ269" i="1" s="1"/>
  <c r="AJ269" i="1"/>
  <c r="AK269" i="1"/>
  <c r="AL269" i="1"/>
  <c r="AM269" i="1"/>
  <c r="AO269" i="1"/>
  <c r="AP269" i="1"/>
  <c r="W270" i="1"/>
  <c r="X270" i="1"/>
  <c r="Y270" i="1"/>
  <c r="AL270" i="1" s="1"/>
  <c r="Z270" i="1"/>
  <c r="AA270" i="1"/>
  <c r="AB270" i="1"/>
  <c r="AM270" i="1" s="1"/>
  <c r="AC270" i="1"/>
  <c r="AN270" i="1" s="1"/>
  <c r="AD270" i="1"/>
  <c r="AE270" i="1"/>
  <c r="AF270" i="1"/>
  <c r="AG270" i="1"/>
  <c r="AH270" i="1"/>
  <c r="AI270" i="1"/>
  <c r="AJ270" i="1"/>
  <c r="AQ270" i="1" s="1"/>
  <c r="AK270" i="1"/>
  <c r="AO270" i="1"/>
  <c r="AP270" i="1"/>
  <c r="W271" i="1"/>
  <c r="X271" i="1"/>
  <c r="Y271" i="1"/>
  <c r="AL271" i="1" s="1"/>
  <c r="Z271" i="1"/>
  <c r="AA271" i="1"/>
  <c r="AB271" i="1"/>
  <c r="AC271" i="1"/>
  <c r="AN271" i="1" s="1"/>
  <c r="AD271" i="1"/>
  <c r="AE271" i="1"/>
  <c r="AF271" i="1"/>
  <c r="AG271" i="1"/>
  <c r="AP271" i="1" s="1"/>
  <c r="AH271" i="1"/>
  <c r="AI271" i="1"/>
  <c r="AJ271" i="1"/>
  <c r="AK271" i="1"/>
  <c r="AM271" i="1"/>
  <c r="AO271" i="1"/>
  <c r="AQ271" i="1"/>
  <c r="W272" i="1"/>
  <c r="X272" i="1"/>
  <c r="Y272" i="1"/>
  <c r="Z272" i="1"/>
  <c r="AA272" i="1"/>
  <c r="AB272" i="1"/>
  <c r="AC272" i="1"/>
  <c r="AD272" i="1"/>
  <c r="AE272" i="1"/>
  <c r="AF272" i="1"/>
  <c r="AG272" i="1"/>
  <c r="AH272" i="1"/>
  <c r="AI272" i="1"/>
  <c r="AJ272" i="1"/>
  <c r="AK272" i="1"/>
  <c r="AL272" i="1"/>
  <c r="AM272" i="1"/>
  <c r="AN272" i="1"/>
  <c r="AO272" i="1"/>
  <c r="AP272" i="1"/>
  <c r="AQ272" i="1"/>
  <c r="W273" i="1"/>
  <c r="X273" i="1"/>
  <c r="Y273" i="1"/>
  <c r="Z273" i="1"/>
  <c r="AA273" i="1"/>
  <c r="AB273" i="1"/>
  <c r="AC273" i="1"/>
  <c r="AD273" i="1"/>
  <c r="AE273" i="1"/>
  <c r="AF273" i="1"/>
  <c r="AG273" i="1"/>
  <c r="AH273" i="1"/>
  <c r="AP273" i="1" s="1"/>
  <c r="AI273" i="1"/>
  <c r="AJ273" i="1"/>
  <c r="AK273" i="1"/>
  <c r="AL273" i="1"/>
  <c r="AM273" i="1"/>
  <c r="AO273" i="1"/>
  <c r="AQ273" i="1"/>
  <c r="W274" i="1"/>
  <c r="X274" i="1"/>
  <c r="Y274" i="1"/>
  <c r="Z274" i="1"/>
  <c r="AA274" i="1"/>
  <c r="AB274" i="1"/>
  <c r="AC274" i="1"/>
  <c r="AD274" i="1"/>
  <c r="AE274" i="1"/>
  <c r="AF274" i="1"/>
  <c r="AG274" i="1"/>
  <c r="AH274" i="1"/>
  <c r="AI274" i="1"/>
  <c r="AJ274" i="1"/>
  <c r="AK274" i="1"/>
  <c r="AL274" i="1"/>
  <c r="AM274" i="1"/>
  <c r="AN274" i="1"/>
  <c r="AO274" i="1"/>
  <c r="AP274" i="1"/>
  <c r="AQ274" i="1"/>
  <c r="W275" i="1"/>
  <c r="X275" i="1"/>
  <c r="Y275" i="1"/>
  <c r="AL275" i="1" s="1"/>
  <c r="Z275" i="1"/>
  <c r="AA275" i="1"/>
  <c r="AM275" i="1" s="1"/>
  <c r="AB275" i="1"/>
  <c r="AC275" i="1"/>
  <c r="AN275" i="1" s="1"/>
  <c r="AD275" i="1"/>
  <c r="AE275" i="1"/>
  <c r="AF275" i="1"/>
  <c r="AG275" i="1"/>
  <c r="AP275" i="1" s="1"/>
  <c r="AH275" i="1"/>
  <c r="AI275" i="1"/>
  <c r="AJ275" i="1"/>
  <c r="AK275" i="1"/>
  <c r="AO275" i="1"/>
  <c r="AQ275" i="1"/>
  <c r="W276" i="1"/>
  <c r="X276" i="1"/>
  <c r="Y276" i="1"/>
  <c r="Z276" i="1"/>
  <c r="AA276" i="1"/>
  <c r="AB276" i="1"/>
  <c r="AM276" i="1" s="1"/>
  <c r="AC276" i="1"/>
  <c r="AD276" i="1"/>
  <c r="AN276" i="1" s="1"/>
  <c r="AE276" i="1"/>
  <c r="AF276" i="1"/>
  <c r="AG276" i="1"/>
  <c r="AH276" i="1"/>
  <c r="AP276" i="1" s="1"/>
  <c r="AI276" i="1"/>
  <c r="AJ276" i="1"/>
  <c r="AK276" i="1"/>
  <c r="AL276" i="1"/>
  <c r="AQ276" i="1"/>
  <c r="W277" i="1"/>
  <c r="X277" i="1"/>
  <c r="Y277" i="1"/>
  <c r="Z277" i="1"/>
  <c r="AA277" i="1"/>
  <c r="AB277" i="1"/>
  <c r="AC277" i="1"/>
  <c r="AD277" i="1"/>
  <c r="AE277" i="1"/>
  <c r="AF277" i="1"/>
  <c r="AG277" i="1"/>
  <c r="AH277" i="1"/>
  <c r="AP277" i="1" s="1"/>
  <c r="AI277" i="1"/>
  <c r="AJ277" i="1"/>
  <c r="AK277" i="1"/>
  <c r="AL277" i="1"/>
  <c r="AM277" i="1"/>
  <c r="AO277" i="1"/>
  <c r="AQ277" i="1"/>
  <c r="W278" i="1"/>
  <c r="X278" i="1"/>
  <c r="Y278" i="1"/>
  <c r="Z278" i="1"/>
  <c r="AA278" i="1"/>
  <c r="AB278" i="1"/>
  <c r="AM278" i="1" s="1"/>
  <c r="AC278" i="1"/>
  <c r="AN278" i="1" s="1"/>
  <c r="AD278" i="1"/>
  <c r="AE278" i="1"/>
  <c r="AF278" i="1"/>
  <c r="AG278" i="1"/>
  <c r="AH278" i="1"/>
  <c r="AP278" i="1" s="1"/>
  <c r="AI278" i="1"/>
  <c r="AJ278" i="1"/>
  <c r="AK278" i="1"/>
  <c r="AL278" i="1"/>
  <c r="AO278" i="1"/>
  <c r="AQ278" i="1"/>
  <c r="W279" i="1"/>
  <c r="X279" i="1"/>
  <c r="Y279" i="1"/>
  <c r="AL279" i="1" s="1"/>
  <c r="Z279" i="1"/>
  <c r="AA279" i="1"/>
  <c r="AB279" i="1"/>
  <c r="AC279" i="1"/>
  <c r="AN279" i="1" s="1"/>
  <c r="AD279" i="1"/>
  <c r="AE279" i="1"/>
  <c r="AF279" i="1"/>
  <c r="AG279" i="1"/>
  <c r="AP279" i="1" s="1"/>
  <c r="AH279" i="1"/>
  <c r="AI279" i="1"/>
  <c r="AJ279" i="1"/>
  <c r="AK279" i="1"/>
  <c r="AM279" i="1"/>
  <c r="AO279" i="1"/>
  <c r="AQ279" i="1"/>
  <c r="W280" i="1"/>
  <c r="AK280" i="1" s="1"/>
  <c r="X280" i="1"/>
  <c r="Y280" i="1"/>
  <c r="Z280" i="1"/>
  <c r="AL280" i="1" s="1"/>
  <c r="AA280" i="1"/>
  <c r="AM280" i="1" s="1"/>
  <c r="AB280" i="1"/>
  <c r="AC280" i="1"/>
  <c r="AD280" i="1"/>
  <c r="AE280" i="1"/>
  <c r="AO280" i="1" s="1"/>
  <c r="AF280" i="1"/>
  <c r="AG280" i="1"/>
  <c r="AH280" i="1"/>
  <c r="AP280" i="1" s="1"/>
  <c r="AI280" i="1"/>
  <c r="AQ280" i="1" s="1"/>
  <c r="AJ280" i="1"/>
  <c r="AN280" i="1"/>
  <c r="W281" i="1"/>
  <c r="X281" i="1"/>
  <c r="Y281" i="1"/>
  <c r="Z281" i="1"/>
  <c r="AA281" i="1"/>
  <c r="AB281" i="1"/>
  <c r="AC281" i="1"/>
  <c r="AD281" i="1"/>
  <c r="AE281" i="1"/>
  <c r="AF281" i="1"/>
  <c r="AG281" i="1"/>
  <c r="AH281" i="1"/>
  <c r="AI281" i="1"/>
  <c r="AJ281" i="1"/>
  <c r="AK281" i="1"/>
  <c r="AL281" i="1"/>
  <c r="AM281" i="1"/>
  <c r="AN281" i="1"/>
  <c r="AO281" i="1"/>
  <c r="AP281" i="1"/>
  <c r="AQ281" i="1"/>
  <c r="W282" i="1"/>
  <c r="X282" i="1"/>
  <c r="Y282" i="1"/>
  <c r="Z282" i="1"/>
  <c r="AA282" i="1"/>
  <c r="AB282" i="1"/>
  <c r="AM282" i="1" s="1"/>
  <c r="AC282" i="1"/>
  <c r="AD282" i="1"/>
  <c r="AE282" i="1"/>
  <c r="AF282" i="1"/>
  <c r="AG282" i="1"/>
  <c r="AH282" i="1"/>
  <c r="AP282" i="1" s="1"/>
  <c r="AI282" i="1"/>
  <c r="AJ282" i="1"/>
  <c r="AK282" i="1"/>
  <c r="AL282" i="1"/>
  <c r="AN282" i="1"/>
  <c r="AO282" i="1"/>
  <c r="AQ282" i="1"/>
  <c r="BF2" i="1"/>
  <c r="AY2" i="1"/>
  <c r="AZ2" i="1"/>
  <c r="BA2" i="1"/>
  <c r="BB2" i="1"/>
  <c r="BC2" i="1"/>
  <c r="BE2" i="1"/>
  <c r="BK249" i="1"/>
  <c r="BK4" i="1"/>
  <c r="BK166" i="1"/>
  <c r="BK192" i="1"/>
  <c r="BK47" i="1"/>
  <c r="BK171" i="1"/>
  <c r="BK61" i="1"/>
  <c r="BK253" i="1"/>
  <c r="BK232" i="1"/>
  <c r="BK100" i="1"/>
  <c r="BK271" i="1"/>
  <c r="BK277" i="1"/>
  <c r="BK24" i="1"/>
  <c r="BK213" i="1"/>
  <c r="BK22" i="1"/>
  <c r="BK91" i="1"/>
  <c r="BK65" i="1"/>
  <c r="BK114" i="1"/>
  <c r="BK180" i="1"/>
  <c r="BK245" i="1"/>
  <c r="BK202" i="1"/>
  <c r="BK215" i="1"/>
  <c r="BK131" i="1"/>
  <c r="BK246" i="1"/>
  <c r="BK23" i="1"/>
  <c r="BK10" i="1"/>
  <c r="BK210" i="1"/>
  <c r="BK250" i="1"/>
  <c r="BK280" i="1"/>
  <c r="BK103" i="1"/>
  <c r="BK263" i="1"/>
  <c r="BK14" i="1"/>
  <c r="BK261" i="1"/>
  <c r="BK30" i="1"/>
  <c r="BK273" i="1"/>
  <c r="BK83" i="1"/>
  <c r="BK195" i="1"/>
  <c r="BK3" i="1"/>
  <c r="BK170" i="1"/>
  <c r="BK243" i="1"/>
  <c r="BK252" i="1"/>
  <c r="BK66" i="1"/>
  <c r="BK12" i="1"/>
  <c r="BK133" i="1"/>
  <c r="BK18" i="1"/>
  <c r="BK118" i="1"/>
  <c r="BK92" i="1"/>
  <c r="BK173" i="1"/>
  <c r="BK146" i="1"/>
  <c r="BK53" i="1"/>
  <c r="BK165" i="1"/>
  <c r="BK85" i="1"/>
  <c r="BK275" i="1"/>
  <c r="BK182" i="1"/>
  <c r="BK132" i="1"/>
  <c r="BK247" i="1"/>
  <c r="BK45" i="1"/>
  <c r="BK11" i="1"/>
  <c r="BK242" i="1"/>
  <c r="BK38" i="1"/>
  <c r="BK208" i="1"/>
  <c r="BK55" i="1"/>
  <c r="BK6" i="1"/>
  <c r="BK13" i="1"/>
  <c r="BK15" i="1"/>
  <c r="BK17" i="1"/>
  <c r="BK19" i="1"/>
  <c r="BK20" i="1"/>
  <c r="BK21" i="1"/>
  <c r="BK31" i="1"/>
  <c r="BK33" i="1"/>
  <c r="BK36" i="1"/>
  <c r="BK37" i="1"/>
  <c r="BK41" i="1"/>
  <c r="BK42" i="1"/>
  <c r="BK43" i="1"/>
  <c r="BK44" i="1"/>
  <c r="BK46" i="1"/>
  <c r="BK50" i="1"/>
  <c r="BK51" i="1"/>
  <c r="BK54" i="1"/>
  <c r="BK57" i="1"/>
  <c r="BK58" i="1"/>
  <c r="BK67" i="1"/>
  <c r="BK68" i="1"/>
  <c r="BK77" i="1"/>
  <c r="BK81" i="1"/>
  <c r="BK82" i="1"/>
  <c r="BK84" i="1"/>
  <c r="BK86" i="1"/>
  <c r="BK88" i="1"/>
  <c r="BK90" i="1"/>
  <c r="BK93" i="1"/>
  <c r="BK95" i="1"/>
  <c r="BK97" i="1"/>
  <c r="BK99" i="1"/>
  <c r="BK101" i="1"/>
  <c r="BK102" i="1"/>
  <c r="BK107" i="1"/>
  <c r="BK108" i="1"/>
  <c r="BK109" i="1"/>
  <c r="BK113" i="1"/>
  <c r="BK115" i="1"/>
  <c r="BK116" i="1"/>
  <c r="BK117" i="1"/>
  <c r="BK119" i="1"/>
  <c r="BK120" i="1"/>
  <c r="BK121" i="1"/>
  <c r="BK123" i="1"/>
  <c r="BK124" i="1"/>
  <c r="BK125" i="1"/>
  <c r="BK126" i="1"/>
  <c r="BK127" i="1"/>
  <c r="BK129" i="1"/>
  <c r="BK130" i="1"/>
  <c r="BK134" i="1"/>
  <c r="BK137" i="1"/>
  <c r="BK139" i="1"/>
  <c r="BK140" i="1"/>
  <c r="BK141" i="1"/>
  <c r="BK142" i="1"/>
  <c r="BK145" i="1"/>
  <c r="BK147" i="1"/>
  <c r="BK148" i="1"/>
  <c r="BK151" i="1"/>
  <c r="BK152" i="1"/>
  <c r="BK153" i="1"/>
  <c r="BK154" i="1"/>
  <c r="BK155" i="1"/>
  <c r="BK156" i="1"/>
  <c r="BK159" i="1"/>
  <c r="BK161" i="1"/>
  <c r="BK163" i="1"/>
  <c r="BK167" i="1"/>
  <c r="BK179" i="1"/>
  <c r="BK181" i="1"/>
  <c r="BK183" i="1"/>
  <c r="BK184" i="1"/>
  <c r="BK186" i="1"/>
  <c r="BK187" i="1"/>
  <c r="BK190" i="1"/>
  <c r="BK191" i="1"/>
  <c r="BK193" i="1"/>
  <c r="BK198" i="1"/>
  <c r="BK199" i="1"/>
  <c r="BK201" i="1"/>
  <c r="BK203" i="1"/>
  <c r="BK204" i="1"/>
  <c r="BK205" i="1"/>
  <c r="BK207" i="1"/>
  <c r="BK212" i="1"/>
  <c r="BK214" i="1"/>
  <c r="BK216" i="1"/>
  <c r="BK221" i="1"/>
  <c r="BK224" i="1"/>
  <c r="BK228" i="1"/>
  <c r="BK229" i="1"/>
  <c r="BK231" i="1"/>
  <c r="BK233" i="1"/>
  <c r="BK234" i="1"/>
  <c r="BK235" i="1"/>
  <c r="BK238" i="1"/>
  <c r="BK240" i="1"/>
  <c r="BK251" i="1"/>
  <c r="BK254" i="1"/>
  <c r="BK256" i="1"/>
  <c r="BK257" i="1"/>
  <c r="BK260" i="1"/>
  <c r="BK262" i="1"/>
  <c r="BK265" i="1"/>
  <c r="BK269" i="1"/>
  <c r="BK270" i="1"/>
  <c r="BK274" i="1"/>
  <c r="BK278" i="1"/>
  <c r="BK279" i="1"/>
  <c r="BK282" i="1"/>
  <c r="BK2" i="1"/>
  <c r="BK5" i="1"/>
  <c r="BK25" i="1"/>
  <c r="BK27" i="1"/>
  <c r="BK28" i="1"/>
  <c r="BK32" i="1"/>
  <c r="BK34" i="1"/>
  <c r="BK35" i="1"/>
  <c r="BK48" i="1"/>
  <c r="BK52" i="1"/>
  <c r="BK56" i="1"/>
  <c r="BK59" i="1"/>
  <c r="BK60" i="1"/>
  <c r="BK62" i="1"/>
  <c r="BK64" i="1"/>
  <c r="BK70" i="1"/>
  <c r="BK72" i="1"/>
  <c r="BK73" i="1"/>
  <c r="BK74" i="1"/>
  <c r="BK75" i="1"/>
  <c r="BK78" i="1"/>
  <c r="BK94" i="1"/>
  <c r="BK96" i="1"/>
  <c r="BK104" i="1"/>
  <c r="BK106" i="1"/>
  <c r="BK111" i="1"/>
  <c r="BK112" i="1"/>
  <c r="BK128" i="1"/>
  <c r="BK135" i="1"/>
  <c r="BK136" i="1"/>
  <c r="BK138" i="1"/>
  <c r="BK143" i="1"/>
  <c r="BK144" i="1"/>
  <c r="BK149" i="1"/>
  <c r="BK150" i="1"/>
  <c r="BK157" i="1"/>
  <c r="BK160" i="1"/>
  <c r="BK162" i="1"/>
  <c r="BK172" i="1"/>
  <c r="BK174" i="1"/>
  <c r="BK175" i="1"/>
  <c r="BK176" i="1"/>
  <c r="BK177" i="1"/>
  <c r="BK178" i="1"/>
  <c r="BK188" i="1"/>
  <c r="BK200" i="1"/>
  <c r="BK209" i="1"/>
  <c r="BK211" i="1"/>
  <c r="BK217" i="1"/>
  <c r="BK218" i="1"/>
  <c r="BK219" i="1"/>
  <c r="BK220" i="1"/>
  <c r="BK225" i="1"/>
  <c r="BK226" i="1"/>
  <c r="BK227" i="1"/>
  <c r="BK230" i="1"/>
  <c r="BK236" i="1"/>
  <c r="BK237" i="1"/>
  <c r="BK239" i="1"/>
  <c r="BK241" i="1"/>
  <c r="BK258" i="1"/>
  <c r="BK259" i="1"/>
  <c r="BK264" i="1"/>
  <c r="BK266" i="1"/>
  <c r="BK267" i="1"/>
  <c r="BK268" i="1"/>
  <c r="BK276" i="1"/>
  <c r="BK7" i="1"/>
  <c r="BK105" i="1"/>
  <c r="BK122" i="1"/>
  <c r="BK168" i="1"/>
  <c r="BK244" i="1"/>
  <c r="BK80" i="1"/>
  <c r="BK16" i="1"/>
  <c r="BK9" i="1"/>
  <c r="BK185" i="1"/>
  <c r="BK255" i="1"/>
  <c r="BK29" i="1"/>
  <c r="BK110" i="1"/>
  <c r="BK69" i="1"/>
  <c r="BK197" i="1"/>
  <c r="BK223" i="1"/>
  <c r="BK248" i="1"/>
  <c r="BK98" i="1"/>
  <c r="BK8" i="1"/>
  <c r="BK63" i="1"/>
  <c r="BK26" i="1"/>
  <c r="BK76" i="1"/>
  <c r="BK39" i="1"/>
  <c r="BK194" i="1"/>
  <c r="BK40" i="1"/>
  <c r="BK71" i="1"/>
  <c r="BK272" i="1"/>
  <c r="BK89" i="1"/>
  <c r="BK222" i="1"/>
  <c r="BK281" i="1"/>
  <c r="BK158" i="1"/>
  <c r="BK164" i="1"/>
  <c r="BK196" i="1"/>
  <c r="BK189" i="1"/>
  <c r="BK206" i="1"/>
  <c r="BK49" i="1"/>
  <c r="BK169" i="1"/>
  <c r="BK87" i="1"/>
  <c r="BI275" i="1"/>
  <c r="BI182" i="1"/>
  <c r="BI132" i="1"/>
  <c r="BI247" i="1"/>
  <c r="BI45" i="1"/>
  <c r="BI11" i="1"/>
  <c r="BI242" i="1"/>
  <c r="BI38" i="1"/>
  <c r="BI208" i="1"/>
  <c r="BI55" i="1"/>
  <c r="BI66" i="1"/>
  <c r="BI12" i="1"/>
  <c r="BI133" i="1"/>
  <c r="BI18" i="1"/>
  <c r="BI118" i="1"/>
  <c r="BI92" i="1"/>
  <c r="BI173" i="1"/>
  <c r="BI146" i="1"/>
  <c r="BI53" i="1"/>
  <c r="BI165" i="1"/>
  <c r="BI85" i="1"/>
  <c r="BI249" i="1"/>
  <c r="BI4" i="1"/>
  <c r="BI166" i="1"/>
  <c r="BI192" i="1"/>
  <c r="BI47" i="1"/>
  <c r="BI171" i="1"/>
  <c r="BI61" i="1"/>
  <c r="BI253" i="1"/>
  <c r="BI232" i="1"/>
  <c r="BI100" i="1"/>
  <c r="BI271" i="1"/>
  <c r="BI277" i="1"/>
  <c r="BI24" i="1"/>
  <c r="BI213" i="1"/>
  <c r="BI22" i="1"/>
  <c r="BI91" i="1"/>
  <c r="BI65" i="1"/>
  <c r="BI114" i="1"/>
  <c r="BI180" i="1"/>
  <c r="BI245" i="1"/>
  <c r="BI202" i="1"/>
  <c r="BI215" i="1"/>
  <c r="BI131" i="1"/>
  <c r="BI246" i="1"/>
  <c r="BI23" i="1"/>
  <c r="BI10" i="1"/>
  <c r="BI210" i="1"/>
  <c r="BI250" i="1"/>
  <c r="BI280" i="1"/>
  <c r="BI103" i="1"/>
  <c r="BI263" i="1"/>
  <c r="BI14" i="1"/>
  <c r="BI261" i="1"/>
  <c r="BI30" i="1"/>
  <c r="BI273" i="1"/>
  <c r="BI83" i="1"/>
  <c r="BI195" i="1"/>
  <c r="BI3" i="1"/>
  <c r="BI170" i="1"/>
  <c r="BI243" i="1"/>
  <c r="BI252" i="1"/>
  <c r="BD140" i="1" l="1"/>
  <c r="BD136" i="1"/>
  <c r="BD128" i="1"/>
  <c r="BD112" i="1"/>
  <c r="BD108" i="1"/>
  <c r="BD100" i="1"/>
  <c r="BD76" i="1"/>
  <c r="BD56" i="1"/>
  <c r="BD52" i="1"/>
  <c r="BD149" i="1"/>
  <c r="BD145" i="1"/>
  <c r="BD141" i="1"/>
  <c r="BD137" i="1"/>
  <c r="BD133" i="1"/>
  <c r="BD129" i="1"/>
  <c r="BD125" i="1"/>
  <c r="BD121" i="1"/>
  <c r="BD117" i="1"/>
  <c r="BD113" i="1"/>
  <c r="BD109" i="1"/>
  <c r="BD105" i="1"/>
  <c r="BD101" i="1"/>
  <c r="BD97" i="1"/>
  <c r="BD93" i="1"/>
  <c r="BD89" i="1"/>
  <c r="BD132" i="1"/>
  <c r="BD116" i="1"/>
  <c r="BD72" i="1"/>
  <c r="BD68" i="1"/>
  <c r="BD150" i="1"/>
  <c r="BD146" i="1"/>
  <c r="BD142" i="1"/>
  <c r="BD138" i="1"/>
  <c r="BD134" i="1"/>
  <c r="BD130" i="1"/>
  <c r="BD126" i="1"/>
  <c r="BD122" i="1"/>
  <c r="BD118" i="1"/>
  <c r="BD114" i="1"/>
  <c r="BD110" i="1"/>
  <c r="BD106" i="1"/>
  <c r="BD102" i="1"/>
  <c r="BD98" i="1"/>
  <c r="BD94" i="1"/>
  <c r="BD90" i="1"/>
  <c r="BD148" i="1"/>
  <c r="BD144" i="1"/>
  <c r="BD120" i="1"/>
  <c r="BD88" i="1"/>
  <c r="BD64" i="1"/>
  <c r="BD48" i="1"/>
  <c r="BD147" i="1"/>
  <c r="BD143" i="1"/>
  <c r="BD139" i="1"/>
  <c r="BD135" i="1"/>
  <c r="BD131" i="1"/>
  <c r="BD127" i="1"/>
  <c r="BD123" i="1"/>
  <c r="BD119" i="1"/>
  <c r="BD115" i="1"/>
  <c r="BD111" i="1"/>
  <c r="BD107" i="1"/>
  <c r="BD103" i="1"/>
  <c r="BD99" i="1"/>
  <c r="BD95" i="1"/>
  <c r="BD91" i="1"/>
  <c r="BD85" i="1"/>
  <c r="BD81" i="1"/>
  <c r="BD77" i="1"/>
  <c r="BD73" i="1"/>
  <c r="BD69" i="1"/>
  <c r="BD65" i="1"/>
  <c r="BD61" i="1"/>
  <c r="BD57" i="1"/>
  <c r="BD53" i="1"/>
  <c r="BD49" i="1"/>
  <c r="BD45" i="1"/>
  <c r="BD41" i="1"/>
  <c r="BD37" i="1"/>
  <c r="BD33" i="1"/>
  <c r="BD29" i="1"/>
  <c r="BD25" i="1"/>
  <c r="BD21" i="1"/>
  <c r="BD17" i="1"/>
  <c r="BD13" i="1"/>
  <c r="BD9" i="1"/>
  <c r="BD5" i="1"/>
  <c r="BD86" i="1"/>
  <c r="BD82" i="1"/>
  <c r="BD78" i="1"/>
  <c r="BD74" i="1"/>
  <c r="BD70" i="1"/>
  <c r="BD66" i="1"/>
  <c r="BD62" i="1"/>
  <c r="BD58" i="1"/>
  <c r="BD54" i="1"/>
  <c r="BD50" i="1"/>
  <c r="BD46" i="1"/>
  <c r="BD42" i="1"/>
  <c r="BD38" i="1"/>
  <c r="BD34" i="1"/>
  <c r="BD30" i="1"/>
  <c r="BD26" i="1"/>
  <c r="BD22" i="1"/>
  <c r="BD18" i="1"/>
  <c r="BD87" i="1"/>
  <c r="BD83" i="1"/>
  <c r="BD79" i="1"/>
  <c r="BD75" i="1"/>
  <c r="BD71" i="1"/>
  <c r="BD67" i="1"/>
  <c r="BD63" i="1"/>
  <c r="BD59" i="1"/>
  <c r="BD55" i="1"/>
  <c r="BD51" i="1"/>
  <c r="BD47" i="1"/>
  <c r="BD43" i="1"/>
  <c r="BD39" i="1"/>
  <c r="BD35" i="1"/>
  <c r="BD31" i="1"/>
  <c r="BD27" i="1"/>
  <c r="BD23" i="1"/>
  <c r="BD19" i="1"/>
  <c r="BD15" i="1"/>
  <c r="BD11" i="1"/>
  <c r="BD7" i="1"/>
  <c r="BD3" i="1"/>
  <c r="AO264" i="1"/>
  <c r="AO256" i="1"/>
  <c r="AO240" i="1"/>
  <c r="AK240" i="1"/>
  <c r="AN229" i="1"/>
  <c r="AN209" i="1"/>
  <c r="AO204" i="1"/>
  <c r="AK204" i="1"/>
  <c r="AN190" i="1"/>
  <c r="AO184" i="1"/>
  <c r="AK184" i="1"/>
  <c r="AN147" i="1"/>
  <c r="AN146" i="1"/>
  <c r="AM145" i="1"/>
  <c r="AQ113" i="1"/>
  <c r="AO113" i="1"/>
  <c r="AM113" i="1"/>
  <c r="AK113" i="1"/>
  <c r="AP103" i="1"/>
  <c r="AQ101" i="1"/>
  <c r="AO101" i="1"/>
  <c r="AM101" i="1"/>
  <c r="AK101" i="1"/>
  <c r="AN87" i="1"/>
  <c r="AP83" i="1"/>
  <c r="AN273" i="1"/>
  <c r="AN253" i="1"/>
  <c r="AN245" i="1"/>
  <c r="AO268" i="1"/>
  <c r="AO260" i="1"/>
  <c r="AO252" i="1"/>
  <c r="AK252" i="1"/>
  <c r="AN249" i="1"/>
  <c r="AN237" i="1"/>
  <c r="AO228" i="1"/>
  <c r="AK228" i="1"/>
  <c r="AO220" i="1"/>
  <c r="AN213" i="1"/>
  <c r="AO208" i="1"/>
  <c r="AK208" i="1"/>
  <c r="AO200" i="1"/>
  <c r="AN193" i="1"/>
  <c r="AN181" i="1"/>
  <c r="AN177" i="1"/>
  <c r="AM160" i="1"/>
  <c r="AO141" i="1"/>
  <c r="AP95" i="1"/>
  <c r="AN95" i="1"/>
  <c r="AN277" i="1"/>
  <c r="AK256" i="1"/>
  <c r="AN233" i="1"/>
  <c r="AO276" i="1"/>
  <c r="AN265" i="1"/>
  <c r="AO244" i="1"/>
  <c r="AN225" i="1"/>
  <c r="AN217" i="1"/>
  <c r="AO212" i="1"/>
  <c r="AK212" i="1"/>
  <c r="AN197" i="1"/>
  <c r="AO192" i="1"/>
  <c r="AK192" i="1"/>
  <c r="AN178" i="1"/>
  <c r="AN175" i="1"/>
  <c r="AN174" i="1"/>
  <c r="AM173" i="1"/>
  <c r="AO157" i="1"/>
  <c r="AM144" i="1"/>
  <c r="AM136" i="1"/>
  <c r="AQ133" i="1"/>
  <c r="AO133" i="1"/>
  <c r="AM133" i="1"/>
  <c r="AK133" i="1"/>
  <c r="AQ125" i="1"/>
  <c r="AO125" i="1"/>
  <c r="AM125" i="1"/>
  <c r="AK125" i="1"/>
  <c r="AQ121" i="1"/>
  <c r="AO121" i="1"/>
  <c r="AM121" i="1"/>
  <c r="AK121" i="1"/>
  <c r="AP75" i="1"/>
  <c r="AO173" i="1"/>
  <c r="AK173" i="1"/>
  <c r="AO165" i="1"/>
  <c r="AN162" i="1"/>
  <c r="AO153" i="1"/>
  <c r="AK153" i="1"/>
  <c r="AN150" i="1"/>
  <c r="AO145" i="1"/>
  <c r="AK145" i="1"/>
  <c r="AN138" i="1"/>
  <c r="AN106" i="1"/>
  <c r="AN103" i="1"/>
  <c r="AN83" i="1"/>
  <c r="AO81" i="1"/>
  <c r="AN75" i="1"/>
  <c r="AN74" i="1"/>
  <c r="AO33" i="1"/>
  <c r="AO161" i="1"/>
  <c r="AK161" i="1"/>
  <c r="AN158" i="1"/>
  <c r="AN142" i="1"/>
  <c r="AO137" i="1"/>
  <c r="AK137" i="1"/>
  <c r="AO129" i="1"/>
  <c r="AN119" i="1"/>
  <c r="AN115" i="1"/>
  <c r="AN110" i="1"/>
  <c r="AN107" i="1"/>
  <c r="AN90" i="1"/>
  <c r="AN86" i="1"/>
  <c r="AN78" i="1"/>
  <c r="AM72" i="1"/>
  <c r="AO65" i="1"/>
  <c r="AK65" i="1"/>
  <c r="AO37" i="1"/>
  <c r="AO29" i="1"/>
  <c r="AK29" i="1"/>
  <c r="AO25" i="1"/>
  <c r="AO73" i="1"/>
  <c r="AO61" i="1"/>
  <c r="AK61" i="1"/>
  <c r="AO57" i="1"/>
  <c r="AK57" i="1"/>
  <c r="AO53" i="1"/>
  <c r="AK53" i="1"/>
  <c r="AO13" i="1"/>
  <c r="AK13" i="1"/>
  <c r="BD2" i="1"/>
  <c r="BI6" i="1"/>
  <c r="BI13" i="1"/>
  <c r="BI15" i="1"/>
  <c r="BI17" i="1"/>
  <c r="BI19" i="1"/>
  <c r="BI20" i="1"/>
  <c r="BI21" i="1"/>
  <c r="BI31" i="1"/>
  <c r="BI33" i="1"/>
  <c r="BI36" i="1"/>
  <c r="BI37" i="1"/>
  <c r="BI41" i="1"/>
  <c r="BI42" i="1"/>
  <c r="BI43" i="1"/>
  <c r="BI44" i="1"/>
  <c r="BI46" i="1"/>
  <c r="BI50" i="1"/>
  <c r="BI51" i="1"/>
  <c r="BI54" i="1"/>
  <c r="BI57" i="1"/>
  <c r="BI58" i="1"/>
  <c r="BI67" i="1"/>
  <c r="BI68" i="1"/>
  <c r="BI77" i="1"/>
  <c r="BI81" i="1"/>
  <c r="BI82" i="1"/>
  <c r="BI84" i="1"/>
  <c r="BI86" i="1"/>
  <c r="BI88" i="1"/>
  <c r="BI90" i="1"/>
  <c r="BI93" i="1"/>
  <c r="BI95" i="1"/>
  <c r="BI97" i="1"/>
  <c r="BI99" i="1"/>
  <c r="BI101" i="1"/>
  <c r="BI102" i="1"/>
  <c r="BI107" i="1"/>
  <c r="BI108" i="1"/>
  <c r="BI109" i="1"/>
  <c r="BI113" i="1"/>
  <c r="BI115" i="1"/>
  <c r="BI116" i="1"/>
  <c r="BI117" i="1"/>
  <c r="BI119" i="1"/>
  <c r="BI120" i="1"/>
  <c r="BI121" i="1"/>
  <c r="BI123" i="1"/>
  <c r="BI124" i="1"/>
  <c r="BI125" i="1"/>
  <c r="BI126" i="1"/>
  <c r="BI127" i="1"/>
  <c r="BI129" i="1"/>
  <c r="BI130" i="1"/>
  <c r="BI134" i="1"/>
  <c r="BI137" i="1"/>
  <c r="BI139" i="1"/>
  <c r="BI140" i="1"/>
  <c r="BI141" i="1"/>
  <c r="BI142" i="1"/>
  <c r="BI145" i="1"/>
  <c r="BI147" i="1"/>
  <c r="BI148" i="1"/>
  <c r="BI151" i="1"/>
  <c r="BI152" i="1"/>
  <c r="BI153" i="1"/>
  <c r="BI154" i="1"/>
  <c r="BI155" i="1"/>
  <c r="BI156" i="1"/>
  <c r="BI159" i="1"/>
  <c r="BI161" i="1"/>
  <c r="BI163" i="1"/>
  <c r="BI167" i="1"/>
  <c r="BI179" i="1"/>
  <c r="BI181" i="1"/>
  <c r="BI183" i="1"/>
  <c r="BI184" i="1"/>
  <c r="BI186" i="1"/>
  <c r="BI187" i="1"/>
  <c r="BI190" i="1"/>
  <c r="BI191" i="1"/>
  <c r="BI193" i="1"/>
  <c r="BI198" i="1"/>
  <c r="BI199" i="1"/>
  <c r="BI201" i="1"/>
  <c r="BI203" i="1"/>
  <c r="BI204" i="1"/>
  <c r="BI205" i="1"/>
  <c r="BI207" i="1"/>
  <c r="BI212" i="1"/>
  <c r="BI214" i="1"/>
  <c r="BI216" i="1"/>
  <c r="BI221" i="1"/>
  <c r="BI224" i="1"/>
  <c r="BI228" i="1"/>
  <c r="BI229" i="1"/>
  <c r="BI231" i="1"/>
  <c r="BI233" i="1"/>
  <c r="BI234" i="1"/>
  <c r="BI235" i="1"/>
  <c r="BI238" i="1"/>
  <c r="BI240" i="1"/>
  <c r="BI251" i="1"/>
  <c r="BI254" i="1"/>
  <c r="BI256" i="1"/>
  <c r="BI257" i="1"/>
  <c r="BI260" i="1"/>
  <c r="BI262" i="1"/>
  <c r="BI265" i="1"/>
  <c r="BI269" i="1"/>
  <c r="BI270" i="1"/>
  <c r="BI274" i="1"/>
  <c r="BI278" i="1"/>
  <c r="BI279" i="1"/>
  <c r="BI282" i="1"/>
  <c r="BI2" i="1"/>
  <c r="BI5" i="1"/>
  <c r="BI25" i="1"/>
  <c r="BI27" i="1"/>
  <c r="BI28" i="1"/>
  <c r="BI32" i="1"/>
  <c r="BI34" i="1"/>
  <c r="BI35" i="1"/>
  <c r="BI48" i="1"/>
  <c r="BI52" i="1"/>
  <c r="BI56" i="1"/>
  <c r="BI59" i="1"/>
  <c r="BI60" i="1"/>
  <c r="BI62" i="1"/>
  <c r="BI64" i="1"/>
  <c r="BI70" i="1"/>
  <c r="BI72" i="1"/>
  <c r="BI73" i="1"/>
  <c r="BI74" i="1"/>
  <c r="BI75" i="1"/>
  <c r="BI78" i="1"/>
  <c r="BI94" i="1"/>
  <c r="BI96" i="1"/>
  <c r="BI104" i="1"/>
  <c r="BI106" i="1"/>
  <c r="BI111" i="1"/>
  <c r="BI112" i="1"/>
  <c r="BI128" i="1"/>
  <c r="BI135" i="1"/>
  <c r="BI136" i="1"/>
  <c r="BI138" i="1"/>
  <c r="BI143" i="1"/>
  <c r="BI144" i="1"/>
  <c r="BI149" i="1"/>
  <c r="BI150" i="1"/>
  <c r="BI157" i="1"/>
  <c r="BI160" i="1"/>
  <c r="BI162" i="1"/>
  <c r="BI172" i="1"/>
  <c r="BI174" i="1"/>
  <c r="BI175" i="1"/>
  <c r="BI176" i="1"/>
  <c r="BI177" i="1"/>
  <c r="BI178" i="1"/>
  <c r="BI188" i="1"/>
  <c r="BI200" i="1"/>
  <c r="BI209" i="1"/>
  <c r="BI211" i="1"/>
  <c r="BI217" i="1"/>
  <c r="BI218" i="1"/>
  <c r="BI219" i="1"/>
  <c r="BI220" i="1"/>
  <c r="BI225" i="1"/>
  <c r="BI226" i="1"/>
  <c r="BI227" i="1"/>
  <c r="BI230" i="1"/>
  <c r="BI236" i="1"/>
  <c r="BI237" i="1"/>
  <c r="BI239" i="1"/>
  <c r="BI241" i="1"/>
  <c r="BI258" i="1"/>
  <c r="BI259" i="1"/>
  <c r="BI264" i="1"/>
  <c r="BI266" i="1"/>
  <c r="BI267" i="1"/>
  <c r="BI268" i="1"/>
  <c r="BI276" i="1"/>
  <c r="BI7" i="1"/>
  <c r="BI105" i="1"/>
  <c r="BI122" i="1"/>
  <c r="BI168" i="1"/>
  <c r="BI244" i="1"/>
  <c r="BI80" i="1"/>
  <c r="BI16" i="1"/>
  <c r="BI9" i="1"/>
  <c r="BI185" i="1"/>
  <c r="BI255" i="1"/>
  <c r="BI29" i="1"/>
  <c r="BI110" i="1"/>
  <c r="BI69" i="1"/>
  <c r="BI197" i="1"/>
  <c r="BI223" i="1"/>
  <c r="BI248" i="1"/>
  <c r="BI98" i="1"/>
  <c r="BI8" i="1"/>
  <c r="BI63" i="1"/>
  <c r="BI26" i="1"/>
  <c r="BI76" i="1"/>
  <c r="BI39" i="1"/>
  <c r="BI194" i="1"/>
  <c r="BI40" i="1"/>
  <c r="BI71" i="1"/>
  <c r="BI272" i="1"/>
  <c r="BI89" i="1"/>
  <c r="BI222" i="1"/>
  <c r="BI281" i="1"/>
  <c r="BI158" i="1"/>
  <c r="BI164" i="1"/>
  <c r="BI196" i="1"/>
  <c r="BI189" i="1"/>
  <c r="BI206" i="1"/>
  <c r="BI49" i="1"/>
  <c r="BI169" i="1"/>
  <c r="BI87" i="1"/>
  <c r="AX2" i="1"/>
  <c r="W2" i="1" l="1"/>
  <c r="X2" i="1"/>
  <c r="Y2" i="1"/>
  <c r="Z2" i="1"/>
  <c r="AA2" i="1"/>
  <c r="AB2" i="1"/>
  <c r="AC2" i="1"/>
  <c r="AD2" i="1"/>
  <c r="AE2" i="1"/>
  <c r="AO2" i="1" s="1"/>
  <c r="AF2" i="1"/>
  <c r="AG2" i="1"/>
  <c r="AH2" i="1"/>
  <c r="AI2" i="1"/>
  <c r="AJ2" i="1"/>
  <c r="AK2" i="1"/>
  <c r="AQ2" i="1"/>
  <c r="AL2" i="1" l="1"/>
  <c r="AP2" i="1"/>
  <c r="AN2" i="1"/>
  <c r="AM2" i="1"/>
  <c r="BI79" i="1" l="1"/>
  <c r="BK79" i="1"/>
</calcChain>
</file>

<file path=xl/sharedStrings.xml><?xml version="1.0" encoding="utf-8"?>
<sst xmlns="http://schemas.openxmlformats.org/spreadsheetml/2006/main" count="4528" uniqueCount="1158">
  <si>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</si>
  <si>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</si>
  <si>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</si>
  <si>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</si>
  <si>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</si>
  <si>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</si>
  <si>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</si>
  <si>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</si>
  <si>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</si>
  <si>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</si>
  <si>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</si>
  <si>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</si>
  <si>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</si>
  <si>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</si>
  <si>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</si>
  <si>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</si>
  <si>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</si>
  <si>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</si>
  <si>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</si>
  <si>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</si>
  <si>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</si>
  <si>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</si>
  <si>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</si>
  <si>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</si>
  <si>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</si>
  <si>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</si>
  <si>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</si>
  <si>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easy</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</si>
  <si>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</si>
  <si>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</si>
  <si>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</si>
  <si>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</si>
  <si>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</si>
  <si>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</si>
  <si>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</si>
  <si>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</si>
  <si>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</si>
  <si>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</si>
  <si>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</si>
  <si>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</si>
  <si>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</si>
  <si>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</si>
  <si>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</si>
  <si>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</si>
  <si>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</si>
  <si>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</si>
  <si>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</si>
  <si>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</si>
  <si>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</si>
  <si>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</si>
  <si>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</si>
  <si>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</si>
  <si>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</si>
  <si>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</si>
  <si>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</si>
  <si>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</si>
  <si>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</si>
  <si>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</si>
  <si>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</si>
  <si>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</si>
  <si>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</si>
  <si>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</si>
  <si>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</si>
  <si>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</si>
  <si>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</si>
  <si>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</si>
  <si>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</si>
  <si>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</si>
  <si>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</si>
  <si>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</si>
  <si>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</si>
  <si>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</si>
  <si>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</si>
  <si>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Candela</t>
  </si>
  <si>
    <t>Carbon Cafe and Bar</t>
  </si>
  <si>
    <t>Cart-Driver</t>
  </si>
  <si>
    <t>Casey's Bistro &amp; Pub</t>
  </si>
  <si>
    <t>Charcoal Bistro</t>
  </si>
  <si>
    <t>Charcoal Restaurant</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</si>
  <si>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</si>
  <si>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</si>
  <si>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</si>
  <si>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</si>
  <si>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</si>
  <si>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</si>
  <si>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</si>
  <si>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</si>
  <si>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</si>
  <si>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</si>
  <si>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</si>
  <si>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</si>
  <si>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</si>
  <si>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</si>
  <si>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</si>
  <si>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</si>
  <si>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</si>
  <si>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</si>
  <si>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</si>
  <si>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</si>
  <si>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</si>
  <si>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</si>
  <si>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</si>
  <si>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</si>
  <si>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</si>
  <si>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</si>
  <si>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</si>
  <si>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</si>
  <si>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</si>
  <si>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</si>
  <si>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</si>
  <si>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</si>
  <si>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</si>
  <si>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</si>
  <si>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</si>
  <si>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</si>
  <si>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</si>
  <si>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</si>
  <si>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</si>
  <si>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</si>
  <si>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</si>
  <si>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</si>
  <si>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</si>
  <si>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</si>
  <si>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</si>
  <si>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</si>
  <si>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</si>
  <si>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</si>
  <si>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</si>
  <si>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</si>
  <si>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</si>
  <si>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</si>
  <si>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</si>
  <si>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</si>
  <si>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</si>
  <si>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</si>
  <si>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</si>
  <si>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</si>
  <si>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</si>
  <si>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</si>
  <si>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</si>
  <si>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</si>
  <si>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</si>
  <si>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</si>
  <si>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</si>
  <si>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</si>
  <si>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</si>
  <si>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</si>
  <si>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</si>
  <si>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</si>
  <si>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</si>
  <si>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</si>
  <si>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</si>
  <si>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</si>
  <si>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</si>
  <si>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</si>
  <si>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</si>
  <si>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</si>
  <si>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</si>
  <si>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</si>
  <si>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</si>
  <si>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</si>
  <si>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</si>
  <si>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</si>
  <si>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</si>
  <si>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</si>
  <si>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</si>
  <si>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</si>
  <si>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</si>
  <si>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</si>
  <si>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</si>
  <si>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</si>
  <si>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</si>
  <si>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</si>
  <si>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</si>
  <si>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</si>
  <si>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</si>
  <si>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</si>
  <si>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</si>
  <si>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</si>
  <si>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</si>
  <si>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</si>
  <si>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</si>
  <si>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</si>
  <si>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</si>
  <si>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</si>
  <si>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</si>
  <si>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</si>
  <si>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</si>
  <si>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</si>
  <si>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</si>
  <si>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</si>
  <si>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</si>
  <si>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</si>
  <si>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</si>
  <si>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</si>
  <si>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</si>
  <si>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</si>
  <si>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</si>
  <si>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</si>
  <si>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</si>
  <si>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</si>
  <si>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</si>
  <si>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</si>
  <si>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</si>
  <si>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</si>
  <si>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</si>
  <si>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</si>
  <si>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</si>
  <si>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</si>
  <si>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</si>
  <si>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</si>
  <si>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</si>
  <si>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</si>
  <si>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</si>
  <si>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</si>
  <si>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</si>
  <si>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</si>
  <si>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</si>
  <si>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</si>
  <si>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</si>
  <si>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</si>
  <si>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</si>
  <si>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</si>
  <si>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</si>
  <si>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</si>
  <si>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</si>
  <si>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</si>
  <si>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</si>
  <si>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</si>
  <si>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</si>
  <si>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</si>
  <si>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</si>
  <si>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</si>
  <si>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</si>
  <si>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</si>
  <si>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</si>
  <si>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</si>
  <si>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</si>
  <si>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</si>
  <si>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</si>
  <si>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</si>
  <si>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</si>
  <si>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</si>
  <si>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</si>
  <si>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</si>
  <si>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</si>
  <si>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</si>
  <si>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</si>
  <si>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</si>
  <si>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</si>
  <si>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</si>
  <si>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</si>
  <si>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</si>
  <si>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</si>
  <si>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</si>
  <si>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</si>
  <si>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</si>
  <si>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</si>
  <si>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</si>
  <si>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</si>
  <si>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</si>
  <si>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</si>
  <si>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</si>
  <si>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</si>
  <si>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</si>
  <si>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</si>
  <si>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</si>
  <si>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</si>
  <si>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</si>
  <si>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</si>
  <si>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</si>
  <si>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</si>
  <si>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</si>
  <si>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</si>
  <si>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</si>
  <si>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</si>
  <si>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</si>
  <si>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</si>
  <si>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</si>
  <si>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</si>
  <si>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</si>
  <si>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</si>
  <si>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</si>
  <si>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</si>
  <si>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</si>
  <si>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</si>
  <si>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</si>
  <si>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</si>
  <si>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</si>
  <si>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</si>
  <si>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</si>
  <si>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</si>
  <si>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</si>
  <si>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</si>
  <si>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</si>
  <si>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</si>
  <si>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</si>
  <si>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</si>
  <si>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</si>
  <si>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</si>
  <si>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</si>
  <si>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</si>
  <si>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</si>
  <si>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</si>
  <si>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</si>
  <si>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</si>
  <si>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</si>
  <si>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</si>
  <si>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$2 Tecates, $4 el Camino ligers, $6 house wines, $5-7 select tequila shots, $6 Deer &amp; Beer (beer and shot) and $4 and $6 select Margaritas; $5 and $6 comida  </t>
  </si>
  <si>
    <t>$1.50 PBRs, $2.50 Modelo, $3.50 wells, $5 house Margs and Arette shots, and $2 off glasses of house wine; $1.50 chips and salsa and $7.50 Ceviche  </t>
  </si>
  <si>
    <t>$2 PBRs, $4 wells, and $6 draft wines and select cocktails, and $7 Happy Meals - PRB, and a Tully or Jamo shot; food menu  </t>
  </si>
  <si>
    <t>Uptown</t>
  </si>
  <si>
    <t>$4 draft beers and $6 house wines and select cocktails; $3-7 small plates (HH is until 6 PM in the dining room)</t>
  </si>
  <si>
    <t>$3.50 Caribbean bottled beers, $4-5 select beers, $5 house wines and $6 cocktails; Food menu  </t>
  </si>
  <si>
    <t>$1 off all drafts, wells and wines, and $1 off select call spirits</t>
  </si>
  <si>
    <t>$4 Bar Dough Lager, $6 house wines, $7 punch, spritzes and seasonal Bellinis, and $14 bottomless Bellinis; select food menu</t>
  </si>
  <si>
    <t>Downtown</t>
  </si>
  <si>
    <t>$4 wells and domestic drafts, $5 craft and import drafts, house wines, select spirits, $6 Don Julio Silver and Bulleit Bourbon and Rye; $7 select appetizers (happy hour apps not available during Rockies home games)  </t>
  </si>
  <si>
    <t>LoDo</t>
  </si>
  <si>
    <t>$2 off all wines by the glass, $3 bottled beers and $5 Margaritas; select food menu</t>
  </si>
  <si>
    <t>$2.75 domestic pints, $2 off glasses of wine and $3.25 well drinks</t>
  </si>
  <si>
    <t>$2 off wines, beers and pizzettas</t>
  </si>
  <si>
    <t>$3 draft beers, $5 Tecate and a shot, Sangria, Mules and Margaritas, and $6 house wines; $1 off tacos and $5-8 small plates  </t>
  </si>
  <si>
    <t>$1 off all beers, $5 select wines by the glass and rail cocktails, $8 and $10 premium cocktails, $20 select bottles of wines and $30 rail punch bowls and $50 premium punch bowls; $5 and $10 food menu</t>
  </si>
  <si>
    <t>$5 food and drink menu (dine in only)  </t>
  </si>
  <si>
    <t>$2 off drafts, house wines, and wells</t>
  </si>
  <si>
    <t>$5 well drinks, $5-6 select beers and wines by the glass, and $7-9 select cocktails; $8 single item and $14 for two items food menu (Bar and lounge only)</t>
  </si>
  <si>
    <t>$5 Colorado craft beers and well drinks, $6 house wines, and $6-9 select cocktails; $2-10 food menu (bar and lounge only)</t>
  </si>
  <si>
    <t>2-for-1 wells, house wines and select domestic drafts, $1 off all craft and imported draft beers, and $4 Fireball shots; $7 snack menu  </t>
  </si>
  <si>
    <t>$4 select beers, $5 select wines, and $7 select cocktails and spirit combos; $5-10 bar bites</t>
  </si>
  <si>
    <t>$2 off everything behind the bar; $2 snack menu and $5-7 food menu  </t>
  </si>
  <si>
    <t>$2 off house wines and wells, discounted draft beers and small plate specials  </t>
  </si>
  <si>
    <t>Food and drink specials</t>
  </si>
  <si>
    <t>$3 domestic and select craft beers and highballs, $5 house wines, and $7 select cocktails; $3-9 food menu (lounge and patio only)  </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</si>
  <si>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</si>
  <si>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</si>
  <si>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</si>
  <si>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</si>
  <si>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</si>
  <si>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</si>
  <si>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</si>
  <si>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</si>
  <si>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2-for-1 draft beers, wells, house wines, house Margaritas and Long Island Iced Teas  </t>
  </si>
  <si>
    <t>Ballpark</t>
  </si>
  <si>
    <t>$3 Coors and Coors Lights, $4 wells, and $5 Woody Creek Vodka &amp; Gin  Ladies Night  ( 9:00 pm - 2:00 am</t>
  </si>
  <si>
    <t>$4 select draft beers, $5 house wines and select cocktails, $6 select whiskey cocktails, and $8 beer and a shot, and $12 Tappy Meals choosing one beer, one whiskey and one small sandwich; $3-9 food menu  </t>
  </si>
  <si>
    <t>$3 domestic bottles, $4 well drinks, $4.50 house wines, $1 off select draft beers</t>
  </si>
  <si>
    <t>$4 drafts, wells, &amp; house wines; $2-6 food menu  </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</si>
  <si>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</si>
  <si>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</si>
  <si>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</si>
  <si>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wells and feature cocktails, $2 cans, $4 house wines and $9 Cooler of Cold Ones (five cans, bartender choice); $1-5 cheap eats  </t>
  </si>
  <si>
    <t>2-for-1 house wines, wells or drafts (PBR not included)  </t>
  </si>
  <si>
    <t>2-for-1 on all well drinks, house wines, Bud Lights, and select Breckenridge beers, and $1 off all other drafts; appetizers $5-8  </t>
  </si>
  <si>
    <t>$1 off all drafts, $3 Post cans, $5 well cocktails, $6 select cocktails, house wines and house sake and $7 featured cocktail; $1.50 oysters, $3-10 select food menu and $20 seafood platters</t>
  </si>
  <si>
    <t>$1 off all drafts, $3 and $4 Post beers, $5 well cocktails, $5-6 select cocktails and $7 house wines; $1.50 East Coast oysters, $2.50-9 select food menu and $20 happy hour platter  </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</si>
  <si>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</si>
  <si>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</si>
  <si>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</si>
  <si>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</si>
  <si>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</si>
  <si>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</si>
  <si>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</si>
  <si>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</si>
  <si>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</si>
  <si>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</si>
  <si>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</si>
  <si>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</si>
  <si>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</si>
  <si>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</si>
  <si>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</si>
  <si>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</si>
  <si>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</si>
  <si>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</si>
  <si>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</si>
  <si>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</si>
  <si>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</si>
  <si>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</si>
  <si>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</si>
  <si>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Get a tall beer for the price of a small and $1 off pints, $5 house wines by the glass, $4, $5, and $6 liquors and $5 food menu  </t>
  </si>
  <si>
    <t> 2-for-1 wine, well, drafts, and bottle beers</t>
  </si>
  <si>
    <t>Food and drink specials (bar only)</t>
  </si>
  <si>
    <t>$3 Shlitz tallboys, $1 off specialty cocktails, well drinks and select drafts, $18 half-carafe of house wines and $30 for full carafes of house wine  </t>
  </si>
  <si>
    <t>$2.50 Bud and Bud Light drafts and $3.50 wells</t>
  </si>
  <si>
    <t>$2 Old Man Cans, $4 well drinks, $5 house wines, $6 featured punch and select cocktails; $2-8 food menu</t>
  </si>
  <si>
    <t>Drink specials Upcoming Events:  04/16 - See Denver's Best at The Bitter Truth Cocktail Competition</t>
  </si>
  <si>
    <t>$3 U-Call-Its  </t>
  </si>
  <si>
    <t>$4 select drafts and house wines and $5 well cocktails; $4-7 food menu  </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</si>
  <si>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</si>
  <si>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</si>
  <si>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</si>
  <si>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</si>
  <si>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</si>
  <si>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</si>
  <si>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</si>
  <si>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$1 Little Kings Cream Ale, $2 Old Man cans, $5 house wines, $6 select cocktails; $0.50 deviled eggs, $1 wings and $7 small plates (beer included)  </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</si>
  <si>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</si>
  <si>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</si>
  <si>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</si>
  <si>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</si>
  <si>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</si>
  <si>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</si>
  <si>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</si>
  <si>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</si>
  <si>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$1 off all draft beers and $4.50 wells, featured wines and house margaritas; $4.95-$5.95 food menu (minimum $2.95 beverage purchase)  </t>
  </si>
  <si>
    <t>$4.95 well drinks, featured wine and house margaritas and $1 off all draft pints; $4.95, $5.95 and $6.95 food menu (minimum $3.25 beverage purchase)  </t>
  </si>
  <si>
    <t>Food and drink specials  </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</si>
  <si>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</si>
  <si>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</si>
  <si>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$3 well cocktails, house wines, Coors Light drafts and premium drafts, $5 Van Gogh/Tito/Jack Daniels/Bombay Sapphire drinks, and $6 specialty cocktails; happy hour food menu  Ladies Night  ( 4:00 pm - 12:00 am</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</si>
  <si>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</si>
  <si>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</si>
  <si>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</si>
  <si>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</si>
  <si>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</si>
  <si>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all alcohol</t>
  </si>
  <si>
    <t>$1 off draft beers, $4 wells, $5 house wines and select cocktails; $5-7 food menu</t>
  </si>
  <si>
    <t>$2 domestic drafts, $2.75 Mexican drafts, $3.50 house wines, $4.25 select margaritas, and specially priced cordials; $2.50 appetizers and tacos and $3-5 seasonal specials  </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</si>
  <si>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</si>
  <si>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</si>
  <si>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</si>
  <si>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</si>
  <si>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</si>
  <si>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</si>
  <si>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</si>
  <si>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</si>
  <si>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</si>
  <si>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</si>
  <si>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</si>
  <si>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</si>
  <si>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</si>
  <si>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</si>
  <si>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$5 select draft beers and house wines, $6 select cocktails; $5 app menu  </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</si>
  <si>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</si>
  <si>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</si>
  <si>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</si>
  <si>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</si>
  <si>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</si>
  <si>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</si>
  <si>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</si>
  <si>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</si>
  <si>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</si>
  <si>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</si>
  <si>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</si>
  <si>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</si>
  <si>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</si>
  <si>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</si>
  <si>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$4 wells and drafts (rotator excluded), $5 house wines by the glass and $5 appetizers (Mon-Fri 3-7 only)  </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</si>
  <si>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</si>
  <si>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</si>
  <si>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</si>
  <si>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</si>
  <si>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</si>
  <si>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$3 domestic drafts and Fireball shots, $4.50 wells and drafts, $5 Svedka Red Bull cocktails, and $10 domestic pitchers; $5 single topping pizza  Last Call  ( 10:00 pm - 1:00 am</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</si>
  <si>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</si>
  <si>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</si>
  <si>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</si>
  <si>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</si>
  <si>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</si>
  <si>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</si>
  <si>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$1 off draft beers, house wines and well drinks; $1 off select appetizers  </t>
  </si>
  <si>
    <t>$5 house Margarita, Guinness and select cocktail, $6 Ketel Cocktail, $7 house wines, $8 Ketel Martini and $9 Cobbler cocktail; $4-12 tapas</t>
  </si>
  <si>
    <t>$5 daily beer selection and Old Fashioned cocktails and $6 house wines; $6-9 food items</t>
  </si>
  <si>
    <t>$3 spirits, wine and beers and $5 wine and cocktails; $3 bites, $6 large plates and $9 shared plates  Ladies Night  ( 9:00 pm - 12:00 am</t>
  </si>
  <si>
    <t>$6 select wines and cocktails; $6 and $7 small plates  </t>
  </si>
  <si>
    <t>$1.50 PBRs, $2 off select craft drafts and $1 off all other drafts, and $3 well drinks and house wines; $3, $4, $5 apps</t>
  </si>
  <si>
    <t>$1.50 PBR; $1 off all other drinks</t>
  </si>
  <si>
    <t>$4 Bayside beers, $5 Island cocktails, and $2 off all Tiki cocktails; $2-6 snack shack Upcoming Events:  04/16 - See Denver's Best at The Bitter Truth Cocktail Competition</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</si>
  <si>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</si>
  <si>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</si>
  <si>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</si>
  <si>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</si>
  <si>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</si>
  <si>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</si>
  <si>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</si>
  <si>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</si>
  <si>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</si>
  <si>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</si>
  <si>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</si>
  <si>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</si>
  <si>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</si>
  <si>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</si>
  <si>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</si>
  <si>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</si>
  <si>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</si>
  <si>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</si>
  <si>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</si>
  <si>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</si>
  <si>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</si>
  <si>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</si>
  <si>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</si>
  <si>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</si>
  <si>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</si>
  <si>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</si>
  <si>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</si>
  <si>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</si>
  <si>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</si>
  <si>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</si>
  <si>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</si>
  <si>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</si>
  <si>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</si>
  <si>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</si>
  <si>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</si>
  <si>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</si>
  <si>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0530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</si>
  <si>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</si>
  <si>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</si>
  <si>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</si>
  <si>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</si>
  <si>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</si>
  <si>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</si>
  <si>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</si>
  <si>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</si>
  <si>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</si>
  <si>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</si>
  <si>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</si>
  <si>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</si>
  <si>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</si>
  <si>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</si>
  <si>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</si>
  <si>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</si>
  <si>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</si>
  <si>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</si>
  <si>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</si>
  <si>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1691 Central Street Denver CO</t>
  </si>
  <si>
    <t>1553 Platte Street Denver CO</t>
  </si>
  <si>
    <t>2500 Larimer St., #100 Denver CO</t>
  </si>
  <si>
    <t>7301 E 29th Avenue Denver CO</t>
  </si>
  <si>
    <t>1028 S. Gaylord St. Denver CO</t>
  </si>
  <si>
    <t>43 W 9th Avenue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</si>
  <si>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</si>
  <si>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</si>
  <si>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</si>
  <si>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</si>
  <si>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</si>
  <si>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</si>
  <si>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</si>
  <si>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</si>
  <si>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</si>
  <si>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</si>
  <si>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</si>
  <si>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</si>
  <si>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</si>
  <si>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</si>
  <si>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</si>
  <si>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</si>
  <si>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</si>
  <si>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</si>
  <si>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</si>
  <si>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</si>
  <si>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</si>
  <si>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</si>
  <si>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</si>
  <si>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</si>
  <si>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</si>
  <si>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</si>
  <si>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</si>
  <si>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</si>
  <si>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</si>
  <si>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</si>
  <si>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</si>
  <si>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</si>
  <si>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</si>
  <si>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</si>
  <si>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</si>
  <si>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</si>
  <si>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</si>
  <si>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</si>
  <si>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</si>
  <si>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</si>
  <si>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</si>
  <si>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</si>
  <si>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</si>
  <si>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</si>
  <si>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</si>
  <si>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</si>
  <si>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</si>
  <si>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</si>
  <si>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</si>
  <si>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</si>
  <si>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1052 S. Gaylord St.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</si>
  <si>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</si>
  <si>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</si>
  <si>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</si>
  <si>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</si>
  <si>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</si>
  <si>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</si>
  <si>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</si>
  <si>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</si>
  <si>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</si>
  <si>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</si>
  <si>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</si>
  <si>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</si>
  <si>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</si>
  <si>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</si>
  <si>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</si>
  <si>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</si>
  <si>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</si>
  <si>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</si>
  <si>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</si>
  <si>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</si>
  <si>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</si>
  <si>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</si>
  <si>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</si>
  <si>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</si>
  <si>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</si>
  <si>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</si>
  <si>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</si>
  <si>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</si>
  <si>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</si>
  <si>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</si>
  <si>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</si>
  <si>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</si>
  <si>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</si>
  <si>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</si>
  <si>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</si>
  <si>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</si>
  <si>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</si>
  <si>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</si>
  <si>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</si>
  <si>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</si>
  <si>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</si>
  <si>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</si>
  <si>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</si>
  <si>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</si>
  <si>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</si>
  <si>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</si>
  <si>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</si>
  <si>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</si>
  <si>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</si>
  <si>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</si>
  <si>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</si>
  <si>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</si>
  <si>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</si>
  <si>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</si>
  <si>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</si>
  <si>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</si>
  <si>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</si>
  <si>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</si>
  <si>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</si>
  <si>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</si>
  <si>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</si>
  <si>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</si>
  <si>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</si>
  <si>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</si>
  <si>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</si>
  <si>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</si>
  <si>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</si>
  <si>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</si>
  <si>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</si>
  <si>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</si>
  <si>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</si>
  <si>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</si>
  <si>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</si>
  <si>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</si>
  <si>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</si>
  <si>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</si>
  <si>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</si>
  <si>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</si>
  <si>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</si>
  <si>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</si>
  <si>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</si>
  <si>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</si>
  <si>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</si>
  <si>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</si>
  <si>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</si>
  <si>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</si>
  <si>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</si>
  <si>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</si>
  <si>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</si>
  <si>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</si>
  <si>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</si>
  <si>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</si>
  <si>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</si>
  <si>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</si>
  <si>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</si>
  <si>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</si>
  <si>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</si>
  <si>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</si>
  <si>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</si>
  <si>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</si>
  <si>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</si>
  <si>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</si>
  <si>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</si>
  <si>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</si>
  <si>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</si>
  <si>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</si>
  <si>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</si>
  <si>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</si>
  <si>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</si>
  <si>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</si>
  <si>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</si>
  <si>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</si>
  <si>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</si>
  <si>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</si>
  <si>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</si>
  <si>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</si>
  <si>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</si>
  <si>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</si>
  <si>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</si>
  <si>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</si>
  <si>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</si>
  <si>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</si>
  <si>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</si>
  <si>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</si>
  <si>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</si>
  <si>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</si>
  <si>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</si>
  <si>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</si>
  <si>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</si>
  <si>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</si>
  <si>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</si>
  <si>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</si>
  <si>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</si>
  <si>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</si>
  <si>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</si>
  <si>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</si>
  <si>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</si>
  <si>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</si>
  <si>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http://www.candeladenver.com</t>
  </si>
  <si>
    <t>http://www.habitcarbon.com</t>
  </si>
  <si>
    <t>http://www.cart-driver.com/</t>
  </si>
  <si>
    <t>http://www.caseysbistroandpub.com</t>
  </si>
  <si>
    <t>http://www.charcoalbistro.com</t>
  </si>
  <si>
    <t>http://www.charcoaldining.com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</si>
  <si>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</si>
  <si>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</si>
  <si>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</si>
  <si>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</si>
  <si>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</si>
  <si>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</si>
  <si>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</si>
  <si>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</si>
  <si>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</si>
  <si>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</si>
  <si>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</si>
  <si>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</si>
  <si>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</si>
  <si>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</si>
  <si>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</si>
  <si>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</si>
  <si>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</si>
  <si>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</si>
  <si>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</si>
  <si>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</si>
  <si>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</si>
  <si>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</si>
  <si>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</si>
  <si>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</si>
  <si>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</si>
  <si>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</si>
  <si>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</si>
  <si>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</si>
  <si>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</si>
  <si>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</si>
  <si>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</si>
  <si>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</si>
  <si>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</si>
  <si>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</si>
  <si>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</si>
  <si>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</si>
  <si>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</si>
  <si>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</si>
  <si>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</si>
  <si>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</si>
  <si>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</si>
  <si>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</si>
  <si>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</si>
  <si>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</si>
  <si>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</si>
  <si>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</si>
  <si>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</si>
  <si>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</si>
  <si>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</si>
  <si>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</si>
  <si>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</si>
  <si>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</si>
  <si>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</si>
  <si>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</si>
  <si>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</si>
  <si>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</si>
  <si>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</si>
  <si>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</si>
  <si>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</si>
  <si>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</si>
  <si>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</si>
  <si>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</si>
  <si>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</si>
  <si>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</si>
  <si>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</si>
  <si>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</si>
  <si>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</si>
  <si>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</si>
  <si>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</si>
  <si>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</si>
  <si>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</si>
  <si>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</si>
  <si>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</si>
  <si>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</si>
  <si>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</si>
  <si>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</si>
  <si>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</si>
  <si>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</si>
  <si>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</si>
  <si>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</si>
  <si>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</si>
  <si>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</si>
  <si>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</si>
  <si>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</si>
  <si>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</si>
  <si>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</si>
  <si>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</si>
  <si>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</si>
  <si>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</si>
  <si>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</si>
  <si>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</si>
  <si>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</si>
  <si>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</si>
  <si>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</si>
  <si>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</si>
  <si>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</si>
  <si>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</si>
  <si>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</si>
  <si>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</si>
  <si>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</si>
  <si>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</si>
  <si>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</si>
  <si>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</si>
  <si>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</si>
  <si>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</si>
  <si>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</si>
  <si>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</si>
  <si>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</si>
  <si>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</si>
  <si>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</si>
  <si>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</si>
  <si>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</si>
  <si>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</si>
  <si>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</si>
  <si>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</si>
  <si>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</si>
  <si>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</si>
  <si>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</si>
  <si>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</si>
  <si>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</si>
  <si>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</si>
  <si>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</si>
  <si>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</si>
  <si>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</si>
  <si>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</si>
  <si>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</si>
  <si>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</si>
  <si>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</si>
  <si>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</si>
  <si>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</si>
  <si>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</si>
  <si>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</si>
  <si>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</si>
  <si>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</si>
  <si>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</si>
  <si>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</si>
  <si>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</si>
  <si>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</si>
  <si>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</si>
  <si>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</si>
  <si>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</si>
  <si>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</si>
  <si>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</si>
  <si>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</si>
  <si>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</si>
  <si>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</si>
  <si>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</si>
  <si>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</si>
  <si>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</si>
  <si>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</si>
  <si>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</si>
  <si>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</si>
  <si>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</si>
  <si>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</si>
  <si>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</si>
  <si>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</si>
  <si>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</si>
  <si>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</si>
  <si>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</si>
  <si>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</si>
  <si>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</si>
  <si>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</si>
  <si>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</si>
  <si>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</si>
  <si>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</si>
  <si>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</si>
  <si>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</si>
  <si>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</si>
  <si>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</si>
  <si>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</si>
  <si>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</si>
  <si>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</si>
  <si>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</si>
  <si>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</si>
  <si>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</si>
  <si>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</si>
  <si>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</si>
  <si>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</si>
  <si>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</si>
  <si>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</si>
  <si>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</si>
  <si>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</si>
  <si>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</si>
  <si>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</si>
  <si>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</si>
  <si>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</si>
  <si>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</si>
  <si>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</si>
  <si>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</si>
  <si>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</si>
  <si>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</si>
  <si>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</si>
  <si>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</si>
  <si>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</si>
  <si>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</si>
  <si>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</si>
  <si>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</si>
  <si>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</si>
  <si>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</si>
  <si>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</si>
  <si>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</si>
  <si>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</si>
  <si>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</si>
  <si>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</si>
  <si>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</si>
  <si>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</si>
  <si>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</si>
  <si>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</si>
  <si>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</si>
  <si>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</si>
  <si>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</si>
  <si>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</si>
  <si>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</si>
  <si>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</si>
  <si>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</si>
  <si>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</si>
  <si>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</si>
  <si>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</si>
  <si>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</si>
  <si>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</si>
  <si>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</si>
  <si>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</si>
  <si>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</si>
  <si>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</si>
  <si>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</si>
  <si>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</si>
  <si>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</si>
  <si>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</si>
  <si>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</si>
  <si>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</si>
  <si>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</si>
  <si>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</si>
  <si>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</si>
  <si>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</si>
  <si>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</si>
  <si>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</si>
  <si>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</si>
  <si>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</si>
  <si>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</si>
  <si>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</si>
  <si>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</si>
  <si>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</si>
  <si>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</si>
  <si>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</si>
  <si>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</si>
  <si>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</si>
  <si>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</si>
  <si>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</si>
  <si>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</si>
  <si>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</si>
  <si>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</si>
  <si>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</si>
  <si>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</si>
  <si>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</si>
  <si>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</si>
  <si>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</si>
  <si>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</si>
  <si>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</si>
  <si>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</si>
  <si>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</si>
  <si>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</si>
  <si>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</si>
  <si>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</si>
  <si>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</si>
  <si>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</si>
  <si>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</si>
  <si>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</si>
  <si>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</si>
  <si>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</si>
  <si>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</si>
  <si>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</si>
  <si>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</si>
  <si>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</si>
  <si>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</si>
  <si>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</si>
  <si>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</si>
  <si>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</si>
  <si>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</si>
  <si>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</si>
  <si>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</si>
  <si>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</si>
  <si>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</si>
  <si>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</si>
  <si>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</si>
  <si>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</si>
  <si>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</si>
  <si>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</si>
  <si>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</si>
  <si>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</si>
  <si>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</si>
  <si>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</si>
  <si>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</si>
  <si>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</si>
  <si>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</si>
  <si>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</si>
  <si>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</si>
  <si>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</si>
  <si>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</si>
  <si>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</si>
  <si>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</si>
  <si>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</si>
  <si>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</si>
  <si>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</si>
  <si>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</si>
  <si>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</si>
  <si>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</si>
  <si>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</si>
  <si>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</si>
  <si>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</si>
  <si>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</si>
  <si>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</si>
  <si>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</si>
  <si>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</si>
  <si>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</si>
  <si>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</si>
  <si>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</si>
  <si>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</si>
  <si>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</si>
  <si>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</si>
  <si>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</si>
  <si>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</si>
  <si>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</si>
  <si>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</si>
  <si>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</si>
  <si>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</si>
  <si>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</si>
  <si>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</si>
  <si>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</si>
  <si>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</si>
  <si>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</si>
  <si>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</si>
  <si>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</si>
  <si>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</si>
  <si>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</si>
  <si>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</si>
  <si>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</si>
  <si>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</si>
  <si>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</si>
  <si>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</si>
  <si>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</si>
  <si>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</si>
  <si>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</si>
  <si>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</si>
  <si>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</si>
  <si>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</si>
  <si>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</si>
  <si>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</si>
  <si>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</si>
  <si>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</si>
  <si>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</si>
  <si>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treu</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</si>
  <si>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</si>
  <si>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</si>
  <si>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</si>
  <si>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</si>
  <si>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</si>
  <si>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</si>
  <si>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</si>
  <si>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</si>
  <si>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</si>
  <si>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</si>
  <si>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</si>
  <si>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</si>
  <si>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</si>
  <si>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</si>
  <si>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</si>
  <si>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</si>
  <si>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</si>
  <si>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</si>
  <si>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</si>
  <si>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</si>
  <si>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</si>
  <si>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</si>
  <si>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</si>
  <si>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</si>
  <si>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</si>
  <si>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</si>
  <si>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</si>
  <si>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</si>
  <si>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</si>
  <si>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</si>
  <si>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</si>
  <si>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</si>
  <si>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</si>
  <si>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</si>
  <si>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</si>
  <si>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</si>
  <si>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</si>
  <si>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</si>
  <si>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</si>
  <si>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</si>
  <si>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</si>
  <si>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</si>
  <si>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</si>
  <si>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</si>
  <si>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</si>
  <si>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</si>
  <si>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</si>
  <si>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</si>
  <si>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</si>
  <si>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</si>
  <si>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</si>
  <si>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</si>
  <si>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</si>
  <si>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</si>
  <si>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</si>
  <si>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</si>
  <si>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</si>
  <si>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</si>
  <si>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</si>
  <si>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</si>
  <si>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</si>
  <si>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</si>
  <si>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</si>
  <si>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</si>
  <si>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</si>
  <si>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</si>
  <si>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</si>
  <si>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</si>
  <si>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</si>
  <si>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</si>
  <si>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</si>
  <si>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</si>
  <si>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</si>
  <si>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</si>
  <si>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</si>
  <si>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</si>
  <si>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</si>
  <si>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</si>
  <si>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</si>
  <si>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</si>
  <si>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$4 and $5 select drafts, $5 well drinks, $10 half liter house wines, and $15 half liter Dean's List wines; $4-9 eats menu  </t>
  </si>
  <si>
    <t>$2 Utica Club cans, $3 Telluride drafts, and $5 first shaken Martini; $3 tostadas, buns and lettuce wraps, $30 bottle of wine and 4 tostadas, buns or lettuce wraps of your choice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</si>
</sst>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283"/>
  <sheetViews>
    <sheetView tabSelected="1" zoomScale="57" zoomScaleNormal="70" workbookViewId="0">
      <pane ySplit="1" topLeftCell="A2" activePane="bottomLeft" state="frozen"/>
      <selection pane="bottomLeft" activeCell="V4" sqref="V4"/>
    </sheetView>
  </sheetViews>
  <sheetFormatPr defaultRowHeight="15"/>
  <cols>
    <col min="2" max="2" width="41.42578125" bestFit="1" customWidth="1"/>
    <col min="3" max="3" width="19.85546875" customWidth="1"/>
    <col min="4" max="6" width="6" customWidth="1"/>
    <col min="7" max="7" width="46.7109375" customWidth="1"/>
    <col min="8" max="21" width="6" customWidth="1"/>
    <col min="22" max="22" width="6" style="8" customWidth="1"/>
    <col min="23" max="36" width="6"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6" width="8.7109375" customWidth="1"/>
    <col min="57" max="57" width="53.5703125" customWidth="1"/>
    <col min="58" max="58" width="18.5703125" customWidth="1"/>
  </cols>
  <sheetData>
    <row r="1" spans="2:64">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39</v>
      </c>
      <c r="X1" s="17" t="s">
        <v>40</v>
      </c>
      <c r="Y1" s="17" t="s">
        <v>41</v>
      </c>
      <c r="Z1" s="17" t="s">
        <v>42</v>
      </c>
      <c r="AA1" s="17" t="s">
        <v>43</v>
      </c>
      <c r="AB1" s="17" t="s">
        <v>44</v>
      </c>
      <c r="AC1" s="17" t="s">
        <v>45</v>
      </c>
      <c r="AD1" s="17" t="s">
        <v>46</v>
      </c>
      <c r="AE1" s="17" t="s">
        <v>47</v>
      </c>
      <c r="AF1" s="17" t="s">
        <v>48</v>
      </c>
      <c r="AG1" s="17" t="s">
        <v>49</v>
      </c>
      <c r="AH1" s="17" t="s">
        <v>50</v>
      </c>
      <c r="AI1" s="17" t="s">
        <v>51</v>
      </c>
      <c r="AJ1" s="17" t="s">
        <v>52</v>
      </c>
      <c r="AK1" s="17" t="s">
        <v>32</v>
      </c>
      <c r="AL1" s="17" t="s">
        <v>33</v>
      </c>
      <c r="AM1" s="17" t="s">
        <v>34</v>
      </c>
      <c r="AN1" s="17" t="s">
        <v>35</v>
      </c>
      <c r="AO1" s="17" t="s">
        <v>36</v>
      </c>
      <c r="AP1" s="17" t="s">
        <v>37</v>
      </c>
      <c r="AQ1" s="17" t="s">
        <v>38</v>
      </c>
      <c r="AR1" t="s">
        <v>17</v>
      </c>
      <c r="AS1" t="s">
        <v>28</v>
      </c>
      <c r="AT1" t="s">
        <v>29</v>
      </c>
      <c r="AU1" t="s">
        <v>26</v>
      </c>
      <c r="AV1" t="s">
        <v>21</v>
      </c>
      <c r="AW1" t="s">
        <v>22</v>
      </c>
      <c r="AX1" s="17"/>
      <c r="AY1" s="16"/>
      <c r="AZ1" s="17"/>
      <c r="BA1" s="17"/>
      <c r="BB1" s="17"/>
      <c r="BC1" s="17"/>
      <c r="BD1" s="17" t="s">
        <v>53</v>
      </c>
      <c r="BE1" s="17" t="s">
        <v>54</v>
      </c>
      <c r="BF1" s="17" t="s">
        <v>55</v>
      </c>
      <c r="BG1" s="17" t="s">
        <v>56</v>
      </c>
      <c r="BH1" s="17" t="s">
        <v>57</v>
      </c>
      <c r="BI1" s="17"/>
      <c r="BJ1" s="17" t="s">
        <v>58</v>
      </c>
      <c r="BK1" s="17"/>
      <c r="BL1" s="17" t="s">
        <v>59</v>
      </c>
    </row>
    <row r="2" spans="2:64" ht="150">
      <c r="B2" t="s">
        <v>174</v>
      </c>
      <c r="C2" t="s">
        <v>316</v>
      </c>
      <c r="G2" s="17" t="s">
        <v>626</v>
      </c>
      <c r="J2" t="s">
        <v>495</v>
      </c>
      <c r="K2" t="s">
        <v>490</v>
      </c>
      <c r="L2" t="s">
        <v>495</v>
      </c>
      <c r="M2" t="s">
        <v>490</v>
      </c>
      <c r="N2" t="s">
        <v>495</v>
      </c>
      <c r="O2" t="s">
        <v>490</v>
      </c>
      <c r="P2" t="s">
        <v>495</v>
      </c>
      <c r="Q2" t="s">
        <v>490</v>
      </c>
      <c r="R2" t="s">
        <v>495</v>
      </c>
      <c r="S2" t="s">
        <v>490</v>
      </c>
      <c r="V2" s="8" t="s">
        <v>1145</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815</v>
      </c>
      <c r="AV2" s="4" t="s">
        <v>30</v>
      </c>
      <c r="AW2" s="4" t="s">
        <v>30</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5" si="1">CONCATENATE("[",BG2,",",BH2,"],")</f>
        <v>[39.741811,-104.989223],</v>
      </c>
      <c r="BK2" s="17" t="str">
        <f t="shared" ref="BK2:BK65" si="2">IF(BJ2&gt;0,"&lt;img src=@img/kidicon.png@&gt;","")</f>
        <v/>
      </c>
      <c r="BL2" s="7"/>
    </row>
    <row r="3" spans="2:64" ht="150">
      <c r="B3" t="s">
        <v>1028</v>
      </c>
      <c r="C3" t="s">
        <v>421</v>
      </c>
      <c r="G3" s="16" t="s">
        <v>1029</v>
      </c>
      <c r="J3">
        <v>1500</v>
      </c>
      <c r="K3">
        <v>1830</v>
      </c>
      <c r="L3">
        <v>1500</v>
      </c>
      <c r="M3">
        <v>1830</v>
      </c>
      <c r="N3">
        <v>1500</v>
      </c>
      <c r="O3">
        <v>1830</v>
      </c>
      <c r="P3">
        <v>1500</v>
      </c>
      <c r="Q3">
        <v>1830</v>
      </c>
      <c r="R3">
        <v>1500</v>
      </c>
      <c r="S3">
        <v>1830</v>
      </c>
      <c r="V3" s="8" t="s">
        <v>1131</v>
      </c>
      <c r="W3" s="17" t="str">
        <f t="shared" ref="W3:W66" si="3">IF(H3&gt;0,H3/100,"")</f>
        <v/>
      </c>
      <c r="X3" s="17" t="str">
        <f t="shared" ref="X3:X66" si="4">IF(I3&gt;0,I3/100,"")</f>
        <v/>
      </c>
      <c r="Y3" s="17">
        <f t="shared" ref="Y3:Y66" si="5">IF(J3&gt;0,J3/100,"")</f>
        <v>15</v>
      </c>
      <c r="Z3" s="17">
        <f t="shared" ref="Z3:Z66" si="6">IF(K3&gt;0,K3/100,"")</f>
        <v>18.3</v>
      </c>
      <c r="AA3" s="17">
        <f t="shared" ref="AA3:AA66" si="7">IF(L3&gt;0,L3/100,"")</f>
        <v>15</v>
      </c>
      <c r="AB3" s="17">
        <f t="shared" ref="AB3:AB66" si="8">IF(M3&gt;0,M3/100,"")</f>
        <v>18.3</v>
      </c>
      <c r="AC3" s="17">
        <f t="shared" ref="AC3:AC66" si="9">IF(N3&gt;0,N3/100,"")</f>
        <v>15</v>
      </c>
      <c r="AD3" s="17">
        <f t="shared" ref="AD3:AD66" si="10">IF(O3&gt;0,O3/100,"")</f>
        <v>18.3</v>
      </c>
      <c r="AE3" s="17">
        <f t="shared" ref="AE3:AE66" si="11">IF(P3&gt;0,P3/100,"")</f>
        <v>15</v>
      </c>
      <c r="AF3" s="17">
        <f t="shared" ref="AF3:AF66" si="12">IF(Q3&gt;0,Q3/100,"")</f>
        <v>18.3</v>
      </c>
      <c r="AG3" s="17">
        <f t="shared" ref="AG3:AG66" si="13">IF(R3&gt;0,R3/100,"")</f>
        <v>15</v>
      </c>
      <c r="AH3" s="17">
        <f t="shared" ref="AH3:AH66" si="14">IF(S3&gt;0,S3/100,"")</f>
        <v>18.3</v>
      </c>
      <c r="AI3" s="17" t="str">
        <f t="shared" ref="AI3:AI66" si="15">IF(T3&gt;0,T3/100,"")</f>
        <v/>
      </c>
      <c r="AJ3" s="17" t="str">
        <f t="shared" ref="AJ3:AJ66" si="16">IF(U3&gt;0,U3/100,"")</f>
        <v/>
      </c>
      <c r="AK3" s="17" t="str">
        <f t="shared" ref="AK3:AK66" si="17">IF(H3&gt;0,CONCATENATE(IF(W3&lt;=12,W3,W3-12),IF(OR(W3&lt;12,W3=24),"am","pm"),"-",IF(X3&lt;=12,X3,X3-12),IF(OR(X3&lt;12,X3=24),"am","pm")),"")</f>
        <v/>
      </c>
      <c r="AL3" s="17" t="str">
        <f t="shared" ref="AL3:AL66" si="18">IF(J3&gt;0,CONCATENATE(IF(Y3&lt;=12,Y3,Y3-12),IF(OR(Y3&lt;12,Y3=24),"am","pm"),"-",IF(Z3&lt;=12,Z3,Z3-12),IF(OR(Z3&lt;12,Z3=24),"am","pm")),"")</f>
        <v>3pm-6.3pm</v>
      </c>
      <c r="AM3" s="17" t="str">
        <f t="shared" ref="AM3:AM66" si="19">IF(L3&gt;0,CONCATENATE(IF(AA3&lt;=12,AA3,AA3-12),IF(OR(AA3&lt;12,AA3=24),"am","pm"),"-",IF(AB3&lt;=12,AB3,AB3-12),IF(OR(AB3&lt;12,AB3=24),"am","pm")),"")</f>
        <v>3pm-6.3pm</v>
      </c>
      <c r="AN3" s="17" t="str">
        <f t="shared" ref="AN3:AN66" si="20">IF(N3&gt;0,CONCATENATE(IF(AC3&lt;=12,AC3,AC3-12),IF(OR(AC3&lt;12,AC3=24),"am","pm"),"-",IF(AD3&lt;=12,AD3,AD3-12),IF(OR(AD3&lt;12,AD3=24),"am","pm")),"")</f>
        <v>3pm-6.3pm</v>
      </c>
      <c r="AO3" s="17" t="str">
        <f t="shared" ref="AO3:AO66" si="21">IF(P3&gt;0,CONCATENATE(IF(AE3&lt;=12,AE3,AE3-12),IF(OR(AE3&lt;12,AE3=24),"am","pm"),"-",IF(AF3&lt;=12,AF3,AF3-12),IF(OR(AF3&lt;12,AF3=24),"am","pm")),"")</f>
        <v>3pm-6.3pm</v>
      </c>
      <c r="AP3" s="17" t="str">
        <f t="shared" ref="AP3:AP66" si="22">IF(R3&gt;0,CONCATENATE(IF(AG3&lt;=12,AG3,AG3-12),IF(OR(AG3&lt;12,AG3=24),"am","pm"),"-",IF(AH3&lt;=12,AH3,AH3-12),IF(OR(AH3&lt;12,AH3=24),"am","pm")),"")</f>
        <v>3pm-6.3pm</v>
      </c>
      <c r="AQ3" s="17" t="str">
        <f t="shared" ref="AQ3:AQ66" si="23">IF(T3&gt;0,CONCATENATE(IF(AI3&lt;=12,AI3,AI3-12),IF(OR(AI3&lt;12,AI3=24),"am","pm"),"-",IF(AJ3&lt;=12,AJ3,AJ3-12),IF(OR(AJ3&lt;12,AJ3=24),"am","pm")),"")</f>
        <v/>
      </c>
      <c r="AR3" t="s">
        <v>1130</v>
      </c>
      <c r="AV3" s="4" t="s">
        <v>30</v>
      </c>
      <c r="AW3" s="4" t="s">
        <v>30</v>
      </c>
      <c r="AX3" s="16" t="str">
        <f t="shared" ref="AX3:AX66"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   'phone-number': "", 'address': "4301 Main St Westminster CO", 'other-amenities': ['','',''], 'has-drink':true, 'has-food':true},</v>
      </c>
      <c r="AY3" s="17" t="str">
        <f t="shared" ref="AY3:AY66" si="25">IF(AS3&gt;0,"&lt;img src=@img/outdoor.png@&gt;","")</f>
        <v/>
      </c>
      <c r="AZ3" s="17" t="str">
        <f t="shared" ref="AZ3:AZ66" si="26">IF(AT3&gt;0,"&lt;img src=@img/pets.png@&gt;","")</f>
        <v/>
      </c>
      <c r="BA3" s="17" t="str">
        <f t="shared" ref="BA3:BA66" si="27">IF(AU3="hard","&lt;img src=@img/hard.png@&gt;",IF(AU3="medium","&lt;img src=@img/medium.png@&gt;",IF(AU3="easy","&lt;img src=@img/easy.png@&gt;","")))</f>
        <v/>
      </c>
      <c r="BB3" s="17" t="str">
        <f t="shared" ref="BB3:BB66" si="28">IF(AV3="true","&lt;img src=@img/drinkicon.png@&gt;","")</f>
        <v>&lt;img src=@img/drinkicon.png@&gt;</v>
      </c>
      <c r="BC3" s="17" t="str">
        <f t="shared" ref="BC3:BC66" si="29">IF(AW3="true","&lt;img src=@img/foodicon.png@&gt;","")</f>
        <v>&lt;img src=@img/foodicon.png@&gt;</v>
      </c>
      <c r="BD3" s="17" t="str">
        <f t="shared" ref="BD3:BD66" si="30">CONCATENATE(AY3,AZ3,BA3,BB3,BC3,BK3)</f>
        <v>&lt;img src=@img/drinkicon.png@&gt;&lt;img src=@img/foodicon.png@&gt;</v>
      </c>
      <c r="BE3" s="17" t="str">
        <f t="shared" ref="BE3:BE66" si="31">CONCATENATE(IF(AS3&gt;0,"outdoor ",""),IF(AT3&gt;0,"pet ",""),IF(AV3="true","drink ",""),IF(AW3="true","food ",""),AU3," ",E3," ",C3,IF(BJ3=TRUE," kid",""))</f>
        <v>drink food   Westminster</v>
      </c>
      <c r="BF3" s="17" t="str">
        <f t="shared" ref="BF3:BF66"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5">
      <c r="B4" t="s">
        <v>957</v>
      </c>
      <c r="C4" t="s">
        <v>913</v>
      </c>
      <c r="G4" s="16" t="s">
        <v>958</v>
      </c>
      <c r="H4">
        <v>1500</v>
      </c>
      <c r="I4">
        <v>1900</v>
      </c>
      <c r="J4">
        <v>1500</v>
      </c>
      <c r="K4">
        <v>1900</v>
      </c>
      <c r="L4">
        <v>1500</v>
      </c>
      <c r="M4">
        <v>1900</v>
      </c>
      <c r="N4">
        <v>1500</v>
      </c>
      <c r="O4">
        <v>1900</v>
      </c>
      <c r="P4">
        <v>1500</v>
      </c>
      <c r="Q4">
        <v>1900</v>
      </c>
      <c r="R4">
        <v>1500</v>
      </c>
      <c r="S4">
        <v>1900</v>
      </c>
      <c r="T4">
        <v>1500</v>
      </c>
      <c r="U4">
        <v>1900</v>
      </c>
      <c r="V4" s="8" t="s">
        <v>1077</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1076</v>
      </c>
      <c r="AV4" s="4" t="s">
        <v>30</v>
      </c>
      <c r="AW4" s="4" t="s">
        <v>30</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lowery</v>
      </c>
      <c r="BF4" s="17" t="str">
        <f t="shared" si="32"/>
        <v>Lowery</v>
      </c>
      <c r="BG4" s="17">
        <v>39.740448999999998</v>
      </c>
      <c r="BH4" s="17">
        <v>-104.88911</v>
      </c>
      <c r="BI4" s="17" t="str">
        <f t="shared" si="1"/>
        <v>[39.740449,-104.88911],</v>
      </c>
      <c r="BJ4" s="17"/>
      <c r="BK4" s="17" t="str">
        <f t="shared" si="2"/>
        <v/>
      </c>
      <c r="BL4" s="17"/>
    </row>
    <row r="5" spans="2:64" ht="165">
      <c r="B5" t="s">
        <v>175</v>
      </c>
      <c r="C5" t="s">
        <v>311</v>
      </c>
      <c r="G5" s="17" t="s">
        <v>627</v>
      </c>
      <c r="J5" t="s">
        <v>488</v>
      </c>
      <c r="K5" t="s">
        <v>491</v>
      </c>
      <c r="L5" t="s">
        <v>488</v>
      </c>
      <c r="M5" t="s">
        <v>491</v>
      </c>
      <c r="N5" t="s">
        <v>488</v>
      </c>
      <c r="O5" t="s">
        <v>491</v>
      </c>
      <c r="P5" t="s">
        <v>488</v>
      </c>
      <c r="Q5" t="s">
        <v>491</v>
      </c>
      <c r="R5" t="s">
        <v>488</v>
      </c>
      <c r="S5" t="s">
        <v>491</v>
      </c>
      <c r="T5" t="s">
        <v>494</v>
      </c>
      <c r="U5" t="s">
        <v>492</v>
      </c>
      <c r="V5" s="8" t="s">
        <v>413</v>
      </c>
      <c r="W5" s="17" t="str">
        <f t="shared" si="3"/>
        <v/>
      </c>
      <c r="X5" s="17" t="str">
        <f t="shared" si="4"/>
        <v/>
      </c>
      <c r="Y5" s="17">
        <f t="shared" si="5"/>
        <v>15</v>
      </c>
      <c r="Z5" s="17">
        <f t="shared" si="6"/>
        <v>19</v>
      </c>
      <c r="AA5" s="17">
        <f t="shared" si="7"/>
        <v>15</v>
      </c>
      <c r="AB5" s="17">
        <f t="shared" si="8"/>
        <v>19</v>
      </c>
      <c r="AC5" s="17">
        <f t="shared" si="9"/>
        <v>15</v>
      </c>
      <c r="AD5" s="17">
        <f t="shared" si="10"/>
        <v>19</v>
      </c>
      <c r="AE5" s="17">
        <f t="shared" si="11"/>
        <v>15</v>
      </c>
      <c r="AF5" s="17">
        <f t="shared" si="12"/>
        <v>19</v>
      </c>
      <c r="AG5" s="17">
        <f t="shared" si="13"/>
        <v>15</v>
      </c>
      <c r="AH5" s="17">
        <f t="shared" si="14"/>
        <v>19</v>
      </c>
      <c r="AI5" s="17">
        <f t="shared" si="15"/>
        <v>11</v>
      </c>
      <c r="AJ5" s="17">
        <f t="shared" si="16"/>
        <v>17</v>
      </c>
      <c r="AK5" s="17" t="str">
        <f t="shared" si="17"/>
        <v/>
      </c>
      <c r="AL5" s="17" t="str">
        <f t="shared" si="18"/>
        <v>3pm-7pm</v>
      </c>
      <c r="AM5" s="17" t="str">
        <f t="shared" si="19"/>
        <v>3pm-7pm</v>
      </c>
      <c r="AN5" s="17" t="str">
        <f t="shared" si="20"/>
        <v>3pm-7pm</v>
      </c>
      <c r="AO5" s="17" t="str">
        <f t="shared" si="21"/>
        <v>3pm-7pm</v>
      </c>
      <c r="AP5" s="17" t="str">
        <f t="shared" si="22"/>
        <v>3pm-7pm</v>
      </c>
      <c r="AQ5" s="17" t="str">
        <f t="shared" si="23"/>
        <v>11am-5pm</v>
      </c>
      <c r="AR5" s="17" t="s">
        <v>816</v>
      </c>
      <c r="AS5" t="s">
        <v>485</v>
      </c>
      <c r="AV5" s="17" t="s">
        <v>30</v>
      </c>
      <c r="AW5" s="17" t="s">
        <v>30</v>
      </c>
      <c r="AX5"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   'phone-number': "", 'address': "501 E. 17th Avenue Denver CO", 'other-amenities': ['outside','',''], 'has-drink':true, 'has-food':true},</v>
      </c>
      <c r="AY5" s="17" t="str">
        <f t="shared" si="25"/>
        <v>&lt;img src=@img/outdoor.png@&gt;</v>
      </c>
      <c r="AZ5" s="17" t="str">
        <f t="shared" si="26"/>
        <v/>
      </c>
      <c r="BA5" s="17" t="str">
        <f t="shared" si="27"/>
        <v/>
      </c>
      <c r="BB5" s="17" t="str">
        <f t="shared" si="28"/>
        <v>&lt;img src=@img/drinkicon.png@&gt;</v>
      </c>
      <c r="BC5" s="17" t="str">
        <f t="shared" si="29"/>
        <v>&lt;img src=@img/foodicon.png@&gt;</v>
      </c>
      <c r="BD5" s="17" t="str">
        <f t="shared" si="30"/>
        <v>&lt;img src=@img/outdoor.png@&gt;&lt;img src=@img/drinkicon.png@&gt;&lt;img src=@img/foodicon.png@&gt;</v>
      </c>
      <c r="BE5" s="17" t="str">
        <f t="shared" si="31"/>
        <v>outdoor drink food   Uptown</v>
      </c>
      <c r="BF5" s="17" t="str">
        <f t="shared" si="32"/>
        <v>Uptown</v>
      </c>
      <c r="BG5" s="17">
        <v>39.743558</v>
      </c>
      <c r="BH5" s="17">
        <v>-104.980734</v>
      </c>
      <c r="BI5" s="17" t="str">
        <f t="shared" si="1"/>
        <v>[39.743558,-104.980734],</v>
      </c>
      <c r="BJ5" s="17"/>
      <c r="BK5" s="17" t="str">
        <f t="shared" si="2"/>
        <v/>
      </c>
      <c r="BL5" s="7"/>
    </row>
    <row r="6" spans="2:64" s="8" customFormat="1" ht="150">
      <c r="B6" s="17" t="s">
        <v>61</v>
      </c>
      <c r="C6" s="17" t="s">
        <v>700</v>
      </c>
      <c r="D6" s="17"/>
      <c r="E6" s="17"/>
      <c r="F6" s="17"/>
      <c r="G6" s="17" t="s">
        <v>512</v>
      </c>
      <c r="H6" s="17" t="s">
        <v>488</v>
      </c>
      <c r="I6" s="17" t="s">
        <v>490</v>
      </c>
      <c r="J6" s="17" t="s">
        <v>488</v>
      </c>
      <c r="K6" s="17" t="s">
        <v>490</v>
      </c>
      <c r="L6" s="17" t="s">
        <v>488</v>
      </c>
      <c r="M6" s="17" t="s">
        <v>490</v>
      </c>
      <c r="N6" s="17" t="s">
        <v>488</v>
      </c>
      <c r="O6" s="17" t="s">
        <v>490</v>
      </c>
      <c r="P6" s="17" t="s">
        <v>488</v>
      </c>
      <c r="Q6" s="17" t="s">
        <v>490</v>
      </c>
      <c r="R6" s="17" t="s">
        <v>488</v>
      </c>
      <c r="S6" s="17" t="s">
        <v>490</v>
      </c>
      <c r="T6" s="17" t="s">
        <v>488</v>
      </c>
      <c r="U6" s="17" t="s">
        <v>490</v>
      </c>
      <c r="V6" s="8" t="s">
        <v>309</v>
      </c>
      <c r="W6" s="17">
        <f t="shared" si="3"/>
        <v>15</v>
      </c>
      <c r="X6" s="17">
        <f t="shared" si="4"/>
        <v>18</v>
      </c>
      <c r="Y6" s="17">
        <f t="shared" si="5"/>
        <v>15</v>
      </c>
      <c r="Z6" s="17">
        <f t="shared" si="6"/>
        <v>18</v>
      </c>
      <c r="AA6" s="17">
        <f t="shared" si="7"/>
        <v>15</v>
      </c>
      <c r="AB6" s="17">
        <f t="shared" si="8"/>
        <v>18</v>
      </c>
      <c r="AC6" s="17">
        <f t="shared" si="9"/>
        <v>15</v>
      </c>
      <c r="AD6" s="17">
        <f t="shared" si="10"/>
        <v>18</v>
      </c>
      <c r="AE6" s="17">
        <f t="shared" si="11"/>
        <v>15</v>
      </c>
      <c r="AF6" s="17">
        <f t="shared" si="12"/>
        <v>18</v>
      </c>
      <c r="AG6" s="17">
        <f t="shared" si="13"/>
        <v>15</v>
      </c>
      <c r="AH6" s="17">
        <f t="shared" si="14"/>
        <v>18</v>
      </c>
      <c r="AI6" s="17">
        <f t="shared" si="15"/>
        <v>15</v>
      </c>
      <c r="AJ6" s="17">
        <f t="shared" si="16"/>
        <v>18</v>
      </c>
      <c r="AK6" s="17" t="str">
        <f t="shared" si="17"/>
        <v>3pm-6pm</v>
      </c>
      <c r="AL6" s="17" t="str">
        <f t="shared" si="18"/>
        <v>3pm-6pm</v>
      </c>
      <c r="AM6" s="17" t="str">
        <f t="shared" si="19"/>
        <v>3pm-6pm</v>
      </c>
      <c r="AN6" s="17" t="str">
        <f t="shared" si="20"/>
        <v>3pm-6pm</v>
      </c>
      <c r="AO6" s="17" t="str">
        <f t="shared" si="21"/>
        <v>3pm-6pm</v>
      </c>
      <c r="AP6" s="17" t="str">
        <f t="shared" si="22"/>
        <v>3pm-6pm</v>
      </c>
      <c r="AQ6" s="17" t="str">
        <f t="shared" si="23"/>
        <v>3pm-6pm</v>
      </c>
      <c r="AR6" s="2" t="s">
        <v>707</v>
      </c>
      <c r="AS6" s="17"/>
      <c r="AT6" s="17"/>
      <c r="AU6" s="17"/>
      <c r="AV6" s="4" t="s">
        <v>30</v>
      </c>
      <c r="AW6" s="4" t="s">
        <v>30</v>
      </c>
      <c r="AX6"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   'phone-number': "", 'address': "1294 S. Broadway Denver CO", 'other-amenities': ['','',''], 'has-drink':true, 'has-food':true},</v>
      </c>
      <c r="AY6" s="17" t="str">
        <f t="shared" si="25"/>
        <v/>
      </c>
      <c r="AZ6" s="17" t="str">
        <f t="shared" si="26"/>
        <v/>
      </c>
      <c r="BA6" s="17" t="str">
        <f t="shared" si="27"/>
        <v/>
      </c>
      <c r="BB6" s="17" t="str">
        <f t="shared" si="28"/>
        <v>&lt;img src=@img/drinkicon.png@&gt;</v>
      </c>
      <c r="BC6" s="17" t="str">
        <f t="shared" si="29"/>
        <v>&lt;img src=@img/foodicon.png@&gt;</v>
      </c>
      <c r="BD6" s="17" t="str">
        <f t="shared" si="30"/>
        <v>&lt;img src=@img/drinkicon.png@&gt;&lt;img src=@img/foodicon.png@&gt;</v>
      </c>
      <c r="BE6" s="17" t="str">
        <f t="shared" si="31"/>
        <v>drink food   Washington</v>
      </c>
      <c r="BF6" s="17" t="str">
        <f t="shared" si="32"/>
        <v>Washington Park</v>
      </c>
      <c r="BG6" s="17">
        <v>39.693313000000003</v>
      </c>
      <c r="BH6" s="17">
        <v>-104.98718700000001</v>
      </c>
      <c r="BI6" s="17" t="str">
        <f t="shared" si="1"/>
        <v>[39.693313,-104.987187],</v>
      </c>
      <c r="BJ6" s="17"/>
      <c r="BK6" s="17" t="str">
        <f t="shared" si="2"/>
        <v/>
      </c>
      <c r="BL6" s="7"/>
    </row>
    <row r="7" spans="2:64" ht="150">
      <c r="B7" t="s">
        <v>241</v>
      </c>
      <c r="C7" t="s">
        <v>278</v>
      </c>
      <c r="G7" s="17" t="s">
        <v>692</v>
      </c>
      <c r="V7" s="8" t="s">
        <v>467</v>
      </c>
      <c r="W7" s="17" t="str">
        <f t="shared" si="3"/>
        <v/>
      </c>
      <c r="X7" s="17" t="str">
        <f t="shared" si="4"/>
        <v/>
      </c>
      <c r="Y7" s="17" t="str">
        <f t="shared" si="5"/>
        <v/>
      </c>
      <c r="Z7" s="17" t="str">
        <f t="shared" si="6"/>
        <v/>
      </c>
      <c r="AA7" s="17" t="str">
        <f t="shared" si="7"/>
        <v/>
      </c>
      <c r="AB7" s="17" t="str">
        <f t="shared" si="8"/>
        <v/>
      </c>
      <c r="AC7" s="17" t="str">
        <f t="shared" si="9"/>
        <v/>
      </c>
      <c r="AD7" s="17" t="str">
        <f t="shared" si="10"/>
        <v/>
      </c>
      <c r="AE7" s="17" t="str">
        <f t="shared" si="11"/>
        <v/>
      </c>
      <c r="AF7" s="17" t="str">
        <f t="shared" si="12"/>
        <v/>
      </c>
      <c r="AG7" s="17" t="str">
        <f t="shared" si="13"/>
        <v/>
      </c>
      <c r="AH7" s="17" t="str">
        <f t="shared" si="14"/>
        <v/>
      </c>
      <c r="AI7" s="17" t="str">
        <f t="shared" si="15"/>
        <v/>
      </c>
      <c r="AJ7" s="17" t="str">
        <f t="shared" si="16"/>
        <v/>
      </c>
      <c r="AK7" s="17" t="str">
        <f t="shared" si="17"/>
        <v/>
      </c>
      <c r="AL7" s="17" t="str">
        <f t="shared" si="18"/>
        <v/>
      </c>
      <c r="AM7" s="17" t="str">
        <f t="shared" si="19"/>
        <v/>
      </c>
      <c r="AN7" s="17" t="str">
        <f t="shared" si="20"/>
        <v/>
      </c>
      <c r="AO7" s="17" t="str">
        <f t="shared" si="21"/>
        <v/>
      </c>
      <c r="AP7" s="17" t="str">
        <f t="shared" si="22"/>
        <v/>
      </c>
      <c r="AQ7" s="17" t="str">
        <f t="shared" si="23"/>
        <v/>
      </c>
      <c r="AR7" s="17" t="s">
        <v>879</v>
      </c>
      <c r="AV7" s="17" t="s">
        <v>30</v>
      </c>
      <c r="AW7" s="17" t="s">
        <v>31</v>
      </c>
      <c r="AX7"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   'phone-number': "", 'address': "218 S. Broadway Denver CO", 'other-amenities': ['','',''], 'has-drink':true, 'has-food':false},</v>
      </c>
      <c r="AY7" s="17" t="str">
        <f t="shared" si="25"/>
        <v/>
      </c>
      <c r="AZ7" s="17" t="str">
        <f t="shared" si="26"/>
        <v/>
      </c>
      <c r="BA7" s="17" t="str">
        <f t="shared" si="27"/>
        <v/>
      </c>
      <c r="BB7" s="17" t="str">
        <f t="shared" si="28"/>
        <v>&lt;img src=@img/drinkicon.png@&gt;</v>
      </c>
      <c r="BC7" s="17" t="str">
        <f t="shared" si="29"/>
        <v/>
      </c>
      <c r="BD7" s="17" t="str">
        <f t="shared" si="30"/>
        <v>&lt;img src=@img/drinkicon.png@&gt;</v>
      </c>
      <c r="BE7" s="17" t="str">
        <f t="shared" si="31"/>
        <v>drink   Baker</v>
      </c>
      <c r="BF7" s="17" t="str">
        <f t="shared" si="32"/>
        <v>Baker</v>
      </c>
      <c r="BG7" s="17">
        <v>39.712662999999999</v>
      </c>
      <c r="BH7" s="17">
        <v>-104.987284</v>
      </c>
      <c r="BI7" s="17" t="str">
        <f t="shared" si="1"/>
        <v>[39.712663,-104.987284],</v>
      </c>
      <c r="BJ7" s="17"/>
      <c r="BK7" s="17" t="str">
        <f t="shared" si="2"/>
        <v/>
      </c>
      <c r="BL7" s="7"/>
    </row>
    <row r="8" spans="2:64" ht="135">
      <c r="B8" t="s">
        <v>258</v>
      </c>
      <c r="C8" t="s">
        <v>700</v>
      </c>
      <c r="G8" s="17" t="s">
        <v>288</v>
      </c>
      <c r="H8" t="s">
        <v>488</v>
      </c>
      <c r="I8" t="s">
        <v>490</v>
      </c>
      <c r="J8" t="s">
        <v>488</v>
      </c>
      <c r="K8" t="s">
        <v>490</v>
      </c>
      <c r="L8" t="s">
        <v>488</v>
      </c>
      <c r="M8" t="s">
        <v>490</v>
      </c>
      <c r="N8" t="s">
        <v>488</v>
      </c>
      <c r="O8" t="s">
        <v>490</v>
      </c>
      <c r="P8" t="s">
        <v>488</v>
      </c>
      <c r="Q8" t="s">
        <v>490</v>
      </c>
      <c r="R8" t="s">
        <v>488</v>
      </c>
      <c r="S8" t="s">
        <v>490</v>
      </c>
      <c r="T8" t="s">
        <v>488</v>
      </c>
      <c r="U8" t="s">
        <v>490</v>
      </c>
      <c r="V8" s="8" t="s">
        <v>289</v>
      </c>
      <c r="W8" s="17">
        <f t="shared" si="3"/>
        <v>15</v>
      </c>
      <c r="X8" s="17">
        <f t="shared" si="4"/>
        <v>18</v>
      </c>
      <c r="Y8" s="17">
        <f t="shared" si="5"/>
        <v>15</v>
      </c>
      <c r="Z8" s="17">
        <f t="shared" si="6"/>
        <v>18</v>
      </c>
      <c r="AA8" s="17">
        <f t="shared" si="7"/>
        <v>15</v>
      </c>
      <c r="AB8" s="17">
        <f t="shared" si="8"/>
        <v>18</v>
      </c>
      <c r="AC8" s="17">
        <f t="shared" si="9"/>
        <v>15</v>
      </c>
      <c r="AD8" s="17">
        <f t="shared" si="10"/>
        <v>18</v>
      </c>
      <c r="AE8" s="17">
        <f t="shared" si="11"/>
        <v>15</v>
      </c>
      <c r="AF8" s="17">
        <f t="shared" si="12"/>
        <v>18</v>
      </c>
      <c r="AG8" s="17">
        <f t="shared" si="13"/>
        <v>15</v>
      </c>
      <c r="AH8" s="17">
        <f t="shared" si="14"/>
        <v>18</v>
      </c>
      <c r="AI8" s="17">
        <f t="shared" si="15"/>
        <v>15</v>
      </c>
      <c r="AJ8" s="17">
        <f t="shared" si="16"/>
        <v>18</v>
      </c>
      <c r="AK8" s="17" t="str">
        <f t="shared" si="17"/>
        <v>3pm-6pm</v>
      </c>
      <c r="AL8" s="17" t="str">
        <f t="shared" si="18"/>
        <v>3pm-6pm</v>
      </c>
      <c r="AM8" s="17" t="str">
        <f t="shared" si="19"/>
        <v>3pm-6pm</v>
      </c>
      <c r="AN8" s="17" t="str">
        <f t="shared" si="20"/>
        <v>3pm-6pm</v>
      </c>
      <c r="AO8" s="17" t="str">
        <f t="shared" si="21"/>
        <v>3pm-6pm</v>
      </c>
      <c r="AP8" s="17" t="str">
        <f t="shared" si="22"/>
        <v>3pm-6pm</v>
      </c>
      <c r="AQ8" s="17" t="str">
        <f t="shared" si="23"/>
        <v>3pm-6pm</v>
      </c>
      <c r="AR8" s="17" t="s">
        <v>890</v>
      </c>
      <c r="AS8" t="s">
        <v>485</v>
      </c>
      <c r="AV8" s="17" t="s">
        <v>30</v>
      </c>
      <c r="AW8" s="17" t="s">
        <v>31</v>
      </c>
      <c r="AX8"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   'phone-number': "", 'address': "2217 E Mississippi Ave, Denver, CO", 'other-amenities': ['outside','',''], 'has-drink':true, 'has-food':false},</v>
      </c>
      <c r="AY8" s="17" t="str">
        <f t="shared" si="25"/>
        <v>&lt;img src=@img/outdoor.png@&gt;</v>
      </c>
      <c r="AZ8" s="17" t="str">
        <f t="shared" si="26"/>
        <v/>
      </c>
      <c r="BA8" s="17" t="str">
        <f t="shared" si="27"/>
        <v/>
      </c>
      <c r="BB8" s="17" t="str">
        <f t="shared" si="28"/>
        <v>&lt;img src=@img/drinkicon.png@&gt;</v>
      </c>
      <c r="BC8" s="17" t="str">
        <f t="shared" si="29"/>
        <v/>
      </c>
      <c r="BD8" s="17" t="str">
        <f t="shared" si="30"/>
        <v>&lt;img src=@img/outdoor.png@&gt;&lt;img src=@img/drinkicon.png@&gt;</v>
      </c>
      <c r="BE8" s="17" t="str">
        <f t="shared" si="31"/>
        <v>outdoor drink   Washington</v>
      </c>
      <c r="BF8" s="17" t="str">
        <f t="shared" si="32"/>
        <v>Washington Park</v>
      </c>
      <c r="BG8" s="17">
        <v>39.696708999999998</v>
      </c>
      <c r="BH8" s="17">
        <v>-104.96127300000001</v>
      </c>
      <c r="BI8" s="17" t="str">
        <f t="shared" si="1"/>
        <v>[39.696709,-104.961273],</v>
      </c>
      <c r="BJ8" s="17"/>
      <c r="BK8" s="17" t="str">
        <f t="shared" si="2"/>
        <v/>
      </c>
      <c r="BL8" s="7"/>
    </row>
    <row r="9" spans="2:64" s="8" customFormat="1" ht="150">
      <c r="B9" s="17" t="s">
        <v>248</v>
      </c>
      <c r="C9" s="17" t="s">
        <v>907</v>
      </c>
      <c r="D9" s="17"/>
      <c r="E9" s="17"/>
      <c r="F9" s="17"/>
      <c r="G9" s="17" t="s">
        <v>471</v>
      </c>
      <c r="H9" s="17" t="s">
        <v>495</v>
      </c>
      <c r="I9" s="17" t="s">
        <v>490</v>
      </c>
      <c r="J9" s="17" t="s">
        <v>495</v>
      </c>
      <c r="K9" s="17" t="s">
        <v>490</v>
      </c>
      <c r="L9" s="17" t="s">
        <v>495</v>
      </c>
      <c r="M9" s="17" t="s">
        <v>490</v>
      </c>
      <c r="N9" s="17" t="s">
        <v>495</v>
      </c>
      <c r="O9" s="17" t="s">
        <v>490</v>
      </c>
      <c r="P9" s="17" t="s">
        <v>495</v>
      </c>
      <c r="Q9" s="17" t="s">
        <v>490</v>
      </c>
      <c r="R9" s="17" t="s">
        <v>495</v>
      </c>
      <c r="S9" s="17" t="s">
        <v>490</v>
      </c>
      <c r="T9" s="17" t="s">
        <v>495</v>
      </c>
      <c r="U9" s="17" t="s">
        <v>490</v>
      </c>
      <c r="V9" s="8" t="s">
        <v>1139</v>
      </c>
      <c r="W9" s="17">
        <f t="shared" si="3"/>
        <v>16</v>
      </c>
      <c r="X9" s="17">
        <f t="shared" si="4"/>
        <v>18</v>
      </c>
      <c r="Y9" s="17">
        <f t="shared" si="5"/>
        <v>16</v>
      </c>
      <c r="Z9" s="17">
        <f t="shared" si="6"/>
        <v>18</v>
      </c>
      <c r="AA9" s="17">
        <f t="shared" si="7"/>
        <v>16</v>
      </c>
      <c r="AB9" s="17">
        <f t="shared" si="8"/>
        <v>18</v>
      </c>
      <c r="AC9" s="17">
        <f t="shared" si="9"/>
        <v>16</v>
      </c>
      <c r="AD9" s="17">
        <f t="shared" si="10"/>
        <v>18</v>
      </c>
      <c r="AE9" s="17">
        <f t="shared" si="11"/>
        <v>16</v>
      </c>
      <c r="AF9" s="17">
        <f t="shared" si="12"/>
        <v>18</v>
      </c>
      <c r="AG9" s="17">
        <f t="shared" si="13"/>
        <v>16</v>
      </c>
      <c r="AH9" s="17">
        <f t="shared" si="14"/>
        <v>18</v>
      </c>
      <c r="AI9" s="17">
        <f t="shared" si="15"/>
        <v>16</v>
      </c>
      <c r="AJ9" s="17">
        <f t="shared" si="16"/>
        <v>18</v>
      </c>
      <c r="AK9" s="17" t="str">
        <f t="shared" si="17"/>
        <v>4pm-6pm</v>
      </c>
      <c r="AL9" s="17" t="str">
        <f t="shared" si="18"/>
        <v>4pm-6pm</v>
      </c>
      <c r="AM9" s="17" t="str">
        <f t="shared" si="19"/>
        <v>4pm-6pm</v>
      </c>
      <c r="AN9" s="17" t="str">
        <f t="shared" si="20"/>
        <v>4pm-6pm</v>
      </c>
      <c r="AO9" s="17" t="str">
        <f t="shared" si="21"/>
        <v>4pm-6pm</v>
      </c>
      <c r="AP9" s="17" t="str">
        <f t="shared" si="22"/>
        <v>4pm-6pm</v>
      </c>
      <c r="AQ9" s="17" t="str">
        <f t="shared" si="23"/>
        <v>4pm-6pm</v>
      </c>
      <c r="AR9" s="17" t="s">
        <v>884</v>
      </c>
      <c r="AS9" s="17" t="s">
        <v>485</v>
      </c>
      <c r="AT9" s="17"/>
      <c r="AU9" s="17"/>
      <c r="AV9" s="17" t="s">
        <v>30</v>
      </c>
      <c r="AW9" s="17" t="s">
        <v>30</v>
      </c>
      <c r="AX9"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   'phone-number': "", 'address': " 2501 16th St, Denver, CO ", 'other-amenities': ['outside','',''], 'has-drink':true, 'has-food':true},</v>
      </c>
      <c r="AY9" s="17" t="str">
        <f t="shared" si="25"/>
        <v>&lt;img src=@img/outdoor.png@&gt;</v>
      </c>
      <c r="AZ9" s="17" t="str">
        <f t="shared" si="26"/>
        <v/>
      </c>
      <c r="BA9" s="17" t="str">
        <f t="shared" si="27"/>
        <v/>
      </c>
      <c r="BB9" s="17" t="str">
        <f t="shared" si="28"/>
        <v>&lt;img src=@img/drinkicon.png@&gt;</v>
      </c>
      <c r="BC9" s="17" t="str">
        <f t="shared" si="29"/>
        <v>&lt;img src=@img/foodicon.png@&gt;</v>
      </c>
      <c r="BD9" s="17" t="str">
        <f t="shared" si="30"/>
        <v>&lt;img src=@img/outdoor.png@&gt;&lt;img src=@img/drinkicon.png@&gt;&lt;img src=@img/foodicon.png@&gt;</v>
      </c>
      <c r="BE9" s="17" t="str">
        <f t="shared" si="31"/>
        <v>outdoor drink food   highlands</v>
      </c>
      <c r="BF9" s="17" t="str">
        <f t="shared" si="32"/>
        <v>Highlands</v>
      </c>
      <c r="BG9" s="17">
        <v>39.758626</v>
      </c>
      <c r="BH9" s="17">
        <v>-105.00921700000001</v>
      </c>
      <c r="BI9" s="17" t="str">
        <f t="shared" si="1"/>
        <v>[39.758626,-105.009217],</v>
      </c>
      <c r="BJ9" s="17"/>
      <c r="BK9" s="17" t="str">
        <f t="shared" si="2"/>
        <v/>
      </c>
      <c r="BL9" s="7"/>
    </row>
    <row r="10" spans="2:64" ht="150">
      <c r="B10" t="s">
        <v>1004</v>
      </c>
      <c r="C10" t="s">
        <v>909</v>
      </c>
      <c r="G10" s="16" t="s">
        <v>1005</v>
      </c>
      <c r="J10">
        <v>1430</v>
      </c>
      <c r="K10">
        <v>1830</v>
      </c>
      <c r="L10">
        <v>1430</v>
      </c>
      <c r="M10">
        <v>1830</v>
      </c>
      <c r="N10">
        <v>1430</v>
      </c>
      <c r="O10">
        <v>1830</v>
      </c>
      <c r="P10">
        <v>1430</v>
      </c>
      <c r="Q10">
        <v>1830</v>
      </c>
      <c r="R10">
        <v>1430</v>
      </c>
      <c r="S10">
        <v>1830</v>
      </c>
      <c r="V10" s="8" t="s">
        <v>1114</v>
      </c>
      <c r="W10" s="17" t="str">
        <f t="shared" si="3"/>
        <v/>
      </c>
      <c r="X10" s="17" t="str">
        <f t="shared" si="4"/>
        <v/>
      </c>
      <c r="Y10" s="17">
        <f t="shared" si="5"/>
        <v>14.3</v>
      </c>
      <c r="Z10" s="17">
        <f t="shared" si="6"/>
        <v>18.3</v>
      </c>
      <c r="AA10" s="17">
        <f t="shared" si="7"/>
        <v>14.3</v>
      </c>
      <c r="AB10" s="17">
        <f t="shared" si="8"/>
        <v>18.3</v>
      </c>
      <c r="AC10" s="17">
        <f t="shared" si="9"/>
        <v>14.3</v>
      </c>
      <c r="AD10" s="17">
        <f t="shared" si="10"/>
        <v>18.3</v>
      </c>
      <c r="AE10" s="17">
        <f t="shared" si="11"/>
        <v>14.3</v>
      </c>
      <c r="AF10" s="17">
        <f t="shared" si="12"/>
        <v>18.3</v>
      </c>
      <c r="AG10" s="17">
        <f t="shared" si="13"/>
        <v>14.3</v>
      </c>
      <c r="AH10" s="17">
        <f t="shared" si="14"/>
        <v>18.3</v>
      </c>
      <c r="AI10" s="17" t="str">
        <f t="shared" si="15"/>
        <v/>
      </c>
      <c r="AJ10" s="17" t="str">
        <f t="shared" si="16"/>
        <v/>
      </c>
      <c r="AK10" s="17" t="str">
        <f t="shared" si="17"/>
        <v/>
      </c>
      <c r="AL10" s="17" t="str">
        <f t="shared" si="18"/>
        <v>2.3pm-6.3pm</v>
      </c>
      <c r="AM10" s="17" t="str">
        <f t="shared" si="19"/>
        <v>2.3pm-6.3pm</v>
      </c>
      <c r="AN10" s="17" t="str">
        <f t="shared" si="20"/>
        <v>2.3pm-6.3pm</v>
      </c>
      <c r="AO10" s="17" t="str">
        <f t="shared" si="21"/>
        <v>2.3pm-6.3pm</v>
      </c>
      <c r="AP10" s="17" t="str">
        <f t="shared" si="22"/>
        <v>2.3pm-6.3pm</v>
      </c>
      <c r="AQ10" s="17" t="str">
        <f t="shared" si="23"/>
        <v/>
      </c>
      <c r="AR10" s="17" t="s">
        <v>1113</v>
      </c>
      <c r="AV10" s="4" t="s">
        <v>30</v>
      </c>
      <c r="AW10" s="4" t="s">
        <v>30</v>
      </c>
      <c r="AX10"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   'phone-number': "", 'address': "6799 E Belleview Ave Denver CO", 'other-amenities': ['','',''], 'has-drink':true, 'has-food':true},</v>
      </c>
      <c r="AY10" s="17" t="str">
        <f t="shared" si="25"/>
        <v/>
      </c>
      <c r="AZ10" s="17" t="str">
        <f t="shared" si="26"/>
        <v/>
      </c>
      <c r="BA10" s="17" t="str">
        <f t="shared" si="27"/>
        <v/>
      </c>
      <c r="BB10" s="17" t="str">
        <f t="shared" si="28"/>
        <v>&lt;img src=@img/drinkicon.png@&gt;</v>
      </c>
      <c r="BC10" s="17" t="str">
        <f t="shared" si="29"/>
        <v>&lt;img src=@img/foodicon.png@&gt;</v>
      </c>
      <c r="BD10" s="17" t="str">
        <f t="shared" si="30"/>
        <v>&lt;img src=@img/drinkicon.png@&gt;&lt;img src=@img/foodicon.png@&gt;</v>
      </c>
      <c r="BE10" s="17" t="str">
        <f t="shared" si="31"/>
        <v>drink food   dtc</v>
      </c>
      <c r="BF10" s="17" t="str">
        <f t="shared" si="32"/>
        <v>DTC</v>
      </c>
      <c r="BG10" s="17">
        <v>39.624425000000002</v>
      </c>
      <c r="BH10" s="17">
        <v>-104.90736800000001</v>
      </c>
      <c r="BI10" s="17" t="str">
        <f t="shared" si="1"/>
        <v>[39.624425,-104.907368],</v>
      </c>
      <c r="BJ10" s="17"/>
      <c r="BK10" s="17" t="str">
        <f t="shared" si="2"/>
        <v/>
      </c>
      <c r="BL10" s="17"/>
    </row>
    <row r="11" spans="2:64" s="17" customFormat="1" ht="120">
      <c r="B11" s="17" t="s">
        <v>924</v>
      </c>
      <c r="C11" s="17" t="s">
        <v>911</v>
      </c>
      <c r="G11" s="16" t="s">
        <v>925</v>
      </c>
      <c r="V11" s="8"/>
      <c r="W11" s="17" t="str">
        <f t="shared" si="3"/>
        <v/>
      </c>
      <c r="X11" s="17" t="str">
        <f t="shared" si="4"/>
        <v/>
      </c>
      <c r="Y11" s="17" t="str">
        <f t="shared" si="5"/>
        <v/>
      </c>
      <c r="Z11" s="17" t="str">
        <f t="shared" si="6"/>
        <v/>
      </c>
      <c r="AA11" s="17" t="str">
        <f t="shared" si="7"/>
        <v/>
      </c>
      <c r="AB11" s="17" t="str">
        <f t="shared" si="8"/>
        <v/>
      </c>
      <c r="AC11" s="17" t="str">
        <f t="shared" si="9"/>
        <v/>
      </c>
      <c r="AD11" s="17" t="str">
        <f t="shared" si="10"/>
        <v/>
      </c>
      <c r="AE11" s="17" t="str">
        <f t="shared" si="11"/>
        <v/>
      </c>
      <c r="AF11" s="17" t="str">
        <f t="shared" si="12"/>
        <v/>
      </c>
      <c r="AG11" s="17" t="str">
        <f t="shared" si="13"/>
        <v/>
      </c>
      <c r="AH11" s="17" t="str">
        <f t="shared" si="14"/>
        <v/>
      </c>
      <c r="AI11" s="17" t="str">
        <f t="shared" si="15"/>
        <v/>
      </c>
      <c r="AJ11" s="17" t="str">
        <f t="shared" si="16"/>
        <v/>
      </c>
      <c r="AK11" s="17" t="str">
        <f t="shared" si="17"/>
        <v/>
      </c>
      <c r="AL11" s="17" t="str">
        <f t="shared" si="18"/>
        <v/>
      </c>
      <c r="AM11" s="17" t="str">
        <f t="shared" si="19"/>
        <v/>
      </c>
      <c r="AN11" s="17" t="str">
        <f t="shared" si="20"/>
        <v/>
      </c>
      <c r="AO11" s="17" t="str">
        <f t="shared" si="21"/>
        <v/>
      </c>
      <c r="AP11" s="17" t="str">
        <f t="shared" si="22"/>
        <v/>
      </c>
      <c r="AQ11" s="17" t="str">
        <f t="shared" si="23"/>
        <v/>
      </c>
      <c r="AR11" s="21" t="s">
        <v>1047</v>
      </c>
      <c r="AV11" s="4" t="s">
        <v>31</v>
      </c>
      <c r="AW11" s="4" t="s">
        <v>31</v>
      </c>
      <c r="AX11"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   'phone-number': "", 'address': "1930 S Havana St Aurora, CO", 'other-amenities': ['','',''], 'has-drink':false, 'has-food':false},</v>
      </c>
      <c r="AY11" s="17" t="str">
        <f t="shared" si="25"/>
        <v/>
      </c>
      <c r="AZ11" s="17" t="str">
        <f t="shared" si="26"/>
        <v/>
      </c>
      <c r="BA11" s="17" t="str">
        <f t="shared" si="27"/>
        <v/>
      </c>
      <c r="BB11" s="17" t="str">
        <f t="shared" si="28"/>
        <v/>
      </c>
      <c r="BC11" s="17" t="str">
        <f t="shared" si="29"/>
        <v/>
      </c>
      <c r="BD11" s="17" t="str">
        <f t="shared" si="30"/>
        <v/>
      </c>
      <c r="BE11" s="17" t="str">
        <f t="shared" si="31"/>
        <v xml:space="preserve">  aurora</v>
      </c>
      <c r="BF11" s="17" t="str">
        <f t="shared" si="32"/>
        <v>Aurora</v>
      </c>
      <c r="BG11" s="17">
        <v>39.681429999999999</v>
      </c>
      <c r="BH11" s="17">
        <v>-104.864948</v>
      </c>
      <c r="BI11" s="17" t="str">
        <f t="shared" si="1"/>
        <v>[39.68143,-104.864948],</v>
      </c>
      <c r="BK11" s="17" t="str">
        <f t="shared" si="2"/>
        <v/>
      </c>
    </row>
    <row r="12" spans="2:64" s="8" customFormat="1" ht="150">
      <c r="B12" s="17" t="s">
        <v>936</v>
      </c>
      <c r="C12" s="17" t="s">
        <v>911</v>
      </c>
      <c r="D12" s="17"/>
      <c r="E12" s="17"/>
      <c r="F12" s="17"/>
      <c r="G12" s="16" t="s">
        <v>937</v>
      </c>
      <c r="H12" s="17"/>
      <c r="I12" s="17"/>
      <c r="J12" s="17"/>
      <c r="K12" s="17"/>
      <c r="L12" s="17">
        <v>1500</v>
      </c>
      <c r="M12" s="17">
        <v>1700</v>
      </c>
      <c r="N12" s="17">
        <v>1500</v>
      </c>
      <c r="O12" s="17">
        <v>1700</v>
      </c>
      <c r="P12" s="17">
        <v>1500</v>
      </c>
      <c r="Q12" s="17">
        <v>1700</v>
      </c>
      <c r="R12" s="17">
        <v>1500</v>
      </c>
      <c r="S12" s="17">
        <v>1700</v>
      </c>
      <c r="T12" s="17">
        <v>1500</v>
      </c>
      <c r="U12" s="17" t="s">
        <v>1058</v>
      </c>
      <c r="W12" s="17" t="str">
        <f t="shared" si="3"/>
        <v/>
      </c>
      <c r="X12" s="17" t="str">
        <f t="shared" si="4"/>
        <v/>
      </c>
      <c r="Y12" s="17" t="str">
        <f t="shared" si="5"/>
        <v/>
      </c>
      <c r="Z12" s="17" t="str">
        <f t="shared" si="6"/>
        <v/>
      </c>
      <c r="AA12" s="17">
        <f t="shared" si="7"/>
        <v>15</v>
      </c>
      <c r="AB12" s="17">
        <f t="shared" si="8"/>
        <v>17</v>
      </c>
      <c r="AC12" s="17">
        <f t="shared" si="9"/>
        <v>15</v>
      </c>
      <c r="AD12" s="17">
        <f t="shared" si="10"/>
        <v>17</v>
      </c>
      <c r="AE12" s="17">
        <f t="shared" si="11"/>
        <v>15</v>
      </c>
      <c r="AF12" s="17">
        <f t="shared" si="12"/>
        <v>17</v>
      </c>
      <c r="AG12" s="17">
        <f t="shared" si="13"/>
        <v>15</v>
      </c>
      <c r="AH12" s="17">
        <f t="shared" si="14"/>
        <v>17</v>
      </c>
      <c r="AI12" s="17">
        <f t="shared" si="15"/>
        <v>15</v>
      </c>
      <c r="AJ12" s="17" t="e">
        <f t="shared" si="16"/>
        <v>#VALUE!</v>
      </c>
      <c r="AK12" s="17" t="str">
        <f t="shared" si="17"/>
        <v/>
      </c>
      <c r="AL12" s="17" t="str">
        <f t="shared" si="18"/>
        <v/>
      </c>
      <c r="AM12" s="17" t="str">
        <f t="shared" si="19"/>
        <v>3pm-5pm</v>
      </c>
      <c r="AN12" s="17" t="str">
        <f t="shared" si="20"/>
        <v>3pm-5pm</v>
      </c>
      <c r="AO12" s="17" t="str">
        <f t="shared" si="21"/>
        <v>3pm-5pm</v>
      </c>
      <c r="AP12" s="17" t="str">
        <f t="shared" si="22"/>
        <v>3pm-5pm</v>
      </c>
      <c r="AQ12" s="17" t="e">
        <f t="shared" si="23"/>
        <v>#VALUE!</v>
      </c>
      <c r="AR12" s="17" t="s">
        <v>1057</v>
      </c>
      <c r="AS12" s="17"/>
      <c r="AT12" s="17"/>
      <c r="AU12" s="17"/>
      <c r="AV12" s="4" t="s">
        <v>30</v>
      </c>
      <c r="AW12" s="4" t="s">
        <v>30</v>
      </c>
      <c r="AX12"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   'phone-number': "", 'address': "2501 Dallas St Aurora, CO", 'other-amenities': ['','',''], 'has-drink':true, 'has-food':true},</v>
      </c>
      <c r="AY12" s="17" t="str">
        <f t="shared" si="25"/>
        <v/>
      </c>
      <c r="AZ12" s="17" t="str">
        <f t="shared" si="26"/>
        <v/>
      </c>
      <c r="BA12" s="17" t="str">
        <f t="shared" si="27"/>
        <v/>
      </c>
      <c r="BB12" s="17" t="str">
        <f t="shared" si="28"/>
        <v>&lt;img src=@img/drinkicon.png@&gt;</v>
      </c>
      <c r="BC12" s="17" t="str">
        <f t="shared" si="29"/>
        <v>&lt;img src=@img/foodicon.png@&gt;</v>
      </c>
      <c r="BD12" s="17" t="str">
        <f t="shared" si="30"/>
        <v>&lt;img src=@img/drinkicon.png@&gt;&lt;img src=@img/foodicon.png@&gt;</v>
      </c>
      <c r="BE12" s="17" t="str">
        <f t="shared" si="31"/>
        <v>drink food   aurora</v>
      </c>
      <c r="BF12" s="17" t="str">
        <f t="shared" si="32"/>
        <v>Aurora</v>
      </c>
      <c r="BG12" s="17">
        <v>39.753048</v>
      </c>
      <c r="BH12" s="17">
        <v>-104.877388</v>
      </c>
      <c r="BI12" s="17" t="str">
        <f t="shared" si="1"/>
        <v>[39.753048,-104.877388],</v>
      </c>
      <c r="BJ12" s="17"/>
      <c r="BK12" s="17" t="str">
        <f t="shared" si="2"/>
        <v/>
      </c>
      <c r="BL12" s="17"/>
    </row>
    <row r="13" spans="2:64" s="8" customFormat="1" ht="150">
      <c r="B13" s="17" t="s">
        <v>62</v>
      </c>
      <c r="C13" s="17" t="s">
        <v>316</v>
      </c>
      <c r="D13" s="17"/>
      <c r="E13" s="17"/>
      <c r="F13" s="17"/>
      <c r="G13" s="17" t="s">
        <v>513</v>
      </c>
      <c r="H13" s="17" t="s">
        <v>488</v>
      </c>
      <c r="I13" s="17" t="s">
        <v>490</v>
      </c>
      <c r="J13" s="17" t="s">
        <v>488</v>
      </c>
      <c r="K13" s="17" t="s">
        <v>490</v>
      </c>
      <c r="L13" s="17" t="s">
        <v>488</v>
      </c>
      <c r="M13" s="17" t="s">
        <v>490</v>
      </c>
      <c r="N13" s="17" t="s">
        <v>488</v>
      </c>
      <c r="O13" s="17" t="s">
        <v>490</v>
      </c>
      <c r="P13" s="17" t="s">
        <v>488</v>
      </c>
      <c r="Q13" s="17" t="s">
        <v>490</v>
      </c>
      <c r="R13" s="17" t="s">
        <v>488</v>
      </c>
      <c r="S13" s="17" t="s">
        <v>490</v>
      </c>
      <c r="T13" s="17" t="s">
        <v>488</v>
      </c>
      <c r="U13" s="17" t="s">
        <v>490</v>
      </c>
      <c r="V13" s="8" t="s">
        <v>310</v>
      </c>
      <c r="W13" s="17">
        <f t="shared" si="3"/>
        <v>15</v>
      </c>
      <c r="X13" s="17">
        <f t="shared" si="4"/>
        <v>18</v>
      </c>
      <c r="Y13" s="17">
        <f t="shared" si="5"/>
        <v>15</v>
      </c>
      <c r="Z13" s="17">
        <f t="shared" si="6"/>
        <v>18</v>
      </c>
      <c r="AA13" s="17">
        <f t="shared" si="7"/>
        <v>15</v>
      </c>
      <c r="AB13" s="17">
        <f t="shared" si="8"/>
        <v>18</v>
      </c>
      <c r="AC13" s="17">
        <f t="shared" si="9"/>
        <v>15</v>
      </c>
      <c r="AD13" s="17">
        <f t="shared" si="10"/>
        <v>18</v>
      </c>
      <c r="AE13" s="17">
        <f t="shared" si="11"/>
        <v>15</v>
      </c>
      <c r="AF13" s="17">
        <f t="shared" si="12"/>
        <v>18</v>
      </c>
      <c r="AG13" s="17">
        <f t="shared" si="13"/>
        <v>15</v>
      </c>
      <c r="AH13" s="17">
        <f t="shared" si="14"/>
        <v>18</v>
      </c>
      <c r="AI13" s="17">
        <f t="shared" si="15"/>
        <v>15</v>
      </c>
      <c r="AJ13" s="17">
        <f t="shared" si="16"/>
        <v>18</v>
      </c>
      <c r="AK13" s="17" t="str">
        <f t="shared" si="17"/>
        <v>3pm-6pm</v>
      </c>
      <c r="AL13" s="17" t="str">
        <f t="shared" si="18"/>
        <v>3pm-6pm</v>
      </c>
      <c r="AM13" s="17" t="str">
        <f t="shared" si="19"/>
        <v>3pm-6pm</v>
      </c>
      <c r="AN13" s="17" t="str">
        <f t="shared" si="20"/>
        <v>3pm-6pm</v>
      </c>
      <c r="AO13" s="17" t="str">
        <f t="shared" si="21"/>
        <v>3pm-6pm</v>
      </c>
      <c r="AP13" s="17" t="str">
        <f t="shared" si="22"/>
        <v>3pm-6pm</v>
      </c>
      <c r="AQ13" s="17" t="str">
        <f t="shared" si="23"/>
        <v>3pm-6pm</v>
      </c>
      <c r="AR13" s="1" t="s">
        <v>708</v>
      </c>
      <c r="AS13" s="17"/>
      <c r="AT13" s="17"/>
      <c r="AU13" s="17"/>
      <c r="AV13" s="4" t="s">
        <v>30</v>
      </c>
      <c r="AW13" s="4" t="s">
        <v>30</v>
      </c>
      <c r="AX13"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   'phone-number': "", 'address': "535 16th Street Mall Denver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Downtown</v>
      </c>
      <c r="BF13" s="17" t="str">
        <f t="shared" si="32"/>
        <v>Downtown</v>
      </c>
      <c r="BG13" s="17">
        <v>39.744377999999998</v>
      </c>
      <c r="BH13" s="17">
        <v>-104.99087299999999</v>
      </c>
      <c r="BI13" s="17" t="str">
        <f t="shared" si="1"/>
        <v>[39.744378,-104.990873],</v>
      </c>
      <c r="BJ13" s="17"/>
      <c r="BK13" s="17" t="str">
        <f t="shared" si="2"/>
        <v/>
      </c>
      <c r="BL13" s="7"/>
    </row>
    <row r="14" spans="2:64" ht="409.5">
      <c r="B14" t="s">
        <v>1016</v>
      </c>
      <c r="C14" t="s">
        <v>421</v>
      </c>
      <c r="G14" s="16" t="s">
        <v>1017</v>
      </c>
      <c r="H14">
        <v>1600</v>
      </c>
      <c r="I14">
        <v>1800</v>
      </c>
      <c r="J14">
        <v>1600</v>
      </c>
      <c r="K14">
        <v>1800</v>
      </c>
      <c r="L14">
        <v>1600</v>
      </c>
      <c r="M14">
        <v>1800</v>
      </c>
      <c r="N14">
        <v>1600</v>
      </c>
      <c r="O14">
        <v>1800</v>
      </c>
      <c r="P14">
        <v>1600</v>
      </c>
      <c r="Q14">
        <v>1800</v>
      </c>
      <c r="R14">
        <v>1600</v>
      </c>
      <c r="S14">
        <v>1800</v>
      </c>
      <c r="T14">
        <v>1600</v>
      </c>
      <c r="U14">
        <v>1800</v>
      </c>
      <c r="V14" s="12" t="s">
        <v>1123</v>
      </c>
      <c r="W14" s="17">
        <f t="shared" si="3"/>
        <v>16</v>
      </c>
      <c r="X14" s="17">
        <f t="shared" si="4"/>
        <v>18</v>
      </c>
      <c r="Y14" s="17">
        <f t="shared" si="5"/>
        <v>16</v>
      </c>
      <c r="Z14" s="17">
        <f t="shared" si="6"/>
        <v>18</v>
      </c>
      <c r="AA14" s="17">
        <f t="shared" si="7"/>
        <v>16</v>
      </c>
      <c r="AB14" s="17">
        <f t="shared" si="8"/>
        <v>18</v>
      </c>
      <c r="AC14" s="17">
        <f t="shared" si="9"/>
        <v>16</v>
      </c>
      <c r="AD14" s="17">
        <f t="shared" si="10"/>
        <v>18</v>
      </c>
      <c r="AE14" s="17">
        <f t="shared" si="11"/>
        <v>16</v>
      </c>
      <c r="AF14" s="17">
        <f t="shared" si="12"/>
        <v>18</v>
      </c>
      <c r="AG14" s="17">
        <f t="shared" si="13"/>
        <v>16</v>
      </c>
      <c r="AH14" s="17">
        <f t="shared" si="14"/>
        <v>18</v>
      </c>
      <c r="AI14" s="17">
        <f t="shared" si="15"/>
        <v>16</v>
      </c>
      <c r="AJ14" s="17">
        <f t="shared" si="16"/>
        <v>18</v>
      </c>
      <c r="AK14" s="17" t="str">
        <f t="shared" si="17"/>
        <v>4pm-6pm</v>
      </c>
      <c r="AL14" s="17" t="str">
        <f t="shared" si="18"/>
        <v>4pm-6pm</v>
      </c>
      <c r="AM14" s="17" t="str">
        <f t="shared" si="19"/>
        <v>4pm-6pm</v>
      </c>
      <c r="AN14" s="17" t="str">
        <f t="shared" si="20"/>
        <v>4pm-6pm</v>
      </c>
      <c r="AO14" s="17" t="str">
        <f t="shared" si="21"/>
        <v>4pm-6pm</v>
      </c>
      <c r="AP14" s="17" t="str">
        <f t="shared" si="22"/>
        <v>4pm-6pm</v>
      </c>
      <c r="AQ14" s="17" t="str">
        <f t="shared" si="23"/>
        <v>4pm-6pm</v>
      </c>
      <c r="AR14" s="17"/>
      <c r="AV14" s="4" t="s">
        <v>30</v>
      </c>
      <c r="AW14" s="4" t="s">
        <v>30</v>
      </c>
      <c r="AX14"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   'phone-number': "", 'address': "8125 W 94th Ave Westiminster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Westminster</v>
      </c>
      <c r="BF14" s="17" t="str">
        <f t="shared" si="32"/>
        <v>Westminster</v>
      </c>
      <c r="BG14" s="17">
        <v>39.867482000000003</v>
      </c>
      <c r="BH14" s="17">
        <v>-105.087872</v>
      </c>
      <c r="BI14" s="17" t="str">
        <f t="shared" si="1"/>
        <v>[39.867482,-105.087872],</v>
      </c>
      <c r="BJ14" s="17"/>
      <c r="BK14" s="17" t="str">
        <f t="shared" si="2"/>
        <v/>
      </c>
      <c r="BL14" s="17"/>
    </row>
    <row r="15" spans="2:64" ht="120">
      <c r="B15" s="8" t="s">
        <v>63</v>
      </c>
      <c r="C15" s="8" t="s">
        <v>702</v>
      </c>
      <c r="D15" s="8"/>
      <c r="E15" s="8"/>
      <c r="F15" s="8"/>
      <c r="G15" s="17" t="s">
        <v>514</v>
      </c>
      <c r="H15" s="8"/>
      <c r="I15" s="8"/>
      <c r="J15" s="8"/>
      <c r="K15" s="8"/>
      <c r="L15" s="8"/>
      <c r="M15" s="8"/>
      <c r="N15" s="8"/>
      <c r="O15" s="8"/>
      <c r="P15" s="8"/>
      <c r="Q15" s="8"/>
      <c r="R15" s="8"/>
      <c r="S15" s="8"/>
      <c r="T15" s="8"/>
      <c r="U15" s="8"/>
      <c r="W15" s="17" t="str">
        <f t="shared" si="3"/>
        <v/>
      </c>
      <c r="X15" s="17" t="str">
        <f t="shared" si="4"/>
        <v/>
      </c>
      <c r="Y15" s="17" t="str">
        <f t="shared" si="5"/>
        <v/>
      </c>
      <c r="Z15" s="17" t="str">
        <f t="shared" si="6"/>
        <v/>
      </c>
      <c r="AA15" s="17" t="str">
        <f t="shared" si="7"/>
        <v/>
      </c>
      <c r="AB15" s="17" t="str">
        <f t="shared" si="8"/>
        <v/>
      </c>
      <c r="AC15" s="17" t="str">
        <f t="shared" si="9"/>
        <v/>
      </c>
      <c r="AD15" s="17" t="str">
        <f t="shared" si="10"/>
        <v/>
      </c>
      <c r="AE15" s="17" t="str">
        <f t="shared" si="11"/>
        <v/>
      </c>
      <c r="AF15" s="17" t="str">
        <f t="shared" si="12"/>
        <v/>
      </c>
      <c r="AG15" s="17" t="str">
        <f t="shared" si="13"/>
        <v/>
      </c>
      <c r="AH15" s="17" t="str">
        <f t="shared" si="14"/>
        <v/>
      </c>
      <c r="AI15" s="17" t="str">
        <f t="shared" si="15"/>
        <v/>
      </c>
      <c r="AJ15" s="17" t="str">
        <f t="shared" si="16"/>
        <v/>
      </c>
      <c r="AK15" s="17" t="str">
        <f t="shared" si="17"/>
        <v/>
      </c>
      <c r="AL15" s="17" t="str">
        <f t="shared" si="18"/>
        <v/>
      </c>
      <c r="AM15" s="17" t="str">
        <f t="shared" si="19"/>
        <v/>
      </c>
      <c r="AN15" s="17" t="str">
        <f t="shared" si="20"/>
        <v/>
      </c>
      <c r="AO15" s="17" t="str">
        <f t="shared" si="21"/>
        <v/>
      </c>
      <c r="AP15" s="17" t="str">
        <f t="shared" si="22"/>
        <v/>
      </c>
      <c r="AQ15" s="17" t="str">
        <f t="shared" si="23"/>
        <v/>
      </c>
      <c r="AR15" s="10" t="s">
        <v>709</v>
      </c>
      <c r="AS15" s="8"/>
      <c r="AT15" s="8"/>
      <c r="AU15" s="8"/>
      <c r="AV15" s="11" t="s">
        <v>31</v>
      </c>
      <c r="AW15" s="11" t="s">
        <v>31</v>
      </c>
      <c r="AX15" s="16" t="str">
        <f t="shared" si="24"/>
        <v>{
    'name': "Atomic Cowboy",
    'area': "city",'hours': {
      'sunday-start':"", 'sunday-end':"", 'monday-start':"", 'monday-end':"", 'tuesday-start':"", 'tuesday-end':"", 'wednesday-start':"", 'wednesday-end':"", 'thursday-start':"", 'thursday-end':"", 'friday-start':"", 'friday-end':"", 'saturday-start':"", 'saturday-end':""},  'description': "", 'link':"http://www.atomiccowboy.net", 'pricing':"",   'phone-number': "", 'address': "3237 East Colfax Avenue Denver CO", 'other-amenities': ['','',''], 'has-drink':false, 'has-food':false},</v>
      </c>
      <c r="AY15" s="17" t="str">
        <f t="shared" si="25"/>
        <v/>
      </c>
      <c r="AZ15" s="17" t="str">
        <f t="shared" si="26"/>
        <v/>
      </c>
      <c r="BA15" s="17" t="str">
        <f t="shared" si="27"/>
        <v/>
      </c>
      <c r="BB15" s="17" t="str">
        <f t="shared" si="28"/>
        <v/>
      </c>
      <c r="BC15" s="17" t="str">
        <f t="shared" si="29"/>
        <v/>
      </c>
      <c r="BD15" s="17" t="str">
        <f t="shared" si="30"/>
        <v/>
      </c>
      <c r="BE15" s="17" t="str">
        <f t="shared" si="31"/>
        <v xml:space="preserve">  city</v>
      </c>
      <c r="BF15" s="17" t="str">
        <f t="shared" si="32"/>
        <v>City Park</v>
      </c>
      <c r="BG15" s="17">
        <v>39.740309000000003</v>
      </c>
      <c r="BH15" s="17">
        <v>-104.94912100000001</v>
      </c>
      <c r="BI15" s="17" t="str">
        <f t="shared" si="1"/>
        <v>[39.740309,-104.949121],</v>
      </c>
      <c r="BJ15" s="17"/>
      <c r="BK15" s="17" t="str">
        <f t="shared" si="2"/>
        <v/>
      </c>
      <c r="BL15" s="7"/>
    </row>
    <row r="16" spans="2:64" ht="120">
      <c r="B16" t="s">
        <v>247</v>
      </c>
      <c r="C16" t="s">
        <v>907</v>
      </c>
      <c r="G16" s="17" t="s">
        <v>698</v>
      </c>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7" t="s">
        <v>477</v>
      </c>
      <c r="AS16" t="s">
        <v>485</v>
      </c>
      <c r="AV16" s="17" t="s">
        <v>31</v>
      </c>
      <c r="AW16" s="17" t="s">
        <v>31</v>
      </c>
      <c r="AX16"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   'phone-number': "", 'address': "3200 N Pecos StDenver CO", 'other-amenities': ['outside','',''], 'has-drink':false, 'has-food':false},</v>
      </c>
      <c r="AY16" s="17" t="str">
        <f t="shared" si="25"/>
        <v>&lt;img src=@img/outdoor.png@&gt;</v>
      </c>
      <c r="AZ16" s="17" t="str">
        <f t="shared" si="26"/>
        <v/>
      </c>
      <c r="BA16" s="17" t="str">
        <f t="shared" si="27"/>
        <v/>
      </c>
      <c r="BB16" s="17" t="str">
        <f t="shared" si="28"/>
        <v/>
      </c>
      <c r="BC16" s="17" t="str">
        <f t="shared" si="29"/>
        <v/>
      </c>
      <c r="BD16" s="17" t="str">
        <f t="shared" si="30"/>
        <v>&lt;img src=@img/outdoor.png@&gt;</v>
      </c>
      <c r="BE16" s="17" t="str">
        <f t="shared" si="31"/>
        <v>outdoor   highlands</v>
      </c>
      <c r="BF16" s="17" t="str">
        <f t="shared" si="32"/>
        <v>Highlands</v>
      </c>
      <c r="BG16" s="17">
        <v>39.762264999999999</v>
      </c>
      <c r="BH16" s="17">
        <v>-105.00613</v>
      </c>
      <c r="BI16" s="17" t="str">
        <f t="shared" si="1"/>
        <v>[39.762265,-105.00613],</v>
      </c>
      <c r="BJ16" s="17"/>
      <c r="BK16" s="17" t="str">
        <f t="shared" si="2"/>
        <v/>
      </c>
      <c r="BL16" s="7"/>
    </row>
    <row r="17" spans="2:64" ht="150">
      <c r="B17" t="s">
        <v>64</v>
      </c>
      <c r="C17" t="s">
        <v>311</v>
      </c>
      <c r="G17" s="17" t="s">
        <v>515</v>
      </c>
      <c r="H17" t="s">
        <v>488</v>
      </c>
      <c r="I17" t="s">
        <v>491</v>
      </c>
      <c r="J17" t="s">
        <v>488</v>
      </c>
      <c r="K17" t="s">
        <v>491</v>
      </c>
      <c r="L17" t="s">
        <v>488</v>
      </c>
      <c r="M17" t="s">
        <v>491</v>
      </c>
      <c r="N17" t="s">
        <v>488</v>
      </c>
      <c r="O17" t="s">
        <v>491</v>
      </c>
      <c r="P17" t="s">
        <v>488</v>
      </c>
      <c r="Q17" t="s">
        <v>491</v>
      </c>
      <c r="R17" t="s">
        <v>488</v>
      </c>
      <c r="S17" t="s">
        <v>491</v>
      </c>
      <c r="T17" t="s">
        <v>488</v>
      </c>
      <c r="U17" t="s">
        <v>491</v>
      </c>
      <c r="V17" s="8" t="s">
        <v>312</v>
      </c>
      <c r="W17" s="17">
        <f t="shared" si="3"/>
        <v>15</v>
      </c>
      <c r="X17" s="17">
        <f t="shared" si="4"/>
        <v>19</v>
      </c>
      <c r="Y17" s="17">
        <f t="shared" si="5"/>
        <v>15</v>
      </c>
      <c r="Z17" s="17">
        <f t="shared" si="6"/>
        <v>19</v>
      </c>
      <c r="AA17" s="17">
        <f t="shared" si="7"/>
        <v>15</v>
      </c>
      <c r="AB17" s="17">
        <f t="shared" si="8"/>
        <v>19</v>
      </c>
      <c r="AC17" s="17">
        <f t="shared" si="9"/>
        <v>15</v>
      </c>
      <c r="AD17" s="17">
        <f t="shared" si="10"/>
        <v>19</v>
      </c>
      <c r="AE17" s="17">
        <f t="shared" si="11"/>
        <v>15</v>
      </c>
      <c r="AF17" s="17">
        <f t="shared" si="12"/>
        <v>19</v>
      </c>
      <c r="AG17" s="17">
        <f t="shared" si="13"/>
        <v>15</v>
      </c>
      <c r="AH17" s="17">
        <f t="shared" si="14"/>
        <v>19</v>
      </c>
      <c r="AI17" s="17">
        <f t="shared" si="15"/>
        <v>15</v>
      </c>
      <c r="AJ17" s="17">
        <f t="shared" si="16"/>
        <v>19</v>
      </c>
      <c r="AK17" s="17" t="str">
        <f t="shared" si="17"/>
        <v>3pm-7pm</v>
      </c>
      <c r="AL17" s="17" t="str">
        <f t="shared" si="18"/>
        <v>3pm-7pm</v>
      </c>
      <c r="AM17" s="17" t="str">
        <f t="shared" si="19"/>
        <v>3pm-7pm</v>
      </c>
      <c r="AN17" s="17" t="str">
        <f t="shared" si="20"/>
        <v>3pm-7pm</v>
      </c>
      <c r="AO17" s="17" t="str">
        <f t="shared" si="21"/>
        <v>3pm-7pm</v>
      </c>
      <c r="AP17" s="17" t="str">
        <f t="shared" si="22"/>
        <v>3pm-7pm</v>
      </c>
      <c r="AQ17" s="17" t="str">
        <f t="shared" si="23"/>
        <v>3pm-7pm</v>
      </c>
      <c r="AR17" s="1" t="s">
        <v>710</v>
      </c>
      <c r="AV17" s="4" t="s">
        <v>30</v>
      </c>
      <c r="AW17" s="4" t="s">
        <v>30</v>
      </c>
      <c r="AX17"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   'phone-number': "", 'address': "630 E. 17th Avenue Denver CO", 'other-amenities': ['','',''], 'has-drink':true, 'has-food':true},</v>
      </c>
      <c r="AY17" s="17" t="str">
        <f t="shared" si="25"/>
        <v/>
      </c>
      <c r="AZ17" s="17" t="str">
        <f t="shared" si="26"/>
        <v/>
      </c>
      <c r="BA17" s="17" t="str">
        <f t="shared" si="27"/>
        <v/>
      </c>
      <c r="BB17" s="17" t="str">
        <f t="shared" si="28"/>
        <v>&lt;img src=@img/drinkicon.png@&gt;</v>
      </c>
      <c r="BC17" s="17" t="str">
        <f t="shared" si="29"/>
        <v>&lt;img src=@img/foodicon.png@&gt;</v>
      </c>
      <c r="BD17" s="17" t="str">
        <f t="shared" si="30"/>
        <v>&lt;img src=@img/drinkicon.png@&gt;&lt;img src=@img/foodicon.png@&gt;</v>
      </c>
      <c r="BE17" s="17" t="str">
        <f t="shared" si="31"/>
        <v>drink food   Uptown</v>
      </c>
      <c r="BF17" s="17" t="str">
        <f t="shared" si="32"/>
        <v>Uptown</v>
      </c>
      <c r="BG17" s="17">
        <v>39.743088999999998</v>
      </c>
      <c r="BH17" s="17">
        <v>-104.978908</v>
      </c>
      <c r="BI17" s="17" t="str">
        <f t="shared" si="1"/>
        <v>[39.743089,-104.978908],</v>
      </c>
      <c r="BJ17" s="17"/>
      <c r="BK17" s="17" t="str">
        <f t="shared" si="2"/>
        <v/>
      </c>
      <c r="BL17" s="7"/>
    </row>
    <row r="18" spans="2:64" ht="120">
      <c r="B18" s="1" t="s">
        <v>940</v>
      </c>
      <c r="C18" t="s">
        <v>911</v>
      </c>
      <c r="G18" s="16" t="s">
        <v>941</v>
      </c>
      <c r="W18" s="17" t="str">
        <f t="shared" si="3"/>
        <v/>
      </c>
      <c r="X18" s="17" t="str">
        <f t="shared" si="4"/>
        <v/>
      </c>
      <c r="Y18" s="17" t="str">
        <f t="shared" si="5"/>
        <v/>
      </c>
      <c r="Z18" s="17" t="str">
        <f t="shared" si="6"/>
        <v/>
      </c>
      <c r="AA18" s="17" t="str">
        <f t="shared" si="7"/>
        <v/>
      </c>
      <c r="AB18" s="17" t="str">
        <f t="shared" si="8"/>
        <v/>
      </c>
      <c r="AC18" s="17" t="str">
        <f t="shared" si="9"/>
        <v/>
      </c>
      <c r="AD18" s="17" t="str">
        <f t="shared" si="10"/>
        <v/>
      </c>
      <c r="AE18" s="17" t="str">
        <f t="shared" si="11"/>
        <v/>
      </c>
      <c r="AF18" s="17" t="str">
        <f t="shared" si="12"/>
        <v/>
      </c>
      <c r="AG18" s="17" t="str">
        <f t="shared" si="13"/>
        <v/>
      </c>
      <c r="AH18" s="17" t="str">
        <f t="shared" si="14"/>
        <v/>
      </c>
      <c r="AI18" s="17" t="str">
        <f t="shared" si="15"/>
        <v/>
      </c>
      <c r="AJ18" s="17" t="str">
        <f t="shared" si="16"/>
        <v/>
      </c>
      <c r="AK18" s="17" t="str">
        <f t="shared" si="17"/>
        <v/>
      </c>
      <c r="AL18" s="17" t="str">
        <f t="shared" si="18"/>
        <v/>
      </c>
      <c r="AM18" s="17" t="str">
        <f t="shared" si="19"/>
        <v/>
      </c>
      <c r="AN18" s="17" t="str">
        <f t="shared" si="20"/>
        <v/>
      </c>
      <c r="AO18" s="17" t="str">
        <f t="shared" si="21"/>
        <v/>
      </c>
      <c r="AP18" s="17" t="str">
        <f t="shared" si="22"/>
        <v/>
      </c>
      <c r="AQ18" s="17" t="str">
        <f t="shared" si="23"/>
        <v/>
      </c>
      <c r="AR18" s="17"/>
      <c r="AV18" s="4" t="s">
        <v>31</v>
      </c>
      <c r="AW18" s="4" t="s">
        <v>31</v>
      </c>
      <c r="AX18" s="16" t="str">
        <f t="shared" si="24"/>
        <v>{
    'name': "Backstreet Tavern and Grill",
    'area': "aurora",'hours': {
      'sunday-start':"", 'sunday-end':"", 'monday-start':"", 'monday-end':"", 'tuesday-start':"", 'tuesday-end':"", 'wednesday-start':"", 'wednesday-end':"", 'thursday-start':"", 'thursday-end':"", 'friday-start':"", 'friday-end':"", 'saturday-start':"", 'saturday-end':""},  'description': "", 'link':"", 'pricing':"",   'phone-number': "", 'address': "1150 S Galena St Aurora, CO", 'other-amenities': ['','',''], 'has-drink':false, 'has-food':false},</v>
      </c>
      <c r="AY18" s="17" t="str">
        <f t="shared" si="25"/>
        <v/>
      </c>
      <c r="AZ18" s="17" t="str">
        <f t="shared" si="26"/>
        <v/>
      </c>
      <c r="BA18" s="17" t="str">
        <f t="shared" si="27"/>
        <v/>
      </c>
      <c r="BB18" s="17" t="str">
        <f t="shared" si="28"/>
        <v/>
      </c>
      <c r="BC18" s="17" t="str">
        <f t="shared" si="29"/>
        <v/>
      </c>
      <c r="BD18" s="17" t="str">
        <f t="shared" si="30"/>
        <v/>
      </c>
      <c r="BE18" s="17" t="str">
        <f t="shared" si="31"/>
        <v xml:space="preserve">  aurora</v>
      </c>
      <c r="BF18" s="17" t="str">
        <f t="shared" si="32"/>
        <v>Aurora</v>
      </c>
      <c r="BG18" s="17">
        <v>39.695515</v>
      </c>
      <c r="BH18" s="17">
        <v>-104.86867599999999</v>
      </c>
      <c r="BI18" s="17" t="str">
        <f t="shared" si="1"/>
        <v>[39.695515,-104.868676],</v>
      </c>
      <c r="BJ18" s="17"/>
      <c r="BK18" s="17" t="str">
        <f t="shared" si="2"/>
        <v/>
      </c>
      <c r="BL18" s="17"/>
    </row>
    <row r="19" spans="2:64" ht="150">
      <c r="B19" t="s">
        <v>65</v>
      </c>
      <c r="C19" t="s">
        <v>1137</v>
      </c>
      <c r="G19" s="17" t="s">
        <v>516</v>
      </c>
      <c r="H19" t="s">
        <v>488</v>
      </c>
      <c r="I19" t="s">
        <v>492</v>
      </c>
      <c r="J19" t="s">
        <v>488</v>
      </c>
      <c r="K19" t="s">
        <v>492</v>
      </c>
      <c r="L19" t="s">
        <v>488</v>
      </c>
      <c r="M19" t="s">
        <v>492</v>
      </c>
      <c r="N19" t="s">
        <v>488</v>
      </c>
      <c r="O19" t="s">
        <v>492</v>
      </c>
      <c r="P19" t="s">
        <v>488</v>
      </c>
      <c r="Q19" t="s">
        <v>492</v>
      </c>
      <c r="R19" t="s">
        <v>488</v>
      </c>
      <c r="S19" t="s">
        <v>492</v>
      </c>
      <c r="T19" t="s">
        <v>488</v>
      </c>
      <c r="U19" t="s">
        <v>492</v>
      </c>
      <c r="V19" s="8" t="s">
        <v>313</v>
      </c>
      <c r="W19" s="17">
        <f t="shared" si="3"/>
        <v>15</v>
      </c>
      <c r="X19" s="17">
        <f t="shared" si="4"/>
        <v>17</v>
      </c>
      <c r="Y19" s="17">
        <f t="shared" si="5"/>
        <v>15</v>
      </c>
      <c r="Z19" s="17">
        <f t="shared" si="6"/>
        <v>17</v>
      </c>
      <c r="AA19" s="17">
        <f t="shared" si="7"/>
        <v>15</v>
      </c>
      <c r="AB19" s="17">
        <f t="shared" si="8"/>
        <v>17</v>
      </c>
      <c r="AC19" s="17">
        <f t="shared" si="9"/>
        <v>15</v>
      </c>
      <c r="AD19" s="17">
        <f t="shared" si="10"/>
        <v>17</v>
      </c>
      <c r="AE19" s="17">
        <f t="shared" si="11"/>
        <v>15</v>
      </c>
      <c r="AF19" s="17">
        <f t="shared" si="12"/>
        <v>17</v>
      </c>
      <c r="AG19" s="17">
        <f t="shared" si="13"/>
        <v>15</v>
      </c>
      <c r="AH19" s="17">
        <f t="shared" si="14"/>
        <v>17</v>
      </c>
      <c r="AI19" s="17">
        <f t="shared" si="15"/>
        <v>15</v>
      </c>
      <c r="AJ19" s="17">
        <f t="shared" si="16"/>
        <v>17</v>
      </c>
      <c r="AK19" s="17" t="str">
        <f t="shared" si="17"/>
        <v>3pm-5pm</v>
      </c>
      <c r="AL19" s="17" t="str">
        <f t="shared" si="18"/>
        <v>3pm-5pm</v>
      </c>
      <c r="AM19" s="17" t="str">
        <f t="shared" si="19"/>
        <v>3pm-5pm</v>
      </c>
      <c r="AN19" s="17" t="str">
        <f t="shared" si="20"/>
        <v>3pm-5pm</v>
      </c>
      <c r="AO19" s="17" t="str">
        <f t="shared" si="21"/>
        <v>3pm-5pm</v>
      </c>
      <c r="AP19" s="17" t="str">
        <f t="shared" si="22"/>
        <v>3pm-5pm</v>
      </c>
      <c r="AQ19" s="17" t="str">
        <f t="shared" si="23"/>
        <v>3pm-5pm</v>
      </c>
      <c r="AR19" s="1" t="s">
        <v>711</v>
      </c>
      <c r="AV19" s="4" t="s">
        <v>30</v>
      </c>
      <c r="AW19" s="4" t="s">
        <v>30</v>
      </c>
      <c r="AX19"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   'phone-number': "", 'address': "1310 Pearl St. Denver CO", 'other-amenities': ['','',''], 'has-drink':true, 'has-food':true},</v>
      </c>
      <c r="AY19" s="17" t="str">
        <f t="shared" si="25"/>
        <v/>
      </c>
      <c r="AZ19" s="17" t="str">
        <f t="shared" si="26"/>
        <v/>
      </c>
      <c r="BA19" s="17" t="str">
        <f t="shared" si="27"/>
        <v/>
      </c>
      <c r="BB19" s="17" t="str">
        <f t="shared" si="28"/>
        <v>&lt;img src=@img/drinkicon.png@&gt;</v>
      </c>
      <c r="BC19" s="17" t="str">
        <f t="shared" si="29"/>
        <v>&lt;img src=@img/foodicon.png@&gt;</v>
      </c>
      <c r="BD19" s="17" t="str">
        <f t="shared" si="30"/>
        <v>&lt;img src=@img/drinkicon.png@&gt;&lt;img src=@img/foodicon.png@&gt;</v>
      </c>
      <c r="BE19" s="17" t="str">
        <f t="shared" si="31"/>
        <v>drink food   capital</v>
      </c>
      <c r="BF19" s="17" t="str">
        <f t="shared" si="32"/>
        <v>Capital Hill</v>
      </c>
      <c r="BG19" s="17">
        <v>39.737243999999997</v>
      </c>
      <c r="BH19" s="17">
        <v>-104.97963799999999</v>
      </c>
      <c r="BI19" s="17" t="str">
        <f t="shared" si="1"/>
        <v>[39.737244,-104.979638],</v>
      </c>
      <c r="BJ19" s="17"/>
      <c r="BK19" s="17" t="str">
        <f t="shared" si="2"/>
        <v/>
      </c>
      <c r="BL19" s="7"/>
    </row>
    <row r="20" spans="2:64" ht="150">
      <c r="B20" s="8" t="s">
        <v>66</v>
      </c>
      <c r="C20" s="8" t="s">
        <v>702</v>
      </c>
      <c r="D20" s="8"/>
      <c r="E20" s="8"/>
      <c r="F20" s="8"/>
      <c r="G20" s="17" t="s">
        <v>517</v>
      </c>
      <c r="H20" s="8" t="s">
        <v>488</v>
      </c>
      <c r="I20" s="8" t="s">
        <v>491</v>
      </c>
      <c r="J20" s="8" t="s">
        <v>488</v>
      </c>
      <c r="K20" s="8" t="s">
        <v>491</v>
      </c>
      <c r="L20" s="8" t="s">
        <v>488</v>
      </c>
      <c r="M20" s="8" t="s">
        <v>491</v>
      </c>
      <c r="N20" s="8" t="s">
        <v>488</v>
      </c>
      <c r="O20" s="8" t="s">
        <v>491</v>
      </c>
      <c r="P20" s="8" t="s">
        <v>488</v>
      </c>
      <c r="Q20" s="8" t="s">
        <v>491</v>
      </c>
      <c r="R20" s="8" t="s">
        <v>488</v>
      </c>
      <c r="S20" s="8" t="s">
        <v>491</v>
      </c>
      <c r="T20" s="8" t="s">
        <v>488</v>
      </c>
      <c r="U20" s="8" t="s">
        <v>491</v>
      </c>
      <c r="V20" s="8" t="s">
        <v>314</v>
      </c>
      <c r="W20" s="17">
        <f t="shared" si="3"/>
        <v>15</v>
      </c>
      <c r="X20" s="17">
        <f t="shared" si="4"/>
        <v>19</v>
      </c>
      <c r="Y20" s="17">
        <f t="shared" si="5"/>
        <v>15</v>
      </c>
      <c r="Z20" s="17">
        <f t="shared" si="6"/>
        <v>19</v>
      </c>
      <c r="AA20" s="17">
        <f t="shared" si="7"/>
        <v>15</v>
      </c>
      <c r="AB20" s="17">
        <f t="shared" si="8"/>
        <v>19</v>
      </c>
      <c r="AC20" s="17">
        <f t="shared" si="9"/>
        <v>15</v>
      </c>
      <c r="AD20" s="17">
        <f t="shared" si="10"/>
        <v>19</v>
      </c>
      <c r="AE20" s="17">
        <f t="shared" si="11"/>
        <v>15</v>
      </c>
      <c r="AF20" s="17">
        <f t="shared" si="12"/>
        <v>19</v>
      </c>
      <c r="AG20" s="17">
        <f t="shared" si="13"/>
        <v>15</v>
      </c>
      <c r="AH20" s="17">
        <f t="shared" si="14"/>
        <v>19</v>
      </c>
      <c r="AI20" s="17">
        <f t="shared" si="15"/>
        <v>15</v>
      </c>
      <c r="AJ20" s="17">
        <f t="shared" si="16"/>
        <v>19</v>
      </c>
      <c r="AK20" s="17" t="str">
        <f t="shared" si="17"/>
        <v>3pm-7pm</v>
      </c>
      <c r="AL20" s="17" t="str">
        <f t="shared" si="18"/>
        <v>3pm-7pm</v>
      </c>
      <c r="AM20" s="17" t="str">
        <f t="shared" si="19"/>
        <v>3pm-7pm</v>
      </c>
      <c r="AN20" s="17" t="str">
        <f t="shared" si="20"/>
        <v>3pm-7pm</v>
      </c>
      <c r="AO20" s="17" t="str">
        <f t="shared" si="21"/>
        <v>3pm-7pm</v>
      </c>
      <c r="AP20" s="17" t="str">
        <f t="shared" si="22"/>
        <v>3pm-7pm</v>
      </c>
      <c r="AQ20" s="17" t="str">
        <f t="shared" si="23"/>
        <v>3pm-7pm</v>
      </c>
      <c r="AR20" s="10" t="s">
        <v>712</v>
      </c>
      <c r="AS20" s="8"/>
      <c r="AT20" s="8"/>
      <c r="AU20" s="8"/>
      <c r="AV20" s="11" t="s">
        <v>30</v>
      </c>
      <c r="AW20" s="11" t="s">
        <v>31</v>
      </c>
      <c r="AX20"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   'phone-number': "", 'address': "819 Colorado Blvd Denver CO", 'other-amenities': ['','',''], 'has-drink':true, 'has-food':false},</v>
      </c>
      <c r="AY20" s="17" t="str">
        <f t="shared" si="25"/>
        <v/>
      </c>
      <c r="AZ20" s="17" t="str">
        <f t="shared" si="26"/>
        <v/>
      </c>
      <c r="BA20" s="17" t="str">
        <f t="shared" si="27"/>
        <v/>
      </c>
      <c r="BB20" s="17" t="str">
        <f t="shared" si="28"/>
        <v>&lt;img src=@img/drinkicon.png@&gt;</v>
      </c>
      <c r="BC20" s="17" t="str">
        <f t="shared" si="29"/>
        <v/>
      </c>
      <c r="BD20" s="17" t="str">
        <f t="shared" si="30"/>
        <v>&lt;img src=@img/drinkicon.png@&gt;</v>
      </c>
      <c r="BE20" s="17" t="str">
        <f t="shared" si="31"/>
        <v>drink   city</v>
      </c>
      <c r="BF20" s="17" t="str">
        <f t="shared" si="32"/>
        <v>City Park</v>
      </c>
      <c r="BG20" s="17">
        <v>39.729456999999996</v>
      </c>
      <c r="BH20" s="17">
        <v>-104.940943</v>
      </c>
      <c r="BI20" s="17" t="str">
        <f t="shared" si="1"/>
        <v>[39.729457,-104.940943],</v>
      </c>
      <c r="BJ20" s="17"/>
      <c r="BK20" s="17" t="str">
        <f t="shared" si="2"/>
        <v/>
      </c>
      <c r="BL20" s="7"/>
    </row>
    <row r="21" spans="2:64" ht="150">
      <c r="B21" t="s">
        <v>67</v>
      </c>
      <c r="C21" s="17" t="s">
        <v>907</v>
      </c>
      <c r="G21" s="17" t="s">
        <v>518</v>
      </c>
      <c r="H21" t="s">
        <v>488</v>
      </c>
      <c r="I21" t="s">
        <v>493</v>
      </c>
      <c r="J21" t="s">
        <v>488</v>
      </c>
      <c r="K21" t="s">
        <v>493</v>
      </c>
      <c r="L21" t="s">
        <v>488</v>
      </c>
      <c r="M21" t="s">
        <v>493</v>
      </c>
      <c r="N21" t="s">
        <v>488</v>
      </c>
      <c r="O21" t="s">
        <v>493</v>
      </c>
      <c r="P21" t="s">
        <v>488</v>
      </c>
      <c r="Q21" t="s">
        <v>493</v>
      </c>
      <c r="R21" t="s">
        <v>488</v>
      </c>
      <c r="S21" t="s">
        <v>493</v>
      </c>
      <c r="T21" t="s">
        <v>488</v>
      </c>
      <c r="U21" t="s">
        <v>493</v>
      </c>
      <c r="V21" s="8" t="s">
        <v>315</v>
      </c>
      <c r="W21" s="17">
        <f t="shared" si="3"/>
        <v>15</v>
      </c>
      <c r="X21" s="17">
        <f t="shared" si="4"/>
        <v>17.3</v>
      </c>
      <c r="Y21" s="17">
        <f t="shared" si="5"/>
        <v>15</v>
      </c>
      <c r="Z21" s="17">
        <f t="shared" si="6"/>
        <v>17.3</v>
      </c>
      <c r="AA21" s="17">
        <f t="shared" si="7"/>
        <v>15</v>
      </c>
      <c r="AB21" s="17">
        <f t="shared" si="8"/>
        <v>17.3</v>
      </c>
      <c r="AC21" s="17">
        <f t="shared" si="9"/>
        <v>15</v>
      </c>
      <c r="AD21" s="17">
        <f t="shared" si="10"/>
        <v>17.3</v>
      </c>
      <c r="AE21" s="17">
        <f t="shared" si="11"/>
        <v>15</v>
      </c>
      <c r="AF21" s="17">
        <f t="shared" si="12"/>
        <v>17.3</v>
      </c>
      <c r="AG21" s="17">
        <f t="shared" si="13"/>
        <v>15</v>
      </c>
      <c r="AH21" s="17">
        <f t="shared" si="14"/>
        <v>17.3</v>
      </c>
      <c r="AI21" s="17">
        <f t="shared" si="15"/>
        <v>15</v>
      </c>
      <c r="AJ21" s="17">
        <f t="shared" si="16"/>
        <v>17.3</v>
      </c>
      <c r="AK21" s="17" t="str">
        <f t="shared" si="17"/>
        <v>3pm-5.3pm</v>
      </c>
      <c r="AL21" s="17" t="str">
        <f t="shared" si="18"/>
        <v>3pm-5.3pm</v>
      </c>
      <c r="AM21" s="17" t="str">
        <f t="shared" si="19"/>
        <v>3pm-5.3pm</v>
      </c>
      <c r="AN21" s="17" t="str">
        <f t="shared" si="20"/>
        <v>3pm-5.3pm</v>
      </c>
      <c r="AO21" s="17" t="str">
        <f t="shared" si="21"/>
        <v>3pm-5.3pm</v>
      </c>
      <c r="AP21" s="17" t="str">
        <f t="shared" si="22"/>
        <v>3pm-5.3pm</v>
      </c>
      <c r="AQ21" s="17" t="str">
        <f t="shared" si="23"/>
        <v>3pm-5.3pm</v>
      </c>
      <c r="AR21" s="1" t="s">
        <v>713</v>
      </c>
      <c r="AV21" s="4" t="s">
        <v>30</v>
      </c>
      <c r="AW21" s="4" t="s">
        <v>30</v>
      </c>
      <c r="AX21"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   'phone-number': "", 'address': "2227 W. 32nd Ave. Denver CO", 'other-amenities': ['','',''], 'has-drink':true, 'has-food':true},</v>
      </c>
      <c r="AY21" s="17" t="str">
        <f t="shared" si="25"/>
        <v/>
      </c>
      <c r="AZ21" s="17" t="str">
        <f t="shared" si="26"/>
        <v/>
      </c>
      <c r="BA21" s="17" t="str">
        <f t="shared" si="27"/>
        <v/>
      </c>
      <c r="BB21" s="17" t="str">
        <f t="shared" si="28"/>
        <v>&lt;img src=@img/drinkicon.png@&gt;</v>
      </c>
      <c r="BC21" s="17" t="str">
        <f t="shared" si="29"/>
        <v>&lt;img src=@img/foodicon.png@&gt;</v>
      </c>
      <c r="BD21" s="17" t="str">
        <f t="shared" si="30"/>
        <v>&lt;img src=@img/drinkicon.png@&gt;&lt;img src=@img/foodicon.png@&gt;</v>
      </c>
      <c r="BE21" s="17" t="str">
        <f t="shared" si="31"/>
        <v>drink food   highlands</v>
      </c>
      <c r="BF21" s="17" t="str">
        <f t="shared" si="32"/>
        <v>Highlands</v>
      </c>
      <c r="BG21" s="17">
        <v>39.762216000000002</v>
      </c>
      <c r="BH21" s="17">
        <v>-105.013485</v>
      </c>
      <c r="BI21" s="17" t="str">
        <f t="shared" si="1"/>
        <v>[39.762216,-105.013485],</v>
      </c>
      <c r="BJ21" s="17"/>
      <c r="BK21" s="17" t="str">
        <f t="shared" si="2"/>
        <v/>
      </c>
      <c r="BL21" s="7"/>
    </row>
    <row r="22" spans="2:64" ht="150">
      <c r="B22" t="s">
        <v>982</v>
      </c>
      <c r="C22" t="s">
        <v>279</v>
      </c>
      <c r="G22" s="16" t="s">
        <v>983</v>
      </c>
      <c r="L22">
        <v>1600</v>
      </c>
      <c r="M22">
        <v>1800</v>
      </c>
      <c r="N22">
        <v>1600</v>
      </c>
      <c r="O22">
        <v>1800</v>
      </c>
      <c r="P22">
        <v>1600</v>
      </c>
      <c r="Q22">
        <v>1800</v>
      </c>
      <c r="R22">
        <v>1600</v>
      </c>
      <c r="S22">
        <v>1800</v>
      </c>
      <c r="T22">
        <v>1600</v>
      </c>
      <c r="U22">
        <v>1800</v>
      </c>
      <c r="V22" s="8" t="s">
        <v>1098</v>
      </c>
      <c r="W22" s="17" t="str">
        <f t="shared" si="3"/>
        <v/>
      </c>
      <c r="X22" s="17" t="str">
        <f t="shared" si="4"/>
        <v/>
      </c>
      <c r="Y22" s="17" t="str">
        <f t="shared" si="5"/>
        <v/>
      </c>
      <c r="Z22" s="17" t="str">
        <f t="shared" si="6"/>
        <v/>
      </c>
      <c r="AA22" s="17">
        <f t="shared" si="7"/>
        <v>16</v>
      </c>
      <c r="AB22" s="17">
        <f t="shared" si="8"/>
        <v>18</v>
      </c>
      <c r="AC22" s="17">
        <f t="shared" si="9"/>
        <v>16</v>
      </c>
      <c r="AD22" s="17">
        <f t="shared" si="10"/>
        <v>18</v>
      </c>
      <c r="AE22" s="17">
        <f t="shared" si="11"/>
        <v>16</v>
      </c>
      <c r="AF22" s="17">
        <f t="shared" si="12"/>
        <v>18</v>
      </c>
      <c r="AG22" s="17">
        <f t="shared" si="13"/>
        <v>16</v>
      </c>
      <c r="AH22" s="17">
        <f t="shared" si="14"/>
        <v>18</v>
      </c>
      <c r="AI22" s="17">
        <f t="shared" si="15"/>
        <v>16</v>
      </c>
      <c r="AJ22" s="17">
        <f t="shared" si="16"/>
        <v>18</v>
      </c>
      <c r="AK22" s="17" t="str">
        <f t="shared" si="17"/>
        <v/>
      </c>
      <c r="AL22" s="17" t="str">
        <f t="shared" si="18"/>
        <v/>
      </c>
      <c r="AM22" s="17" t="str">
        <f t="shared" si="19"/>
        <v>4pm-6pm</v>
      </c>
      <c r="AN22" s="17" t="str">
        <f t="shared" si="20"/>
        <v>4pm-6pm</v>
      </c>
      <c r="AO22" s="17" t="str">
        <f t="shared" si="21"/>
        <v>4pm-6pm</v>
      </c>
      <c r="AP22" s="17" t="str">
        <f t="shared" si="22"/>
        <v>4pm-6pm</v>
      </c>
      <c r="AQ22" s="17" t="str">
        <f t="shared" si="23"/>
        <v>4pm-6pm</v>
      </c>
      <c r="AR22" s="17" t="s">
        <v>1097</v>
      </c>
      <c r="AV22" s="4" t="s">
        <v>30</v>
      </c>
      <c r="AW22" s="4" t="s">
        <v>30</v>
      </c>
      <c r="AX22"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   'phone-number': "", 'address': "3126 Larimer St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RiNo</v>
      </c>
      <c r="BF22" s="17" t="str">
        <f t="shared" si="32"/>
        <v>RiNo</v>
      </c>
      <c r="BG22" s="17">
        <v>39.763458</v>
      </c>
      <c r="BH22" s="17">
        <v>-104.978577</v>
      </c>
      <c r="BI22" s="17" t="str">
        <f t="shared" si="1"/>
        <v>[39.763458,-104.978577],</v>
      </c>
      <c r="BJ22" s="17"/>
      <c r="BK22" s="17" t="str">
        <f t="shared" si="2"/>
        <v/>
      </c>
      <c r="BL22" s="17"/>
    </row>
    <row r="23" spans="2:64" ht="165">
      <c r="B23" t="s">
        <v>1002</v>
      </c>
      <c r="C23" t="s">
        <v>909</v>
      </c>
      <c r="G23" s="16" t="s">
        <v>1003</v>
      </c>
      <c r="J23">
        <v>1600</v>
      </c>
      <c r="K23">
        <v>1900</v>
      </c>
      <c r="L23">
        <v>1600</v>
      </c>
      <c r="M23">
        <v>1900</v>
      </c>
      <c r="N23">
        <v>1600</v>
      </c>
      <c r="O23">
        <v>1900</v>
      </c>
      <c r="P23">
        <v>1600</v>
      </c>
      <c r="Q23">
        <v>1900</v>
      </c>
      <c r="R23">
        <v>1600</v>
      </c>
      <c r="S23">
        <v>1900</v>
      </c>
      <c r="V23" s="8" t="s">
        <v>1111</v>
      </c>
      <c r="W23" s="17" t="str">
        <f t="shared" si="3"/>
        <v/>
      </c>
      <c r="X23" s="17" t="str">
        <f t="shared" si="4"/>
        <v/>
      </c>
      <c r="Y23" s="17">
        <f t="shared" si="5"/>
        <v>16</v>
      </c>
      <c r="Z23" s="17">
        <f t="shared" si="6"/>
        <v>19</v>
      </c>
      <c r="AA23" s="17">
        <f t="shared" si="7"/>
        <v>16</v>
      </c>
      <c r="AB23" s="17">
        <f t="shared" si="8"/>
        <v>19</v>
      </c>
      <c r="AC23" s="17">
        <f t="shared" si="9"/>
        <v>16</v>
      </c>
      <c r="AD23" s="17">
        <f t="shared" si="10"/>
        <v>19</v>
      </c>
      <c r="AE23" s="17">
        <f t="shared" si="11"/>
        <v>16</v>
      </c>
      <c r="AF23" s="17">
        <f t="shared" si="12"/>
        <v>19</v>
      </c>
      <c r="AG23" s="17">
        <f t="shared" si="13"/>
        <v>16</v>
      </c>
      <c r="AH23" s="17">
        <f t="shared" si="14"/>
        <v>19</v>
      </c>
      <c r="AI23" s="17" t="str">
        <f t="shared" si="15"/>
        <v/>
      </c>
      <c r="AJ23" s="17" t="str">
        <f t="shared" si="16"/>
        <v/>
      </c>
      <c r="AK23" s="17" t="str">
        <f t="shared" si="17"/>
        <v/>
      </c>
      <c r="AL23" s="17" t="str">
        <f t="shared" si="18"/>
        <v>4pm-7pm</v>
      </c>
      <c r="AM23" s="17" t="str">
        <f t="shared" si="19"/>
        <v>4pm-7pm</v>
      </c>
      <c r="AN23" s="17" t="str">
        <f t="shared" si="20"/>
        <v>4pm-7pm</v>
      </c>
      <c r="AO23" s="17" t="str">
        <f t="shared" si="21"/>
        <v>4pm-7pm</v>
      </c>
      <c r="AP23" s="17" t="str">
        <f t="shared" si="22"/>
        <v>4pm-7pm</v>
      </c>
      <c r="AQ23" s="17" t="str">
        <f t="shared" si="23"/>
        <v/>
      </c>
      <c r="AR23" s="17" t="s">
        <v>1112</v>
      </c>
      <c r="AV23" s="4" t="s">
        <v>30</v>
      </c>
      <c r="AW23" s="4" t="s">
        <v>30</v>
      </c>
      <c r="AX23"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   'phone-number': "", 'address': "8000 E Belleview Ave Greenwood Village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dtc</v>
      </c>
      <c r="BF23" s="17" t="str">
        <f t="shared" si="32"/>
        <v>DTC</v>
      </c>
      <c r="BG23" s="17">
        <v>39.623085000000003</v>
      </c>
      <c r="BH23" s="17">
        <v>-104.896202</v>
      </c>
      <c r="BI23" s="17" t="str">
        <f t="shared" si="1"/>
        <v>[39.623085,-104.896202],</v>
      </c>
      <c r="BJ23" s="17"/>
      <c r="BK23" s="17" t="str">
        <f t="shared" si="2"/>
        <v/>
      </c>
      <c r="BL23" s="17"/>
    </row>
    <row r="24" spans="2:64" s="8" customFormat="1" ht="120">
      <c r="B24" s="17" t="s">
        <v>978</v>
      </c>
      <c r="C24" s="17" t="s">
        <v>279</v>
      </c>
      <c r="D24" s="17"/>
      <c r="E24" s="17"/>
      <c r="F24" s="17"/>
      <c r="G24" s="16" t="s">
        <v>979</v>
      </c>
      <c r="H24" s="17"/>
      <c r="I24" s="17"/>
      <c r="J24" s="17"/>
      <c r="K24" s="17"/>
      <c r="L24" s="17"/>
      <c r="M24" s="17"/>
      <c r="N24" s="17"/>
      <c r="O24" s="17"/>
      <c r="P24" s="17"/>
      <c r="Q24" s="17"/>
      <c r="R24" s="17"/>
      <c r="S24" s="17"/>
      <c r="T24" s="17"/>
      <c r="U24" s="17"/>
      <c r="W24" s="17" t="str">
        <f t="shared" si="3"/>
        <v/>
      </c>
      <c r="X24" s="17" t="str">
        <f t="shared" si="4"/>
        <v/>
      </c>
      <c r="Y24" s="17" t="str">
        <f t="shared" si="5"/>
        <v/>
      </c>
      <c r="Z24" s="17" t="str">
        <f t="shared" si="6"/>
        <v/>
      </c>
      <c r="AA24" s="17" t="str">
        <f t="shared" si="7"/>
        <v/>
      </c>
      <c r="AB24" s="17" t="str">
        <f t="shared" si="8"/>
        <v/>
      </c>
      <c r="AC24" s="17" t="str">
        <f t="shared" si="9"/>
        <v/>
      </c>
      <c r="AD24" s="17" t="str">
        <f t="shared" si="10"/>
        <v/>
      </c>
      <c r="AE24" s="17" t="str">
        <f t="shared" si="11"/>
        <v/>
      </c>
      <c r="AF24" s="17" t="str">
        <f t="shared" si="12"/>
        <v/>
      </c>
      <c r="AG24" s="17" t="str">
        <f t="shared" si="13"/>
        <v/>
      </c>
      <c r="AH24" s="17" t="str">
        <f t="shared" si="14"/>
        <v/>
      </c>
      <c r="AI24" s="17" t="str">
        <f t="shared" si="15"/>
        <v/>
      </c>
      <c r="AJ24" s="17" t="str">
        <f t="shared" si="16"/>
        <v/>
      </c>
      <c r="AK24" s="17" t="str">
        <f t="shared" si="17"/>
        <v/>
      </c>
      <c r="AL24" s="17" t="str">
        <f t="shared" si="18"/>
        <v/>
      </c>
      <c r="AM24" s="17" t="str">
        <f t="shared" si="19"/>
        <v/>
      </c>
      <c r="AN24" s="17" t="str">
        <f t="shared" si="20"/>
        <v/>
      </c>
      <c r="AO24" s="17" t="str">
        <f t="shared" si="21"/>
        <v/>
      </c>
      <c r="AP24" s="17" t="str">
        <f t="shared" si="22"/>
        <v/>
      </c>
      <c r="AQ24" s="17" t="str">
        <f t="shared" si="23"/>
        <v/>
      </c>
      <c r="AR24" s="17" t="s">
        <v>1094</v>
      </c>
      <c r="AS24" s="17"/>
      <c r="AT24" s="17"/>
      <c r="AU24" s="17"/>
      <c r="AV24" s="4" t="s">
        <v>31</v>
      </c>
      <c r="AW24" s="4" t="s">
        <v>31</v>
      </c>
      <c r="AX24"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   'phone-number': "", 'address': "2900 Larimer St Denver CO", 'other-amenities': ['','',''], 'has-drink':false, 'has-food':false},</v>
      </c>
      <c r="AY24" s="17" t="str">
        <f t="shared" si="25"/>
        <v/>
      </c>
      <c r="AZ24" s="17" t="str">
        <f t="shared" si="26"/>
        <v/>
      </c>
      <c r="BA24" s="17" t="str">
        <f t="shared" si="27"/>
        <v/>
      </c>
      <c r="BB24" s="17" t="str">
        <f t="shared" si="28"/>
        <v/>
      </c>
      <c r="BC24" s="17" t="str">
        <f t="shared" si="29"/>
        <v/>
      </c>
      <c r="BD24" s="17" t="str">
        <f t="shared" si="30"/>
        <v/>
      </c>
      <c r="BE24" s="17" t="str">
        <f t="shared" si="31"/>
        <v xml:space="preserve">  RiNo</v>
      </c>
      <c r="BF24" s="17" t="str">
        <f t="shared" si="32"/>
        <v>RiNo</v>
      </c>
      <c r="BG24" s="17">
        <v>39.761282000000001</v>
      </c>
      <c r="BH24" s="17">
        <v>-104.98128199999999</v>
      </c>
      <c r="BI24" s="17" t="str">
        <f t="shared" si="1"/>
        <v>[39.761282,-104.981282],</v>
      </c>
      <c r="BJ24" s="17"/>
      <c r="BK24" s="17" t="str">
        <f t="shared" si="2"/>
        <v/>
      </c>
      <c r="BL24" s="17"/>
    </row>
    <row r="25" spans="2:64" s="8" customFormat="1" ht="135">
      <c r="B25" s="17" t="s">
        <v>176</v>
      </c>
      <c r="C25" s="17" t="s">
        <v>316</v>
      </c>
      <c r="D25" s="17"/>
      <c r="E25" s="17"/>
      <c r="F25" s="17"/>
      <c r="G25" s="17" t="s">
        <v>628</v>
      </c>
      <c r="H25" s="17"/>
      <c r="I25" s="17"/>
      <c r="J25" s="17" t="s">
        <v>492</v>
      </c>
      <c r="K25" s="17" t="s">
        <v>489</v>
      </c>
      <c r="L25" s="17" t="s">
        <v>492</v>
      </c>
      <c r="M25" s="17" t="s">
        <v>489</v>
      </c>
      <c r="N25" s="17" t="s">
        <v>492</v>
      </c>
      <c r="O25" s="17" t="s">
        <v>489</v>
      </c>
      <c r="P25" s="17" t="s">
        <v>492</v>
      </c>
      <c r="Q25" s="17" t="s">
        <v>489</v>
      </c>
      <c r="R25" s="17" t="s">
        <v>492</v>
      </c>
      <c r="S25" s="17" t="s">
        <v>489</v>
      </c>
      <c r="T25" s="17"/>
      <c r="U25" s="17"/>
      <c r="V25" s="8" t="s">
        <v>332</v>
      </c>
      <c r="W25" s="17" t="str">
        <f t="shared" si="3"/>
        <v/>
      </c>
      <c r="X25" s="17" t="str">
        <f t="shared" si="4"/>
        <v/>
      </c>
      <c r="Y25" s="17">
        <f t="shared" si="5"/>
        <v>17</v>
      </c>
      <c r="Z25" s="17">
        <f t="shared" si="6"/>
        <v>18.3</v>
      </c>
      <c r="AA25" s="17">
        <f t="shared" si="7"/>
        <v>17</v>
      </c>
      <c r="AB25" s="17">
        <f t="shared" si="8"/>
        <v>18.3</v>
      </c>
      <c r="AC25" s="17">
        <f t="shared" si="9"/>
        <v>17</v>
      </c>
      <c r="AD25" s="17">
        <f t="shared" si="10"/>
        <v>18.3</v>
      </c>
      <c r="AE25" s="17">
        <f t="shared" si="11"/>
        <v>17</v>
      </c>
      <c r="AF25" s="17">
        <f t="shared" si="12"/>
        <v>18.3</v>
      </c>
      <c r="AG25" s="17">
        <f t="shared" si="13"/>
        <v>17</v>
      </c>
      <c r="AH25" s="17">
        <f t="shared" si="14"/>
        <v>18.3</v>
      </c>
      <c r="AI25" s="17" t="str">
        <f t="shared" si="15"/>
        <v/>
      </c>
      <c r="AJ25" s="17" t="str">
        <f t="shared" si="16"/>
        <v/>
      </c>
      <c r="AK25" s="17" t="str">
        <f t="shared" si="17"/>
        <v/>
      </c>
      <c r="AL25" s="17" t="str">
        <f t="shared" si="18"/>
        <v>5pm-6.3pm</v>
      </c>
      <c r="AM25" s="17" t="str">
        <f t="shared" si="19"/>
        <v>5pm-6.3pm</v>
      </c>
      <c r="AN25" s="17" t="str">
        <f t="shared" si="20"/>
        <v>5pm-6.3pm</v>
      </c>
      <c r="AO25" s="17" t="str">
        <f t="shared" si="21"/>
        <v>5pm-6.3pm</v>
      </c>
      <c r="AP25" s="17" t="str">
        <f t="shared" si="22"/>
        <v>5pm-6.3pm</v>
      </c>
      <c r="AQ25" s="17" t="str">
        <f t="shared" si="23"/>
        <v/>
      </c>
      <c r="AR25" s="17" t="s">
        <v>817</v>
      </c>
      <c r="AS25" s="17"/>
      <c r="AT25" s="17"/>
      <c r="AU25" s="17"/>
      <c r="AV25" s="4" t="s">
        <v>30</v>
      </c>
      <c r="AW25" s="4" t="s">
        <v>30</v>
      </c>
      <c r="AX25"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   'phone-number': "", 'address': "1635 Glenarm Pl. Denver CO", 'other-amenities': ['','',''], 'has-drink':true, 'has-food':true},</v>
      </c>
      <c r="AY25" s="17" t="str">
        <f t="shared" si="25"/>
        <v/>
      </c>
      <c r="AZ25" s="17" t="str">
        <f t="shared" si="26"/>
        <v/>
      </c>
      <c r="BA25" s="17" t="str">
        <f t="shared" si="27"/>
        <v/>
      </c>
      <c r="BB25" s="17" t="str">
        <f t="shared" si="28"/>
        <v>&lt;img src=@img/drinkicon.png@&gt;</v>
      </c>
      <c r="BC25" s="17" t="str">
        <f t="shared" si="29"/>
        <v>&lt;img src=@img/foodicon.png@&gt;</v>
      </c>
      <c r="BD25" s="17" t="str">
        <f t="shared" si="30"/>
        <v>&lt;img src=@img/drinkicon.png@&gt;&lt;img src=@img/foodicon.png@&gt;</v>
      </c>
      <c r="BE25" s="17" t="str">
        <f t="shared" si="31"/>
        <v>drink food   Downtown</v>
      </c>
      <c r="BF25" s="17" t="str">
        <f t="shared" si="32"/>
        <v>Downtown</v>
      </c>
      <c r="BG25" s="17">
        <v>39.744467</v>
      </c>
      <c r="BH25" s="17">
        <v>-104.98997300000001</v>
      </c>
      <c r="BI25" s="17" t="str">
        <f t="shared" si="1"/>
        <v>[39.744467,-104.989973],</v>
      </c>
      <c r="BJ25" s="17"/>
      <c r="BK25" s="17" t="str">
        <f t="shared" si="2"/>
        <v/>
      </c>
      <c r="BL25" s="7"/>
    </row>
    <row r="26" spans="2:64" s="8" customFormat="1" ht="120">
      <c r="B26" s="17" t="s">
        <v>260</v>
      </c>
      <c r="C26" s="17" t="s">
        <v>1137</v>
      </c>
      <c r="D26" s="17"/>
      <c r="E26" s="17"/>
      <c r="F26" s="17"/>
      <c r="G26" s="17" t="s">
        <v>290</v>
      </c>
      <c r="H26" s="17"/>
      <c r="I26" s="17"/>
      <c r="J26" s="17"/>
      <c r="K26" s="17"/>
      <c r="L26" s="17"/>
      <c r="M26" s="17"/>
      <c r="N26" s="17"/>
      <c r="O26" s="17"/>
      <c r="P26" s="17"/>
      <c r="Q26" s="17"/>
      <c r="R26" s="17"/>
      <c r="S26" s="17"/>
      <c r="T26" s="17"/>
      <c r="U26" s="17"/>
      <c r="W26" s="17" t="str">
        <f t="shared" si="3"/>
        <v/>
      </c>
      <c r="X26" s="17" t="str">
        <f t="shared" si="4"/>
        <v/>
      </c>
      <c r="Y26" s="17" t="str">
        <f t="shared" si="5"/>
        <v/>
      </c>
      <c r="Z26" s="17" t="str">
        <f t="shared" si="6"/>
        <v/>
      </c>
      <c r="AA26" s="17" t="str">
        <f t="shared" si="7"/>
        <v/>
      </c>
      <c r="AB26" s="17" t="str">
        <f t="shared" si="8"/>
        <v/>
      </c>
      <c r="AC26" s="17" t="str">
        <f t="shared" si="9"/>
        <v/>
      </c>
      <c r="AD26" s="17" t="str">
        <f t="shared" si="10"/>
        <v/>
      </c>
      <c r="AE26" s="17" t="str">
        <f t="shared" si="11"/>
        <v/>
      </c>
      <c r="AF26" s="17" t="str">
        <f t="shared" si="12"/>
        <v/>
      </c>
      <c r="AG26" s="17" t="str">
        <f t="shared" si="13"/>
        <v/>
      </c>
      <c r="AH26" s="17" t="str">
        <f t="shared" si="14"/>
        <v/>
      </c>
      <c r="AI26" s="17" t="str">
        <f t="shared" si="15"/>
        <v/>
      </c>
      <c r="AJ26" s="17" t="str">
        <f t="shared" si="16"/>
        <v/>
      </c>
      <c r="AK26" s="17" t="str">
        <f t="shared" si="17"/>
        <v/>
      </c>
      <c r="AL26" s="17" t="str">
        <f t="shared" si="18"/>
        <v/>
      </c>
      <c r="AM26" s="17" t="str">
        <f t="shared" si="19"/>
        <v/>
      </c>
      <c r="AN26" s="17" t="str">
        <f t="shared" si="20"/>
        <v/>
      </c>
      <c r="AO26" s="17" t="str">
        <f t="shared" si="21"/>
        <v/>
      </c>
      <c r="AP26" s="17" t="str">
        <f t="shared" si="22"/>
        <v/>
      </c>
      <c r="AQ26" s="17" t="str">
        <f t="shared" si="23"/>
        <v/>
      </c>
      <c r="AR26" s="17" t="s">
        <v>892</v>
      </c>
      <c r="AS26" s="17" t="s">
        <v>485</v>
      </c>
      <c r="AT26" s="17"/>
      <c r="AU26" s="17"/>
      <c r="AV26" s="17" t="s">
        <v>31</v>
      </c>
      <c r="AW26" s="17" t="s">
        <v>31</v>
      </c>
      <c r="AX26"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   'phone-number': "", 'address': "719 E 17th Ave, Denver, CO", 'other-amenities': ['outside','',''], 'has-drink':false, 'has-food':false},</v>
      </c>
      <c r="AY26" s="17" t="str">
        <f t="shared" si="25"/>
        <v>&lt;img src=@img/outdoor.png@&gt;</v>
      </c>
      <c r="AZ26" s="17" t="str">
        <f t="shared" si="26"/>
        <v/>
      </c>
      <c r="BA26" s="17" t="str">
        <f t="shared" si="27"/>
        <v/>
      </c>
      <c r="BB26" s="17" t="str">
        <f t="shared" si="28"/>
        <v/>
      </c>
      <c r="BC26" s="17" t="str">
        <f t="shared" si="29"/>
        <v/>
      </c>
      <c r="BD26" s="17" t="str">
        <f t="shared" si="30"/>
        <v>&lt;img src=@img/outdoor.png@&gt;</v>
      </c>
      <c r="BE26" s="17" t="str">
        <f t="shared" si="31"/>
        <v>outdoor   capital</v>
      </c>
      <c r="BF26" s="17" t="str">
        <f t="shared" si="32"/>
        <v>Capital Hill</v>
      </c>
      <c r="BG26" s="17">
        <v>39.743442999999999</v>
      </c>
      <c r="BH26" s="17">
        <v>-104.97815</v>
      </c>
      <c r="BI26" s="17" t="str">
        <f t="shared" si="1"/>
        <v>[39.743443,-104.97815],</v>
      </c>
      <c r="BJ26" s="17"/>
      <c r="BK26" s="17" t="str">
        <f t="shared" si="2"/>
        <v/>
      </c>
      <c r="BL26" s="7"/>
    </row>
    <row r="27" spans="2:64" s="8" customFormat="1" ht="150">
      <c r="B27" s="17" t="s">
        <v>177</v>
      </c>
      <c r="C27" s="17" t="s">
        <v>278</v>
      </c>
      <c r="D27" s="17"/>
      <c r="E27" s="17"/>
      <c r="F27" s="17"/>
      <c r="G27" s="17" t="s">
        <v>629</v>
      </c>
      <c r="H27" s="17"/>
      <c r="I27" s="17"/>
      <c r="J27" s="17" t="s">
        <v>495</v>
      </c>
      <c r="K27" s="17" t="s">
        <v>490</v>
      </c>
      <c r="L27" s="17" t="s">
        <v>495</v>
      </c>
      <c r="M27" s="17" t="s">
        <v>490</v>
      </c>
      <c r="N27" s="17" t="s">
        <v>495</v>
      </c>
      <c r="O27" s="17" t="s">
        <v>490</v>
      </c>
      <c r="P27" s="17" t="s">
        <v>495</v>
      </c>
      <c r="Q27" s="17" t="s">
        <v>490</v>
      </c>
      <c r="R27" s="17" t="s">
        <v>495</v>
      </c>
      <c r="S27" s="17" t="s">
        <v>490</v>
      </c>
      <c r="T27" s="17"/>
      <c r="U27" s="17"/>
      <c r="V27" s="8" t="s">
        <v>414</v>
      </c>
      <c r="W27" s="17" t="str">
        <f t="shared" si="3"/>
        <v/>
      </c>
      <c r="X27" s="17" t="str">
        <f t="shared" si="4"/>
        <v/>
      </c>
      <c r="Y27" s="17">
        <f t="shared" si="5"/>
        <v>16</v>
      </c>
      <c r="Z27" s="17">
        <f t="shared" si="6"/>
        <v>18</v>
      </c>
      <c r="AA27" s="17">
        <f t="shared" si="7"/>
        <v>16</v>
      </c>
      <c r="AB27" s="17">
        <f t="shared" si="8"/>
        <v>18</v>
      </c>
      <c r="AC27" s="17">
        <f t="shared" si="9"/>
        <v>16</v>
      </c>
      <c r="AD27" s="17">
        <f t="shared" si="10"/>
        <v>18</v>
      </c>
      <c r="AE27" s="17">
        <f t="shared" si="11"/>
        <v>16</v>
      </c>
      <c r="AF27" s="17">
        <f t="shared" si="12"/>
        <v>18</v>
      </c>
      <c r="AG27" s="17">
        <f t="shared" si="13"/>
        <v>16</v>
      </c>
      <c r="AH27" s="17">
        <f t="shared" si="14"/>
        <v>18</v>
      </c>
      <c r="AI27" s="17" t="str">
        <f t="shared" si="15"/>
        <v/>
      </c>
      <c r="AJ27" s="17" t="str">
        <f t="shared" si="16"/>
        <v/>
      </c>
      <c r="AK27" s="17" t="str">
        <f t="shared" si="17"/>
        <v/>
      </c>
      <c r="AL27" s="17" t="str">
        <f t="shared" si="18"/>
        <v>4pm-6pm</v>
      </c>
      <c r="AM27" s="17" t="str">
        <f t="shared" si="19"/>
        <v>4pm-6pm</v>
      </c>
      <c r="AN27" s="17" t="str">
        <f t="shared" si="20"/>
        <v>4pm-6pm</v>
      </c>
      <c r="AO27" s="17" t="str">
        <f t="shared" si="21"/>
        <v>4pm-6pm</v>
      </c>
      <c r="AP27" s="17" t="str">
        <f t="shared" si="22"/>
        <v>4pm-6pm</v>
      </c>
      <c r="AQ27" s="17" t="str">
        <f t="shared" si="23"/>
        <v/>
      </c>
      <c r="AR27" s="17" t="s">
        <v>818</v>
      </c>
      <c r="AS27" s="17"/>
      <c r="AT27" s="17"/>
      <c r="AU27" s="17"/>
      <c r="AV27" s="4" t="s">
        <v>30</v>
      </c>
      <c r="AW27" s="4" t="s">
        <v>30</v>
      </c>
      <c r="AX27"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   'phone-number': "", 'address': "38 S Broadway Denver CO", 'other-amenities': ['','',''], 'has-drink':true, 'has-food':true},</v>
      </c>
      <c r="AY27" s="17" t="str">
        <f t="shared" si="25"/>
        <v/>
      </c>
      <c r="AZ27" s="17" t="str">
        <f t="shared" si="26"/>
        <v/>
      </c>
      <c r="BA27" s="17" t="str">
        <f t="shared" si="27"/>
        <v/>
      </c>
      <c r="BB27" s="17" t="str">
        <f t="shared" si="28"/>
        <v>&lt;img src=@img/drinkicon.png@&gt;</v>
      </c>
      <c r="BC27" s="17" t="str">
        <f t="shared" si="29"/>
        <v>&lt;img src=@img/foodicon.png@&gt;</v>
      </c>
      <c r="BD27" s="17" t="str">
        <f t="shared" si="30"/>
        <v>&lt;img src=@img/drinkicon.png@&gt;&lt;img src=@img/foodicon.png@&gt;</v>
      </c>
      <c r="BE27" s="17" t="str">
        <f t="shared" si="31"/>
        <v>drink food   Baker</v>
      </c>
      <c r="BF27" s="17" t="str">
        <f t="shared" si="32"/>
        <v>Baker</v>
      </c>
      <c r="BG27" s="17">
        <v>39.715843999999997</v>
      </c>
      <c r="BH27" s="17">
        <v>-104.98721500000001</v>
      </c>
      <c r="BI27" s="17" t="str">
        <f t="shared" si="1"/>
        <v>[39.715844,-104.987215],</v>
      </c>
      <c r="BJ27" s="17"/>
      <c r="BK27" s="17" t="str">
        <f t="shared" si="2"/>
        <v/>
      </c>
      <c r="BL27" s="7"/>
    </row>
    <row r="28" spans="2:64" ht="135">
      <c r="B28" s="17" t="s">
        <v>178</v>
      </c>
      <c r="C28" s="17" t="s">
        <v>907</v>
      </c>
      <c r="D28" s="17"/>
      <c r="E28" s="17"/>
      <c r="F28" s="17"/>
      <c r="G28" s="17" t="s">
        <v>630</v>
      </c>
      <c r="H28" s="17"/>
      <c r="I28" s="17"/>
      <c r="J28" s="17" t="s">
        <v>488</v>
      </c>
      <c r="K28" s="17" t="s">
        <v>491</v>
      </c>
      <c r="L28" s="17" t="s">
        <v>488</v>
      </c>
      <c r="M28" s="17" t="s">
        <v>491</v>
      </c>
      <c r="N28" s="17" t="s">
        <v>488</v>
      </c>
      <c r="O28" s="17" t="s">
        <v>491</v>
      </c>
      <c r="P28" s="17" t="s">
        <v>488</v>
      </c>
      <c r="Q28" s="17" t="s">
        <v>491</v>
      </c>
      <c r="R28" s="17" t="s">
        <v>488</v>
      </c>
      <c r="S28" s="17" t="s">
        <v>491</v>
      </c>
      <c r="T28" s="17" t="s">
        <v>488</v>
      </c>
      <c r="U28" s="17" t="s">
        <v>491</v>
      </c>
      <c r="V28" s="12" t="s">
        <v>415</v>
      </c>
      <c r="W28" s="17" t="str">
        <f t="shared" si="3"/>
        <v/>
      </c>
      <c r="X28" s="17" t="str">
        <f t="shared" si="4"/>
        <v/>
      </c>
      <c r="Y28" s="17">
        <f t="shared" si="5"/>
        <v>15</v>
      </c>
      <c r="Z28" s="17">
        <f t="shared" si="6"/>
        <v>19</v>
      </c>
      <c r="AA28" s="17">
        <f t="shared" si="7"/>
        <v>15</v>
      </c>
      <c r="AB28" s="17">
        <f t="shared" si="8"/>
        <v>19</v>
      </c>
      <c r="AC28" s="17">
        <f t="shared" si="9"/>
        <v>15</v>
      </c>
      <c r="AD28" s="17">
        <f t="shared" si="10"/>
        <v>19</v>
      </c>
      <c r="AE28" s="17">
        <f t="shared" si="11"/>
        <v>15</v>
      </c>
      <c r="AF28" s="17">
        <f t="shared" si="12"/>
        <v>19</v>
      </c>
      <c r="AG28" s="17">
        <f t="shared" si="13"/>
        <v>15</v>
      </c>
      <c r="AH28" s="17">
        <f t="shared" si="14"/>
        <v>19</v>
      </c>
      <c r="AI28" s="17">
        <f t="shared" si="15"/>
        <v>15</v>
      </c>
      <c r="AJ28" s="17">
        <f t="shared" si="16"/>
        <v>19</v>
      </c>
      <c r="AK28" s="17" t="str">
        <f t="shared" si="17"/>
        <v/>
      </c>
      <c r="AL28" s="17" t="str">
        <f t="shared" si="18"/>
        <v>3pm-7pm</v>
      </c>
      <c r="AM28" s="17" t="str">
        <f t="shared" si="19"/>
        <v>3pm-7pm</v>
      </c>
      <c r="AN28" s="17" t="str">
        <f t="shared" si="20"/>
        <v>3pm-7pm</v>
      </c>
      <c r="AO28" s="17" t="str">
        <f t="shared" si="21"/>
        <v>3pm-7pm</v>
      </c>
      <c r="AP28" s="17" t="str">
        <f t="shared" si="22"/>
        <v>3pm-7pm</v>
      </c>
      <c r="AQ28" s="17" t="str">
        <f t="shared" si="23"/>
        <v>3pm-7pm</v>
      </c>
      <c r="AR28" s="1" t="s">
        <v>819</v>
      </c>
      <c r="AS28" s="17"/>
      <c r="AT28" s="17"/>
      <c r="AU28" s="17"/>
      <c r="AV28" s="4" t="s">
        <v>30</v>
      </c>
      <c r="AW28" s="4" t="s">
        <v>31</v>
      </c>
      <c r="AX28" s="16" t="str">
        <f t="shared" si="24"/>
        <v>{
    'name': "Berkeley Untapped",
    'area': "highlands",'hours': {
      'sunday-start':"", 'sunday-end':"", 'monday-start':"1500", 'monday-end':"1900", 'tuesday-start':"1500", 'tuesday-end':"1900", 'wednesday-start':"1500", 'wednesday-end':"1900", 'thursday-start':"1500", 'thursday-end':"1900", 'friday-start':"1500", 'friday-end':"1900", 'saturday-start':"1500", 'saturday-end':"1900"},  'description': "$1 off all alcohol", 'link':"http://www.berkeleyuntapped.com/", 'pricing':"",   'phone-number': "", 'address': "4267 Tennyson St. Denver CO", 'other-amenities': ['','',''], 'has-drink':true, 'has-food':false},</v>
      </c>
      <c r="AY28" s="17" t="str">
        <f t="shared" si="25"/>
        <v/>
      </c>
      <c r="AZ28" s="17" t="str">
        <f t="shared" si="26"/>
        <v/>
      </c>
      <c r="BA28" s="17" t="str">
        <f t="shared" si="27"/>
        <v/>
      </c>
      <c r="BB28" s="17" t="str">
        <f t="shared" si="28"/>
        <v>&lt;img src=@img/drinkicon.png@&gt;</v>
      </c>
      <c r="BC28" s="17" t="str">
        <f t="shared" si="29"/>
        <v/>
      </c>
      <c r="BD28" s="17" t="str">
        <f t="shared" si="30"/>
        <v>&lt;img src=@img/drinkicon.png@&gt;</v>
      </c>
      <c r="BE28" s="17" t="str">
        <f t="shared" si="31"/>
        <v>drink   highlands</v>
      </c>
      <c r="BF28" s="17" t="str">
        <f t="shared" si="32"/>
        <v>Highlands</v>
      </c>
      <c r="BG28" s="17">
        <v>39.774205000000002</v>
      </c>
      <c r="BH28" s="17">
        <v>-105.044303</v>
      </c>
      <c r="BI28" s="17" t="str">
        <f t="shared" si="1"/>
        <v>[39.774205,-105.044303],</v>
      </c>
      <c r="BJ28" s="17"/>
      <c r="BK28" s="17" t="str">
        <f t="shared" si="2"/>
        <v/>
      </c>
      <c r="BL28" s="7"/>
    </row>
    <row r="29" spans="2:64" s="8" customFormat="1" ht="150">
      <c r="B29" s="17" t="s">
        <v>251</v>
      </c>
      <c r="C29" s="17" t="s">
        <v>703</v>
      </c>
      <c r="D29" s="17"/>
      <c r="E29" s="17"/>
      <c r="F29" s="17"/>
      <c r="G29" s="17" t="s">
        <v>282</v>
      </c>
      <c r="H29" s="17" t="s">
        <v>488</v>
      </c>
      <c r="I29" s="17" t="s">
        <v>492</v>
      </c>
      <c r="J29" s="17" t="s">
        <v>495</v>
      </c>
      <c r="K29" s="17" t="s">
        <v>490</v>
      </c>
      <c r="L29" s="17" t="s">
        <v>495</v>
      </c>
      <c r="M29" s="17" t="s">
        <v>490</v>
      </c>
      <c r="N29" s="17" t="s">
        <v>495</v>
      </c>
      <c r="O29" s="17" t="s">
        <v>490</v>
      </c>
      <c r="P29" s="17" t="s">
        <v>495</v>
      </c>
      <c r="Q29" s="17" t="s">
        <v>490</v>
      </c>
      <c r="R29" s="17" t="s">
        <v>495</v>
      </c>
      <c r="S29" s="17" t="s">
        <v>490</v>
      </c>
      <c r="T29" s="17" t="s">
        <v>488</v>
      </c>
      <c r="U29" s="17" t="s">
        <v>492</v>
      </c>
      <c r="V29" s="8" t="s">
        <v>1147</v>
      </c>
      <c r="W29" s="17">
        <f t="shared" si="3"/>
        <v>15</v>
      </c>
      <c r="X29" s="17">
        <f t="shared" si="4"/>
        <v>17</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f t="shared" si="15"/>
        <v>15</v>
      </c>
      <c r="AJ29" s="17">
        <f t="shared" si="16"/>
        <v>17</v>
      </c>
      <c r="AK29" s="17" t="str">
        <f t="shared" si="17"/>
        <v>3pm-5pm</v>
      </c>
      <c r="AL29" s="17" t="str">
        <f t="shared" si="18"/>
        <v>4pm-6pm</v>
      </c>
      <c r="AM29" s="17" t="str">
        <f t="shared" si="19"/>
        <v>4pm-6pm</v>
      </c>
      <c r="AN29" s="17" t="str">
        <f t="shared" si="20"/>
        <v>4pm-6pm</v>
      </c>
      <c r="AO29" s="17" t="str">
        <f t="shared" si="21"/>
        <v>4pm-6pm</v>
      </c>
      <c r="AP29" s="17" t="str">
        <f t="shared" si="22"/>
        <v>4pm-6pm</v>
      </c>
      <c r="AQ29" s="17" t="str">
        <f t="shared" si="23"/>
        <v>3pm-5pm</v>
      </c>
      <c r="AR29" s="17" t="s">
        <v>886</v>
      </c>
      <c r="AS29" s="17" t="s">
        <v>485</v>
      </c>
      <c r="AT29" s="17"/>
      <c r="AU29" s="17"/>
      <c r="AV29" s="17" t="s">
        <v>30</v>
      </c>
      <c r="AW29" s="17" t="s">
        <v>30</v>
      </c>
      <c r="AX29"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   'phone-number': "", 'address': "1705, 1420 Larimer St, Denver, CO ", 'other-amenities': ['outside','',''], 'has-drink':true, 'has-food':true},</v>
      </c>
      <c r="AY29" s="17" t="str">
        <f t="shared" si="25"/>
        <v>&lt;img src=@img/outdoor.png@&gt;</v>
      </c>
      <c r="AZ29" s="17" t="str">
        <f t="shared" si="26"/>
        <v/>
      </c>
      <c r="BA29" s="17" t="str">
        <f t="shared" si="27"/>
        <v/>
      </c>
      <c r="BB29" s="17" t="str">
        <f t="shared" si="28"/>
        <v>&lt;img src=@img/drinkicon.png@&gt;</v>
      </c>
      <c r="BC29" s="17" t="str">
        <f t="shared" si="29"/>
        <v>&lt;img src=@img/foodicon.png@&gt;</v>
      </c>
      <c r="BD29" s="17" t="str">
        <f t="shared" si="30"/>
        <v>&lt;img src=@img/outdoor.png@&gt;&lt;img src=@img/drinkicon.png@&gt;&lt;img src=@img/foodicon.png@&gt;</v>
      </c>
      <c r="BE29" s="17" t="str">
        <f t="shared" si="31"/>
        <v>outdoor drink food   larimer</v>
      </c>
      <c r="BF29" s="17" t="str">
        <f t="shared" si="32"/>
        <v>Larimer Square</v>
      </c>
      <c r="BG29" s="17">
        <v>39.747605</v>
      </c>
      <c r="BH29" s="17">
        <v>-104.999161</v>
      </c>
      <c r="BI29" s="17" t="str">
        <f t="shared" si="1"/>
        <v>[39.747605,-104.999161],</v>
      </c>
      <c r="BJ29" s="17"/>
      <c r="BK29" s="17" t="str">
        <f t="shared" si="2"/>
        <v/>
      </c>
      <c r="BL29" s="7"/>
    </row>
    <row r="30" spans="2:64" ht="165">
      <c r="B30" t="s">
        <v>1019</v>
      </c>
      <c r="C30" t="s">
        <v>421</v>
      </c>
      <c r="G30" s="16" t="s">
        <v>1021</v>
      </c>
      <c r="H30">
        <v>1500</v>
      </c>
      <c r="I30">
        <v>1800</v>
      </c>
      <c r="J30">
        <v>1500</v>
      </c>
      <c r="K30">
        <v>1800</v>
      </c>
      <c r="L30">
        <v>1500</v>
      </c>
      <c r="M30">
        <v>1800</v>
      </c>
      <c r="N30">
        <v>1500</v>
      </c>
      <c r="O30">
        <v>1800</v>
      </c>
      <c r="P30">
        <v>1500</v>
      </c>
      <c r="Q30">
        <v>1800</v>
      </c>
      <c r="R30">
        <v>1500</v>
      </c>
      <c r="S30">
        <v>1800</v>
      </c>
      <c r="T30">
        <v>1500</v>
      </c>
      <c r="U30">
        <v>1800</v>
      </c>
      <c r="V30" s="8" t="s">
        <v>1125</v>
      </c>
      <c r="W30" s="17">
        <f t="shared" si="3"/>
        <v>15</v>
      </c>
      <c r="X30" s="17">
        <f t="shared" si="4"/>
        <v>18</v>
      </c>
      <c r="Y30" s="17">
        <f t="shared" si="5"/>
        <v>15</v>
      </c>
      <c r="Z30" s="17">
        <f t="shared" si="6"/>
        <v>18</v>
      </c>
      <c r="AA30" s="17">
        <f t="shared" si="7"/>
        <v>15</v>
      </c>
      <c r="AB30" s="17">
        <f t="shared" si="8"/>
        <v>18</v>
      </c>
      <c r="AC30" s="17">
        <f t="shared" si="9"/>
        <v>15</v>
      </c>
      <c r="AD30" s="17">
        <f t="shared" si="10"/>
        <v>18</v>
      </c>
      <c r="AE30" s="17">
        <f t="shared" si="11"/>
        <v>15</v>
      </c>
      <c r="AF30" s="17">
        <f t="shared" si="12"/>
        <v>18</v>
      </c>
      <c r="AG30" s="17">
        <f t="shared" si="13"/>
        <v>15</v>
      </c>
      <c r="AH30" s="17">
        <f t="shared" si="14"/>
        <v>18</v>
      </c>
      <c r="AI30" s="17">
        <f t="shared" si="15"/>
        <v>15</v>
      </c>
      <c r="AJ30" s="17">
        <f t="shared" si="16"/>
        <v>18</v>
      </c>
      <c r="AK30" s="17" t="str">
        <f t="shared" si="17"/>
        <v>3pm-6pm</v>
      </c>
      <c r="AL30" s="17" t="str">
        <f t="shared" si="18"/>
        <v>3pm-6pm</v>
      </c>
      <c r="AM30" s="17" t="str">
        <f t="shared" si="19"/>
        <v>3pm-6pm</v>
      </c>
      <c r="AN30" s="17" t="str">
        <f t="shared" si="20"/>
        <v>3pm-6pm</v>
      </c>
      <c r="AO30" s="17" t="str">
        <f t="shared" si="21"/>
        <v>3pm-6pm</v>
      </c>
      <c r="AP30" s="17" t="str">
        <f t="shared" si="22"/>
        <v>3pm-6pm</v>
      </c>
      <c r="AQ30" s="17" t="str">
        <f t="shared" si="23"/>
        <v>3pm-6pm</v>
      </c>
      <c r="AR30" t="s">
        <v>1124</v>
      </c>
      <c r="AV30" s="4" t="s">
        <v>30</v>
      </c>
      <c r="AW30" s="4" t="s">
        <v>30</v>
      </c>
      <c r="AX30"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   'phone-number': "", 'address': "14697 Delaware St Westminster CO", 'other-amenities': ['','',''], 'has-drink':true, 'has-food':true},</v>
      </c>
      <c r="AY30" s="17" t="str">
        <f t="shared" si="25"/>
        <v/>
      </c>
      <c r="AZ30" s="17" t="str">
        <f t="shared" si="26"/>
        <v/>
      </c>
      <c r="BA30" s="17" t="str">
        <f t="shared" si="27"/>
        <v/>
      </c>
      <c r="BB30" s="17" t="str">
        <f t="shared" si="28"/>
        <v>&lt;img src=@img/drinkicon.png@&gt;</v>
      </c>
      <c r="BC30" s="17" t="str">
        <f t="shared" si="29"/>
        <v>&lt;img src=@img/foodicon.png@&gt;</v>
      </c>
      <c r="BD30" s="17" t="str">
        <f t="shared" si="30"/>
        <v>&lt;img src=@img/drinkicon.png@&gt;&lt;img src=@img/foodicon.png@&gt;</v>
      </c>
      <c r="BE30" s="17" t="str">
        <f t="shared" si="31"/>
        <v>drink food   Westminster</v>
      </c>
      <c r="BF30" s="17" t="str">
        <f t="shared" si="32"/>
        <v>Westminster</v>
      </c>
      <c r="BG30" s="17">
        <v>39.962471000000001</v>
      </c>
      <c r="BH30" s="17">
        <v>-104.99174499999999</v>
      </c>
      <c r="BI30" s="17" t="str">
        <f t="shared" si="1"/>
        <v>[39.962471,-104.991745],</v>
      </c>
      <c r="BJ30" s="17"/>
      <c r="BK30" s="17" t="str">
        <f t="shared" si="2"/>
        <v/>
      </c>
      <c r="BL30" s="17"/>
    </row>
    <row r="31" spans="2:64" ht="165">
      <c r="B31" s="1" t="s">
        <v>68</v>
      </c>
      <c r="C31" t="s">
        <v>343</v>
      </c>
      <c r="G31" s="17" t="s">
        <v>519</v>
      </c>
      <c r="J31" t="s">
        <v>488</v>
      </c>
      <c r="K31" t="s">
        <v>490</v>
      </c>
      <c r="L31" t="s">
        <v>488</v>
      </c>
      <c r="M31" t="s">
        <v>490</v>
      </c>
      <c r="N31" t="s">
        <v>488</v>
      </c>
      <c r="O31" t="s">
        <v>490</v>
      </c>
      <c r="P31" t="s">
        <v>488</v>
      </c>
      <c r="Q31" t="s">
        <v>490</v>
      </c>
      <c r="R31" t="s">
        <v>488</v>
      </c>
      <c r="S31" t="s">
        <v>490</v>
      </c>
      <c r="V31" s="8" t="s">
        <v>317</v>
      </c>
      <c r="W31" s="17" t="str">
        <f t="shared" si="3"/>
        <v/>
      </c>
      <c r="X31" s="17" t="str">
        <f t="shared" si="4"/>
        <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t="str">
        <f t="shared" si="15"/>
        <v/>
      </c>
      <c r="AJ31" s="17" t="str">
        <f t="shared" si="16"/>
        <v/>
      </c>
      <c r="AK31" s="17" t="str">
        <f t="shared" si="17"/>
        <v/>
      </c>
      <c r="AL31" s="17" t="str">
        <f t="shared" si="18"/>
        <v>3pm-6pm</v>
      </c>
      <c r="AM31" s="17" t="str">
        <f t="shared" si="19"/>
        <v>3pm-6pm</v>
      </c>
      <c r="AN31" s="17" t="str">
        <f t="shared" si="20"/>
        <v>3pm-6pm</v>
      </c>
      <c r="AO31" s="17" t="str">
        <f t="shared" si="21"/>
        <v>3pm-6pm</v>
      </c>
      <c r="AP31" s="17" t="str">
        <f t="shared" si="22"/>
        <v>3pm-6pm</v>
      </c>
      <c r="AQ31" s="17" t="str">
        <f t="shared" si="23"/>
        <v/>
      </c>
      <c r="AR31" s="19" t="s">
        <v>714</v>
      </c>
      <c r="AV31" s="4" t="s">
        <v>30</v>
      </c>
      <c r="AW31" s="4" t="s">
        <v>30</v>
      </c>
      <c r="AX31"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   'phone-number': "", 'address': "2301 Blake Street Denver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Ballpark</v>
      </c>
      <c r="BF31" s="17" t="str">
        <f t="shared" si="32"/>
        <v>Ballpark</v>
      </c>
      <c r="BG31" s="17">
        <v>39.757525000000001</v>
      </c>
      <c r="BH31" s="17">
        <v>-104.990684</v>
      </c>
      <c r="BI31" s="17" t="str">
        <f t="shared" si="1"/>
        <v>[39.757525,-104.990684],</v>
      </c>
      <c r="BJ31" s="17"/>
      <c r="BK31" s="17" t="str">
        <f t="shared" si="2"/>
        <v/>
      </c>
      <c r="BL31" s="7"/>
    </row>
    <row r="32" spans="2:64" ht="150">
      <c r="B32" s="17" t="s">
        <v>179</v>
      </c>
      <c r="C32" s="17" t="s">
        <v>318</v>
      </c>
      <c r="D32" s="17"/>
      <c r="E32" s="17"/>
      <c r="F32" s="17"/>
      <c r="G32" s="17" t="s">
        <v>631</v>
      </c>
      <c r="H32" s="17"/>
      <c r="I32" s="17"/>
      <c r="J32" s="17" t="s">
        <v>488</v>
      </c>
      <c r="K32" s="17" t="s">
        <v>490</v>
      </c>
      <c r="L32" s="17" t="s">
        <v>488</v>
      </c>
      <c r="M32" s="17" t="s">
        <v>490</v>
      </c>
      <c r="N32" s="17" t="s">
        <v>488</v>
      </c>
      <c r="O32" s="17" t="s">
        <v>490</v>
      </c>
      <c r="P32" s="17" t="s">
        <v>488</v>
      </c>
      <c r="Q32" s="17" t="s">
        <v>490</v>
      </c>
      <c r="R32" s="17" t="s">
        <v>488</v>
      </c>
      <c r="S32" s="17" t="s">
        <v>490</v>
      </c>
      <c r="T32" s="17"/>
      <c r="U32" s="17"/>
      <c r="V32" s="8" t="s">
        <v>416</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 t="s">
        <v>820</v>
      </c>
      <c r="AS32" s="17"/>
      <c r="AT32" s="17"/>
      <c r="AU32" s="17"/>
      <c r="AV32" s="4" t="s">
        <v>30</v>
      </c>
      <c r="AW32" s="4" t="s">
        <v>30</v>
      </c>
      <c r="AX32"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   'phone-number': "", 'address': "1526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LoDo</v>
      </c>
      <c r="BF32" s="17" t="str">
        <f t="shared" si="32"/>
        <v>LoDo</v>
      </c>
      <c r="BG32" s="17">
        <v>39.749842000000001</v>
      </c>
      <c r="BH32" s="17">
        <v>-104.999619</v>
      </c>
      <c r="BI32" s="17" t="str">
        <f t="shared" si="1"/>
        <v>[39.749842,-104.999619],</v>
      </c>
      <c r="BJ32" s="17"/>
      <c r="BK32" s="17" t="str">
        <f t="shared" si="2"/>
        <v/>
      </c>
      <c r="BL32" s="7"/>
    </row>
    <row r="33" spans="2:64" ht="150">
      <c r="B33" s="8" t="s">
        <v>69</v>
      </c>
      <c r="C33" s="8" t="s">
        <v>318</v>
      </c>
      <c r="D33" s="8"/>
      <c r="E33" s="8"/>
      <c r="F33" s="8"/>
      <c r="G33" s="17" t="s">
        <v>520</v>
      </c>
      <c r="H33" s="8"/>
      <c r="I33" s="8"/>
      <c r="J33" s="8" t="s">
        <v>488</v>
      </c>
      <c r="K33" s="8" t="s">
        <v>490</v>
      </c>
      <c r="L33" s="8" t="s">
        <v>488</v>
      </c>
      <c r="M33" s="8" t="s">
        <v>490</v>
      </c>
      <c r="N33" s="8" t="s">
        <v>488</v>
      </c>
      <c r="O33" s="8" t="s">
        <v>490</v>
      </c>
      <c r="P33" s="8" t="s">
        <v>488</v>
      </c>
      <c r="Q33" s="8" t="s">
        <v>490</v>
      </c>
      <c r="R33" s="8" t="s">
        <v>488</v>
      </c>
      <c r="S33" s="8" t="s">
        <v>490</v>
      </c>
      <c r="T33" s="8"/>
      <c r="U33" s="8"/>
      <c r="V33" s="8" t="s">
        <v>319</v>
      </c>
      <c r="W33" s="17" t="str">
        <f t="shared" si="3"/>
        <v/>
      </c>
      <c r="X33" s="17" t="str">
        <f t="shared" si="4"/>
        <v/>
      </c>
      <c r="Y33" s="17">
        <f t="shared" si="5"/>
        <v>15</v>
      </c>
      <c r="Z33" s="17">
        <f t="shared" si="6"/>
        <v>18</v>
      </c>
      <c r="AA33" s="17">
        <f t="shared" si="7"/>
        <v>15</v>
      </c>
      <c r="AB33" s="17">
        <f t="shared" si="8"/>
        <v>18</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3pm-6pm</v>
      </c>
      <c r="AN33" s="17" t="str">
        <f t="shared" si="20"/>
        <v>3pm-6pm</v>
      </c>
      <c r="AO33" s="17" t="str">
        <f t="shared" si="21"/>
        <v>3pm-6pm</v>
      </c>
      <c r="AP33" s="17" t="str">
        <f t="shared" si="22"/>
        <v>3pm-6pm</v>
      </c>
      <c r="AQ33" s="17" t="str">
        <f t="shared" si="23"/>
        <v/>
      </c>
      <c r="AR33" s="10" t="s">
        <v>715</v>
      </c>
      <c r="AS33" s="8"/>
      <c r="AT33" s="8"/>
      <c r="AU33" s="8"/>
      <c r="AV33" s="11" t="s">
        <v>30</v>
      </c>
      <c r="AW33" s="11" t="s">
        <v>30</v>
      </c>
      <c r="AX33" s="16" t="str">
        <f t="shared" si="24"/>
        <v>{
    'name': "Blue Agave Grill",
    'area': "LoDo",'hours': {
      'sunday-start':"", 'sunday-end':"", 'monday-start':"1500", 'monday-end':"1800", 'tuesday-start':"1500", 'tuesday-end':"1800", 'wednesday-start':"1500", 'wednesday-end':"1800", 'thursday-start':"1500", 'thursday-end':"1800", 'friday-start':"1500", 'friday-end':"1800", 'saturday-start':"", 'saturday-end':""},  'description': "$2 off all wines by the glass, $3 bottled beers and $5 Margaritas; select food menu", 'link':"http://www.blueagavegrillcolorado.com/", 'pricing':"",   'phone-number': "", 'address': "1201 16th St.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LoDo</v>
      </c>
      <c r="BF33" s="17" t="str">
        <f t="shared" si="32"/>
        <v>LoDo</v>
      </c>
      <c r="BG33" s="17">
        <v>39.748451000000003</v>
      </c>
      <c r="BH33" s="17">
        <v>-104.996092</v>
      </c>
      <c r="BI33" s="17" t="str">
        <f t="shared" si="1"/>
        <v>[39.748451,-104.996092],</v>
      </c>
      <c r="BJ33" s="17"/>
      <c r="BK33" s="17" t="str">
        <f t="shared" si="2"/>
        <v/>
      </c>
      <c r="BL33" s="7"/>
    </row>
    <row r="34" spans="2:64" ht="150">
      <c r="B34" s="8" t="s">
        <v>180</v>
      </c>
      <c r="C34" s="8" t="s">
        <v>278</v>
      </c>
      <c r="D34" s="8"/>
      <c r="E34" s="8"/>
      <c r="F34" s="8"/>
      <c r="G34" s="17" t="s">
        <v>632</v>
      </c>
      <c r="H34" s="8"/>
      <c r="I34" s="8"/>
      <c r="J34" s="8" t="s">
        <v>488</v>
      </c>
      <c r="K34" s="8" t="s">
        <v>490</v>
      </c>
      <c r="L34" s="8" t="s">
        <v>488</v>
      </c>
      <c r="M34" s="8" t="s">
        <v>490</v>
      </c>
      <c r="N34" s="8" t="s">
        <v>488</v>
      </c>
      <c r="O34" s="8" t="s">
        <v>490</v>
      </c>
      <c r="P34" s="8" t="s">
        <v>488</v>
      </c>
      <c r="Q34" s="8" t="s">
        <v>490</v>
      </c>
      <c r="R34" s="8" t="s">
        <v>488</v>
      </c>
      <c r="S34" s="8" t="s">
        <v>490</v>
      </c>
      <c r="T34" s="8"/>
      <c r="U34" s="8"/>
      <c r="V34" s="8" t="s">
        <v>417</v>
      </c>
      <c r="W34" s="17" t="str">
        <f t="shared" si="3"/>
        <v/>
      </c>
      <c r="X34" s="17" t="str">
        <f t="shared" si="4"/>
        <v/>
      </c>
      <c r="Y34" s="17">
        <f t="shared" si="5"/>
        <v>15</v>
      </c>
      <c r="Z34" s="17">
        <f t="shared" si="6"/>
        <v>18</v>
      </c>
      <c r="AA34" s="17">
        <f t="shared" si="7"/>
        <v>15</v>
      </c>
      <c r="AB34" s="17">
        <f t="shared" si="8"/>
        <v>18</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3pm-6pm</v>
      </c>
      <c r="AN34" s="17" t="str">
        <f t="shared" si="20"/>
        <v>3pm-6pm</v>
      </c>
      <c r="AO34" s="17" t="str">
        <f t="shared" si="21"/>
        <v>3pm-6pm</v>
      </c>
      <c r="AP34" s="17" t="str">
        <f t="shared" si="22"/>
        <v>3pm-6pm</v>
      </c>
      <c r="AQ34" s="17" t="str">
        <f t="shared" si="23"/>
        <v/>
      </c>
      <c r="AR34" s="10" t="s">
        <v>821</v>
      </c>
      <c r="AS34" s="8"/>
      <c r="AT34" s="8"/>
      <c r="AU34" s="8"/>
      <c r="AV34" s="11" t="s">
        <v>30</v>
      </c>
      <c r="AW34" s="11" t="s">
        <v>30</v>
      </c>
      <c r="AX34"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   'phone-number': "", 'address': "457 S. Broadway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Baker</v>
      </c>
      <c r="BF34" s="17" t="str">
        <f t="shared" si="32"/>
        <v>Baker</v>
      </c>
      <c r="BG34" s="17">
        <v>39.708105000000003</v>
      </c>
      <c r="BH34" s="17">
        <v>-104.98794599999999</v>
      </c>
      <c r="BI34" s="17" t="str">
        <f t="shared" si="1"/>
        <v>[39.708105,-104.987946],</v>
      </c>
      <c r="BJ34" s="17"/>
      <c r="BK34" s="17" t="str">
        <f t="shared" si="2"/>
        <v/>
      </c>
      <c r="BL34" s="7"/>
    </row>
    <row r="35" spans="2:64" ht="135">
      <c r="B35" t="s">
        <v>181</v>
      </c>
      <c r="C35" t="s">
        <v>906</v>
      </c>
      <c r="G35" s="17" t="s">
        <v>633</v>
      </c>
      <c r="J35" t="s">
        <v>488</v>
      </c>
      <c r="K35" t="s">
        <v>491</v>
      </c>
      <c r="L35" t="s">
        <v>488</v>
      </c>
      <c r="M35" t="s">
        <v>491</v>
      </c>
      <c r="N35" t="s">
        <v>488</v>
      </c>
      <c r="O35" t="s">
        <v>491</v>
      </c>
      <c r="P35" t="s">
        <v>488</v>
      </c>
      <c r="Q35" t="s">
        <v>491</v>
      </c>
      <c r="V35" s="8" t="s">
        <v>418</v>
      </c>
      <c r="W35" s="17" t="str">
        <f t="shared" si="3"/>
        <v/>
      </c>
      <c r="X35" s="17" t="str">
        <f t="shared" si="4"/>
        <v/>
      </c>
      <c r="Y35" s="17">
        <f t="shared" si="5"/>
        <v>15</v>
      </c>
      <c r="Z35" s="17">
        <f t="shared" si="6"/>
        <v>19</v>
      </c>
      <c r="AA35" s="17">
        <f t="shared" si="7"/>
        <v>15</v>
      </c>
      <c r="AB35" s="17">
        <f t="shared" si="8"/>
        <v>19</v>
      </c>
      <c r="AC35" s="17">
        <f t="shared" si="9"/>
        <v>15</v>
      </c>
      <c r="AD35" s="17">
        <f t="shared" si="10"/>
        <v>19</v>
      </c>
      <c r="AE35" s="17">
        <f t="shared" si="11"/>
        <v>15</v>
      </c>
      <c r="AF35" s="17">
        <f t="shared" si="12"/>
        <v>19</v>
      </c>
      <c r="AG35" s="17" t="str">
        <f t="shared" si="13"/>
        <v/>
      </c>
      <c r="AH35" s="17" t="str">
        <f t="shared" si="14"/>
        <v/>
      </c>
      <c r="AI35" s="17" t="str">
        <f t="shared" si="15"/>
        <v/>
      </c>
      <c r="AJ35" s="17" t="str">
        <f t="shared" si="16"/>
        <v/>
      </c>
      <c r="AK35" s="17" t="str">
        <f t="shared" si="17"/>
        <v/>
      </c>
      <c r="AL35" s="17" t="str">
        <f t="shared" si="18"/>
        <v>3pm-7pm</v>
      </c>
      <c r="AM35" s="17" t="str">
        <f t="shared" si="19"/>
        <v>3pm-7pm</v>
      </c>
      <c r="AN35" s="17" t="str">
        <f t="shared" si="20"/>
        <v>3pm-7pm</v>
      </c>
      <c r="AO35" s="17" t="str">
        <f t="shared" si="21"/>
        <v>3pm-7pm</v>
      </c>
      <c r="AP35" s="17" t="str">
        <f t="shared" si="22"/>
        <v/>
      </c>
      <c r="AQ35" s="17" t="str">
        <f t="shared" si="23"/>
        <v/>
      </c>
      <c r="AR35" s="2" t="s">
        <v>822</v>
      </c>
      <c r="AV35" s="4" t="s">
        <v>30</v>
      </c>
      <c r="AW35" s="4" t="s">
        <v>30</v>
      </c>
      <c r="AX35"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   'phone-number': "", 'address': "4151 E. County Line Rd. Unit G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ranch</v>
      </c>
      <c r="BF35" s="17" t="str">
        <f t="shared" si="32"/>
        <v>Highlands Ranch</v>
      </c>
      <c r="BG35" s="17">
        <v>39.567087000000001</v>
      </c>
      <c r="BH35" s="17">
        <v>-104.940437</v>
      </c>
      <c r="BI35" s="17" t="str">
        <f t="shared" si="1"/>
        <v>[39.567087,-104.940437],</v>
      </c>
      <c r="BJ35" s="17"/>
      <c r="BK35" s="17" t="str">
        <f t="shared" si="2"/>
        <v/>
      </c>
      <c r="BL35" s="7"/>
    </row>
    <row r="36" spans="2:64" ht="150">
      <c r="B36" s="8" t="s">
        <v>70</v>
      </c>
      <c r="C36" s="8" t="s">
        <v>906</v>
      </c>
      <c r="D36" s="8"/>
      <c r="E36" s="8"/>
      <c r="F36" s="8"/>
      <c r="G36" s="17" t="s">
        <v>521</v>
      </c>
      <c r="H36" s="8" t="s">
        <v>494</v>
      </c>
      <c r="I36" s="8" t="s">
        <v>490</v>
      </c>
      <c r="J36" s="8" t="s">
        <v>494</v>
      </c>
      <c r="K36" s="8" t="s">
        <v>490</v>
      </c>
      <c r="L36" s="8" t="s">
        <v>494</v>
      </c>
      <c r="M36" s="8" t="s">
        <v>490</v>
      </c>
      <c r="N36" s="8" t="s">
        <v>494</v>
      </c>
      <c r="O36" s="8" t="s">
        <v>490</v>
      </c>
      <c r="P36" s="8" t="s">
        <v>494</v>
      </c>
      <c r="Q36" s="8" t="s">
        <v>490</v>
      </c>
      <c r="R36" s="8" t="s">
        <v>494</v>
      </c>
      <c r="S36" s="8" t="s">
        <v>490</v>
      </c>
      <c r="T36" s="8" t="s">
        <v>494</v>
      </c>
      <c r="U36" s="8" t="s">
        <v>490</v>
      </c>
      <c r="V36" s="8" t="s">
        <v>320</v>
      </c>
      <c r="W36" s="17">
        <f t="shared" si="3"/>
        <v>11</v>
      </c>
      <c r="X36" s="17">
        <f t="shared" si="4"/>
        <v>18</v>
      </c>
      <c r="Y36" s="17">
        <f t="shared" si="5"/>
        <v>11</v>
      </c>
      <c r="Z36" s="17">
        <f t="shared" si="6"/>
        <v>18</v>
      </c>
      <c r="AA36" s="17">
        <f t="shared" si="7"/>
        <v>11</v>
      </c>
      <c r="AB36" s="17">
        <f t="shared" si="8"/>
        <v>18</v>
      </c>
      <c r="AC36" s="17">
        <f t="shared" si="9"/>
        <v>11</v>
      </c>
      <c r="AD36" s="17">
        <f t="shared" si="10"/>
        <v>18</v>
      </c>
      <c r="AE36" s="17">
        <f t="shared" si="11"/>
        <v>11</v>
      </c>
      <c r="AF36" s="17">
        <f t="shared" si="12"/>
        <v>18</v>
      </c>
      <c r="AG36" s="17">
        <f t="shared" si="13"/>
        <v>11</v>
      </c>
      <c r="AH36" s="17">
        <f t="shared" si="14"/>
        <v>18</v>
      </c>
      <c r="AI36" s="17">
        <f t="shared" si="15"/>
        <v>11</v>
      </c>
      <c r="AJ36" s="17">
        <f t="shared" si="16"/>
        <v>18</v>
      </c>
      <c r="AK36" s="17" t="str">
        <f t="shared" si="17"/>
        <v>11am-6pm</v>
      </c>
      <c r="AL36" s="17" t="str">
        <f t="shared" si="18"/>
        <v>11am-6pm</v>
      </c>
      <c r="AM36" s="17" t="str">
        <f t="shared" si="19"/>
        <v>11am-6pm</v>
      </c>
      <c r="AN36" s="17" t="str">
        <f t="shared" si="20"/>
        <v>11am-6pm</v>
      </c>
      <c r="AO36" s="17" t="str">
        <f t="shared" si="21"/>
        <v>11am-6pm</v>
      </c>
      <c r="AP36" s="17" t="str">
        <f t="shared" si="22"/>
        <v>11am-6pm</v>
      </c>
      <c r="AQ36" s="17" t="str">
        <f t="shared" si="23"/>
        <v>11am-6pm</v>
      </c>
      <c r="AR36" s="10" t="s">
        <v>716</v>
      </c>
      <c r="AS36" s="8"/>
      <c r="AT36" s="8"/>
      <c r="AU36" s="8"/>
      <c r="AV36" s="11" t="s">
        <v>30</v>
      </c>
      <c r="AW36" s="11" t="s">
        <v>31</v>
      </c>
      <c r="AX36"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   'phone-number': "", 'address': "51 W. Dry Creek Ct. Denver CO", 'other-amenities': ['','',''], 'has-drink':true, 'has-food':false},</v>
      </c>
      <c r="AY36" s="17" t="str">
        <f t="shared" si="25"/>
        <v/>
      </c>
      <c r="AZ36" s="17" t="str">
        <f t="shared" si="26"/>
        <v/>
      </c>
      <c r="BA36" s="17" t="str">
        <f t="shared" si="27"/>
        <v/>
      </c>
      <c r="BB36" s="17" t="str">
        <f t="shared" si="28"/>
        <v>&lt;img src=@img/drinkicon.png@&gt;</v>
      </c>
      <c r="BC36" s="17" t="str">
        <f t="shared" si="29"/>
        <v/>
      </c>
      <c r="BD36" s="17" t="str">
        <f t="shared" si="30"/>
        <v>&lt;img src=@img/drinkicon.png@&gt;</v>
      </c>
      <c r="BE36" s="17" t="str">
        <f t="shared" si="31"/>
        <v>drink   ranch</v>
      </c>
      <c r="BF36" s="17" t="str">
        <f t="shared" si="32"/>
        <v>Highlands Ranch</v>
      </c>
      <c r="BG36" s="17">
        <v>39.580275999999998</v>
      </c>
      <c r="BH36" s="17">
        <v>-104.989178</v>
      </c>
      <c r="BI36" s="17" t="str">
        <f t="shared" si="1"/>
        <v>[39.580276,-104.989178],</v>
      </c>
      <c r="BJ36" s="17"/>
      <c r="BK36" s="17" t="str">
        <f t="shared" si="2"/>
        <v/>
      </c>
      <c r="BL36" s="7"/>
    </row>
    <row r="37" spans="2:64" ht="135">
      <c r="B37" t="s">
        <v>71</v>
      </c>
      <c r="C37" t="s">
        <v>907</v>
      </c>
      <c r="G37" s="17" t="s">
        <v>522</v>
      </c>
      <c r="J37" t="s">
        <v>488</v>
      </c>
      <c r="K37" t="s">
        <v>490</v>
      </c>
      <c r="L37" t="s">
        <v>488</v>
      </c>
      <c r="M37" t="s">
        <v>490</v>
      </c>
      <c r="N37" t="s">
        <v>488</v>
      </c>
      <c r="O37" t="s">
        <v>490</v>
      </c>
      <c r="P37" t="s">
        <v>488</v>
      </c>
      <c r="Q37" t="s">
        <v>490</v>
      </c>
      <c r="R37" t="s">
        <v>488</v>
      </c>
      <c r="S37" t="s">
        <v>490</v>
      </c>
      <c r="T37" t="s">
        <v>488</v>
      </c>
      <c r="U37" t="s">
        <v>490</v>
      </c>
      <c r="V37" s="8" t="s">
        <v>321</v>
      </c>
      <c r="W37" s="17" t="str">
        <f t="shared" si="3"/>
        <v/>
      </c>
      <c r="X37" s="17" t="str">
        <f t="shared" si="4"/>
        <v/>
      </c>
      <c r="Y37" s="17">
        <f t="shared" si="5"/>
        <v>15</v>
      </c>
      <c r="Z37" s="17">
        <f t="shared" si="6"/>
        <v>18</v>
      </c>
      <c r="AA37" s="17">
        <f t="shared" si="7"/>
        <v>15</v>
      </c>
      <c r="AB37" s="17">
        <f t="shared" si="8"/>
        <v>18</v>
      </c>
      <c r="AC37" s="17">
        <f t="shared" si="9"/>
        <v>15</v>
      </c>
      <c r="AD37" s="17">
        <f t="shared" si="10"/>
        <v>18</v>
      </c>
      <c r="AE37" s="17">
        <f t="shared" si="11"/>
        <v>15</v>
      </c>
      <c r="AF37" s="17">
        <f t="shared" si="12"/>
        <v>18</v>
      </c>
      <c r="AG37" s="17">
        <f t="shared" si="13"/>
        <v>15</v>
      </c>
      <c r="AH37" s="17">
        <f t="shared" si="14"/>
        <v>18</v>
      </c>
      <c r="AI37" s="17">
        <f t="shared" si="15"/>
        <v>15</v>
      </c>
      <c r="AJ37" s="17">
        <f t="shared" si="16"/>
        <v>18</v>
      </c>
      <c r="AK37" s="17" t="str">
        <f t="shared" si="17"/>
        <v/>
      </c>
      <c r="AL37" s="17" t="str">
        <f t="shared" si="18"/>
        <v>3pm-6pm</v>
      </c>
      <c r="AM37" s="17" t="str">
        <f t="shared" si="19"/>
        <v>3pm-6pm</v>
      </c>
      <c r="AN37" s="17" t="str">
        <f t="shared" si="20"/>
        <v>3pm-6pm</v>
      </c>
      <c r="AO37" s="17" t="str">
        <f t="shared" si="21"/>
        <v>3pm-6pm</v>
      </c>
      <c r="AP37" s="17" t="str">
        <f t="shared" si="22"/>
        <v>3pm-6pm</v>
      </c>
      <c r="AQ37" s="17" t="str">
        <f t="shared" si="23"/>
        <v>3pm-6pm</v>
      </c>
      <c r="AR37" s="1" t="s">
        <v>717</v>
      </c>
      <c r="AV37" s="4" t="s">
        <v>30</v>
      </c>
      <c r="AW37" s="4" t="s">
        <v>30</v>
      </c>
      <c r="AX37"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   'phone-number': "", 'address': "4280 Tennyson St. Denver CO", 'other-amenities': ['','',''], 'has-drink':true, 'has-food':true},</v>
      </c>
      <c r="AY37" s="17" t="str">
        <f t="shared" si="25"/>
        <v/>
      </c>
      <c r="AZ37" s="17" t="str">
        <f t="shared" si="26"/>
        <v/>
      </c>
      <c r="BA37" s="17" t="str">
        <f t="shared" si="27"/>
        <v/>
      </c>
      <c r="BB37" s="17" t="str">
        <f t="shared" si="28"/>
        <v>&lt;img src=@img/drinkicon.png@&gt;</v>
      </c>
      <c r="BC37" s="17" t="str">
        <f t="shared" si="29"/>
        <v>&lt;img src=@img/foodicon.png@&gt;</v>
      </c>
      <c r="BD37" s="17" t="str">
        <f t="shared" si="30"/>
        <v>&lt;img src=@img/drinkicon.png@&gt;&lt;img src=@img/foodicon.png@&gt;</v>
      </c>
      <c r="BE37" s="17" t="str">
        <f t="shared" si="31"/>
        <v>drink food   highlands</v>
      </c>
      <c r="BF37" s="17" t="str">
        <f t="shared" si="32"/>
        <v>Highlands</v>
      </c>
      <c r="BG37" s="17">
        <v>39.775143</v>
      </c>
      <c r="BH37" s="17">
        <v>-105.043755</v>
      </c>
      <c r="BI37" s="17" t="str">
        <f t="shared" si="1"/>
        <v>[39.775143,-105.043755],</v>
      </c>
      <c r="BJ37" s="17"/>
      <c r="BK37" s="17" t="str">
        <f t="shared" si="2"/>
        <v/>
      </c>
      <c r="BL37" s="7"/>
    </row>
    <row r="38" spans="2:64" ht="120">
      <c r="B38" t="s">
        <v>928</v>
      </c>
      <c r="C38" t="s">
        <v>911</v>
      </c>
      <c r="G38" s="16" t="s">
        <v>929</v>
      </c>
      <c r="W38" s="17" t="str">
        <f t="shared" si="3"/>
        <v/>
      </c>
      <c r="X38" s="17" t="str">
        <f t="shared" si="4"/>
        <v/>
      </c>
      <c r="Y38" s="17" t="str">
        <f t="shared" si="5"/>
        <v/>
      </c>
      <c r="Z38" s="17" t="str">
        <f t="shared" si="6"/>
        <v/>
      </c>
      <c r="AA38" s="17" t="str">
        <f t="shared" si="7"/>
        <v/>
      </c>
      <c r="AB38" s="17" t="str">
        <f t="shared" si="8"/>
        <v/>
      </c>
      <c r="AC38" s="17" t="str">
        <f t="shared" si="9"/>
        <v/>
      </c>
      <c r="AD38" s="17" t="str">
        <f t="shared" si="10"/>
        <v/>
      </c>
      <c r="AE38" s="17" t="str">
        <f t="shared" si="11"/>
        <v/>
      </c>
      <c r="AF38" s="17" t="str">
        <f t="shared" si="12"/>
        <v/>
      </c>
      <c r="AG38" s="17" t="str">
        <f t="shared" si="13"/>
        <v/>
      </c>
      <c r="AH38" s="17" t="str">
        <f t="shared" si="14"/>
        <v/>
      </c>
      <c r="AI38" s="17" t="str">
        <f t="shared" si="15"/>
        <v/>
      </c>
      <c r="AJ38" s="17" t="str">
        <f t="shared" si="16"/>
        <v/>
      </c>
      <c r="AK38" s="17" t="str">
        <f t="shared" si="17"/>
        <v/>
      </c>
      <c r="AL38" s="17" t="str">
        <f t="shared" si="18"/>
        <v/>
      </c>
      <c r="AM38" s="17" t="str">
        <f t="shared" si="19"/>
        <v/>
      </c>
      <c r="AN38" s="17" t="str">
        <f t="shared" si="20"/>
        <v/>
      </c>
      <c r="AO38" s="17" t="str">
        <f t="shared" si="21"/>
        <v/>
      </c>
      <c r="AP38" s="17" t="str">
        <f t="shared" si="22"/>
        <v/>
      </c>
      <c r="AQ38" s="17" t="str">
        <f t="shared" si="23"/>
        <v/>
      </c>
      <c r="AR38" s="21" t="s">
        <v>1050</v>
      </c>
      <c r="AV38" s="4" t="s">
        <v>31</v>
      </c>
      <c r="AW38" s="4" t="s">
        <v>31</v>
      </c>
      <c r="AX38"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   'phone-number': "", 'address': "25791 E Smoky Hill Rd Aurora, CO", 'other-amenities': ['','',''], 'has-drink':false, 'has-food':false},</v>
      </c>
      <c r="AY38" s="17" t="str">
        <f t="shared" si="25"/>
        <v/>
      </c>
      <c r="AZ38" s="17" t="str">
        <f t="shared" si="26"/>
        <v/>
      </c>
      <c r="BA38" s="17" t="str">
        <f t="shared" si="27"/>
        <v/>
      </c>
      <c r="BB38" s="17" t="str">
        <f t="shared" si="28"/>
        <v/>
      </c>
      <c r="BC38" s="17" t="str">
        <f t="shared" si="29"/>
        <v/>
      </c>
      <c r="BD38" s="17" t="str">
        <f t="shared" si="30"/>
        <v/>
      </c>
      <c r="BE38" s="17" t="str">
        <f t="shared" si="31"/>
        <v xml:space="preserve">  aurora</v>
      </c>
      <c r="BF38" s="17" t="str">
        <f t="shared" si="32"/>
        <v>Aurora</v>
      </c>
      <c r="BG38" s="17">
        <v>39.586047999999998</v>
      </c>
      <c r="BH38" s="17">
        <v>-104.68707000000001</v>
      </c>
      <c r="BI38" s="17" t="str">
        <f t="shared" si="1"/>
        <v>[39.586048,-104.68707],</v>
      </c>
      <c r="BJ38" s="17"/>
      <c r="BK38" s="17" t="str">
        <f t="shared" si="2"/>
        <v/>
      </c>
      <c r="BL38" s="17"/>
    </row>
    <row r="39" spans="2:64" ht="120">
      <c r="B39" t="s">
        <v>262</v>
      </c>
      <c r="C39" s="17" t="s">
        <v>907</v>
      </c>
      <c r="G39" s="17" t="s">
        <v>292</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17" t="s">
        <v>894</v>
      </c>
      <c r="AS39" t="s">
        <v>485</v>
      </c>
      <c r="AT39" t="s">
        <v>486</v>
      </c>
      <c r="AV39" s="17" t="s">
        <v>31</v>
      </c>
      <c r="AW39" s="17" t="s">
        <v>31</v>
      </c>
      <c r="AX39" s="16" t="str">
        <f t="shared" si="24"/>
        <v>{
    'name': "Brazen",
    'area': "highlands",'hours': {
      'sunday-start':"", 'sunday-end':"", 'monday-start':"", 'monday-end':"", 'tuesday-start':"", 'tuesday-end':"", 'wednesday-start':"", 'wednesday-end':"", 'thursday-start':"", 'thursday-end':"", 'friday-start':"", 'friday-end':"", 'saturday-start':"", 'saturday-end':""},  'description': "", 'link':"http://www.brazendenver.com/", 'pricing':"",   'phone-number': "", 'address': "4450 W 38th Ave #130, Denver, CO", 'other-amenities': ['outside','pet',''], 'has-drink':false, 'has-food':false},</v>
      </c>
      <c r="AY39" s="17" t="str">
        <f t="shared" si="25"/>
        <v>&lt;img src=@img/outdoor.png@&gt;</v>
      </c>
      <c r="AZ39" s="17" t="str">
        <f t="shared" si="26"/>
        <v>&lt;img src=@img/pets.png@&gt;</v>
      </c>
      <c r="BA39" s="17" t="str">
        <f t="shared" si="27"/>
        <v/>
      </c>
      <c r="BB39" s="17" t="str">
        <f t="shared" si="28"/>
        <v/>
      </c>
      <c r="BC39" s="17" t="str">
        <f t="shared" si="29"/>
        <v/>
      </c>
      <c r="BD39" s="17" t="str">
        <f t="shared" si="30"/>
        <v>&lt;img src=@img/outdoor.png@&gt;&lt;img src=@img/pets.png@&gt;</v>
      </c>
      <c r="BE39" s="17" t="str">
        <f t="shared" si="31"/>
        <v>outdoor pet   highlands</v>
      </c>
      <c r="BF39" s="17" t="str">
        <f t="shared" si="32"/>
        <v>Highlands</v>
      </c>
      <c r="BG39" s="17">
        <v>39.769196999999998</v>
      </c>
      <c r="BH39" s="17">
        <v>-105.044828</v>
      </c>
      <c r="BI39" s="17" t="str">
        <f t="shared" si="1"/>
        <v>[39.769197,-105.044828],</v>
      </c>
      <c r="BJ39" s="17"/>
      <c r="BK39" s="17" t="str">
        <f t="shared" si="2"/>
        <v/>
      </c>
      <c r="BL39" s="7"/>
    </row>
    <row r="40" spans="2:64" ht="120">
      <c r="B40" t="s">
        <v>264</v>
      </c>
      <c r="C40" t="s">
        <v>907</v>
      </c>
      <c r="G40" s="17" t="s">
        <v>294</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896</v>
      </c>
      <c r="AS40" t="s">
        <v>485</v>
      </c>
      <c r="AV40" s="17" t="s">
        <v>31</v>
      </c>
      <c r="AW40" s="17" t="s">
        <v>31</v>
      </c>
      <c r="AX40"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   'phone-number': "", 'address': "2298 Clay St, Denver, CO", 'other-amenities': ['outside','',''], 'has-drink':false, 'has-food':false},</v>
      </c>
      <c r="AY40" s="17" t="str">
        <f t="shared" si="25"/>
        <v>&lt;img src=@img/outdoor.png@&gt;</v>
      </c>
      <c r="AZ40" s="17" t="str">
        <f t="shared" si="26"/>
        <v/>
      </c>
      <c r="BA40" s="17" t="str">
        <f t="shared" si="27"/>
        <v/>
      </c>
      <c r="BB40" s="17" t="str">
        <f t="shared" si="28"/>
        <v/>
      </c>
      <c r="BC40" s="17" t="str">
        <f t="shared" si="29"/>
        <v/>
      </c>
      <c r="BD40" s="17" t="str">
        <f t="shared" si="30"/>
        <v>&lt;img src=@img/outdoor.png@&gt;</v>
      </c>
      <c r="BE40" s="17" t="str">
        <f t="shared" si="31"/>
        <v>outdoor   highlands</v>
      </c>
      <c r="BF40" s="17" t="str">
        <f t="shared" si="32"/>
        <v>Highlands</v>
      </c>
      <c r="BG40" s="17">
        <v>39.751067999999997</v>
      </c>
      <c r="BH40" s="17">
        <v>-105.020359</v>
      </c>
      <c r="BI40" s="17" t="str">
        <f t="shared" si="1"/>
        <v>[39.751068,-105.020359],</v>
      </c>
      <c r="BJ40" s="17"/>
      <c r="BK40" s="17" t="str">
        <f t="shared" si="2"/>
        <v/>
      </c>
      <c r="BL40" s="7"/>
    </row>
    <row r="41" spans="2:64" ht="120">
      <c r="B41" t="s">
        <v>72</v>
      </c>
      <c r="C41" t="s">
        <v>316</v>
      </c>
      <c r="G41" s="17" t="s">
        <v>523</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5" t="s">
        <v>718</v>
      </c>
      <c r="AV41" s="4" t="s">
        <v>31</v>
      </c>
      <c r="AW41" s="4" t="s">
        <v>31</v>
      </c>
      <c r="AX41"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   'phone-number': "", 'address': "2052 Stout Street Denver CO", 'other-amenities': ['','',''], 'has-drink':false, 'has-food':false},</v>
      </c>
      <c r="AY41" s="17" t="str">
        <f t="shared" si="25"/>
        <v/>
      </c>
      <c r="AZ41" s="17" t="str">
        <f t="shared" si="26"/>
        <v/>
      </c>
      <c r="BA41" s="17" t="str">
        <f t="shared" si="27"/>
        <v/>
      </c>
      <c r="BB41" s="17" t="str">
        <f t="shared" si="28"/>
        <v/>
      </c>
      <c r="BC41" s="17" t="str">
        <f t="shared" si="29"/>
        <v/>
      </c>
      <c r="BD41" s="17" t="str">
        <f t="shared" si="30"/>
        <v/>
      </c>
      <c r="BE41" s="17" t="str">
        <f t="shared" si="31"/>
        <v xml:space="preserve">  Downtown</v>
      </c>
      <c r="BF41" s="17" t="str">
        <f t="shared" si="32"/>
        <v>Downtown</v>
      </c>
      <c r="BG41" s="17">
        <v>39.750148000000003</v>
      </c>
      <c r="BH41" s="17">
        <v>-104.987055</v>
      </c>
      <c r="BI41" s="17" t="str">
        <f t="shared" si="1"/>
        <v>[39.750148,-104.987055],</v>
      </c>
      <c r="BJ41" s="17"/>
      <c r="BK41" s="17" t="str">
        <f t="shared" si="2"/>
        <v/>
      </c>
      <c r="BL41" s="7"/>
    </row>
    <row r="42" spans="2:64" ht="150">
      <c r="B42" t="s">
        <v>73</v>
      </c>
      <c r="C42" t="s">
        <v>907</v>
      </c>
      <c r="G42" s="17" t="s">
        <v>524</v>
      </c>
      <c r="H42" t="s">
        <v>495</v>
      </c>
      <c r="I42" t="s">
        <v>489</v>
      </c>
      <c r="L42" t="s">
        <v>495</v>
      </c>
      <c r="M42" t="s">
        <v>489</v>
      </c>
      <c r="N42" t="s">
        <v>495</v>
      </c>
      <c r="O42" t="s">
        <v>489</v>
      </c>
      <c r="P42" t="s">
        <v>495</v>
      </c>
      <c r="Q42" t="s">
        <v>489</v>
      </c>
      <c r="R42" t="s">
        <v>495</v>
      </c>
      <c r="S42" t="s">
        <v>489</v>
      </c>
      <c r="T42" t="s">
        <v>495</v>
      </c>
      <c r="U42" t="s">
        <v>489</v>
      </c>
      <c r="V42" s="17" t="s">
        <v>322</v>
      </c>
      <c r="W42" s="17">
        <f t="shared" si="3"/>
        <v>16</v>
      </c>
      <c r="X42" s="17">
        <f t="shared" si="4"/>
        <v>18.3</v>
      </c>
      <c r="Y42" s="17" t="str">
        <f t="shared" si="5"/>
        <v/>
      </c>
      <c r="Z42" s="17" t="str">
        <f t="shared" si="6"/>
        <v/>
      </c>
      <c r="AA42" s="17">
        <f t="shared" si="7"/>
        <v>16</v>
      </c>
      <c r="AB42" s="17">
        <f t="shared" si="8"/>
        <v>18.3</v>
      </c>
      <c r="AC42" s="17">
        <f t="shared" si="9"/>
        <v>16</v>
      </c>
      <c r="AD42" s="17">
        <f t="shared" si="10"/>
        <v>18.3</v>
      </c>
      <c r="AE42" s="17">
        <f t="shared" si="11"/>
        <v>16</v>
      </c>
      <c r="AF42" s="17">
        <f t="shared" si="12"/>
        <v>18.3</v>
      </c>
      <c r="AG42" s="17">
        <f t="shared" si="13"/>
        <v>16</v>
      </c>
      <c r="AH42" s="17">
        <f t="shared" si="14"/>
        <v>18.3</v>
      </c>
      <c r="AI42" s="17">
        <f t="shared" si="15"/>
        <v>16</v>
      </c>
      <c r="AJ42" s="17">
        <f t="shared" si="16"/>
        <v>18.3</v>
      </c>
      <c r="AK42" s="17" t="str">
        <f t="shared" si="17"/>
        <v>4pm-6.3pm</v>
      </c>
      <c r="AL42" s="17" t="str">
        <f t="shared" si="18"/>
        <v/>
      </c>
      <c r="AM42" s="17" t="str">
        <f t="shared" si="19"/>
        <v>4pm-6.3pm</v>
      </c>
      <c r="AN42" s="17" t="str">
        <f t="shared" si="20"/>
        <v>4pm-6.3pm</v>
      </c>
      <c r="AO42" s="17" t="str">
        <f t="shared" si="21"/>
        <v>4pm-6.3pm</v>
      </c>
      <c r="AP42" s="17" t="str">
        <f t="shared" si="22"/>
        <v>4pm-6.3pm</v>
      </c>
      <c r="AQ42" s="17" t="str">
        <f t="shared" si="23"/>
        <v>4pm-6.3pm</v>
      </c>
      <c r="AR42" s="18" t="s">
        <v>719</v>
      </c>
      <c r="AV42" s="17" t="s">
        <v>30</v>
      </c>
      <c r="AW42" s="17" t="s">
        <v>30</v>
      </c>
      <c r="AX42" s="16" t="str">
        <f t="shared" si="24"/>
        <v>{
    'name': "Candela",
    'area': "highlands",'hours': {
      'sunday-start':"1600", 'sunday-end':"1830", 'monday-start':"", 'monday-end':"", 'tuesday-start':"1600", 'tuesday-end':"1830", 'wednesday-start':"1600", 'wednesday-end':"1830", 'thursday-start':"1600", 'thursday-end':"1830", 'friday-start':"1600", 'friday-end':"1830", 'saturday-start':"1600", 'saturday-end':"1830"},  'description': "$3 draft beers, $5 Tecate and a shot, Sangria, Mules and Margaritas, and $6 house wines; $1 off tacos and $5-8 small plates  ", 'link':"http://www.candeladenver.com", 'pricing':"",   'phone-number': "", 'address': "1691 Central Street Denver CO", 'other-amenities': ['','',''], 'has-drink':true, 'has-food':true},</v>
      </c>
      <c r="AY42" s="17" t="str">
        <f t="shared" si="25"/>
        <v/>
      </c>
      <c r="AZ42" s="17" t="str">
        <f t="shared" si="26"/>
        <v/>
      </c>
      <c r="BA42" s="17" t="str">
        <f t="shared" si="27"/>
        <v/>
      </c>
      <c r="BB42" s="17" t="str">
        <f t="shared" si="28"/>
        <v>&lt;img src=@img/drinkicon.png@&gt;</v>
      </c>
      <c r="BC42" s="17" t="str">
        <f t="shared" si="29"/>
        <v>&lt;img src=@img/foodicon.png@&gt;</v>
      </c>
      <c r="BD42" s="17" t="str">
        <f t="shared" si="30"/>
        <v>&lt;img src=@img/drinkicon.png@&gt;&lt;img src=@img/foodicon.png@&gt;</v>
      </c>
      <c r="BE42" s="17" t="str">
        <f t="shared" si="31"/>
        <v>drink food   highlands</v>
      </c>
      <c r="BF42" s="17" t="str">
        <f t="shared" si="32"/>
        <v>Highlands</v>
      </c>
      <c r="BG42" s="17">
        <v>39.759230000000002</v>
      </c>
      <c r="BH42" s="17">
        <v>-105.008472</v>
      </c>
      <c r="BI42" s="17" t="str">
        <f t="shared" si="1"/>
        <v>[39.75923,-105.008472],</v>
      </c>
      <c r="BJ42" s="17"/>
      <c r="BK42" s="17" t="str">
        <f t="shared" si="2"/>
        <v/>
      </c>
      <c r="BL42" s="7"/>
    </row>
    <row r="43" spans="2:64" ht="165">
      <c r="B43" t="s">
        <v>74</v>
      </c>
      <c r="C43" t="s">
        <v>907</v>
      </c>
      <c r="G43" s="17" t="s">
        <v>525</v>
      </c>
      <c r="H43" t="s">
        <v>488</v>
      </c>
      <c r="I43" t="s">
        <v>490</v>
      </c>
      <c r="J43" t="s">
        <v>488</v>
      </c>
      <c r="K43" t="s">
        <v>490</v>
      </c>
      <c r="L43" t="s">
        <v>488</v>
      </c>
      <c r="M43" t="s">
        <v>490</v>
      </c>
      <c r="N43" t="s">
        <v>488</v>
      </c>
      <c r="O43" t="s">
        <v>490</v>
      </c>
      <c r="P43" t="s">
        <v>488</v>
      </c>
      <c r="Q43" t="s">
        <v>490</v>
      </c>
      <c r="R43" t="s">
        <v>488</v>
      </c>
      <c r="S43" t="s">
        <v>490</v>
      </c>
      <c r="T43" t="s">
        <v>488</v>
      </c>
      <c r="U43" t="s">
        <v>490</v>
      </c>
      <c r="V43" s="8" t="s">
        <v>323</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2" t="s">
        <v>720</v>
      </c>
      <c r="AV43" s="4" t="s">
        <v>30</v>
      </c>
      <c r="AW43" s="4" t="s">
        <v>30</v>
      </c>
      <c r="AX43"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   'phone-number': "", 'address': "1553 Platte Street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highlands</v>
      </c>
      <c r="BF43" s="17" t="str">
        <f t="shared" si="32"/>
        <v>Highlands</v>
      </c>
      <c r="BG43" s="17">
        <v>39.757385999999997</v>
      </c>
      <c r="BH43" s="17">
        <v>-105.008503</v>
      </c>
      <c r="BI43" s="17" t="str">
        <f t="shared" si="1"/>
        <v>[39.757386,-105.008503],</v>
      </c>
      <c r="BJ43" s="17"/>
      <c r="BK43" s="17" t="str">
        <f t="shared" si="2"/>
        <v/>
      </c>
      <c r="BL43" s="7"/>
    </row>
    <row r="44" spans="2:64" ht="135">
      <c r="B44" t="s">
        <v>75</v>
      </c>
      <c r="C44" t="s">
        <v>912</v>
      </c>
      <c r="G44" s="17" t="s">
        <v>526</v>
      </c>
      <c r="H44" t="s">
        <v>488</v>
      </c>
      <c r="I44" t="s">
        <v>490</v>
      </c>
      <c r="J44" t="s">
        <v>488</v>
      </c>
      <c r="K44" t="s">
        <v>490</v>
      </c>
      <c r="L44" t="s">
        <v>488</v>
      </c>
      <c r="M44" t="s">
        <v>490</v>
      </c>
      <c r="N44" t="s">
        <v>488</v>
      </c>
      <c r="O44" t="s">
        <v>490</v>
      </c>
      <c r="P44" t="s">
        <v>488</v>
      </c>
      <c r="Q44" t="s">
        <v>490</v>
      </c>
      <c r="R44" t="s">
        <v>488</v>
      </c>
      <c r="S44" t="s">
        <v>490</v>
      </c>
      <c r="T44" t="s">
        <v>488</v>
      </c>
      <c r="U44" t="s">
        <v>490</v>
      </c>
      <c r="V44" s="8" t="s">
        <v>324</v>
      </c>
      <c r="W44" s="17">
        <f t="shared" si="3"/>
        <v>15</v>
      </c>
      <c r="X44" s="17">
        <f t="shared" si="4"/>
        <v>18</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f t="shared" si="15"/>
        <v>15</v>
      </c>
      <c r="AJ44" s="17">
        <f t="shared" si="16"/>
        <v>18</v>
      </c>
      <c r="AK44" s="17" t="str">
        <f t="shared" si="17"/>
        <v>3pm-6pm</v>
      </c>
      <c r="AL44" s="17" t="str">
        <f t="shared" si="18"/>
        <v>3pm-6pm</v>
      </c>
      <c r="AM44" s="17" t="str">
        <f t="shared" si="19"/>
        <v>3pm-6pm</v>
      </c>
      <c r="AN44" s="17" t="str">
        <f t="shared" si="20"/>
        <v>3pm-6pm</v>
      </c>
      <c r="AO44" s="17" t="str">
        <f t="shared" si="21"/>
        <v>3pm-6pm</v>
      </c>
      <c r="AP44" s="17" t="str">
        <f t="shared" si="22"/>
        <v>3pm-6pm</v>
      </c>
      <c r="AQ44" s="17" t="str">
        <f t="shared" si="23"/>
        <v>3pm-6pm</v>
      </c>
      <c r="AR44" s="5" t="s">
        <v>721</v>
      </c>
      <c r="AV44" s="4" t="s">
        <v>30</v>
      </c>
      <c r="AW44" s="4" t="s">
        <v>30</v>
      </c>
      <c r="AX44"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   'phone-number': "", 'address': "2500 Larimer St., #100 Denver CO", 'other-amenities': ['','',''], 'has-drink':true, 'has-food':true},</v>
      </c>
      <c r="AY44" s="17" t="str">
        <f t="shared" si="25"/>
        <v/>
      </c>
      <c r="AZ44" s="17" t="str">
        <f t="shared" si="26"/>
        <v/>
      </c>
      <c r="BA44" s="17" t="str">
        <f t="shared" si="27"/>
        <v/>
      </c>
      <c r="BB44" s="17" t="str">
        <f t="shared" si="28"/>
        <v>&lt;img src=@img/drinkicon.png@&gt;</v>
      </c>
      <c r="BC44" s="17" t="str">
        <f t="shared" si="29"/>
        <v>&lt;img src=@img/foodicon.png@&gt;</v>
      </c>
      <c r="BD44" s="17" t="str">
        <f t="shared" si="30"/>
        <v>&lt;img src=@img/drinkicon.png@&gt;&lt;img src=@img/foodicon.png@&gt;</v>
      </c>
      <c r="BE44" s="17" t="str">
        <f t="shared" si="31"/>
        <v>drink food   five</v>
      </c>
      <c r="BF44" s="17" t="str">
        <f t="shared" si="32"/>
        <v>Five Points</v>
      </c>
      <c r="BG44" s="17">
        <v>39.757652999999998</v>
      </c>
      <c r="BH44" s="17">
        <v>-104.98612</v>
      </c>
      <c r="BI44" s="17" t="str">
        <f t="shared" si="1"/>
        <v>[39.757653,-104.98612],</v>
      </c>
      <c r="BJ44" s="17"/>
      <c r="BK44" s="17" t="str">
        <f t="shared" si="2"/>
        <v/>
      </c>
      <c r="BL44" s="7"/>
    </row>
    <row r="45" spans="2:64" ht="135">
      <c r="B45" t="s">
        <v>922</v>
      </c>
      <c r="C45" t="s">
        <v>911</v>
      </c>
      <c r="G45" s="16" t="s">
        <v>923</v>
      </c>
      <c r="J45">
        <v>1500</v>
      </c>
      <c r="K45">
        <v>1800</v>
      </c>
      <c r="L45">
        <v>1500</v>
      </c>
      <c r="M45">
        <v>1800</v>
      </c>
      <c r="N45">
        <v>1500</v>
      </c>
      <c r="O45">
        <v>1800</v>
      </c>
      <c r="P45">
        <v>1500</v>
      </c>
      <c r="Q45">
        <v>1800</v>
      </c>
      <c r="R45">
        <v>1500</v>
      </c>
      <c r="S45">
        <v>1800</v>
      </c>
      <c r="V45" s="8" t="s">
        <v>1046</v>
      </c>
      <c r="W45" s="17" t="str">
        <f t="shared" si="3"/>
        <v/>
      </c>
      <c r="X45" s="17" t="str">
        <f t="shared" si="4"/>
        <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t="str">
        <f t="shared" si="15"/>
        <v/>
      </c>
      <c r="AJ45" s="17" t="str">
        <f t="shared" si="16"/>
        <v/>
      </c>
      <c r="AK45" s="17" t="str">
        <f t="shared" si="17"/>
        <v/>
      </c>
      <c r="AL45" s="17" t="str">
        <f t="shared" si="18"/>
        <v>3pm-6pm</v>
      </c>
      <c r="AM45" s="17" t="str">
        <f t="shared" si="19"/>
        <v>3pm-6pm</v>
      </c>
      <c r="AN45" s="17" t="str">
        <f t="shared" si="20"/>
        <v>3pm-6pm</v>
      </c>
      <c r="AO45" s="17" t="str">
        <f t="shared" si="21"/>
        <v>3pm-6pm</v>
      </c>
      <c r="AP45" s="17" t="str">
        <f t="shared" si="22"/>
        <v>3pm-6pm</v>
      </c>
      <c r="AQ45" s="17" t="str">
        <f t="shared" si="23"/>
        <v/>
      </c>
      <c r="AR45" s="21" t="s">
        <v>1045</v>
      </c>
      <c r="AV45" s="4" t="s">
        <v>30</v>
      </c>
      <c r="AW45" s="4" t="s">
        <v>31</v>
      </c>
      <c r="AX45"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   'phone-number': "", 'address': "12131 E Iliff Ave Aurora,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v>
      </c>
      <c r="BE45" s="17" t="str">
        <f t="shared" si="31"/>
        <v>drink   aurora</v>
      </c>
      <c r="BF45" s="17" t="str">
        <f t="shared" si="32"/>
        <v>Aurora</v>
      </c>
      <c r="BG45" s="17">
        <v>39.675908</v>
      </c>
      <c r="BH45" s="17">
        <v>-104.84568</v>
      </c>
      <c r="BI45" s="17" t="str">
        <f t="shared" si="1"/>
        <v>[39.675908,-104.84568],</v>
      </c>
      <c r="BJ45" s="17"/>
      <c r="BK45" s="17" t="str">
        <f t="shared" si="2"/>
        <v/>
      </c>
      <c r="BL45" s="17"/>
    </row>
    <row r="46" spans="2:64" s="8" customFormat="1" ht="135">
      <c r="B46" s="17" t="s">
        <v>76</v>
      </c>
      <c r="C46" s="17" t="s">
        <v>908</v>
      </c>
      <c r="D46" s="17"/>
      <c r="E46" s="17"/>
      <c r="F46" s="17"/>
      <c r="G46" s="17" t="s">
        <v>527</v>
      </c>
      <c r="H46" s="17" t="s">
        <v>488</v>
      </c>
      <c r="I46" s="17" t="s">
        <v>490</v>
      </c>
      <c r="J46" s="17" t="s">
        <v>488</v>
      </c>
      <c r="K46" s="17" t="s">
        <v>490</v>
      </c>
      <c r="L46" s="17" t="s">
        <v>488</v>
      </c>
      <c r="M46" s="17" t="s">
        <v>490</v>
      </c>
      <c r="N46" s="17" t="s">
        <v>488</v>
      </c>
      <c r="O46" s="17" t="s">
        <v>490</v>
      </c>
      <c r="P46" s="17" t="s">
        <v>488</v>
      </c>
      <c r="Q46" s="17" t="s">
        <v>490</v>
      </c>
      <c r="R46" s="17" t="s">
        <v>488</v>
      </c>
      <c r="S46" s="17" t="s">
        <v>490</v>
      </c>
      <c r="T46" s="17" t="s">
        <v>488</v>
      </c>
      <c r="U46" s="17" t="s">
        <v>490</v>
      </c>
      <c r="V46" s="8" t="s">
        <v>325</v>
      </c>
      <c r="W46" s="17">
        <f t="shared" si="3"/>
        <v>15</v>
      </c>
      <c r="X46" s="17">
        <f t="shared" si="4"/>
        <v>18</v>
      </c>
      <c r="Y46" s="17">
        <f t="shared" si="5"/>
        <v>15</v>
      </c>
      <c r="Z46" s="17">
        <f t="shared" si="6"/>
        <v>18</v>
      </c>
      <c r="AA46" s="17">
        <f t="shared" si="7"/>
        <v>15</v>
      </c>
      <c r="AB46" s="17">
        <f t="shared" si="8"/>
        <v>18</v>
      </c>
      <c r="AC46" s="17">
        <f t="shared" si="9"/>
        <v>15</v>
      </c>
      <c r="AD46" s="17">
        <f t="shared" si="10"/>
        <v>18</v>
      </c>
      <c r="AE46" s="17">
        <f t="shared" si="11"/>
        <v>15</v>
      </c>
      <c r="AF46" s="17">
        <f t="shared" si="12"/>
        <v>18</v>
      </c>
      <c r="AG46" s="17">
        <f t="shared" si="13"/>
        <v>15</v>
      </c>
      <c r="AH46" s="17">
        <f t="shared" si="14"/>
        <v>18</v>
      </c>
      <c r="AI46" s="17">
        <f t="shared" si="15"/>
        <v>15</v>
      </c>
      <c r="AJ46" s="17">
        <f t="shared" si="16"/>
        <v>18</v>
      </c>
      <c r="AK46" s="17" t="str">
        <f t="shared" si="17"/>
        <v>3pm-6pm</v>
      </c>
      <c r="AL46" s="17" t="str">
        <f t="shared" si="18"/>
        <v>3pm-6pm</v>
      </c>
      <c r="AM46" s="17" t="str">
        <f t="shared" si="19"/>
        <v>3pm-6pm</v>
      </c>
      <c r="AN46" s="17" t="str">
        <f t="shared" si="20"/>
        <v>3pm-6pm</v>
      </c>
      <c r="AO46" s="17" t="str">
        <f t="shared" si="21"/>
        <v>3pm-6pm</v>
      </c>
      <c r="AP46" s="17" t="str">
        <f t="shared" si="22"/>
        <v>3pm-6pm</v>
      </c>
      <c r="AQ46" s="17" t="str">
        <f t="shared" si="23"/>
        <v>3pm-6pm</v>
      </c>
      <c r="AR46" s="1" t="s">
        <v>722</v>
      </c>
      <c r="AS46" s="17"/>
      <c r="AT46" s="17"/>
      <c r="AU46" s="17"/>
      <c r="AV46" s="4" t="s">
        <v>30</v>
      </c>
      <c r="AW46" s="4" t="s">
        <v>31</v>
      </c>
      <c r="AX46"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   'phone-number': "", 'address': "7301 E 29th Avenue Denver CO", 'other-amenities': ['','',''], 'has-drink':true, 'has-food':false},</v>
      </c>
      <c r="AY46" s="17" t="str">
        <f t="shared" si="25"/>
        <v/>
      </c>
      <c r="AZ46" s="17" t="str">
        <f t="shared" si="26"/>
        <v/>
      </c>
      <c r="BA46" s="17" t="str">
        <f t="shared" si="27"/>
        <v/>
      </c>
      <c r="BB46" s="17" t="str">
        <f t="shared" si="28"/>
        <v>&lt;img src=@img/drinkicon.png@&gt;</v>
      </c>
      <c r="BC46" s="17" t="str">
        <f t="shared" si="29"/>
        <v/>
      </c>
      <c r="BD46" s="17" t="str">
        <f t="shared" si="30"/>
        <v>&lt;img src=@img/drinkicon.png@&gt;&lt;img src=@img/kidicon.png@&gt;</v>
      </c>
      <c r="BE46" s="17" t="str">
        <f t="shared" si="31"/>
        <v>drink   stapleton</v>
      </c>
      <c r="BF46" s="17" t="str">
        <f t="shared" si="32"/>
        <v>Stapleton</v>
      </c>
      <c r="BG46" s="17">
        <v>39.758181999999998</v>
      </c>
      <c r="BH46" s="17">
        <v>-104.902855</v>
      </c>
      <c r="BI46" s="17" t="str">
        <f t="shared" si="1"/>
        <v>[39.758182,-104.902855],</v>
      </c>
      <c r="BJ46" s="17" t="s">
        <v>1075</v>
      </c>
      <c r="BK46" s="17" t="str">
        <f t="shared" si="2"/>
        <v>&lt;img src=@img/kidicon.png@&gt;</v>
      </c>
      <c r="BL46" s="7" t="s">
        <v>1138</v>
      </c>
    </row>
    <row r="47" spans="2:64" s="8" customFormat="1" ht="409.5">
      <c r="B47" s="17" t="s">
        <v>963</v>
      </c>
      <c r="C47" s="17" t="s">
        <v>908</v>
      </c>
      <c r="D47" s="17"/>
      <c r="E47" s="17"/>
      <c r="F47" s="17"/>
      <c r="G47" s="16" t="s">
        <v>964</v>
      </c>
      <c r="H47" s="17"/>
      <c r="I47" s="17"/>
      <c r="J47" s="17">
        <v>1600</v>
      </c>
      <c r="K47" s="17">
        <v>1800</v>
      </c>
      <c r="L47" s="17">
        <v>1600</v>
      </c>
      <c r="M47" s="17">
        <v>1800</v>
      </c>
      <c r="N47" s="17">
        <v>1600</v>
      </c>
      <c r="O47" s="17">
        <v>1800</v>
      </c>
      <c r="P47" s="17">
        <v>1600</v>
      </c>
      <c r="Q47" s="17">
        <v>1800</v>
      </c>
      <c r="R47" s="17">
        <v>1600</v>
      </c>
      <c r="S47" s="17">
        <v>1800</v>
      </c>
      <c r="T47" s="17"/>
      <c r="U47" s="17"/>
      <c r="V47" s="12" t="s">
        <v>1083</v>
      </c>
      <c r="W47" s="17" t="str">
        <f t="shared" si="3"/>
        <v/>
      </c>
      <c r="X47" s="17" t="str">
        <f t="shared" si="4"/>
        <v/>
      </c>
      <c r="Y47" s="17">
        <f t="shared" si="5"/>
        <v>16</v>
      </c>
      <c r="Z47" s="17">
        <f t="shared" si="6"/>
        <v>18</v>
      </c>
      <c r="AA47" s="17">
        <f t="shared" si="7"/>
        <v>16</v>
      </c>
      <c r="AB47" s="17">
        <f t="shared" si="8"/>
        <v>18</v>
      </c>
      <c r="AC47" s="17">
        <f t="shared" si="9"/>
        <v>16</v>
      </c>
      <c r="AD47" s="17">
        <f t="shared" si="10"/>
        <v>18</v>
      </c>
      <c r="AE47" s="17">
        <f t="shared" si="11"/>
        <v>16</v>
      </c>
      <c r="AF47" s="17">
        <f t="shared" si="12"/>
        <v>18</v>
      </c>
      <c r="AG47" s="17">
        <f t="shared" si="13"/>
        <v>16</v>
      </c>
      <c r="AH47" s="17">
        <f t="shared" si="14"/>
        <v>18</v>
      </c>
      <c r="AI47" s="17" t="str">
        <f t="shared" si="15"/>
        <v/>
      </c>
      <c r="AJ47" s="17" t="str">
        <f t="shared" si="16"/>
        <v/>
      </c>
      <c r="AK47" s="17" t="str">
        <f t="shared" si="17"/>
        <v/>
      </c>
      <c r="AL47" s="17" t="str">
        <f t="shared" si="18"/>
        <v>4pm-6pm</v>
      </c>
      <c r="AM47" s="17" t="str">
        <f t="shared" si="19"/>
        <v>4pm-6pm</v>
      </c>
      <c r="AN47" s="17" t="str">
        <f t="shared" si="20"/>
        <v>4pm-6pm</v>
      </c>
      <c r="AO47" s="17" t="str">
        <f t="shared" si="21"/>
        <v>4pm-6pm</v>
      </c>
      <c r="AP47" s="17" t="str">
        <f t="shared" si="22"/>
        <v>4pm-6pm</v>
      </c>
      <c r="AQ47" s="17" t="str">
        <f t="shared" si="23"/>
        <v/>
      </c>
      <c r="AR47" s="17" t="s">
        <v>1082</v>
      </c>
      <c r="AS47" s="17"/>
      <c r="AT47" s="17"/>
      <c r="AU47" s="17"/>
      <c r="AV47" s="4" t="s">
        <v>31</v>
      </c>
      <c r="AW47" s="4" t="s">
        <v>30</v>
      </c>
      <c r="AX47"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   'phone-number': "", 'address': "10195 E 29th Dr Denver CO", 'other-amenities': ['','',''], 'has-drink':false, 'has-food':true},</v>
      </c>
      <c r="AY47" s="17" t="str">
        <f t="shared" si="25"/>
        <v/>
      </c>
      <c r="AZ47" s="17" t="str">
        <f t="shared" si="26"/>
        <v/>
      </c>
      <c r="BA47" s="17" t="str">
        <f t="shared" si="27"/>
        <v/>
      </c>
      <c r="BB47" s="17" t="str">
        <f t="shared" si="28"/>
        <v/>
      </c>
      <c r="BC47" s="17" t="str">
        <f t="shared" si="29"/>
        <v>&lt;img src=@img/foodicon.png@&gt;</v>
      </c>
      <c r="BD47" s="17" t="str">
        <f t="shared" si="30"/>
        <v>&lt;img src=@img/foodicon.png@&gt;</v>
      </c>
      <c r="BE47" s="17" t="str">
        <f t="shared" si="31"/>
        <v>food   stapleton</v>
      </c>
      <c r="BF47" s="17" t="str">
        <f t="shared" si="32"/>
        <v>Stapleton</v>
      </c>
      <c r="BG47" s="17">
        <v>39.75929</v>
      </c>
      <c r="BH47" s="17">
        <v>-104.868493</v>
      </c>
      <c r="BI47" s="17" t="str">
        <f t="shared" si="1"/>
        <v>[39.75929,-104.868493],</v>
      </c>
      <c r="BJ47" s="17"/>
      <c r="BK47" s="17" t="str">
        <f t="shared" si="2"/>
        <v/>
      </c>
      <c r="BL47" s="17"/>
    </row>
    <row r="48" spans="2:64" s="8" customFormat="1" ht="150">
      <c r="B48" s="17" t="s">
        <v>182</v>
      </c>
      <c r="C48" s="17" t="s">
        <v>318</v>
      </c>
      <c r="D48" s="17"/>
      <c r="E48" s="17"/>
      <c r="F48" s="17"/>
      <c r="G48" s="17" t="s">
        <v>634</v>
      </c>
      <c r="H48" s="17"/>
      <c r="I48" s="17"/>
      <c r="J48" s="17" t="s">
        <v>492</v>
      </c>
      <c r="K48" s="17" t="s">
        <v>490</v>
      </c>
      <c r="L48" s="17" t="s">
        <v>492</v>
      </c>
      <c r="M48" s="17" t="s">
        <v>490</v>
      </c>
      <c r="N48" s="17" t="s">
        <v>488</v>
      </c>
      <c r="O48" s="17" t="s">
        <v>490</v>
      </c>
      <c r="P48" s="17" t="s">
        <v>488</v>
      </c>
      <c r="Q48" s="17" t="s">
        <v>490</v>
      </c>
      <c r="R48" s="17" t="s">
        <v>488</v>
      </c>
      <c r="S48" s="17" t="s">
        <v>490</v>
      </c>
      <c r="T48" s="17"/>
      <c r="U48" s="17"/>
      <c r="V48" s="8" t="s">
        <v>419</v>
      </c>
      <c r="W48" s="17" t="str">
        <f t="shared" si="3"/>
        <v/>
      </c>
      <c r="X48" s="17" t="str">
        <f t="shared" si="4"/>
        <v/>
      </c>
      <c r="Y48" s="17">
        <f t="shared" si="5"/>
        <v>17</v>
      </c>
      <c r="Z48" s="17">
        <f t="shared" si="6"/>
        <v>18</v>
      </c>
      <c r="AA48" s="17">
        <f t="shared" si="7"/>
        <v>17</v>
      </c>
      <c r="AB48" s="17">
        <f t="shared" si="8"/>
        <v>18</v>
      </c>
      <c r="AC48" s="17">
        <f t="shared" si="9"/>
        <v>15</v>
      </c>
      <c r="AD48" s="17">
        <f t="shared" si="10"/>
        <v>18</v>
      </c>
      <c r="AE48" s="17">
        <f t="shared" si="11"/>
        <v>15</v>
      </c>
      <c r="AF48" s="17">
        <f t="shared" si="12"/>
        <v>18</v>
      </c>
      <c r="AG48" s="17">
        <f t="shared" si="13"/>
        <v>15</v>
      </c>
      <c r="AH48" s="17">
        <f t="shared" si="14"/>
        <v>18</v>
      </c>
      <c r="AI48" s="17" t="str">
        <f t="shared" si="15"/>
        <v/>
      </c>
      <c r="AJ48" s="17" t="str">
        <f t="shared" si="16"/>
        <v/>
      </c>
      <c r="AK48" s="17" t="str">
        <f t="shared" si="17"/>
        <v/>
      </c>
      <c r="AL48" s="17" t="str">
        <f t="shared" si="18"/>
        <v>5pm-6pm</v>
      </c>
      <c r="AM48" s="17" t="str">
        <f t="shared" si="19"/>
        <v>5pm-6pm</v>
      </c>
      <c r="AN48" s="17" t="str">
        <f t="shared" si="20"/>
        <v>3pm-6pm</v>
      </c>
      <c r="AO48" s="17" t="str">
        <f t="shared" si="21"/>
        <v>3pm-6pm</v>
      </c>
      <c r="AP48" s="17" t="str">
        <f t="shared" si="22"/>
        <v>3pm-6pm</v>
      </c>
      <c r="AQ48" s="17" t="str">
        <f t="shared" si="23"/>
        <v/>
      </c>
      <c r="AR48" s="1" t="s">
        <v>823</v>
      </c>
      <c r="AS48" s="17"/>
      <c r="AT48" s="17"/>
      <c r="AU48" s="17"/>
      <c r="AV48" s="4" t="s">
        <v>30</v>
      </c>
      <c r="AW48" s="4" t="s">
        <v>30</v>
      </c>
      <c r="AX48"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   'phone-number': "", 'address': "1400 Market Street Denver CO", 'other-amenities': ['','',''], 'has-drink':true, 'has-food':true},</v>
      </c>
      <c r="AY48" s="17" t="str">
        <f t="shared" si="25"/>
        <v/>
      </c>
      <c r="AZ48" s="17" t="str">
        <f t="shared" si="26"/>
        <v/>
      </c>
      <c r="BA48" s="17" t="str">
        <f t="shared" si="27"/>
        <v/>
      </c>
      <c r="BB48" s="17" t="str">
        <f t="shared" si="28"/>
        <v>&lt;img src=@img/drinkicon.png@&gt;</v>
      </c>
      <c r="BC48" s="17" t="str">
        <f t="shared" si="29"/>
        <v>&lt;img src=@img/foodicon.png@&gt;</v>
      </c>
      <c r="BD48" s="17" t="str">
        <f t="shared" si="30"/>
        <v>&lt;img src=@img/drinkicon.png@&gt;&lt;img src=@img/foodicon.png@&gt;</v>
      </c>
      <c r="BE48" s="17" t="str">
        <f t="shared" si="31"/>
        <v>drink food   LoDo</v>
      </c>
      <c r="BF48" s="17" t="str">
        <f t="shared" si="32"/>
        <v>LoDo</v>
      </c>
      <c r="BG48" s="17">
        <v>39.747915999999996</v>
      </c>
      <c r="BH48" s="17">
        <v>-105.00027</v>
      </c>
      <c r="BI48" s="17" t="str">
        <f t="shared" si="1"/>
        <v>[39.747916,-105.00027],</v>
      </c>
      <c r="BJ48" s="17"/>
      <c r="BK48" s="17" t="str">
        <f t="shared" si="2"/>
        <v/>
      </c>
      <c r="BL48" s="7"/>
    </row>
    <row r="49" spans="2:64" s="8" customFormat="1" ht="120">
      <c r="B49" s="17" t="s">
        <v>275</v>
      </c>
      <c r="C49" s="17" t="s">
        <v>700</v>
      </c>
      <c r="D49" s="17"/>
      <c r="E49" s="17"/>
      <c r="F49" s="17"/>
      <c r="G49" s="17" t="s">
        <v>304</v>
      </c>
      <c r="H49" s="17"/>
      <c r="I49" s="17"/>
      <c r="J49" s="17"/>
      <c r="K49" s="17"/>
      <c r="L49" s="17"/>
      <c r="M49" s="17"/>
      <c r="N49" s="17"/>
      <c r="O49" s="17"/>
      <c r="P49" s="17"/>
      <c r="Q49" s="17"/>
      <c r="R49" s="17"/>
      <c r="S49" s="17"/>
      <c r="T49" s="17"/>
      <c r="U49" s="17"/>
      <c r="W49" s="17" t="str">
        <f t="shared" si="3"/>
        <v/>
      </c>
      <c r="X49" s="17" t="str">
        <f t="shared" si="4"/>
        <v/>
      </c>
      <c r="Y49" s="17" t="str">
        <f t="shared" si="5"/>
        <v/>
      </c>
      <c r="Z49" s="17" t="str">
        <f t="shared" si="6"/>
        <v/>
      </c>
      <c r="AA49" s="17" t="str">
        <f t="shared" si="7"/>
        <v/>
      </c>
      <c r="AB49" s="17" t="str">
        <f t="shared" si="8"/>
        <v/>
      </c>
      <c r="AC49" s="17" t="str">
        <f t="shared" si="9"/>
        <v/>
      </c>
      <c r="AD49" s="17" t="str">
        <f t="shared" si="10"/>
        <v/>
      </c>
      <c r="AE49" s="17" t="str">
        <f t="shared" si="11"/>
        <v/>
      </c>
      <c r="AF49" s="17" t="str">
        <f t="shared" si="12"/>
        <v/>
      </c>
      <c r="AG49" s="17" t="str">
        <f t="shared" si="13"/>
        <v/>
      </c>
      <c r="AH49" s="17" t="str">
        <f t="shared" si="14"/>
        <v/>
      </c>
      <c r="AI49" s="17" t="str">
        <f t="shared" si="15"/>
        <v/>
      </c>
      <c r="AJ49" s="17" t="str">
        <f t="shared" si="16"/>
        <v/>
      </c>
      <c r="AK49" s="17" t="str">
        <f t="shared" si="17"/>
        <v/>
      </c>
      <c r="AL49" s="17" t="str">
        <f t="shared" si="18"/>
        <v/>
      </c>
      <c r="AM49" s="17" t="str">
        <f t="shared" si="19"/>
        <v/>
      </c>
      <c r="AN49" s="17" t="str">
        <f t="shared" si="20"/>
        <v/>
      </c>
      <c r="AO49" s="17" t="str">
        <f t="shared" si="21"/>
        <v/>
      </c>
      <c r="AP49" s="17" t="str">
        <f t="shared" si="22"/>
        <v/>
      </c>
      <c r="AQ49" s="17" t="str">
        <f t="shared" si="23"/>
        <v/>
      </c>
      <c r="AR49" s="17" t="s">
        <v>483</v>
      </c>
      <c r="AS49" s="17"/>
      <c r="AT49" s="17" t="s">
        <v>486</v>
      </c>
      <c r="AU49" s="17"/>
      <c r="AV49" s="17" t="s">
        <v>31</v>
      </c>
      <c r="AW49" s="17" t="s">
        <v>31</v>
      </c>
      <c r="AX49"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   'phone-number': "", 'address': "902 S Lipan St, Denver, CO", 'other-amenities': ['','pet',''], 'has-drink':false, 'has-food':false},</v>
      </c>
      <c r="AY49" s="17" t="str">
        <f t="shared" si="25"/>
        <v/>
      </c>
      <c r="AZ49" s="17" t="str">
        <f t="shared" si="26"/>
        <v>&lt;img src=@img/pets.png@&gt;</v>
      </c>
      <c r="BA49" s="17" t="str">
        <f t="shared" si="27"/>
        <v/>
      </c>
      <c r="BB49" s="17" t="str">
        <f t="shared" si="28"/>
        <v/>
      </c>
      <c r="BC49" s="17" t="str">
        <f t="shared" si="29"/>
        <v/>
      </c>
      <c r="BD49" s="17" t="str">
        <f t="shared" si="30"/>
        <v>&lt;img src=@img/pets.png@&gt;</v>
      </c>
      <c r="BE49" s="17" t="str">
        <f t="shared" si="31"/>
        <v>pet   Washington</v>
      </c>
      <c r="BF49" s="17" t="str">
        <f t="shared" si="32"/>
        <v>Washington Park</v>
      </c>
      <c r="BG49" s="17">
        <v>39.699542999999998</v>
      </c>
      <c r="BH49" s="17">
        <v>-105.0012</v>
      </c>
      <c r="BI49" s="17" t="str">
        <f t="shared" si="1"/>
        <v>[39.699543,-105.0012],</v>
      </c>
      <c r="BJ49" s="17"/>
      <c r="BK49" s="17" t="str">
        <f t="shared" si="2"/>
        <v/>
      </c>
      <c r="BL49" s="7"/>
    </row>
    <row r="50" spans="2:64" s="8" customFormat="1" ht="150">
      <c r="B50" s="17" t="s">
        <v>77</v>
      </c>
      <c r="C50" s="17" t="s">
        <v>700</v>
      </c>
      <c r="D50" s="17"/>
      <c r="E50" s="17"/>
      <c r="F50" s="17"/>
      <c r="G50" s="17" t="s">
        <v>528</v>
      </c>
      <c r="H50" s="17" t="s">
        <v>495</v>
      </c>
      <c r="I50" s="17" t="s">
        <v>490</v>
      </c>
      <c r="J50" s="17"/>
      <c r="K50" s="17"/>
      <c r="L50" s="17" t="s">
        <v>495</v>
      </c>
      <c r="M50" s="17" t="s">
        <v>496</v>
      </c>
      <c r="N50" s="17" t="s">
        <v>495</v>
      </c>
      <c r="O50" s="17" t="s">
        <v>496</v>
      </c>
      <c r="P50" s="17" t="s">
        <v>495</v>
      </c>
      <c r="Q50" s="17" t="s">
        <v>490</v>
      </c>
      <c r="R50" s="17" t="s">
        <v>495</v>
      </c>
      <c r="S50" s="17" t="s">
        <v>490</v>
      </c>
      <c r="T50" s="17" t="s">
        <v>495</v>
      </c>
      <c r="U50" s="17" t="s">
        <v>490</v>
      </c>
      <c r="V50" s="8" t="s">
        <v>326</v>
      </c>
      <c r="W50" s="17">
        <f t="shared" si="3"/>
        <v>16</v>
      </c>
      <c r="X50" s="17">
        <f t="shared" si="4"/>
        <v>18</v>
      </c>
      <c r="Y50" s="17" t="str">
        <f t="shared" si="5"/>
        <v/>
      </c>
      <c r="Z50" s="17" t="str">
        <f t="shared" si="6"/>
        <v/>
      </c>
      <c r="AA50" s="17">
        <f t="shared" si="7"/>
        <v>16</v>
      </c>
      <c r="AB50" s="17">
        <f t="shared" si="8"/>
        <v>21</v>
      </c>
      <c r="AC50" s="17">
        <f t="shared" si="9"/>
        <v>16</v>
      </c>
      <c r="AD50" s="17">
        <f t="shared" si="10"/>
        <v>21</v>
      </c>
      <c r="AE50" s="17">
        <f t="shared" si="11"/>
        <v>16</v>
      </c>
      <c r="AF50" s="17">
        <f t="shared" si="12"/>
        <v>18</v>
      </c>
      <c r="AG50" s="17">
        <f t="shared" si="13"/>
        <v>16</v>
      </c>
      <c r="AH50" s="17">
        <f t="shared" si="14"/>
        <v>18</v>
      </c>
      <c r="AI50" s="17">
        <f t="shared" si="15"/>
        <v>16</v>
      </c>
      <c r="AJ50" s="17">
        <f t="shared" si="16"/>
        <v>18</v>
      </c>
      <c r="AK50" s="17" t="str">
        <f t="shared" si="17"/>
        <v>4pm-6pm</v>
      </c>
      <c r="AL50" s="17" t="str">
        <f t="shared" si="18"/>
        <v/>
      </c>
      <c r="AM50" s="17" t="str">
        <f t="shared" si="19"/>
        <v>4pm-9pm</v>
      </c>
      <c r="AN50" s="17" t="str">
        <f t="shared" si="20"/>
        <v>4pm-9pm</v>
      </c>
      <c r="AO50" s="17" t="str">
        <f t="shared" si="21"/>
        <v>4pm-6pm</v>
      </c>
      <c r="AP50" s="17" t="str">
        <f t="shared" si="22"/>
        <v>4pm-6pm</v>
      </c>
      <c r="AQ50" s="17" t="str">
        <f t="shared" si="23"/>
        <v>4pm-6pm</v>
      </c>
      <c r="AR50" s="2" t="s">
        <v>723</v>
      </c>
      <c r="AS50" s="17"/>
      <c r="AT50" s="17"/>
      <c r="AU50" s="17"/>
      <c r="AV50" s="4" t="s">
        <v>30</v>
      </c>
      <c r="AW50" s="4" t="s">
        <v>30</v>
      </c>
      <c r="AX50"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   'phone-number': "", 'address': "1028 S. Gaylord St. Denver CO", 'other-amenities': ['','',''], 'has-drink':true, 'has-food':true},</v>
      </c>
      <c r="AY50" s="17" t="str">
        <f t="shared" si="25"/>
        <v/>
      </c>
      <c r="AZ50" s="17" t="str">
        <f t="shared" si="26"/>
        <v/>
      </c>
      <c r="BA50" s="17" t="str">
        <f t="shared" si="27"/>
        <v/>
      </c>
      <c r="BB50" s="17" t="str">
        <f t="shared" si="28"/>
        <v>&lt;img src=@img/drinkicon.png@&gt;</v>
      </c>
      <c r="BC50" s="17" t="str">
        <f t="shared" si="29"/>
        <v>&lt;img src=@img/foodicon.png@&gt;</v>
      </c>
      <c r="BD50" s="17" t="str">
        <f t="shared" si="30"/>
        <v>&lt;img src=@img/drinkicon.png@&gt;&lt;img src=@img/foodicon.png@&gt;</v>
      </c>
      <c r="BE50" s="17" t="str">
        <f t="shared" si="31"/>
        <v>drink food   Washington</v>
      </c>
      <c r="BF50" s="17" t="str">
        <f t="shared" si="32"/>
        <v>Washington Park</v>
      </c>
      <c r="BG50" s="17">
        <v>39.697816000000003</v>
      </c>
      <c r="BH50" s="17">
        <v>-104.961451</v>
      </c>
      <c r="BI50" s="17" t="str">
        <f t="shared" si="1"/>
        <v>[39.697816,-104.961451],</v>
      </c>
      <c r="BJ50" s="17"/>
      <c r="BK50" s="17" t="str">
        <f t="shared" si="2"/>
        <v/>
      </c>
      <c r="BL50" s="7"/>
    </row>
    <row r="51" spans="2:64" s="8" customFormat="1" ht="150">
      <c r="B51" s="17" t="s">
        <v>78</v>
      </c>
      <c r="C51" s="17" t="s">
        <v>1137</v>
      </c>
      <c r="D51" s="17"/>
      <c r="E51" s="17"/>
      <c r="F51" s="17"/>
      <c r="G51" s="17" t="s">
        <v>529</v>
      </c>
      <c r="H51" s="17" t="s">
        <v>495</v>
      </c>
      <c r="I51" s="17" t="s">
        <v>490</v>
      </c>
      <c r="J51" s="17" t="s">
        <v>495</v>
      </c>
      <c r="K51" s="17" t="s">
        <v>490</v>
      </c>
      <c r="L51" s="17" t="s">
        <v>495</v>
      </c>
      <c r="M51" s="17" t="s">
        <v>496</v>
      </c>
      <c r="N51" s="17" t="s">
        <v>495</v>
      </c>
      <c r="O51" s="17" t="s">
        <v>496</v>
      </c>
      <c r="P51" s="17" t="s">
        <v>495</v>
      </c>
      <c r="Q51" s="17" t="s">
        <v>490</v>
      </c>
      <c r="R51" s="17" t="s">
        <v>495</v>
      </c>
      <c r="S51" s="17" t="s">
        <v>490</v>
      </c>
      <c r="T51" s="17" t="s">
        <v>495</v>
      </c>
      <c r="U51" s="17" t="s">
        <v>490</v>
      </c>
      <c r="V51" s="8" t="s">
        <v>327</v>
      </c>
      <c r="W51" s="17">
        <f t="shared" si="3"/>
        <v>16</v>
      </c>
      <c r="X51" s="17">
        <f t="shared" si="4"/>
        <v>18</v>
      </c>
      <c r="Y51" s="17">
        <f t="shared" si="5"/>
        <v>16</v>
      </c>
      <c r="Z51" s="17">
        <f t="shared" si="6"/>
        <v>18</v>
      </c>
      <c r="AA51" s="17">
        <f t="shared" si="7"/>
        <v>16</v>
      </c>
      <c r="AB51" s="17">
        <f t="shared" si="8"/>
        <v>21</v>
      </c>
      <c r="AC51" s="17">
        <f t="shared" si="9"/>
        <v>16</v>
      </c>
      <c r="AD51" s="17">
        <f t="shared" si="10"/>
        <v>21</v>
      </c>
      <c r="AE51" s="17">
        <f t="shared" si="11"/>
        <v>16</v>
      </c>
      <c r="AF51" s="17">
        <f t="shared" si="12"/>
        <v>18</v>
      </c>
      <c r="AG51" s="17">
        <f t="shared" si="13"/>
        <v>16</v>
      </c>
      <c r="AH51" s="17">
        <f t="shared" si="14"/>
        <v>18</v>
      </c>
      <c r="AI51" s="17">
        <f t="shared" si="15"/>
        <v>16</v>
      </c>
      <c r="AJ51" s="17">
        <f t="shared" si="16"/>
        <v>18</v>
      </c>
      <c r="AK51" s="17" t="str">
        <f t="shared" si="17"/>
        <v>4pm-6pm</v>
      </c>
      <c r="AL51" s="17" t="str">
        <f t="shared" si="18"/>
        <v>4pm-6pm</v>
      </c>
      <c r="AM51" s="17" t="str">
        <f t="shared" si="19"/>
        <v>4pm-9pm</v>
      </c>
      <c r="AN51" s="17" t="str">
        <f t="shared" si="20"/>
        <v>4pm-9pm</v>
      </c>
      <c r="AO51" s="17" t="str">
        <f t="shared" si="21"/>
        <v>4pm-6pm</v>
      </c>
      <c r="AP51" s="17" t="str">
        <f t="shared" si="22"/>
        <v>4pm-6pm</v>
      </c>
      <c r="AQ51" s="17" t="str">
        <f t="shared" si="23"/>
        <v>4pm-6pm</v>
      </c>
      <c r="AR51" s="3" t="s">
        <v>724</v>
      </c>
      <c r="AS51" s="17"/>
      <c r="AT51" s="17"/>
      <c r="AU51" s="17"/>
      <c r="AV51" s="4" t="s">
        <v>30</v>
      </c>
      <c r="AW51" s="4" t="s">
        <v>30</v>
      </c>
      <c r="AX51" s="16" t="str">
        <f t="shared" si="24"/>
        <v>{
    'name': "Charcoal Restaurant",
    'area': "capital",'hours': {
      'sunday-start':"1600", 'sunday-end':"1800", 'monday-start':"1600", 'monday-end':"1800", 'tuesday-start':"1600", 'tuesday-end':"2100", 'wednesday-start':"1600", 'wednesday-end':"2100", 'thursday-start':"1600", 'thursday-end':"1800", 'friday-start':"1600", 'friday-end':"1800", 'saturday-start':"1600", 'saturday-end':"1800"},  'description': "$5 Colorado craft beers and well drinks, $6 house wines, and $6-9 select cocktails; $2-10 food menu (bar and lounge only)", 'link':"http://www.charcoaldining.com", 'pricing':"",   'phone-number': "", 'address': "43 W 9th Avenue Denver CO", 'other-amenities': ['','',''], 'has-drink':true, 'has-food':true},</v>
      </c>
      <c r="AY51" s="17" t="str">
        <f t="shared" si="25"/>
        <v/>
      </c>
      <c r="AZ51" s="17" t="str">
        <f t="shared" si="26"/>
        <v/>
      </c>
      <c r="BA51" s="17" t="str">
        <f t="shared" si="27"/>
        <v/>
      </c>
      <c r="BB51" s="17" t="str">
        <f t="shared" si="28"/>
        <v>&lt;img src=@img/drinkicon.png@&gt;</v>
      </c>
      <c r="BC51" s="17" t="str">
        <f t="shared" si="29"/>
        <v>&lt;img src=@img/foodicon.png@&gt;</v>
      </c>
      <c r="BD51" s="17" t="str">
        <f t="shared" si="30"/>
        <v>&lt;img src=@img/drinkicon.png@&gt;&lt;img src=@img/foodicon.png@&gt;</v>
      </c>
      <c r="BE51" s="17" t="str">
        <f t="shared" si="31"/>
        <v>drink food   capital</v>
      </c>
      <c r="BF51" s="17" t="str">
        <f t="shared" si="32"/>
        <v>Capital Hill</v>
      </c>
      <c r="BG51" s="17">
        <v>39.730746000000003</v>
      </c>
      <c r="BH51" s="17">
        <v>-104.988311</v>
      </c>
      <c r="BI51" s="17" t="str">
        <f t="shared" si="1"/>
        <v>[39.730746,-104.988311],</v>
      </c>
      <c r="BJ51" s="17"/>
      <c r="BK51" s="17" t="str">
        <f t="shared" si="2"/>
        <v/>
      </c>
      <c r="BL51" s="7"/>
    </row>
    <row r="52" spans="2:64" s="8" customFormat="1" ht="135">
      <c r="B52" s="17" t="s">
        <v>183</v>
      </c>
      <c r="C52" s="17" t="s">
        <v>908</v>
      </c>
      <c r="D52" s="17"/>
      <c r="E52" s="17"/>
      <c r="F52" s="17"/>
      <c r="G52" s="17" t="s">
        <v>635</v>
      </c>
      <c r="H52" s="17"/>
      <c r="I52" s="17"/>
      <c r="J52" s="17" t="s">
        <v>495</v>
      </c>
      <c r="K52" s="17" t="s">
        <v>491</v>
      </c>
      <c r="L52" s="17" t="s">
        <v>495</v>
      </c>
      <c r="M52" s="17" t="s">
        <v>491</v>
      </c>
      <c r="N52" s="17" t="s">
        <v>495</v>
      </c>
      <c r="O52" s="17" t="s">
        <v>491</v>
      </c>
      <c r="P52" s="17" t="s">
        <v>495</v>
      </c>
      <c r="Q52" s="17" t="s">
        <v>491</v>
      </c>
      <c r="R52" s="17" t="s">
        <v>495</v>
      </c>
      <c r="S52" s="17" t="s">
        <v>491</v>
      </c>
      <c r="T52" s="17"/>
      <c r="U52" s="17"/>
      <c r="V52" s="17" t="s">
        <v>420</v>
      </c>
      <c r="W52" s="17" t="str">
        <f t="shared" si="3"/>
        <v/>
      </c>
      <c r="X52" s="17" t="str">
        <f t="shared" si="4"/>
        <v/>
      </c>
      <c r="Y52" s="17">
        <f t="shared" si="5"/>
        <v>16</v>
      </c>
      <c r="Z52" s="17">
        <f t="shared" si="6"/>
        <v>19</v>
      </c>
      <c r="AA52" s="17">
        <f t="shared" si="7"/>
        <v>16</v>
      </c>
      <c r="AB52" s="17">
        <f t="shared" si="8"/>
        <v>19</v>
      </c>
      <c r="AC52" s="17">
        <f t="shared" si="9"/>
        <v>16</v>
      </c>
      <c r="AD52" s="17">
        <f t="shared" si="10"/>
        <v>19</v>
      </c>
      <c r="AE52" s="17">
        <f t="shared" si="11"/>
        <v>16</v>
      </c>
      <c r="AF52" s="17">
        <f t="shared" si="12"/>
        <v>19</v>
      </c>
      <c r="AG52" s="17">
        <f t="shared" si="13"/>
        <v>16</v>
      </c>
      <c r="AH52" s="17">
        <f t="shared" si="14"/>
        <v>19</v>
      </c>
      <c r="AI52" s="17" t="str">
        <f t="shared" si="15"/>
        <v/>
      </c>
      <c r="AJ52" s="17" t="str">
        <f t="shared" si="16"/>
        <v/>
      </c>
      <c r="AK52" s="17" t="str">
        <f t="shared" si="17"/>
        <v/>
      </c>
      <c r="AL52" s="17" t="str">
        <f t="shared" si="18"/>
        <v>4pm-7pm</v>
      </c>
      <c r="AM52" s="17" t="str">
        <f t="shared" si="19"/>
        <v>4pm-7pm</v>
      </c>
      <c r="AN52" s="17" t="str">
        <f t="shared" si="20"/>
        <v>4pm-7pm</v>
      </c>
      <c r="AO52" s="17" t="str">
        <f t="shared" si="21"/>
        <v>4pm-7pm</v>
      </c>
      <c r="AP52" s="17" t="str">
        <f t="shared" si="22"/>
        <v>4pm-7pm</v>
      </c>
      <c r="AQ52" s="17" t="str">
        <f t="shared" si="23"/>
        <v/>
      </c>
      <c r="AR52" s="18" t="s">
        <v>824</v>
      </c>
      <c r="AS52" s="17"/>
      <c r="AT52" s="17"/>
      <c r="AU52" s="17"/>
      <c r="AV52" s="17" t="s">
        <v>30</v>
      </c>
      <c r="AW52" s="17" t="s">
        <v>31</v>
      </c>
      <c r="AX52"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   'phone-number': "", 'address': "2501 Dallas St. Denver CO", 'other-amenities': ['','',''], 'has-drink':true, 'has-food':false},</v>
      </c>
      <c r="AY52" s="17" t="str">
        <f t="shared" si="25"/>
        <v/>
      </c>
      <c r="AZ52" s="17" t="str">
        <f t="shared" si="26"/>
        <v/>
      </c>
      <c r="BA52" s="17" t="str">
        <f t="shared" si="27"/>
        <v/>
      </c>
      <c r="BB52" s="17" t="str">
        <f t="shared" si="28"/>
        <v>&lt;img src=@img/drinkicon.png@&gt;</v>
      </c>
      <c r="BC52" s="17" t="str">
        <f t="shared" si="29"/>
        <v/>
      </c>
      <c r="BD52" s="17" t="str">
        <f t="shared" si="30"/>
        <v>&lt;img src=@img/drinkicon.png@&gt;</v>
      </c>
      <c r="BE52" s="17" t="str">
        <f t="shared" si="31"/>
        <v>drink   stapleton</v>
      </c>
      <c r="BF52" s="17" t="str">
        <f t="shared" si="32"/>
        <v>Stapleton</v>
      </c>
      <c r="BG52" s="17">
        <v>39.753048</v>
      </c>
      <c r="BH52" s="17">
        <v>-104.877388</v>
      </c>
      <c r="BI52" s="17" t="str">
        <f t="shared" si="1"/>
        <v>[39.753048,-104.877388],</v>
      </c>
      <c r="BJ52" s="17"/>
      <c r="BK52" s="17" t="str">
        <f t="shared" si="2"/>
        <v/>
      </c>
      <c r="BL52" s="7"/>
    </row>
    <row r="53" spans="2:64" s="8" customFormat="1" ht="150">
      <c r="B53" s="17" t="s">
        <v>949</v>
      </c>
      <c r="C53" s="17" t="s">
        <v>913</v>
      </c>
      <c r="D53" s="17"/>
      <c r="E53" s="17"/>
      <c r="F53" s="17"/>
      <c r="G53" s="16" t="s">
        <v>950</v>
      </c>
      <c r="H53" s="17">
        <v>1500</v>
      </c>
      <c r="I53" s="17">
        <v>1800</v>
      </c>
      <c r="J53" s="17">
        <v>1500</v>
      </c>
      <c r="K53" s="17">
        <v>1800</v>
      </c>
      <c r="L53" s="17">
        <v>1500</v>
      </c>
      <c r="M53" s="17">
        <v>1800</v>
      </c>
      <c r="N53" s="17">
        <v>1500</v>
      </c>
      <c r="O53" s="17">
        <v>1800</v>
      </c>
      <c r="P53" s="17">
        <v>1500</v>
      </c>
      <c r="Q53" s="17">
        <v>1800</v>
      </c>
      <c r="R53" s="17">
        <v>1500</v>
      </c>
      <c r="S53" s="17">
        <v>1800</v>
      </c>
      <c r="T53" s="17">
        <v>1500</v>
      </c>
      <c r="U53" s="17">
        <v>1800</v>
      </c>
      <c r="V53" s="8" t="s">
        <v>1068</v>
      </c>
      <c r="W53" s="17">
        <f t="shared" si="3"/>
        <v>15</v>
      </c>
      <c r="X53" s="17">
        <f t="shared" si="4"/>
        <v>18</v>
      </c>
      <c r="Y53" s="17">
        <f t="shared" si="5"/>
        <v>15</v>
      </c>
      <c r="Z53" s="17">
        <f t="shared" si="6"/>
        <v>18</v>
      </c>
      <c r="AA53" s="17">
        <f t="shared" si="7"/>
        <v>15</v>
      </c>
      <c r="AB53" s="17">
        <f t="shared" si="8"/>
        <v>18</v>
      </c>
      <c r="AC53" s="17">
        <f t="shared" si="9"/>
        <v>15</v>
      </c>
      <c r="AD53" s="17">
        <f t="shared" si="10"/>
        <v>18</v>
      </c>
      <c r="AE53" s="17">
        <f t="shared" si="11"/>
        <v>15</v>
      </c>
      <c r="AF53" s="17">
        <f t="shared" si="12"/>
        <v>18</v>
      </c>
      <c r="AG53" s="17">
        <f t="shared" si="13"/>
        <v>15</v>
      </c>
      <c r="AH53" s="17">
        <f t="shared" si="14"/>
        <v>18</v>
      </c>
      <c r="AI53" s="17">
        <f t="shared" si="15"/>
        <v>15</v>
      </c>
      <c r="AJ53" s="17">
        <f t="shared" si="16"/>
        <v>18</v>
      </c>
      <c r="AK53" s="17" t="str">
        <f t="shared" si="17"/>
        <v>3pm-6pm</v>
      </c>
      <c r="AL53" s="17" t="str">
        <f t="shared" si="18"/>
        <v>3pm-6pm</v>
      </c>
      <c r="AM53" s="17" t="str">
        <f t="shared" si="19"/>
        <v>3pm-6pm</v>
      </c>
      <c r="AN53" s="17" t="str">
        <f t="shared" si="20"/>
        <v>3pm-6pm</v>
      </c>
      <c r="AO53" s="17" t="str">
        <f t="shared" si="21"/>
        <v>3pm-6pm</v>
      </c>
      <c r="AP53" s="17" t="str">
        <f t="shared" si="22"/>
        <v>3pm-6pm</v>
      </c>
      <c r="AQ53" s="17" t="str">
        <f t="shared" si="23"/>
        <v>3pm-6pm</v>
      </c>
      <c r="AR53" s="17" t="s">
        <v>1067</v>
      </c>
      <c r="AS53" s="17"/>
      <c r="AT53" s="17"/>
      <c r="AU53" s="17"/>
      <c r="AV53" s="4" t="s">
        <v>30</v>
      </c>
      <c r="AW53" s="4" t="s">
        <v>30</v>
      </c>
      <c r="AX53"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   'phone-number': "", 'address': "200 Quebec St Denver, CO 80230",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lowery</v>
      </c>
      <c r="BF53" s="17" t="str">
        <f t="shared" si="32"/>
        <v>Lowery</v>
      </c>
      <c r="BG53" s="17">
        <v>39.720934</v>
      </c>
      <c r="BH53" s="17">
        <v>-104.900999</v>
      </c>
      <c r="BI53" s="17" t="str">
        <f t="shared" si="1"/>
        <v>[39.720934,-104.900999],</v>
      </c>
      <c r="BJ53" s="17"/>
      <c r="BK53" s="17" t="str">
        <f t="shared" si="2"/>
        <v/>
      </c>
      <c r="BL53" s="17"/>
    </row>
    <row r="54" spans="2:64" s="8" customFormat="1" ht="150">
      <c r="B54" s="17" t="s">
        <v>79</v>
      </c>
      <c r="C54" s="17" t="s">
        <v>699</v>
      </c>
      <c r="D54" s="17"/>
      <c r="E54" s="17"/>
      <c r="F54" s="17"/>
      <c r="G54" s="17" t="s">
        <v>530</v>
      </c>
      <c r="H54" s="17"/>
      <c r="I54" s="17"/>
      <c r="J54" s="17" t="s">
        <v>488</v>
      </c>
      <c r="K54" s="17" t="s">
        <v>491</v>
      </c>
      <c r="L54" s="17" t="s">
        <v>488</v>
      </c>
      <c r="M54" s="17" t="s">
        <v>491</v>
      </c>
      <c r="N54" s="17" t="s">
        <v>488</v>
      </c>
      <c r="O54" s="17" t="s">
        <v>491</v>
      </c>
      <c r="P54" s="17" t="s">
        <v>488</v>
      </c>
      <c r="Q54" s="17" t="s">
        <v>491</v>
      </c>
      <c r="R54" s="17" t="s">
        <v>488</v>
      </c>
      <c r="S54" s="17" t="s">
        <v>491</v>
      </c>
      <c r="T54" s="17"/>
      <c r="U54" s="17"/>
      <c r="V54" s="8" t="s">
        <v>328</v>
      </c>
      <c r="W54" s="17" t="str">
        <f t="shared" si="3"/>
        <v/>
      </c>
      <c r="X54" s="17" t="str">
        <f t="shared" si="4"/>
        <v/>
      </c>
      <c r="Y54" s="17">
        <f t="shared" si="5"/>
        <v>15</v>
      </c>
      <c r="Z54" s="17">
        <f t="shared" si="6"/>
        <v>19</v>
      </c>
      <c r="AA54" s="17">
        <f t="shared" si="7"/>
        <v>15</v>
      </c>
      <c r="AB54" s="17">
        <f t="shared" si="8"/>
        <v>19</v>
      </c>
      <c r="AC54" s="17">
        <f t="shared" si="9"/>
        <v>15</v>
      </c>
      <c r="AD54" s="17">
        <f t="shared" si="10"/>
        <v>19</v>
      </c>
      <c r="AE54" s="17">
        <f t="shared" si="11"/>
        <v>15</v>
      </c>
      <c r="AF54" s="17">
        <f t="shared" si="12"/>
        <v>19</v>
      </c>
      <c r="AG54" s="17">
        <f t="shared" si="13"/>
        <v>15</v>
      </c>
      <c r="AH54" s="17">
        <f t="shared" si="14"/>
        <v>19</v>
      </c>
      <c r="AI54" s="17" t="str">
        <f t="shared" si="15"/>
        <v/>
      </c>
      <c r="AJ54" s="17" t="str">
        <f t="shared" si="16"/>
        <v/>
      </c>
      <c r="AK54" s="17" t="str">
        <f t="shared" si="17"/>
        <v/>
      </c>
      <c r="AL54" s="17" t="str">
        <f t="shared" si="18"/>
        <v>3pm-7pm</v>
      </c>
      <c r="AM54" s="17" t="str">
        <f t="shared" si="19"/>
        <v>3pm-7pm</v>
      </c>
      <c r="AN54" s="17" t="str">
        <f t="shared" si="20"/>
        <v>3pm-7pm</v>
      </c>
      <c r="AO54" s="17" t="str">
        <f t="shared" si="21"/>
        <v>3pm-7pm</v>
      </c>
      <c r="AP54" s="17" t="str">
        <f t="shared" si="22"/>
        <v>3pm-7pm</v>
      </c>
      <c r="AQ54" s="17" t="str">
        <f t="shared" si="23"/>
        <v/>
      </c>
      <c r="AR54" s="1" t="s">
        <v>725</v>
      </c>
      <c r="AS54" s="17"/>
      <c r="AT54" s="17"/>
      <c r="AU54" s="17"/>
      <c r="AV54" s="4" t="s">
        <v>30</v>
      </c>
      <c r="AW54" s="4" t="s">
        <v>30</v>
      </c>
      <c r="AX54"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   'phone-number': "", 'address': "80 S. Madison Street Denver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Cherry</v>
      </c>
      <c r="BF54" s="17" t="str">
        <f t="shared" si="32"/>
        <v>Cherry Creek</v>
      </c>
      <c r="BG54" s="17">
        <v>39.714894000000001</v>
      </c>
      <c r="BH54" s="17">
        <v>-104.94586700000001</v>
      </c>
      <c r="BI54" s="17" t="str">
        <f t="shared" si="1"/>
        <v>[39.714894,-104.945867],</v>
      </c>
      <c r="BJ54" s="17"/>
      <c r="BK54" s="17" t="str">
        <f t="shared" si="2"/>
        <v/>
      </c>
      <c r="BL54" s="7"/>
    </row>
    <row r="55" spans="2:64" s="8" customFormat="1" ht="165">
      <c r="B55" s="17" t="s">
        <v>932</v>
      </c>
      <c r="C55" s="17" t="s">
        <v>911</v>
      </c>
      <c r="D55" s="17"/>
      <c r="E55" s="17"/>
      <c r="F55" s="17"/>
      <c r="G55" s="16" t="s">
        <v>933</v>
      </c>
      <c r="H55" s="17"/>
      <c r="I55" s="17"/>
      <c r="J55" s="17">
        <v>1600</v>
      </c>
      <c r="K55" s="17">
        <v>1900</v>
      </c>
      <c r="L55" s="17">
        <v>1600</v>
      </c>
      <c r="M55" s="17">
        <v>1900</v>
      </c>
      <c r="N55" s="17">
        <v>1600</v>
      </c>
      <c r="O55" s="17">
        <v>1900</v>
      </c>
      <c r="P55" s="17">
        <v>1600</v>
      </c>
      <c r="Q55" s="17">
        <v>1900</v>
      </c>
      <c r="R55" s="17">
        <v>1600</v>
      </c>
      <c r="S55" s="17">
        <v>1900</v>
      </c>
      <c r="T55" s="17"/>
      <c r="U55" s="17"/>
      <c r="V55" s="8" t="s">
        <v>1054</v>
      </c>
      <c r="W55" s="17" t="str">
        <f t="shared" si="3"/>
        <v/>
      </c>
      <c r="X55" s="17" t="str">
        <f t="shared" si="4"/>
        <v/>
      </c>
      <c r="Y55" s="17">
        <f t="shared" si="5"/>
        <v>16</v>
      </c>
      <c r="Z55" s="17">
        <f t="shared" si="6"/>
        <v>19</v>
      </c>
      <c r="AA55" s="17">
        <f t="shared" si="7"/>
        <v>16</v>
      </c>
      <c r="AB55" s="17">
        <f t="shared" si="8"/>
        <v>19</v>
      </c>
      <c r="AC55" s="17">
        <f t="shared" si="9"/>
        <v>16</v>
      </c>
      <c r="AD55" s="17">
        <f t="shared" si="10"/>
        <v>19</v>
      </c>
      <c r="AE55" s="17">
        <f t="shared" si="11"/>
        <v>16</v>
      </c>
      <c r="AF55" s="17">
        <f t="shared" si="12"/>
        <v>19</v>
      </c>
      <c r="AG55" s="17">
        <f t="shared" si="13"/>
        <v>16</v>
      </c>
      <c r="AH55" s="17">
        <f t="shared" si="14"/>
        <v>19</v>
      </c>
      <c r="AI55" s="17" t="str">
        <f t="shared" si="15"/>
        <v/>
      </c>
      <c r="AJ55" s="17" t="str">
        <f t="shared" si="16"/>
        <v/>
      </c>
      <c r="AK55" s="17" t="str">
        <f t="shared" si="17"/>
        <v/>
      </c>
      <c r="AL55" s="17" t="str">
        <f t="shared" si="18"/>
        <v>4pm-7pm</v>
      </c>
      <c r="AM55" s="17" t="str">
        <f t="shared" si="19"/>
        <v>4pm-7pm</v>
      </c>
      <c r="AN55" s="17" t="str">
        <f t="shared" si="20"/>
        <v>4pm-7pm</v>
      </c>
      <c r="AO55" s="17" t="str">
        <f t="shared" si="21"/>
        <v>4pm-7pm</v>
      </c>
      <c r="AP55" s="17" t="str">
        <f t="shared" si="22"/>
        <v>4pm-7pm</v>
      </c>
      <c r="AQ55" s="17" t="str">
        <f t="shared" si="23"/>
        <v/>
      </c>
      <c r="AR55" s="21" t="s">
        <v>1053</v>
      </c>
      <c r="AS55" s="17"/>
      <c r="AT55" s="17"/>
      <c r="AU55" s="17"/>
      <c r="AV55" s="4" t="s">
        <v>30</v>
      </c>
      <c r="AW55" s="4" t="s">
        <v>30</v>
      </c>
      <c r="AX55"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   'phone-number': "", 'address': "8121 Arapahoe Road Greenwood Village,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aurora</v>
      </c>
      <c r="BF55" s="17" t="str">
        <f t="shared" si="32"/>
        <v>Aurora</v>
      </c>
      <c r="BG55" s="17">
        <v>39.595573999999999</v>
      </c>
      <c r="BH55" s="17">
        <v>-104.89504100000001</v>
      </c>
      <c r="BI55" s="17" t="str">
        <f t="shared" si="1"/>
        <v>[39.595574,-104.895041],</v>
      </c>
      <c r="BJ55" s="17"/>
      <c r="BK55" s="17" t="str">
        <f t="shared" si="2"/>
        <v/>
      </c>
      <c r="BL55" s="17"/>
    </row>
    <row r="56" spans="2:64" s="8" customFormat="1" ht="150">
      <c r="B56" s="17" t="s">
        <v>184</v>
      </c>
      <c r="C56" s="17" t="s">
        <v>421</v>
      </c>
      <c r="D56" s="17"/>
      <c r="E56" s="17"/>
      <c r="F56" s="17"/>
      <c r="G56" s="17" t="s">
        <v>636</v>
      </c>
      <c r="H56" s="17"/>
      <c r="I56" s="17"/>
      <c r="J56" s="17" t="s">
        <v>488</v>
      </c>
      <c r="K56" s="17" t="s">
        <v>490</v>
      </c>
      <c r="L56" s="17" t="s">
        <v>488</v>
      </c>
      <c r="M56" s="17" t="s">
        <v>490</v>
      </c>
      <c r="N56" s="17" t="s">
        <v>488</v>
      </c>
      <c r="O56" s="17" t="s">
        <v>490</v>
      </c>
      <c r="P56" s="17" t="s">
        <v>488</v>
      </c>
      <c r="Q56" s="17" t="s">
        <v>490</v>
      </c>
      <c r="R56" s="17" t="s">
        <v>488</v>
      </c>
      <c r="S56" s="17" t="s">
        <v>490</v>
      </c>
      <c r="T56" s="17"/>
      <c r="U56" s="17"/>
      <c r="V56" s="8" t="s">
        <v>422</v>
      </c>
      <c r="W56" s="17" t="str">
        <f t="shared" si="3"/>
        <v/>
      </c>
      <c r="X56" s="17" t="str">
        <f t="shared" si="4"/>
        <v/>
      </c>
      <c r="Y56" s="17">
        <f t="shared" si="5"/>
        <v>15</v>
      </c>
      <c r="Z56" s="17">
        <f t="shared" si="6"/>
        <v>18</v>
      </c>
      <c r="AA56" s="17">
        <f t="shared" si="7"/>
        <v>15</v>
      </c>
      <c r="AB56" s="17">
        <f t="shared" si="8"/>
        <v>18</v>
      </c>
      <c r="AC56" s="17">
        <f t="shared" si="9"/>
        <v>15</v>
      </c>
      <c r="AD56" s="17">
        <f t="shared" si="10"/>
        <v>18</v>
      </c>
      <c r="AE56" s="17">
        <f t="shared" si="11"/>
        <v>15</v>
      </c>
      <c r="AF56" s="17">
        <f t="shared" si="12"/>
        <v>18</v>
      </c>
      <c r="AG56" s="17">
        <f t="shared" si="13"/>
        <v>15</v>
      </c>
      <c r="AH56" s="17">
        <f t="shared" si="14"/>
        <v>18</v>
      </c>
      <c r="AI56" s="17" t="str">
        <f t="shared" si="15"/>
        <v/>
      </c>
      <c r="AJ56" s="17" t="str">
        <f t="shared" si="16"/>
        <v/>
      </c>
      <c r="AK56" s="17" t="str">
        <f t="shared" si="17"/>
        <v/>
      </c>
      <c r="AL56" s="17" t="str">
        <f t="shared" si="18"/>
        <v>3pm-6pm</v>
      </c>
      <c r="AM56" s="17" t="str">
        <f t="shared" si="19"/>
        <v>3pm-6pm</v>
      </c>
      <c r="AN56" s="17" t="str">
        <f t="shared" si="20"/>
        <v>3pm-6pm</v>
      </c>
      <c r="AO56" s="17" t="str">
        <f t="shared" si="21"/>
        <v>3pm-6pm</v>
      </c>
      <c r="AP56" s="17" t="str">
        <f t="shared" si="22"/>
        <v>3pm-6pm</v>
      </c>
      <c r="AQ56" s="17" t="str">
        <f t="shared" si="23"/>
        <v/>
      </c>
      <c r="AR56" s="17" t="s">
        <v>825</v>
      </c>
      <c r="AS56" s="17"/>
      <c r="AT56" s="17"/>
      <c r="AU56" s="17"/>
      <c r="AV56" s="4" t="s">
        <v>30</v>
      </c>
      <c r="AW56" s="4" t="s">
        <v>30</v>
      </c>
      <c r="AX56"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   'phone-number': "", 'address': "6596 W. 104th Ave.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Westminster</v>
      </c>
      <c r="BF56" s="17" t="str">
        <f t="shared" si="32"/>
        <v>Westminster</v>
      </c>
      <c r="BG56" s="17">
        <v>39.887169999999998</v>
      </c>
      <c r="BH56" s="17">
        <v>-105.066547</v>
      </c>
      <c r="BI56" s="17" t="str">
        <f t="shared" si="1"/>
        <v>[39.88717,-105.066547],</v>
      </c>
      <c r="BJ56" s="17"/>
      <c r="BK56" s="17" t="str">
        <f t="shared" si="2"/>
        <v/>
      </c>
      <c r="BL56" s="7"/>
    </row>
    <row r="57" spans="2:64" s="8" customFormat="1" ht="150">
      <c r="B57" s="17" t="s">
        <v>80</v>
      </c>
      <c r="C57" s="17" t="s">
        <v>318</v>
      </c>
      <c r="D57" s="17"/>
      <c r="E57" s="17"/>
      <c r="F57" s="17"/>
      <c r="G57" s="17" t="s">
        <v>531</v>
      </c>
      <c r="H57" s="17" t="s">
        <v>497</v>
      </c>
      <c r="I57" s="17" t="s">
        <v>489</v>
      </c>
      <c r="J57" s="17" t="s">
        <v>497</v>
      </c>
      <c r="K57" s="17" t="s">
        <v>489</v>
      </c>
      <c r="L57" s="17" t="s">
        <v>497</v>
      </c>
      <c r="M57" s="17" t="s">
        <v>489</v>
      </c>
      <c r="N57" s="17" t="s">
        <v>497</v>
      </c>
      <c r="O57" s="17" t="s">
        <v>489</v>
      </c>
      <c r="P57" s="17" t="s">
        <v>497</v>
      </c>
      <c r="Q57" s="17" t="s">
        <v>489</v>
      </c>
      <c r="R57" s="17" t="s">
        <v>497</v>
      </c>
      <c r="S57" s="17" t="s">
        <v>489</v>
      </c>
      <c r="T57" s="17" t="s">
        <v>497</v>
      </c>
      <c r="U57" s="17" t="s">
        <v>489</v>
      </c>
      <c r="V57" s="8" t="s">
        <v>329</v>
      </c>
      <c r="W57" s="17">
        <f t="shared" si="3"/>
        <v>14.3</v>
      </c>
      <c r="X57" s="17">
        <f t="shared" si="4"/>
        <v>18.3</v>
      </c>
      <c r="Y57" s="17">
        <f t="shared" si="5"/>
        <v>14.3</v>
      </c>
      <c r="Z57" s="17">
        <f t="shared" si="6"/>
        <v>18.3</v>
      </c>
      <c r="AA57" s="17">
        <f t="shared" si="7"/>
        <v>14.3</v>
      </c>
      <c r="AB57" s="17">
        <f t="shared" si="8"/>
        <v>18.3</v>
      </c>
      <c r="AC57" s="17">
        <f t="shared" si="9"/>
        <v>14.3</v>
      </c>
      <c r="AD57" s="17">
        <f t="shared" si="10"/>
        <v>18.3</v>
      </c>
      <c r="AE57" s="17">
        <f t="shared" si="11"/>
        <v>14.3</v>
      </c>
      <c r="AF57" s="17">
        <f t="shared" si="12"/>
        <v>18.3</v>
      </c>
      <c r="AG57" s="17">
        <f t="shared" si="13"/>
        <v>14.3</v>
      </c>
      <c r="AH57" s="17">
        <f t="shared" si="14"/>
        <v>18.3</v>
      </c>
      <c r="AI57" s="17">
        <f t="shared" si="15"/>
        <v>14.3</v>
      </c>
      <c r="AJ57" s="17">
        <f t="shared" si="16"/>
        <v>18.3</v>
      </c>
      <c r="AK57" s="17" t="str">
        <f t="shared" si="17"/>
        <v>2.3pm-6.3pm</v>
      </c>
      <c r="AL57" s="17" t="str">
        <f t="shared" si="18"/>
        <v>2.3pm-6.3pm</v>
      </c>
      <c r="AM57" s="17" t="str">
        <f t="shared" si="19"/>
        <v>2.3pm-6.3pm</v>
      </c>
      <c r="AN57" s="17" t="str">
        <f t="shared" si="20"/>
        <v>2.3pm-6.3pm</v>
      </c>
      <c r="AO57" s="17" t="str">
        <f t="shared" si="21"/>
        <v>2.3pm-6.3pm</v>
      </c>
      <c r="AP57" s="17" t="str">
        <f t="shared" si="22"/>
        <v>2.3pm-6.3pm</v>
      </c>
      <c r="AQ57" s="17" t="str">
        <f t="shared" si="23"/>
        <v>2.3pm-6.3pm</v>
      </c>
      <c r="AR57" s="1" t="s">
        <v>726</v>
      </c>
      <c r="AS57" s="17"/>
      <c r="AT57" s="17"/>
      <c r="AU57" s="17"/>
      <c r="AV57" s="4" t="s">
        <v>30</v>
      </c>
      <c r="AW57" s="4" t="s">
        <v>30</v>
      </c>
      <c r="AX57"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   'phone-number': "", 'address': "1899 16th St.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LoDo</v>
      </c>
      <c r="BF57" s="17" t="str">
        <f t="shared" si="32"/>
        <v>LoDo</v>
      </c>
      <c r="BG57" s="17">
        <v>39.753149000000001</v>
      </c>
      <c r="BH57" s="17">
        <v>-105.00215799999999</v>
      </c>
      <c r="BI57" s="17" t="str">
        <f t="shared" si="1"/>
        <v>[39.753149,-105.002158],</v>
      </c>
      <c r="BJ57" s="17"/>
      <c r="BK57" s="17" t="str">
        <f t="shared" si="2"/>
        <v/>
      </c>
      <c r="BL57" s="7"/>
    </row>
    <row r="58" spans="2:64" s="8" customFormat="1" ht="150">
      <c r="B58" s="17" t="s">
        <v>81</v>
      </c>
      <c r="C58" s="17" t="s">
        <v>1137</v>
      </c>
      <c r="D58" s="17"/>
      <c r="E58" s="17"/>
      <c r="F58" s="17"/>
      <c r="G58" s="17" t="s">
        <v>532</v>
      </c>
      <c r="H58" s="17" t="s">
        <v>498</v>
      </c>
      <c r="I58" s="17" t="s">
        <v>490</v>
      </c>
      <c r="J58" s="17" t="s">
        <v>498</v>
      </c>
      <c r="K58" s="17" t="s">
        <v>490</v>
      </c>
      <c r="L58" s="17" t="s">
        <v>498</v>
      </c>
      <c r="M58" s="17" t="s">
        <v>490</v>
      </c>
      <c r="N58" s="17" t="s">
        <v>498</v>
      </c>
      <c r="O58" s="17" t="s">
        <v>490</v>
      </c>
      <c r="P58" s="17" t="s">
        <v>498</v>
      </c>
      <c r="Q58" s="17" t="s">
        <v>490</v>
      </c>
      <c r="R58" s="17" t="s">
        <v>498</v>
      </c>
      <c r="S58" s="17" t="s">
        <v>490</v>
      </c>
      <c r="T58" s="17" t="s">
        <v>498</v>
      </c>
      <c r="U58" s="17" t="s">
        <v>490</v>
      </c>
      <c r="V58" s="8" t="s">
        <v>330</v>
      </c>
      <c r="W58" s="17">
        <f t="shared" si="3"/>
        <v>14</v>
      </c>
      <c r="X58" s="17">
        <f t="shared" si="4"/>
        <v>18</v>
      </c>
      <c r="Y58" s="17">
        <f t="shared" si="5"/>
        <v>14</v>
      </c>
      <c r="Z58" s="17">
        <f t="shared" si="6"/>
        <v>18</v>
      </c>
      <c r="AA58" s="17">
        <f t="shared" si="7"/>
        <v>14</v>
      </c>
      <c r="AB58" s="17">
        <f t="shared" si="8"/>
        <v>18</v>
      </c>
      <c r="AC58" s="17">
        <f t="shared" si="9"/>
        <v>14</v>
      </c>
      <c r="AD58" s="17">
        <f t="shared" si="10"/>
        <v>18</v>
      </c>
      <c r="AE58" s="17">
        <f t="shared" si="11"/>
        <v>14</v>
      </c>
      <c r="AF58" s="17">
        <f t="shared" si="12"/>
        <v>18</v>
      </c>
      <c r="AG58" s="17">
        <f t="shared" si="13"/>
        <v>14</v>
      </c>
      <c r="AH58" s="17">
        <f t="shared" si="14"/>
        <v>18</v>
      </c>
      <c r="AI58" s="17">
        <f t="shared" si="15"/>
        <v>14</v>
      </c>
      <c r="AJ58" s="17">
        <f t="shared" si="16"/>
        <v>18</v>
      </c>
      <c r="AK58" s="17" t="str">
        <f t="shared" si="17"/>
        <v>2pm-6pm</v>
      </c>
      <c r="AL58" s="17" t="str">
        <f t="shared" si="18"/>
        <v>2pm-6pm</v>
      </c>
      <c r="AM58" s="17" t="str">
        <f t="shared" si="19"/>
        <v>2pm-6pm</v>
      </c>
      <c r="AN58" s="17" t="str">
        <f t="shared" si="20"/>
        <v>2pm-6pm</v>
      </c>
      <c r="AO58" s="17" t="str">
        <f t="shared" si="21"/>
        <v>2pm-6pm</v>
      </c>
      <c r="AP58" s="17" t="str">
        <f t="shared" si="22"/>
        <v>2pm-6pm</v>
      </c>
      <c r="AQ58" s="17" t="str">
        <f t="shared" si="23"/>
        <v>2pm-6pm</v>
      </c>
      <c r="AR58" s="17" t="s">
        <v>727</v>
      </c>
      <c r="AS58" s="17"/>
      <c r="AT58" s="17"/>
      <c r="AU58" s="17"/>
      <c r="AV58" s="4" t="s">
        <v>30</v>
      </c>
      <c r="AW58" s="4" t="s">
        <v>30</v>
      </c>
      <c r="AX58"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   'phone-number': "", 'address': "206 E. 13th Avenue Denver CO", 'other-amenities': ['','',''], 'has-drink':true, 'has-food':true},</v>
      </c>
      <c r="AY58" s="17" t="str">
        <f t="shared" si="25"/>
        <v/>
      </c>
      <c r="AZ58" s="17" t="str">
        <f t="shared" si="26"/>
        <v/>
      </c>
      <c r="BA58" s="17" t="str">
        <f t="shared" si="27"/>
        <v/>
      </c>
      <c r="BB58" s="17" t="str">
        <f t="shared" si="28"/>
        <v>&lt;img src=@img/drinkicon.png@&gt;</v>
      </c>
      <c r="BC58" s="17" t="str">
        <f t="shared" si="29"/>
        <v>&lt;img src=@img/foodicon.png@&gt;</v>
      </c>
      <c r="BD58" s="17" t="str">
        <f t="shared" si="30"/>
        <v>&lt;img src=@img/drinkicon.png@&gt;&lt;img src=@img/foodicon.png@&gt;</v>
      </c>
      <c r="BE58" s="17" t="str">
        <f t="shared" si="31"/>
        <v>drink food   capital</v>
      </c>
      <c r="BF58" s="17" t="str">
        <f t="shared" si="32"/>
        <v>Capital Hill</v>
      </c>
      <c r="BG58" s="17">
        <v>39.736646999999998</v>
      </c>
      <c r="BH58" s="17">
        <v>-104.984549</v>
      </c>
      <c r="BI58" s="17" t="str">
        <f t="shared" si="1"/>
        <v>[39.736647,-104.984549],</v>
      </c>
      <c r="BJ58" s="17"/>
      <c r="BK58" s="17" t="str">
        <f t="shared" si="2"/>
        <v/>
      </c>
      <c r="BL58" s="7"/>
    </row>
    <row r="59" spans="2:64" ht="150">
      <c r="B59" s="17" t="s">
        <v>185</v>
      </c>
      <c r="C59" s="17" t="s">
        <v>908</v>
      </c>
      <c r="D59" s="17"/>
      <c r="E59" s="17"/>
      <c r="F59" s="17"/>
      <c r="G59" s="17" t="s">
        <v>635</v>
      </c>
      <c r="H59" s="17"/>
      <c r="I59" s="17"/>
      <c r="J59" s="17" t="s">
        <v>488</v>
      </c>
      <c r="K59" s="17" t="s">
        <v>490</v>
      </c>
      <c r="L59" s="17" t="s">
        <v>488</v>
      </c>
      <c r="M59" s="17" t="s">
        <v>490</v>
      </c>
      <c r="N59" s="17" t="s">
        <v>488</v>
      </c>
      <c r="O59" s="17" t="s">
        <v>490</v>
      </c>
      <c r="P59" s="17" t="s">
        <v>488</v>
      </c>
      <c r="Q59" s="17" t="s">
        <v>490</v>
      </c>
      <c r="R59" s="17" t="s">
        <v>488</v>
      </c>
      <c r="S59" s="17" t="s">
        <v>490</v>
      </c>
      <c r="T59" s="17"/>
      <c r="U59" s="17"/>
      <c r="V59" s="8" t="s">
        <v>423</v>
      </c>
      <c r="W59" s="17" t="str">
        <f t="shared" si="3"/>
        <v/>
      </c>
      <c r="X59" s="17" t="str">
        <f t="shared" si="4"/>
        <v/>
      </c>
      <c r="Y59" s="17">
        <f t="shared" si="5"/>
        <v>15</v>
      </c>
      <c r="Z59" s="17">
        <f t="shared" si="6"/>
        <v>18</v>
      </c>
      <c r="AA59" s="17">
        <f t="shared" si="7"/>
        <v>15</v>
      </c>
      <c r="AB59" s="17">
        <f t="shared" si="8"/>
        <v>18</v>
      </c>
      <c r="AC59" s="17">
        <f t="shared" si="9"/>
        <v>15</v>
      </c>
      <c r="AD59" s="17">
        <f t="shared" si="10"/>
        <v>18</v>
      </c>
      <c r="AE59" s="17">
        <f t="shared" si="11"/>
        <v>15</v>
      </c>
      <c r="AF59" s="17">
        <f t="shared" si="12"/>
        <v>18</v>
      </c>
      <c r="AG59" s="17">
        <f t="shared" si="13"/>
        <v>15</v>
      </c>
      <c r="AH59" s="17">
        <f t="shared" si="14"/>
        <v>18</v>
      </c>
      <c r="AI59" s="17" t="str">
        <f t="shared" si="15"/>
        <v/>
      </c>
      <c r="AJ59" s="17" t="str">
        <f t="shared" si="16"/>
        <v/>
      </c>
      <c r="AK59" s="17" t="str">
        <f t="shared" si="17"/>
        <v/>
      </c>
      <c r="AL59" s="17" t="str">
        <f t="shared" si="18"/>
        <v>3pm-6pm</v>
      </c>
      <c r="AM59" s="17" t="str">
        <f t="shared" si="19"/>
        <v>3pm-6pm</v>
      </c>
      <c r="AN59" s="17" t="str">
        <f t="shared" si="20"/>
        <v>3pm-6pm</v>
      </c>
      <c r="AO59" s="17" t="str">
        <f t="shared" si="21"/>
        <v>3pm-6pm</v>
      </c>
      <c r="AP59" s="17" t="str">
        <f t="shared" si="22"/>
        <v>3pm-6pm</v>
      </c>
      <c r="AQ59" s="17" t="str">
        <f t="shared" si="23"/>
        <v/>
      </c>
      <c r="AR59" s="17" t="s">
        <v>826</v>
      </c>
      <c r="AS59" s="17"/>
      <c r="AT59" s="17"/>
      <c r="AU59" s="17"/>
      <c r="AV59" s="4" t="s">
        <v>30</v>
      </c>
      <c r="AW59" s="4" t="s">
        <v>30</v>
      </c>
      <c r="AX59"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   'phone-number': "", 'address': "2501 Dallas St. Denver CO", 'other-amenities': ['','',''], 'has-drink':true, 'has-food':true},</v>
      </c>
      <c r="AY59" s="17" t="str">
        <f t="shared" si="25"/>
        <v/>
      </c>
      <c r="AZ59" s="17" t="str">
        <f t="shared" si="26"/>
        <v/>
      </c>
      <c r="BA59" s="17" t="str">
        <f t="shared" si="27"/>
        <v/>
      </c>
      <c r="BB59" s="17" t="str">
        <f t="shared" si="28"/>
        <v>&lt;img src=@img/drinkicon.png@&gt;</v>
      </c>
      <c r="BC59" s="17" t="str">
        <f t="shared" si="29"/>
        <v>&lt;img src=@img/foodicon.png@&gt;</v>
      </c>
      <c r="BD59" s="17" t="str">
        <f t="shared" si="30"/>
        <v>&lt;img src=@img/drinkicon.png@&gt;&lt;img src=@img/foodicon.png@&gt;</v>
      </c>
      <c r="BE59" s="17" t="str">
        <f t="shared" si="31"/>
        <v>drink food   stapleton</v>
      </c>
      <c r="BF59" s="17" t="str">
        <f t="shared" si="32"/>
        <v>Stapleton</v>
      </c>
      <c r="BG59" s="17">
        <v>39.753048</v>
      </c>
      <c r="BH59" s="17">
        <v>-104.877388</v>
      </c>
      <c r="BI59" s="17" t="str">
        <f t="shared" si="1"/>
        <v>[39.753048,-104.877388],</v>
      </c>
      <c r="BJ59" s="17"/>
      <c r="BK59" s="17" t="str">
        <f t="shared" si="2"/>
        <v/>
      </c>
      <c r="BL59" s="7"/>
    </row>
    <row r="60" spans="2:64" ht="150">
      <c r="B60" s="17" t="s">
        <v>186</v>
      </c>
      <c r="C60" s="17" t="s">
        <v>279</v>
      </c>
      <c r="D60" s="17"/>
      <c r="E60" s="17"/>
      <c r="F60" s="17"/>
      <c r="G60" s="17" t="s">
        <v>637</v>
      </c>
      <c r="H60" s="17"/>
      <c r="I60" s="17"/>
      <c r="J60" s="17" t="s">
        <v>498</v>
      </c>
      <c r="K60" s="17" t="s">
        <v>492</v>
      </c>
      <c r="L60" s="17" t="s">
        <v>498</v>
      </c>
      <c r="M60" s="17" t="s">
        <v>492</v>
      </c>
      <c r="N60" s="17" t="s">
        <v>498</v>
      </c>
      <c r="O60" s="17" t="s">
        <v>492</v>
      </c>
      <c r="P60" s="17" t="s">
        <v>498</v>
      </c>
      <c r="Q60" s="17" t="s">
        <v>492</v>
      </c>
      <c r="R60" s="17" t="s">
        <v>498</v>
      </c>
      <c r="S60" s="17" t="s">
        <v>492</v>
      </c>
      <c r="T60" s="17"/>
      <c r="U60" s="17"/>
      <c r="V60" s="8" t="s">
        <v>423</v>
      </c>
      <c r="W60" s="17" t="str">
        <f t="shared" si="3"/>
        <v/>
      </c>
      <c r="X60" s="17" t="str">
        <f t="shared" si="4"/>
        <v/>
      </c>
      <c r="Y60" s="17">
        <f t="shared" si="5"/>
        <v>14</v>
      </c>
      <c r="Z60" s="17">
        <f t="shared" si="6"/>
        <v>17</v>
      </c>
      <c r="AA60" s="17">
        <f t="shared" si="7"/>
        <v>14</v>
      </c>
      <c r="AB60" s="17">
        <f t="shared" si="8"/>
        <v>17</v>
      </c>
      <c r="AC60" s="17">
        <f t="shared" si="9"/>
        <v>14</v>
      </c>
      <c r="AD60" s="17">
        <f t="shared" si="10"/>
        <v>17</v>
      </c>
      <c r="AE60" s="17">
        <f t="shared" si="11"/>
        <v>14</v>
      </c>
      <c r="AF60" s="17">
        <f t="shared" si="12"/>
        <v>17</v>
      </c>
      <c r="AG60" s="17">
        <f t="shared" si="13"/>
        <v>14</v>
      </c>
      <c r="AH60" s="17">
        <f t="shared" si="14"/>
        <v>17</v>
      </c>
      <c r="AI60" s="17" t="str">
        <f t="shared" si="15"/>
        <v/>
      </c>
      <c r="AJ60" s="17" t="str">
        <f t="shared" si="16"/>
        <v/>
      </c>
      <c r="AK60" s="17" t="str">
        <f t="shared" si="17"/>
        <v/>
      </c>
      <c r="AL60" s="17" t="str">
        <f t="shared" si="18"/>
        <v>2pm-5pm</v>
      </c>
      <c r="AM60" s="17" t="str">
        <f t="shared" si="19"/>
        <v>2pm-5pm</v>
      </c>
      <c r="AN60" s="17" t="str">
        <f t="shared" si="20"/>
        <v>2pm-5pm</v>
      </c>
      <c r="AO60" s="17" t="str">
        <f t="shared" si="21"/>
        <v>2pm-5pm</v>
      </c>
      <c r="AP60" s="17" t="str">
        <f t="shared" si="22"/>
        <v>2pm-5pm</v>
      </c>
      <c r="AQ60" s="17" t="str">
        <f t="shared" si="23"/>
        <v/>
      </c>
      <c r="AR60" s="17" t="s">
        <v>826</v>
      </c>
      <c r="AS60" s="17" t="s">
        <v>485</v>
      </c>
      <c r="AT60" s="17"/>
      <c r="AU60" s="17"/>
      <c r="AV60" s="4" t="s">
        <v>30</v>
      </c>
      <c r="AW60" s="4" t="s">
        <v>30</v>
      </c>
      <c r="AX60"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   'phone-number': "", 'address': "3350 Brighton Blvd., Unit 105 Denver CO", 'other-amenities': ['outside','',''], 'has-drink':true, 'has-food':true},</v>
      </c>
      <c r="AY60" s="17" t="str">
        <f t="shared" si="25"/>
        <v>&lt;img src=@img/outdoor.png@&gt;</v>
      </c>
      <c r="AZ60" s="17" t="str">
        <f t="shared" si="26"/>
        <v/>
      </c>
      <c r="BA60" s="17" t="str">
        <f t="shared" si="27"/>
        <v/>
      </c>
      <c r="BB60" s="17" t="str">
        <f t="shared" si="28"/>
        <v>&lt;img src=@img/drinkicon.png@&gt;</v>
      </c>
      <c r="BC60" s="17" t="str">
        <f t="shared" si="29"/>
        <v>&lt;img src=@img/foodicon.png@&gt;</v>
      </c>
      <c r="BD60" s="17" t="str">
        <f t="shared" si="30"/>
        <v>&lt;img src=@img/outdoor.png@&gt;&lt;img src=@img/drinkicon.png@&gt;&lt;img src=@img/foodicon.png@&gt;</v>
      </c>
      <c r="BE60" s="17" t="str">
        <f t="shared" si="31"/>
        <v>outdoor drink food   RiNo</v>
      </c>
      <c r="BF60" s="17" t="str">
        <f t="shared" si="32"/>
        <v>RiNo</v>
      </c>
      <c r="BG60" s="17">
        <v>39.768611</v>
      </c>
      <c r="BH60" s="17">
        <v>-104.979758</v>
      </c>
      <c r="BI60" s="17" t="str">
        <f t="shared" si="1"/>
        <v>[39.768611,-104.979758],</v>
      </c>
      <c r="BJ60" s="17"/>
      <c r="BK60" s="17" t="str">
        <f t="shared" si="2"/>
        <v/>
      </c>
      <c r="BL60" s="7"/>
    </row>
    <row r="61" spans="2:64" ht="255">
      <c r="B61" s="17" t="s">
        <v>967</v>
      </c>
      <c r="C61" s="17" t="s">
        <v>908</v>
      </c>
      <c r="D61" s="17"/>
      <c r="E61" s="17"/>
      <c r="F61" s="17"/>
      <c r="G61" s="16" t="s">
        <v>964</v>
      </c>
      <c r="H61" s="17">
        <v>1400</v>
      </c>
      <c r="I61" s="17">
        <v>1800</v>
      </c>
      <c r="J61" s="17">
        <v>1400</v>
      </c>
      <c r="K61" s="17">
        <v>1800</v>
      </c>
      <c r="L61" s="17">
        <v>1400</v>
      </c>
      <c r="M61" s="17">
        <v>1800</v>
      </c>
      <c r="N61" s="17">
        <v>1400</v>
      </c>
      <c r="O61" s="17">
        <v>1800</v>
      </c>
      <c r="P61" s="17">
        <v>1400</v>
      </c>
      <c r="Q61" s="17">
        <v>1800</v>
      </c>
      <c r="R61" s="17">
        <v>1400</v>
      </c>
      <c r="S61" s="17">
        <v>1800</v>
      </c>
      <c r="T61" s="17">
        <v>1400</v>
      </c>
      <c r="U61" s="17">
        <v>1800</v>
      </c>
      <c r="V61" s="8" t="s">
        <v>1085</v>
      </c>
      <c r="W61" s="17">
        <f t="shared" si="3"/>
        <v>14</v>
      </c>
      <c r="X61" s="17">
        <f t="shared" si="4"/>
        <v>18</v>
      </c>
      <c r="Y61" s="17">
        <f t="shared" si="5"/>
        <v>14</v>
      </c>
      <c r="Z61" s="17">
        <f t="shared" si="6"/>
        <v>18</v>
      </c>
      <c r="AA61" s="17">
        <f t="shared" si="7"/>
        <v>14</v>
      </c>
      <c r="AB61" s="17">
        <f t="shared" si="8"/>
        <v>18</v>
      </c>
      <c r="AC61" s="17">
        <f t="shared" si="9"/>
        <v>14</v>
      </c>
      <c r="AD61" s="17">
        <f t="shared" si="10"/>
        <v>18</v>
      </c>
      <c r="AE61" s="17">
        <f t="shared" si="11"/>
        <v>14</v>
      </c>
      <c r="AF61" s="17">
        <f t="shared" si="12"/>
        <v>18</v>
      </c>
      <c r="AG61" s="17">
        <f t="shared" si="13"/>
        <v>14</v>
      </c>
      <c r="AH61" s="17">
        <f t="shared" si="14"/>
        <v>18</v>
      </c>
      <c r="AI61" s="17">
        <f t="shared" si="15"/>
        <v>14</v>
      </c>
      <c r="AJ61" s="17">
        <f t="shared" si="16"/>
        <v>18</v>
      </c>
      <c r="AK61" s="17" t="str">
        <f t="shared" si="17"/>
        <v>2pm-6pm</v>
      </c>
      <c r="AL61" s="17" t="str">
        <f t="shared" si="18"/>
        <v>2pm-6pm</v>
      </c>
      <c r="AM61" s="17" t="str">
        <f t="shared" si="19"/>
        <v>2pm-6pm</v>
      </c>
      <c r="AN61" s="17" t="str">
        <f t="shared" si="20"/>
        <v>2pm-6pm</v>
      </c>
      <c r="AO61" s="17" t="str">
        <f t="shared" si="21"/>
        <v>2pm-6pm</v>
      </c>
      <c r="AP61" s="17" t="str">
        <f t="shared" si="22"/>
        <v>2pm-6pm</v>
      </c>
      <c r="AQ61" s="17" t="str">
        <f t="shared" si="23"/>
        <v>2pm-6pm</v>
      </c>
      <c r="AR61" s="17" t="s">
        <v>1084</v>
      </c>
      <c r="AS61" s="17"/>
      <c r="AT61" s="17"/>
      <c r="AU61" s="17"/>
      <c r="AV61" s="4" t="s">
        <v>30</v>
      </c>
      <c r="AW61" s="4" t="s">
        <v>30</v>
      </c>
      <c r="AX61"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   'phone-number': "", 'address': "10195 E 29th Dr Denver CO", 'other-amenities': ['','',''], 'has-drink':true, 'has-food':true},</v>
      </c>
      <c r="AY61" s="17" t="str">
        <f t="shared" si="25"/>
        <v/>
      </c>
      <c r="AZ61" s="17" t="str">
        <f t="shared" si="26"/>
        <v/>
      </c>
      <c r="BA61" s="17" t="str">
        <f t="shared" si="27"/>
        <v/>
      </c>
      <c r="BB61" s="17" t="str">
        <f t="shared" si="28"/>
        <v>&lt;img src=@img/drinkicon.png@&gt;</v>
      </c>
      <c r="BC61" s="17" t="str">
        <f t="shared" si="29"/>
        <v>&lt;img src=@img/foodicon.png@&gt;</v>
      </c>
      <c r="BD61" s="17" t="str">
        <f t="shared" si="30"/>
        <v>&lt;img src=@img/drinkicon.png@&gt;&lt;img src=@img/foodicon.png@&gt;</v>
      </c>
      <c r="BE61" s="17" t="str">
        <f t="shared" si="31"/>
        <v>drink food   stapleton</v>
      </c>
      <c r="BF61" s="17" t="str">
        <f t="shared" si="32"/>
        <v>Stapleton</v>
      </c>
      <c r="BG61" s="17">
        <v>39.75929</v>
      </c>
      <c r="BH61" s="17">
        <v>-104.868493</v>
      </c>
      <c r="BI61" s="17" t="str">
        <f t="shared" si="1"/>
        <v>[39.75929,-104.868493],</v>
      </c>
      <c r="BJ61" s="17"/>
      <c r="BK61" s="17" t="str">
        <f t="shared" si="2"/>
        <v/>
      </c>
      <c r="BL61" s="17"/>
    </row>
    <row r="62" spans="2:64" ht="150">
      <c r="B62" s="8" t="s">
        <v>187</v>
      </c>
      <c r="C62" s="8" t="s">
        <v>316</v>
      </c>
      <c r="D62" s="8"/>
      <c r="E62" s="8"/>
      <c r="F62" s="8"/>
      <c r="G62" s="17" t="s">
        <v>638</v>
      </c>
      <c r="H62" s="8"/>
      <c r="I62" s="8"/>
      <c r="J62" s="8" t="s">
        <v>495</v>
      </c>
      <c r="K62" s="8" t="s">
        <v>489</v>
      </c>
      <c r="L62" s="8" t="s">
        <v>495</v>
      </c>
      <c r="M62" s="8" t="s">
        <v>489</v>
      </c>
      <c r="N62" s="8" t="s">
        <v>495</v>
      </c>
      <c r="O62" s="8" t="s">
        <v>489</v>
      </c>
      <c r="P62" s="8" t="s">
        <v>495</v>
      </c>
      <c r="Q62" s="8" t="s">
        <v>489</v>
      </c>
      <c r="R62" s="8" t="s">
        <v>495</v>
      </c>
      <c r="S62" s="8" t="s">
        <v>489</v>
      </c>
      <c r="T62" s="8"/>
      <c r="U62" s="8"/>
      <c r="V62" s="8" t="s">
        <v>424</v>
      </c>
      <c r="W62" s="17" t="str">
        <f t="shared" si="3"/>
        <v/>
      </c>
      <c r="X62" s="17" t="str">
        <f t="shared" si="4"/>
        <v/>
      </c>
      <c r="Y62" s="17">
        <f t="shared" si="5"/>
        <v>16</v>
      </c>
      <c r="Z62" s="17">
        <f t="shared" si="6"/>
        <v>18.3</v>
      </c>
      <c r="AA62" s="17">
        <f t="shared" si="7"/>
        <v>16</v>
      </c>
      <c r="AB62" s="17">
        <f t="shared" si="8"/>
        <v>18.3</v>
      </c>
      <c r="AC62" s="17">
        <f t="shared" si="9"/>
        <v>16</v>
      </c>
      <c r="AD62" s="17">
        <f t="shared" si="10"/>
        <v>18.3</v>
      </c>
      <c r="AE62" s="17">
        <f t="shared" si="11"/>
        <v>16</v>
      </c>
      <c r="AF62" s="17">
        <f t="shared" si="12"/>
        <v>18.3</v>
      </c>
      <c r="AG62" s="17">
        <f t="shared" si="13"/>
        <v>16</v>
      </c>
      <c r="AH62" s="17">
        <f t="shared" si="14"/>
        <v>18.3</v>
      </c>
      <c r="AI62" s="17" t="str">
        <f t="shared" si="15"/>
        <v/>
      </c>
      <c r="AJ62" s="17" t="str">
        <f t="shared" si="16"/>
        <v/>
      </c>
      <c r="AK62" s="17" t="str">
        <f t="shared" si="17"/>
        <v/>
      </c>
      <c r="AL62" s="17" t="str">
        <f t="shared" si="18"/>
        <v>4pm-6.3pm</v>
      </c>
      <c r="AM62" s="17" t="str">
        <f t="shared" si="19"/>
        <v>4pm-6.3pm</v>
      </c>
      <c r="AN62" s="17" t="str">
        <f t="shared" si="20"/>
        <v>4pm-6.3pm</v>
      </c>
      <c r="AO62" s="17" t="str">
        <f t="shared" si="21"/>
        <v>4pm-6.3pm</v>
      </c>
      <c r="AP62" s="17" t="str">
        <f t="shared" si="22"/>
        <v>4pm-6.3pm</v>
      </c>
      <c r="AQ62" s="17" t="str">
        <f t="shared" si="23"/>
        <v/>
      </c>
      <c r="AR62" s="8" t="s">
        <v>827</v>
      </c>
      <c r="AS62" s="8"/>
      <c r="AT62" s="8"/>
      <c r="AU62" s="8"/>
      <c r="AV62" s="11" t="s">
        <v>30</v>
      </c>
      <c r="AW62" s="11" t="s">
        <v>30</v>
      </c>
      <c r="AX62"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   'phone-number': "", 'address': "1401 Curtis Street Denver CO", 'other-amenities': ['','',''], 'has-drink':true, 'has-food':true},</v>
      </c>
      <c r="AY62" s="17" t="str">
        <f t="shared" si="25"/>
        <v/>
      </c>
      <c r="AZ62" s="17" t="str">
        <f t="shared" si="26"/>
        <v/>
      </c>
      <c r="BA62" s="17" t="str">
        <f t="shared" si="27"/>
        <v/>
      </c>
      <c r="BB62" s="17" t="str">
        <f t="shared" si="28"/>
        <v>&lt;img src=@img/drinkicon.png@&gt;</v>
      </c>
      <c r="BC62" s="17" t="str">
        <f t="shared" si="29"/>
        <v>&lt;img src=@img/foodicon.png@&gt;</v>
      </c>
      <c r="BD62" s="17" t="str">
        <f t="shared" si="30"/>
        <v>&lt;img src=@img/drinkicon.png@&gt;&lt;img src=@img/foodicon.png@&gt;</v>
      </c>
      <c r="BE62" s="17" t="str">
        <f t="shared" si="31"/>
        <v>drink food   Downtown</v>
      </c>
      <c r="BF62" s="17" t="str">
        <f t="shared" si="32"/>
        <v>Downtown</v>
      </c>
      <c r="BG62" s="17">
        <v>39.745508999999998</v>
      </c>
      <c r="BH62" s="17">
        <v>-104.997207</v>
      </c>
      <c r="BI62" s="17" t="str">
        <f t="shared" si="1"/>
        <v>[39.745509,-104.997207],</v>
      </c>
      <c r="BJ62" s="17"/>
      <c r="BK62" s="17" t="str">
        <f t="shared" si="2"/>
        <v/>
      </c>
      <c r="BL62" s="7"/>
    </row>
    <row r="63" spans="2:64" ht="165">
      <c r="B63" t="s">
        <v>259</v>
      </c>
      <c r="C63" t="s">
        <v>279</v>
      </c>
      <c r="G63" s="17" t="s">
        <v>473</v>
      </c>
      <c r="H63" t="s">
        <v>494</v>
      </c>
      <c r="I63" t="s">
        <v>501</v>
      </c>
      <c r="J63" t="s">
        <v>488</v>
      </c>
      <c r="K63" t="s">
        <v>490</v>
      </c>
      <c r="L63" t="s">
        <v>488</v>
      </c>
      <c r="M63" t="s">
        <v>490</v>
      </c>
      <c r="N63" t="s">
        <v>488</v>
      </c>
      <c r="O63" t="s">
        <v>490</v>
      </c>
      <c r="P63" t="s">
        <v>488</v>
      </c>
      <c r="Q63" t="s">
        <v>490</v>
      </c>
      <c r="R63" t="s">
        <v>488</v>
      </c>
      <c r="S63" t="s">
        <v>490</v>
      </c>
      <c r="T63" t="s">
        <v>494</v>
      </c>
      <c r="U63" t="s">
        <v>498</v>
      </c>
      <c r="V63" s="8" t="s">
        <v>1148</v>
      </c>
      <c r="W63" s="17">
        <f t="shared" si="3"/>
        <v>11</v>
      </c>
      <c r="X63" s="17">
        <f t="shared" si="4"/>
        <v>23</v>
      </c>
      <c r="Y63" s="17">
        <f t="shared" si="5"/>
        <v>15</v>
      </c>
      <c r="Z63" s="17">
        <f t="shared" si="6"/>
        <v>18</v>
      </c>
      <c r="AA63" s="17">
        <f t="shared" si="7"/>
        <v>15</v>
      </c>
      <c r="AB63" s="17">
        <f t="shared" si="8"/>
        <v>18</v>
      </c>
      <c r="AC63" s="17">
        <f t="shared" si="9"/>
        <v>15</v>
      </c>
      <c r="AD63" s="17">
        <f t="shared" si="10"/>
        <v>18</v>
      </c>
      <c r="AE63" s="17">
        <f t="shared" si="11"/>
        <v>15</v>
      </c>
      <c r="AF63" s="17">
        <f t="shared" si="12"/>
        <v>18</v>
      </c>
      <c r="AG63" s="17">
        <f t="shared" si="13"/>
        <v>15</v>
      </c>
      <c r="AH63" s="17">
        <f t="shared" si="14"/>
        <v>18</v>
      </c>
      <c r="AI63" s="17">
        <f t="shared" si="15"/>
        <v>11</v>
      </c>
      <c r="AJ63" s="17">
        <f t="shared" si="16"/>
        <v>14</v>
      </c>
      <c r="AK63" s="17" t="str">
        <f t="shared" si="17"/>
        <v>11am-11pm</v>
      </c>
      <c r="AL63" s="17" t="str">
        <f t="shared" si="18"/>
        <v>3pm-6pm</v>
      </c>
      <c r="AM63" s="17" t="str">
        <f t="shared" si="19"/>
        <v>3pm-6pm</v>
      </c>
      <c r="AN63" s="17" t="str">
        <f t="shared" si="20"/>
        <v>3pm-6pm</v>
      </c>
      <c r="AO63" s="17" t="str">
        <f t="shared" si="21"/>
        <v>3pm-6pm</v>
      </c>
      <c r="AP63" s="17" t="str">
        <f t="shared" si="22"/>
        <v>3pm-6pm</v>
      </c>
      <c r="AQ63" s="17" t="str">
        <f t="shared" si="23"/>
        <v>11am-2pm</v>
      </c>
      <c r="AR63" s="17" t="s">
        <v>891</v>
      </c>
      <c r="AS63" t="s">
        <v>485</v>
      </c>
      <c r="AV63" s="17" t="s">
        <v>30</v>
      </c>
      <c r="AW63" s="17" t="s">
        <v>30</v>
      </c>
      <c r="AX63"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   'phone-number': "", 'address': " 3901 Fox St, Denver, CO ", 'other-amenities': ['outside','',''], 'has-drink':true, 'has-food':true},</v>
      </c>
      <c r="AY63" s="17" t="str">
        <f t="shared" si="25"/>
        <v>&lt;img src=@img/outdoor.png@&gt;</v>
      </c>
      <c r="AZ63" s="17" t="str">
        <f t="shared" si="26"/>
        <v/>
      </c>
      <c r="BA63" s="17" t="str">
        <f t="shared" si="27"/>
        <v/>
      </c>
      <c r="BB63" s="17" t="str">
        <f t="shared" si="28"/>
        <v>&lt;img src=@img/drinkicon.png@&gt;</v>
      </c>
      <c r="BC63" s="17" t="str">
        <f t="shared" si="29"/>
        <v>&lt;img src=@img/foodicon.png@&gt;</v>
      </c>
      <c r="BD63" s="17" t="str">
        <f t="shared" si="30"/>
        <v>&lt;img src=@img/outdoor.png@&gt;&lt;img src=@img/drinkicon.png@&gt;&lt;img src=@img/foodicon.png@&gt;</v>
      </c>
      <c r="BE63" s="17" t="str">
        <f t="shared" si="31"/>
        <v>outdoor drink food   RiNo</v>
      </c>
      <c r="BF63" s="17" t="str">
        <f t="shared" si="32"/>
        <v>RiNo</v>
      </c>
      <c r="BG63" s="17">
        <v>39.770651000000001</v>
      </c>
      <c r="BH63" s="17">
        <v>-104.99518</v>
      </c>
      <c r="BI63" s="17" t="str">
        <f t="shared" si="1"/>
        <v>[39.770651,-104.99518],</v>
      </c>
      <c r="BJ63" s="17"/>
      <c r="BK63" s="17" t="str">
        <f t="shared" si="2"/>
        <v/>
      </c>
      <c r="BL63" s="7"/>
    </row>
    <row r="64" spans="2:64" ht="135">
      <c r="B64" s="17" t="s">
        <v>188</v>
      </c>
      <c r="C64" s="17" t="s">
        <v>703</v>
      </c>
      <c r="D64" s="17"/>
      <c r="E64" s="17"/>
      <c r="F64" s="17"/>
      <c r="G64" s="17" t="s">
        <v>639</v>
      </c>
      <c r="H64" s="17"/>
      <c r="I64" s="17"/>
      <c r="J64" s="17" t="s">
        <v>495</v>
      </c>
      <c r="K64" s="17" t="s">
        <v>491</v>
      </c>
      <c r="L64" s="17" t="s">
        <v>495</v>
      </c>
      <c r="M64" s="17" t="s">
        <v>491</v>
      </c>
      <c r="N64" s="17" t="s">
        <v>495</v>
      </c>
      <c r="O64" s="17" t="s">
        <v>491</v>
      </c>
      <c r="P64" s="17" t="s">
        <v>495</v>
      </c>
      <c r="Q64" s="17" t="s">
        <v>491</v>
      </c>
      <c r="R64" s="17" t="s">
        <v>495</v>
      </c>
      <c r="S64" s="17" t="s">
        <v>491</v>
      </c>
      <c r="T64" s="17"/>
      <c r="U64" s="17"/>
      <c r="V64" s="8" t="s">
        <v>425</v>
      </c>
      <c r="W64" s="17" t="str">
        <f t="shared" si="3"/>
        <v/>
      </c>
      <c r="X64" s="17" t="str">
        <f t="shared" si="4"/>
        <v/>
      </c>
      <c r="Y64" s="17">
        <f t="shared" si="5"/>
        <v>16</v>
      </c>
      <c r="Z64" s="17">
        <f t="shared" si="6"/>
        <v>19</v>
      </c>
      <c r="AA64" s="17">
        <f t="shared" si="7"/>
        <v>16</v>
      </c>
      <c r="AB64" s="17">
        <f t="shared" si="8"/>
        <v>19</v>
      </c>
      <c r="AC64" s="17">
        <f t="shared" si="9"/>
        <v>16</v>
      </c>
      <c r="AD64" s="17">
        <f t="shared" si="10"/>
        <v>19</v>
      </c>
      <c r="AE64" s="17">
        <f t="shared" si="11"/>
        <v>16</v>
      </c>
      <c r="AF64" s="17">
        <f t="shared" si="12"/>
        <v>19</v>
      </c>
      <c r="AG64" s="17">
        <f t="shared" si="13"/>
        <v>16</v>
      </c>
      <c r="AH64" s="17">
        <f t="shared" si="14"/>
        <v>19</v>
      </c>
      <c r="AI64" s="17" t="str">
        <f t="shared" si="15"/>
        <v/>
      </c>
      <c r="AJ64" s="17" t="str">
        <f t="shared" si="16"/>
        <v/>
      </c>
      <c r="AK64" s="17" t="str">
        <f t="shared" si="17"/>
        <v/>
      </c>
      <c r="AL64" s="17" t="str">
        <f t="shared" si="18"/>
        <v>4pm-7pm</v>
      </c>
      <c r="AM64" s="17" t="str">
        <f t="shared" si="19"/>
        <v>4pm-7pm</v>
      </c>
      <c r="AN64" s="17" t="str">
        <f t="shared" si="20"/>
        <v>4pm-7pm</v>
      </c>
      <c r="AO64" s="17" t="str">
        <f t="shared" si="21"/>
        <v>4pm-7pm</v>
      </c>
      <c r="AP64" s="17" t="str">
        <f t="shared" si="22"/>
        <v>4pm-7pm</v>
      </c>
      <c r="AQ64" s="17" t="str">
        <f t="shared" si="23"/>
        <v/>
      </c>
      <c r="AR64" s="1" t="s">
        <v>828</v>
      </c>
      <c r="AS64" s="17"/>
      <c r="AT64" s="17"/>
      <c r="AU64" s="17"/>
      <c r="AV64" s="4" t="s">
        <v>30</v>
      </c>
      <c r="AW64" s="4" t="s">
        <v>30</v>
      </c>
      <c r="AX64"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   'phone-number': "", 'address': "1442 Larimer Street Denver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larimer</v>
      </c>
      <c r="BF64" s="17" t="str">
        <f t="shared" si="32"/>
        <v>Larimer Square</v>
      </c>
      <c r="BG64" s="17">
        <v>39.747855000000001</v>
      </c>
      <c r="BH64" s="17">
        <v>-104.99886600000001</v>
      </c>
      <c r="BI64" s="17" t="str">
        <f t="shared" si="1"/>
        <v>[39.747855,-104.998866],</v>
      </c>
      <c r="BJ64" s="17"/>
      <c r="BK64" s="17" t="str">
        <f t="shared" si="2"/>
        <v/>
      </c>
      <c r="BL64" s="7"/>
    </row>
    <row r="65" spans="2:64" ht="165">
      <c r="B65" t="s">
        <v>986</v>
      </c>
      <c r="C65" t="s">
        <v>311</v>
      </c>
      <c r="G65" s="16" t="s">
        <v>987</v>
      </c>
      <c r="H65">
        <v>1500</v>
      </c>
      <c r="I65">
        <v>2400</v>
      </c>
      <c r="J65">
        <v>1500</v>
      </c>
      <c r="K65">
        <v>1800</v>
      </c>
      <c r="L65">
        <v>1500</v>
      </c>
      <c r="M65">
        <v>1800</v>
      </c>
      <c r="N65">
        <v>1500</v>
      </c>
      <c r="O65">
        <v>1800</v>
      </c>
      <c r="P65">
        <v>1500</v>
      </c>
      <c r="Q65">
        <v>1800</v>
      </c>
      <c r="R65">
        <v>1500</v>
      </c>
      <c r="S65">
        <v>1800</v>
      </c>
      <c r="T65">
        <v>1500</v>
      </c>
      <c r="U65">
        <v>1800</v>
      </c>
      <c r="V65" s="8" t="s">
        <v>1101</v>
      </c>
      <c r="W65" s="17">
        <f t="shared" si="3"/>
        <v>15</v>
      </c>
      <c r="X65" s="17">
        <f t="shared" si="4"/>
        <v>24</v>
      </c>
      <c r="Y65" s="17">
        <f t="shared" si="5"/>
        <v>15</v>
      </c>
      <c r="Z65" s="17">
        <f t="shared" si="6"/>
        <v>18</v>
      </c>
      <c r="AA65" s="17">
        <f t="shared" si="7"/>
        <v>15</v>
      </c>
      <c r="AB65" s="17">
        <f t="shared" si="8"/>
        <v>18</v>
      </c>
      <c r="AC65" s="17">
        <f t="shared" si="9"/>
        <v>15</v>
      </c>
      <c r="AD65" s="17">
        <f t="shared" si="10"/>
        <v>18</v>
      </c>
      <c r="AE65" s="17">
        <f t="shared" si="11"/>
        <v>15</v>
      </c>
      <c r="AF65" s="17">
        <f t="shared" si="12"/>
        <v>18</v>
      </c>
      <c r="AG65" s="17">
        <f t="shared" si="13"/>
        <v>15</v>
      </c>
      <c r="AH65" s="17">
        <f t="shared" si="14"/>
        <v>18</v>
      </c>
      <c r="AI65" s="17">
        <f t="shared" si="15"/>
        <v>15</v>
      </c>
      <c r="AJ65" s="17">
        <f t="shared" si="16"/>
        <v>18</v>
      </c>
      <c r="AK65" s="17" t="str">
        <f t="shared" si="17"/>
        <v>3pm-12am</v>
      </c>
      <c r="AL65" s="17" t="str">
        <f t="shared" si="18"/>
        <v>3pm-6pm</v>
      </c>
      <c r="AM65" s="17" t="str">
        <f t="shared" si="19"/>
        <v>3pm-6pm</v>
      </c>
      <c r="AN65" s="17" t="str">
        <f t="shared" si="20"/>
        <v>3pm-6pm</v>
      </c>
      <c r="AO65" s="17" t="str">
        <f t="shared" si="21"/>
        <v>3pm-6pm</v>
      </c>
      <c r="AP65" s="17" t="str">
        <f t="shared" si="22"/>
        <v>3pm-6pm</v>
      </c>
      <c r="AQ65" s="17" t="str">
        <f t="shared" si="23"/>
        <v>3pm-6pm</v>
      </c>
      <c r="AR65" s="17" t="s">
        <v>1100</v>
      </c>
      <c r="AV65" s="4" t="s">
        <v>30</v>
      </c>
      <c r="AW65" s="4" t="s">
        <v>30</v>
      </c>
      <c r="AX65"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   'phone-number': "", 'address': "494 E 19th Ave Denver CO", 'other-amenities': ['','',''], 'has-drink':true, 'has-food':true},</v>
      </c>
      <c r="AY65" s="17" t="str">
        <f t="shared" si="25"/>
        <v/>
      </c>
      <c r="AZ65" s="17" t="str">
        <f t="shared" si="26"/>
        <v/>
      </c>
      <c r="BA65" s="17" t="str">
        <f t="shared" si="27"/>
        <v/>
      </c>
      <c r="BB65" s="17" t="str">
        <f t="shared" si="28"/>
        <v>&lt;img src=@img/drinkicon.png@&gt;</v>
      </c>
      <c r="BC65" s="17" t="str">
        <f t="shared" si="29"/>
        <v>&lt;img src=@img/foodicon.png@&gt;</v>
      </c>
      <c r="BD65" s="17" t="str">
        <f t="shared" si="30"/>
        <v>&lt;img src=@img/drinkicon.png@&gt;&lt;img src=@img/foodicon.png@&gt;</v>
      </c>
      <c r="BE65" s="17" t="str">
        <f t="shared" si="31"/>
        <v>drink food   Uptown</v>
      </c>
      <c r="BF65" s="17" t="str">
        <f t="shared" si="32"/>
        <v>Uptown</v>
      </c>
      <c r="BG65" s="17">
        <v>39.745914999999997</v>
      </c>
      <c r="BH65" s="17">
        <v>-104.981373</v>
      </c>
      <c r="BI65" s="17" t="str">
        <f t="shared" si="1"/>
        <v>[39.745915,-104.981373],</v>
      </c>
      <c r="BJ65" s="17"/>
      <c r="BK65" s="17" t="str">
        <f t="shared" si="2"/>
        <v/>
      </c>
      <c r="BL65" s="17"/>
    </row>
    <row r="66" spans="2:64" ht="150">
      <c r="B66" t="s">
        <v>934</v>
      </c>
      <c r="C66" t="s">
        <v>911</v>
      </c>
      <c r="G66" s="16" t="s">
        <v>935</v>
      </c>
      <c r="J66">
        <v>1500</v>
      </c>
      <c r="K66">
        <v>1800</v>
      </c>
      <c r="L66">
        <v>1500</v>
      </c>
      <c r="M66">
        <v>1800</v>
      </c>
      <c r="N66">
        <v>1500</v>
      </c>
      <c r="O66">
        <v>1800</v>
      </c>
      <c r="P66">
        <v>1500</v>
      </c>
      <c r="Q66">
        <v>1800</v>
      </c>
      <c r="R66">
        <v>1500</v>
      </c>
      <c r="S66">
        <v>1800</v>
      </c>
      <c r="V66" s="8" t="s">
        <v>1056</v>
      </c>
      <c r="W66" s="17" t="str">
        <f t="shared" si="3"/>
        <v/>
      </c>
      <c r="X66" s="17" t="str">
        <f t="shared" si="4"/>
        <v/>
      </c>
      <c r="Y66" s="17">
        <f t="shared" si="5"/>
        <v>15</v>
      </c>
      <c r="Z66" s="17">
        <f t="shared" si="6"/>
        <v>18</v>
      </c>
      <c r="AA66" s="17">
        <f t="shared" si="7"/>
        <v>15</v>
      </c>
      <c r="AB66" s="17">
        <f t="shared" si="8"/>
        <v>18</v>
      </c>
      <c r="AC66" s="17">
        <f t="shared" si="9"/>
        <v>15</v>
      </c>
      <c r="AD66" s="17">
        <f t="shared" si="10"/>
        <v>18</v>
      </c>
      <c r="AE66" s="17">
        <f t="shared" si="11"/>
        <v>15</v>
      </c>
      <c r="AF66" s="17">
        <f t="shared" si="12"/>
        <v>18</v>
      </c>
      <c r="AG66" s="17">
        <f t="shared" si="13"/>
        <v>15</v>
      </c>
      <c r="AH66" s="17">
        <f t="shared" si="14"/>
        <v>18</v>
      </c>
      <c r="AI66" s="17" t="str">
        <f t="shared" si="15"/>
        <v/>
      </c>
      <c r="AJ66" s="17" t="str">
        <f t="shared" si="16"/>
        <v/>
      </c>
      <c r="AK66" s="17" t="str">
        <f t="shared" si="17"/>
        <v/>
      </c>
      <c r="AL66" s="17" t="str">
        <f t="shared" si="18"/>
        <v>3pm-6pm</v>
      </c>
      <c r="AM66" s="17" t="str">
        <f t="shared" si="19"/>
        <v>3pm-6pm</v>
      </c>
      <c r="AN66" s="17" t="str">
        <f t="shared" si="20"/>
        <v>3pm-6pm</v>
      </c>
      <c r="AO66" s="17" t="str">
        <f t="shared" si="21"/>
        <v>3pm-6pm</v>
      </c>
      <c r="AP66" s="17" t="str">
        <f t="shared" si="22"/>
        <v>3pm-6pm</v>
      </c>
      <c r="AQ66" s="17" t="str">
        <f t="shared" si="23"/>
        <v/>
      </c>
      <c r="AR66" s="1" t="s">
        <v>1055</v>
      </c>
      <c r="AV66" s="4" t="s">
        <v>30</v>
      </c>
      <c r="AW66" s="4" t="s">
        <v>30</v>
      </c>
      <c r="AX66"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   'phone-number': "", 'address': "6730 S Cornerstar Way Aurora, CO", 'other-amenities': ['','',''], 'has-drink':true, 'has-food':true},</v>
      </c>
      <c r="AY66" s="17" t="str">
        <f t="shared" si="25"/>
        <v/>
      </c>
      <c r="AZ66" s="17" t="str">
        <f t="shared" si="26"/>
        <v/>
      </c>
      <c r="BA66" s="17" t="str">
        <f t="shared" si="27"/>
        <v/>
      </c>
      <c r="BB66" s="17" t="str">
        <f t="shared" si="28"/>
        <v>&lt;img src=@img/drinkicon.png@&gt;</v>
      </c>
      <c r="BC66" s="17" t="str">
        <f t="shared" si="29"/>
        <v>&lt;img src=@img/foodicon.png@&gt;</v>
      </c>
      <c r="BD66" s="17" t="str">
        <f t="shared" si="30"/>
        <v>&lt;img src=@img/drinkicon.png@&gt;&lt;img src=@img/foodicon.png@&gt;</v>
      </c>
      <c r="BE66" s="17" t="str">
        <f t="shared" si="31"/>
        <v>drink food   aurora</v>
      </c>
      <c r="BF66" s="17" t="str">
        <f t="shared" si="32"/>
        <v>Aurora</v>
      </c>
      <c r="BG66" s="17">
        <v>39.594088999999997</v>
      </c>
      <c r="BH66" s="17">
        <v>-104.80638500000001</v>
      </c>
      <c r="BI66" s="17" t="str">
        <f t="shared" ref="BI66:BI129" si="33">CONCATENATE("[",BG66,",",BH66,"],")</f>
        <v>[39.594089,-104.806385],</v>
      </c>
      <c r="BJ66" s="17"/>
      <c r="BK66" s="17" t="str">
        <f t="shared" ref="BK66:BK129" si="34">IF(BJ66&gt;0,"&lt;img src=@img/kidicon.png@&gt;","")</f>
        <v/>
      </c>
      <c r="BL66" s="17"/>
    </row>
    <row r="67" spans="2:64" ht="150">
      <c r="B67" s="8" t="s">
        <v>82</v>
      </c>
      <c r="C67" s="8" t="s">
        <v>909</v>
      </c>
      <c r="D67" s="8"/>
      <c r="E67" s="8"/>
      <c r="F67" s="8"/>
      <c r="G67" s="17" t="s">
        <v>533</v>
      </c>
      <c r="H67" s="8" t="s">
        <v>488</v>
      </c>
      <c r="I67" s="8" t="s">
        <v>490</v>
      </c>
      <c r="J67" s="8" t="s">
        <v>488</v>
      </c>
      <c r="K67" s="8" t="s">
        <v>490</v>
      </c>
      <c r="L67" s="8" t="s">
        <v>488</v>
      </c>
      <c r="M67" s="8" t="s">
        <v>490</v>
      </c>
      <c r="N67" s="8" t="s">
        <v>488</v>
      </c>
      <c r="O67" s="8" t="s">
        <v>490</v>
      </c>
      <c r="P67" s="8" t="s">
        <v>488</v>
      </c>
      <c r="Q67" s="8" t="s">
        <v>490</v>
      </c>
      <c r="R67" s="8" t="s">
        <v>488</v>
      </c>
      <c r="S67" s="8" t="s">
        <v>490</v>
      </c>
      <c r="T67" s="8" t="s">
        <v>488</v>
      </c>
      <c r="U67" s="8" t="s">
        <v>490</v>
      </c>
      <c r="V67" s="8" t="s">
        <v>331</v>
      </c>
      <c r="W67" s="17">
        <f t="shared" ref="W67:W130" si="35">IF(H67&gt;0,H67/100,"")</f>
        <v>15</v>
      </c>
      <c r="X67" s="17">
        <f t="shared" ref="X67:X130" si="36">IF(I67&gt;0,I67/100,"")</f>
        <v>18</v>
      </c>
      <c r="Y67" s="17">
        <f t="shared" ref="Y67:Y130" si="37">IF(J67&gt;0,J67/100,"")</f>
        <v>15</v>
      </c>
      <c r="Z67" s="17">
        <f t="shared" ref="Z67:Z130" si="38">IF(K67&gt;0,K67/100,"")</f>
        <v>18</v>
      </c>
      <c r="AA67" s="17">
        <f t="shared" ref="AA67:AA130" si="39">IF(L67&gt;0,L67/100,"")</f>
        <v>15</v>
      </c>
      <c r="AB67" s="17">
        <f t="shared" ref="AB67:AB130" si="40">IF(M67&gt;0,M67/100,"")</f>
        <v>18</v>
      </c>
      <c r="AC67" s="17">
        <f t="shared" ref="AC67:AC130" si="41">IF(N67&gt;0,N67/100,"")</f>
        <v>15</v>
      </c>
      <c r="AD67" s="17">
        <f t="shared" ref="AD67:AD130" si="42">IF(O67&gt;0,O67/100,"")</f>
        <v>18</v>
      </c>
      <c r="AE67" s="17">
        <f t="shared" ref="AE67:AE130" si="43">IF(P67&gt;0,P67/100,"")</f>
        <v>15</v>
      </c>
      <c r="AF67" s="17">
        <f t="shared" ref="AF67:AF130" si="44">IF(Q67&gt;0,Q67/100,"")</f>
        <v>18</v>
      </c>
      <c r="AG67" s="17">
        <f t="shared" ref="AG67:AG130" si="45">IF(R67&gt;0,R67/100,"")</f>
        <v>15</v>
      </c>
      <c r="AH67" s="17">
        <f t="shared" ref="AH67:AH130" si="46">IF(S67&gt;0,S67/100,"")</f>
        <v>18</v>
      </c>
      <c r="AI67" s="17">
        <f t="shared" ref="AI67:AI130" si="47">IF(T67&gt;0,T67/100,"")</f>
        <v>15</v>
      </c>
      <c r="AJ67" s="17">
        <f t="shared" ref="AJ67:AJ130" si="48">IF(U67&gt;0,U67/100,"")</f>
        <v>18</v>
      </c>
      <c r="AK67" s="17" t="str">
        <f t="shared" ref="AK67:AK130" si="49">IF(H67&gt;0,CONCATENATE(IF(W67&lt;=12,W67,W67-12),IF(OR(W67&lt;12,W67=24),"am","pm"),"-",IF(X67&lt;=12,X67,X67-12),IF(OR(X67&lt;12,X67=24),"am","pm")),"")</f>
        <v>3pm-6pm</v>
      </c>
      <c r="AL67" s="17" t="str">
        <f t="shared" ref="AL67:AL130" si="50">IF(J67&gt;0,CONCATENATE(IF(Y67&lt;=12,Y67,Y67-12),IF(OR(Y67&lt;12,Y67=24),"am","pm"),"-",IF(Z67&lt;=12,Z67,Z67-12),IF(OR(Z67&lt;12,Z67=24),"am","pm")),"")</f>
        <v>3pm-6pm</v>
      </c>
      <c r="AM67" s="17" t="str">
        <f t="shared" ref="AM67:AM130" si="51">IF(L67&gt;0,CONCATENATE(IF(AA67&lt;=12,AA67,AA67-12),IF(OR(AA67&lt;12,AA67=24),"am","pm"),"-",IF(AB67&lt;=12,AB67,AB67-12),IF(OR(AB67&lt;12,AB67=24),"am","pm")),"")</f>
        <v>3pm-6pm</v>
      </c>
      <c r="AN67" s="17" t="str">
        <f t="shared" ref="AN67:AN130" si="52">IF(N67&gt;0,CONCATENATE(IF(AC67&lt;=12,AC67,AC67-12),IF(OR(AC67&lt;12,AC67=24),"am","pm"),"-",IF(AD67&lt;=12,AD67,AD67-12),IF(OR(AD67&lt;12,AD67=24),"am","pm")),"")</f>
        <v>3pm-6pm</v>
      </c>
      <c r="AO67" s="17" t="str">
        <f t="shared" ref="AO67:AO130" si="53">IF(P67&gt;0,CONCATENATE(IF(AE67&lt;=12,AE67,AE67-12),IF(OR(AE67&lt;12,AE67=24),"am","pm"),"-",IF(AF67&lt;=12,AF67,AF67-12),IF(OR(AF67&lt;12,AF67=24),"am","pm")),"")</f>
        <v>3pm-6pm</v>
      </c>
      <c r="AP67" s="17" t="str">
        <f t="shared" ref="AP67:AP130" si="54">IF(R67&gt;0,CONCATENATE(IF(AG67&lt;=12,AG67,AG67-12),IF(OR(AG67&lt;12,AG67=24),"am","pm"),"-",IF(AH67&lt;=12,AH67,AH67-12),IF(OR(AH67&lt;12,AH67=24),"am","pm")),"")</f>
        <v>3pm-6pm</v>
      </c>
      <c r="AQ67" s="17" t="str">
        <f t="shared" ref="AQ67:AQ130" si="55">IF(T67&gt;0,CONCATENATE(IF(AI67&lt;=12,AI67,AI67-12),IF(OR(AI67&lt;12,AI67=24),"am","pm"),"-",IF(AJ67&lt;=12,AJ67,AJ67-12),IF(OR(AJ67&lt;12,AJ67=24),"am","pm")),"")</f>
        <v>3pm-6pm</v>
      </c>
      <c r="AR67" s="8" t="s">
        <v>728</v>
      </c>
      <c r="AS67" s="8"/>
      <c r="AT67" s="8"/>
      <c r="AU67" s="8"/>
      <c r="AV67" s="11" t="s">
        <v>30</v>
      </c>
      <c r="AW67" s="11" t="s">
        <v>30</v>
      </c>
      <c r="AX67" s="16" t="str">
        <f t="shared" ref="AX67:AX130" si="56">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   'phone-number': "", 'address': "4955 S Ulster Street Denver CO", 'other-amenities': ['','',''], 'has-drink':true, 'has-food':true},</v>
      </c>
      <c r="AY67" s="17" t="str">
        <f t="shared" ref="AY67:AY130" si="57">IF(AS67&gt;0,"&lt;img src=@img/outdoor.png@&gt;","")</f>
        <v/>
      </c>
      <c r="AZ67" s="17" t="str">
        <f t="shared" ref="AZ67:AZ130" si="58">IF(AT67&gt;0,"&lt;img src=@img/pets.png@&gt;","")</f>
        <v/>
      </c>
      <c r="BA67" s="17" t="str">
        <f t="shared" ref="BA67:BA130" si="59">IF(AU67="hard","&lt;img src=@img/hard.png@&gt;",IF(AU67="medium","&lt;img src=@img/medium.png@&gt;",IF(AU67="easy","&lt;img src=@img/easy.png@&gt;","")))</f>
        <v/>
      </c>
      <c r="BB67" s="17" t="str">
        <f t="shared" ref="BB67:BB130" si="60">IF(AV67="true","&lt;img src=@img/drinkicon.png@&gt;","")</f>
        <v>&lt;img src=@img/drinkicon.png@&gt;</v>
      </c>
      <c r="BC67" s="17" t="str">
        <f t="shared" ref="BC67:BC130" si="61">IF(AW67="true","&lt;img src=@img/foodicon.png@&gt;","")</f>
        <v>&lt;img src=@img/foodicon.png@&gt;</v>
      </c>
      <c r="BD67" s="17" t="str">
        <f t="shared" ref="BD67:BD130" si="62">CONCATENATE(AY67,AZ67,BA67,BB67,BC67,BK67)</f>
        <v>&lt;img src=@img/drinkicon.png@&gt;&lt;img src=@img/foodicon.png@&gt;</v>
      </c>
      <c r="BE67" s="17" t="str">
        <f t="shared" ref="BE67:BE130" si="63">CONCATENATE(IF(AS67&gt;0,"outdoor ",""),IF(AT67&gt;0,"pet ",""),IF(AV67="true","drink ",""),IF(AW67="true","food ",""),AU67," ",E67," ",C67,IF(BJ67=TRUE," kid",""))</f>
        <v>drink food   dtc</v>
      </c>
      <c r="BF67" s="17" t="str">
        <f t="shared" ref="BF67:BF130" si="64">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DTC</v>
      </c>
      <c r="BG67" s="17">
        <v>39.627025000000003</v>
      </c>
      <c r="BH67" s="17">
        <v>-104.89540599999999</v>
      </c>
      <c r="BI67" s="17" t="str">
        <f t="shared" si="33"/>
        <v>[39.627025,-104.895406],</v>
      </c>
      <c r="BJ67" s="17"/>
      <c r="BK67" s="17" t="str">
        <f t="shared" si="34"/>
        <v/>
      </c>
      <c r="BL67" s="7"/>
    </row>
    <row r="68" spans="2:64" ht="135">
      <c r="B68" s="8" t="s">
        <v>83</v>
      </c>
      <c r="C68" s="8" t="s">
        <v>316</v>
      </c>
      <c r="D68" s="8"/>
      <c r="E68" s="8"/>
      <c r="F68" s="8"/>
      <c r="G68" s="17" t="s">
        <v>534</v>
      </c>
      <c r="H68" s="8"/>
      <c r="I68" s="8"/>
      <c r="J68" s="8"/>
      <c r="K68" s="8"/>
      <c r="L68" s="8">
        <v>1100</v>
      </c>
      <c r="M68" s="8" t="s">
        <v>492</v>
      </c>
      <c r="N68" s="8">
        <v>1100</v>
      </c>
      <c r="O68" s="8" t="s">
        <v>492</v>
      </c>
      <c r="P68" s="8">
        <v>1100</v>
      </c>
      <c r="Q68" s="8" t="s">
        <v>492</v>
      </c>
      <c r="R68" s="8">
        <v>1100</v>
      </c>
      <c r="S68" s="8" t="s">
        <v>492</v>
      </c>
      <c r="T68" s="8"/>
      <c r="U68" s="8"/>
      <c r="V68" s="8" t="s">
        <v>332</v>
      </c>
      <c r="W68" s="17" t="str">
        <f t="shared" si="35"/>
        <v/>
      </c>
      <c r="X68" s="17" t="str">
        <f t="shared" si="36"/>
        <v/>
      </c>
      <c r="Y68" s="17" t="str">
        <f t="shared" si="37"/>
        <v/>
      </c>
      <c r="Z68" s="17" t="str">
        <f t="shared" si="38"/>
        <v/>
      </c>
      <c r="AA68" s="17">
        <f t="shared" si="39"/>
        <v>11</v>
      </c>
      <c r="AB68" s="17">
        <f t="shared" si="40"/>
        <v>17</v>
      </c>
      <c r="AC68" s="17">
        <f t="shared" si="41"/>
        <v>11</v>
      </c>
      <c r="AD68" s="17">
        <f t="shared" si="42"/>
        <v>17</v>
      </c>
      <c r="AE68" s="17">
        <f t="shared" si="43"/>
        <v>11</v>
      </c>
      <c r="AF68" s="17">
        <f t="shared" si="44"/>
        <v>17</v>
      </c>
      <c r="AG68" s="17">
        <f t="shared" si="45"/>
        <v>11</v>
      </c>
      <c r="AH68" s="17">
        <f t="shared" si="46"/>
        <v>17</v>
      </c>
      <c r="AI68" s="17" t="str">
        <f t="shared" si="47"/>
        <v/>
      </c>
      <c r="AJ68" s="17" t="str">
        <f t="shared" si="48"/>
        <v/>
      </c>
      <c r="AK68" s="17" t="str">
        <f t="shared" si="49"/>
        <v/>
      </c>
      <c r="AL68" s="17" t="str">
        <f t="shared" si="50"/>
        <v/>
      </c>
      <c r="AM68" s="17" t="str">
        <f t="shared" si="51"/>
        <v>11am-5pm</v>
      </c>
      <c r="AN68" s="17" t="str">
        <f t="shared" si="52"/>
        <v>11am-5pm</v>
      </c>
      <c r="AO68" s="17" t="str">
        <f t="shared" si="53"/>
        <v>11am-5pm</v>
      </c>
      <c r="AP68" s="17" t="str">
        <f t="shared" si="54"/>
        <v>11am-5pm</v>
      </c>
      <c r="AQ68" s="17" t="str">
        <f t="shared" si="55"/>
        <v/>
      </c>
      <c r="AR68" s="10" t="s">
        <v>729</v>
      </c>
      <c r="AS68" s="8"/>
      <c r="AT68" s="8"/>
      <c r="AU68" s="8"/>
      <c r="AV68" s="11" t="s">
        <v>30</v>
      </c>
      <c r="AW68" s="11" t="s">
        <v>30</v>
      </c>
      <c r="AX68" s="16"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   'phone-number': "", 'address': "1512 Curtis St. Denver CO", 'other-amenities': ['','',''], 'has-drink':true, 'has-food':true},</v>
      </c>
      <c r="AY68" s="17" t="str">
        <f t="shared" si="57"/>
        <v/>
      </c>
      <c r="AZ68" s="17" t="str">
        <f t="shared" si="58"/>
        <v/>
      </c>
      <c r="BA68" s="17" t="str">
        <f t="shared" si="59"/>
        <v/>
      </c>
      <c r="BB68" s="17" t="str">
        <f t="shared" si="60"/>
        <v>&lt;img src=@img/drinkicon.png@&gt;</v>
      </c>
      <c r="BC68" s="17" t="str">
        <f t="shared" si="61"/>
        <v>&lt;img src=@img/foodicon.png@&gt;</v>
      </c>
      <c r="BD68" s="17" t="str">
        <f t="shared" si="62"/>
        <v>&lt;img src=@img/drinkicon.png@&gt;&lt;img src=@img/foodicon.png@&gt;</v>
      </c>
      <c r="BE68" s="17" t="str">
        <f t="shared" si="63"/>
        <v>drink food   Downtown</v>
      </c>
      <c r="BF68" s="17" t="str">
        <f t="shared" si="64"/>
        <v>Downtown</v>
      </c>
      <c r="BG68" s="17">
        <v>39.746347999999998</v>
      </c>
      <c r="BH68" s="17">
        <v>-104.995431</v>
      </c>
      <c r="BI68" s="17" t="str">
        <f t="shared" si="33"/>
        <v>[39.746348,-104.995431],</v>
      </c>
      <c r="BJ68" s="17"/>
      <c r="BK68" s="17" t="str">
        <f t="shared" si="34"/>
        <v/>
      </c>
      <c r="BL68" s="7"/>
    </row>
    <row r="69" spans="2:64" ht="120">
      <c r="B69" t="s">
        <v>253</v>
      </c>
      <c r="C69" t="s">
        <v>907</v>
      </c>
      <c r="G69" s="17" t="s">
        <v>284</v>
      </c>
      <c r="W69" s="17" t="str">
        <f t="shared" si="35"/>
        <v/>
      </c>
      <c r="X69" s="17" t="str">
        <f t="shared" si="36"/>
        <v/>
      </c>
      <c r="Y69" s="17" t="str">
        <f t="shared" si="37"/>
        <v/>
      </c>
      <c r="Z69" s="17" t="str">
        <f t="shared" si="38"/>
        <v/>
      </c>
      <c r="AA69" s="17" t="str">
        <f t="shared" si="39"/>
        <v/>
      </c>
      <c r="AB69" s="17" t="str">
        <f t="shared" si="40"/>
        <v/>
      </c>
      <c r="AC69" s="17" t="str">
        <f t="shared" si="41"/>
        <v/>
      </c>
      <c r="AD69" s="17" t="str">
        <f t="shared" si="42"/>
        <v/>
      </c>
      <c r="AE69" s="17" t="str">
        <f t="shared" si="43"/>
        <v/>
      </c>
      <c r="AF69" s="17" t="str">
        <f t="shared" si="44"/>
        <v/>
      </c>
      <c r="AG69" s="17" t="str">
        <f t="shared" si="45"/>
        <v/>
      </c>
      <c r="AH69" s="17" t="str">
        <f t="shared" si="46"/>
        <v/>
      </c>
      <c r="AI69" s="17" t="str">
        <f t="shared" si="47"/>
        <v/>
      </c>
      <c r="AJ69" s="17" t="str">
        <f t="shared" si="48"/>
        <v/>
      </c>
      <c r="AK69" s="17" t="str">
        <f t="shared" si="49"/>
        <v/>
      </c>
      <c r="AL69" s="17" t="str">
        <f t="shared" si="50"/>
        <v/>
      </c>
      <c r="AM69" s="17" t="str">
        <f t="shared" si="51"/>
        <v/>
      </c>
      <c r="AN69" s="17" t="str">
        <f t="shared" si="52"/>
        <v/>
      </c>
      <c r="AO69" s="17" t="str">
        <f t="shared" si="53"/>
        <v/>
      </c>
      <c r="AP69" s="17" t="str">
        <f t="shared" si="54"/>
        <v/>
      </c>
      <c r="AQ69" s="17" t="str">
        <f t="shared" si="55"/>
        <v/>
      </c>
      <c r="AR69" s="17" t="s">
        <v>887</v>
      </c>
      <c r="AS69" t="s">
        <v>485</v>
      </c>
      <c r="AT69" t="s">
        <v>486</v>
      </c>
      <c r="AV69" s="17" t="s">
        <v>31</v>
      </c>
      <c r="AW69" s="17" t="s">
        <v>31</v>
      </c>
      <c r="AX69" s="16"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   'phone-number': "", 'address': "1695 Platte St, Denver, CO", 'other-amenities': ['outside','pet',''], 'has-drink':false, 'has-food':false},</v>
      </c>
      <c r="AY69" s="17" t="str">
        <f t="shared" si="57"/>
        <v>&lt;img src=@img/outdoor.png@&gt;</v>
      </c>
      <c r="AZ69" s="17" t="str">
        <f t="shared" si="58"/>
        <v>&lt;img src=@img/pets.png@&gt;</v>
      </c>
      <c r="BA69" s="17" t="str">
        <f t="shared" si="59"/>
        <v/>
      </c>
      <c r="BB69" s="17" t="str">
        <f t="shared" si="60"/>
        <v/>
      </c>
      <c r="BC69" s="17" t="str">
        <f t="shared" si="61"/>
        <v/>
      </c>
      <c r="BD69" s="17" t="str">
        <f t="shared" si="62"/>
        <v>&lt;img src=@img/outdoor.png@&gt;&lt;img src=@img/pets.png@&gt;</v>
      </c>
      <c r="BE69" s="17" t="str">
        <f t="shared" si="63"/>
        <v>outdoor pet   highlands</v>
      </c>
      <c r="BF69" s="17" t="str">
        <f t="shared" si="64"/>
        <v>Highlands</v>
      </c>
      <c r="BG69" s="17">
        <v>39.758265999999999</v>
      </c>
      <c r="BH69" s="17">
        <v>-105.007323</v>
      </c>
      <c r="BI69" s="17" t="str">
        <f t="shared" si="33"/>
        <v>[39.758266,-105.007323],</v>
      </c>
      <c r="BJ69" s="17"/>
      <c r="BK69" s="17" t="str">
        <f t="shared" si="34"/>
        <v/>
      </c>
      <c r="BL69" s="7"/>
    </row>
    <row r="70" spans="2:64" ht="165">
      <c r="B70" t="s">
        <v>189</v>
      </c>
      <c r="C70" t="s">
        <v>318</v>
      </c>
      <c r="G70" s="17" t="s">
        <v>640</v>
      </c>
      <c r="J70" t="s">
        <v>495</v>
      </c>
      <c r="K70" t="s">
        <v>490</v>
      </c>
      <c r="L70" t="s">
        <v>495</v>
      </c>
      <c r="M70" t="s">
        <v>490</v>
      </c>
      <c r="N70" t="s">
        <v>495</v>
      </c>
      <c r="O70" t="s">
        <v>490</v>
      </c>
      <c r="P70" t="s">
        <v>495</v>
      </c>
      <c r="Q70" t="s">
        <v>490</v>
      </c>
      <c r="R70" t="s">
        <v>495</v>
      </c>
      <c r="S70" t="s">
        <v>490</v>
      </c>
      <c r="V70" s="8" t="s">
        <v>426</v>
      </c>
      <c r="W70" s="17" t="str">
        <f t="shared" si="35"/>
        <v/>
      </c>
      <c r="X70" s="17" t="str">
        <f t="shared" si="36"/>
        <v/>
      </c>
      <c r="Y70" s="17">
        <f t="shared" si="37"/>
        <v>16</v>
      </c>
      <c r="Z70" s="17">
        <f t="shared" si="38"/>
        <v>18</v>
      </c>
      <c r="AA70" s="17">
        <f t="shared" si="39"/>
        <v>16</v>
      </c>
      <c r="AB70" s="17">
        <f t="shared" si="40"/>
        <v>18</v>
      </c>
      <c r="AC70" s="17">
        <f t="shared" si="41"/>
        <v>16</v>
      </c>
      <c r="AD70" s="17">
        <f t="shared" si="42"/>
        <v>18</v>
      </c>
      <c r="AE70" s="17">
        <f t="shared" si="43"/>
        <v>16</v>
      </c>
      <c r="AF70" s="17">
        <f t="shared" si="44"/>
        <v>18</v>
      </c>
      <c r="AG70" s="17">
        <f t="shared" si="45"/>
        <v>16</v>
      </c>
      <c r="AH70" s="17">
        <f t="shared" si="46"/>
        <v>18</v>
      </c>
      <c r="AI70" s="17" t="str">
        <f t="shared" si="47"/>
        <v/>
      </c>
      <c r="AJ70" s="17" t="str">
        <f t="shared" si="48"/>
        <v/>
      </c>
      <c r="AK70" s="17" t="str">
        <f t="shared" si="49"/>
        <v/>
      </c>
      <c r="AL70" s="17" t="str">
        <f t="shared" si="50"/>
        <v>4pm-6pm</v>
      </c>
      <c r="AM70" s="17" t="str">
        <f t="shared" si="51"/>
        <v>4pm-6pm</v>
      </c>
      <c r="AN70" s="17" t="str">
        <f t="shared" si="52"/>
        <v>4pm-6pm</v>
      </c>
      <c r="AO70" s="17" t="str">
        <f t="shared" si="53"/>
        <v>4pm-6pm</v>
      </c>
      <c r="AP70" s="17" t="str">
        <f t="shared" si="54"/>
        <v>4pm-6pm</v>
      </c>
      <c r="AQ70" s="17" t="str">
        <f t="shared" si="55"/>
        <v/>
      </c>
      <c r="AR70" s="1" t="s">
        <v>829</v>
      </c>
      <c r="AV70" s="4" t="s">
        <v>30</v>
      </c>
      <c r="AW70" s="4" t="s">
        <v>30</v>
      </c>
      <c r="AX70" s="16"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   'phone-number': "", 'address': "1735 19th Street Denver CO", 'other-amenities': ['','',''], 'has-drink':true, 'has-food':true},</v>
      </c>
      <c r="AY70" s="17" t="str">
        <f t="shared" si="57"/>
        <v/>
      </c>
      <c r="AZ70" s="17" t="str">
        <f t="shared" si="58"/>
        <v/>
      </c>
      <c r="BA70" s="17" t="str">
        <f t="shared" si="59"/>
        <v/>
      </c>
      <c r="BB70" s="17" t="str">
        <f t="shared" si="60"/>
        <v>&lt;img src=@img/drinkicon.png@&gt;</v>
      </c>
      <c r="BC70" s="17" t="str">
        <f t="shared" si="61"/>
        <v>&lt;img src=@img/foodicon.png@&gt;</v>
      </c>
      <c r="BD70" s="17" t="str">
        <f t="shared" si="62"/>
        <v>&lt;img src=@img/drinkicon.png@&gt;&lt;img src=@img/foodicon.png@&gt;</v>
      </c>
      <c r="BE70" s="17" t="str">
        <f t="shared" si="63"/>
        <v>drink food   LoDo</v>
      </c>
      <c r="BF70" s="17" t="str">
        <f t="shared" si="64"/>
        <v>LoDo</v>
      </c>
      <c r="BG70" s="17">
        <v>39.755369000000002</v>
      </c>
      <c r="BH70" s="17">
        <v>-104.996892</v>
      </c>
      <c r="BI70" s="17" t="str">
        <f t="shared" si="33"/>
        <v>[39.755369,-104.996892],</v>
      </c>
      <c r="BJ70" s="17"/>
      <c r="BK70" s="17" t="str">
        <f t="shared" si="34"/>
        <v/>
      </c>
      <c r="BL70" s="7"/>
    </row>
    <row r="71" spans="2:64" ht="120">
      <c r="B71" t="s">
        <v>265</v>
      </c>
      <c r="C71" t="s">
        <v>699</v>
      </c>
      <c r="G71" s="17" t="s">
        <v>475</v>
      </c>
      <c r="W71" s="17" t="str">
        <f t="shared" si="35"/>
        <v/>
      </c>
      <c r="X71" s="17" t="str">
        <f t="shared" si="36"/>
        <v/>
      </c>
      <c r="Y71" s="17" t="str">
        <f t="shared" si="37"/>
        <v/>
      </c>
      <c r="Z71" s="17" t="str">
        <f t="shared" si="38"/>
        <v/>
      </c>
      <c r="AA71" s="17" t="str">
        <f t="shared" si="39"/>
        <v/>
      </c>
      <c r="AB71" s="17" t="str">
        <f t="shared" si="40"/>
        <v/>
      </c>
      <c r="AC71" s="17" t="str">
        <f t="shared" si="41"/>
        <v/>
      </c>
      <c r="AD71" s="17" t="str">
        <f t="shared" si="42"/>
        <v/>
      </c>
      <c r="AE71" s="17" t="str">
        <f t="shared" si="43"/>
        <v/>
      </c>
      <c r="AF71" s="17" t="str">
        <f t="shared" si="44"/>
        <v/>
      </c>
      <c r="AG71" s="17" t="str">
        <f t="shared" si="45"/>
        <v/>
      </c>
      <c r="AH71" s="17" t="str">
        <f t="shared" si="46"/>
        <v/>
      </c>
      <c r="AI71" s="17" t="str">
        <f t="shared" si="47"/>
        <v/>
      </c>
      <c r="AJ71" s="17" t="str">
        <f t="shared" si="48"/>
        <v/>
      </c>
      <c r="AK71" s="17" t="str">
        <f t="shared" si="49"/>
        <v/>
      </c>
      <c r="AL71" s="17" t="str">
        <f t="shared" si="50"/>
        <v/>
      </c>
      <c r="AM71" s="17" t="str">
        <f t="shared" si="51"/>
        <v/>
      </c>
      <c r="AN71" s="17" t="str">
        <f t="shared" si="52"/>
        <v/>
      </c>
      <c r="AO71" s="17" t="str">
        <f t="shared" si="53"/>
        <v/>
      </c>
      <c r="AP71" s="17" t="str">
        <f t="shared" si="54"/>
        <v/>
      </c>
      <c r="AQ71" s="17" t="str">
        <f t="shared" si="55"/>
        <v/>
      </c>
      <c r="AR71" s="17" t="s">
        <v>897</v>
      </c>
      <c r="AS71" t="s">
        <v>485</v>
      </c>
      <c r="AV71" s="17" t="s">
        <v>31</v>
      </c>
      <c r="AW71" s="17" t="s">
        <v>31</v>
      </c>
      <c r="AX71" s="16"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   'phone-number': "", 'address': " 249 Columbine St, Denver, CO", 'other-amenities': ['outside','',''], 'has-drink':false, 'has-food':false},</v>
      </c>
      <c r="AY71" s="17" t="str">
        <f t="shared" si="57"/>
        <v>&lt;img src=@img/outdoor.png@&gt;</v>
      </c>
      <c r="AZ71" s="17" t="str">
        <f t="shared" si="58"/>
        <v/>
      </c>
      <c r="BA71" s="17" t="str">
        <f t="shared" si="59"/>
        <v/>
      </c>
      <c r="BB71" s="17" t="str">
        <f t="shared" si="60"/>
        <v/>
      </c>
      <c r="BC71" s="17" t="str">
        <f t="shared" si="61"/>
        <v/>
      </c>
      <c r="BD71" s="17" t="str">
        <f t="shared" si="62"/>
        <v>&lt;img src=@img/outdoor.png@&gt;</v>
      </c>
      <c r="BE71" s="17" t="str">
        <f t="shared" si="63"/>
        <v>outdoor   Cherry</v>
      </c>
      <c r="BF71" s="17" t="str">
        <f t="shared" si="64"/>
        <v>Cherry Creek</v>
      </c>
      <c r="BG71" s="17">
        <v>39.720252000000002</v>
      </c>
      <c r="BH71" s="17">
        <v>-104.957275</v>
      </c>
      <c r="BI71" s="17" t="str">
        <f t="shared" si="33"/>
        <v>[39.720252,-104.957275],</v>
      </c>
      <c r="BJ71" s="17"/>
      <c r="BK71" s="17" t="str">
        <f t="shared" si="34"/>
        <v/>
      </c>
      <c r="BL71" s="7"/>
    </row>
    <row r="72" spans="2:64" ht="135">
      <c r="B72" t="s">
        <v>190</v>
      </c>
      <c r="C72" t="s">
        <v>279</v>
      </c>
      <c r="G72" s="17" t="s">
        <v>641</v>
      </c>
      <c r="J72" t="s">
        <v>488</v>
      </c>
      <c r="K72" t="s">
        <v>491</v>
      </c>
      <c r="L72" t="s">
        <v>488</v>
      </c>
      <c r="M72" t="s">
        <v>491</v>
      </c>
      <c r="N72" t="s">
        <v>488</v>
      </c>
      <c r="O72" t="s">
        <v>491</v>
      </c>
      <c r="P72" t="s">
        <v>488</v>
      </c>
      <c r="Q72" t="s">
        <v>491</v>
      </c>
      <c r="R72" t="s">
        <v>488</v>
      </c>
      <c r="S72" t="s">
        <v>491</v>
      </c>
      <c r="V72" s="8" t="s">
        <v>427</v>
      </c>
      <c r="W72" s="17" t="str">
        <f t="shared" si="35"/>
        <v/>
      </c>
      <c r="X72" s="17" t="str">
        <f t="shared" si="36"/>
        <v/>
      </c>
      <c r="Y72" s="17">
        <f t="shared" si="37"/>
        <v>15</v>
      </c>
      <c r="Z72" s="17">
        <f t="shared" si="38"/>
        <v>19</v>
      </c>
      <c r="AA72" s="17">
        <f t="shared" si="39"/>
        <v>15</v>
      </c>
      <c r="AB72" s="17">
        <f t="shared" si="40"/>
        <v>19</v>
      </c>
      <c r="AC72" s="17">
        <f t="shared" si="41"/>
        <v>15</v>
      </c>
      <c r="AD72" s="17">
        <f t="shared" si="42"/>
        <v>19</v>
      </c>
      <c r="AE72" s="17">
        <f t="shared" si="43"/>
        <v>15</v>
      </c>
      <c r="AF72" s="17">
        <f t="shared" si="44"/>
        <v>19</v>
      </c>
      <c r="AG72" s="17">
        <f t="shared" si="45"/>
        <v>15</v>
      </c>
      <c r="AH72" s="17">
        <f t="shared" si="46"/>
        <v>19</v>
      </c>
      <c r="AI72" s="17" t="str">
        <f t="shared" si="47"/>
        <v/>
      </c>
      <c r="AJ72" s="17" t="str">
        <f t="shared" si="48"/>
        <v/>
      </c>
      <c r="AK72" s="17" t="str">
        <f t="shared" si="49"/>
        <v/>
      </c>
      <c r="AL72" s="17" t="str">
        <f t="shared" si="50"/>
        <v>3pm-7pm</v>
      </c>
      <c r="AM72" s="17" t="str">
        <f t="shared" si="51"/>
        <v>3pm-7pm</v>
      </c>
      <c r="AN72" s="17" t="str">
        <f t="shared" si="52"/>
        <v>3pm-7pm</v>
      </c>
      <c r="AO72" s="17" t="str">
        <f t="shared" si="53"/>
        <v>3pm-7pm</v>
      </c>
      <c r="AP72" s="17" t="str">
        <f t="shared" si="54"/>
        <v>3pm-7pm</v>
      </c>
      <c r="AQ72" s="17" t="str">
        <f t="shared" si="55"/>
        <v/>
      </c>
      <c r="AR72" s="1" t="s">
        <v>830</v>
      </c>
      <c r="AV72" s="4" t="s">
        <v>30</v>
      </c>
      <c r="AW72" s="4" t="s">
        <v>30</v>
      </c>
      <c r="AX72" s="16" t="str">
        <f t="shared" si="56"/>
        <v>{
    'name': "Dio Mio",
    'area': "RiNo",'hours': {
      'sunday-start':"", 'sunday-end':"", 'monday-start':"1500", 'monday-end':"1900", 'tuesday-start':"1500", 'tuesday-end':"1900", 'wednesday-start':"1500", 'wednesday-end':"1900", 'thursday-start':"1500", 'thursday-end':"1900", 'friday-start':"1500", 'friday-end':"1900", 'saturday-start':"", 'saturday-end':""},  'description': "Two beers for $5, Two wines for $6, and all cocktails $7; $5 apps and $10 pasta", 'link':"http://www.diomiopasta.com/", 'pricing':"",   'phone-number': "", 'address': "3264 Larimer St. Denver CO", 'other-amenities': ['','',''], 'has-drink':true, 'has-food':true},</v>
      </c>
      <c r="AY72" s="17" t="str">
        <f t="shared" si="57"/>
        <v/>
      </c>
      <c r="AZ72" s="17" t="str">
        <f t="shared" si="58"/>
        <v/>
      </c>
      <c r="BA72" s="17" t="str">
        <f t="shared" si="59"/>
        <v/>
      </c>
      <c r="BB72" s="17" t="str">
        <f t="shared" si="60"/>
        <v>&lt;img src=@img/drinkicon.png@&gt;</v>
      </c>
      <c r="BC72" s="17" t="str">
        <f t="shared" si="61"/>
        <v>&lt;img src=@img/foodicon.png@&gt;</v>
      </c>
      <c r="BD72" s="17" t="str">
        <f t="shared" si="62"/>
        <v>&lt;img src=@img/drinkicon.png@&gt;&lt;img src=@img/foodicon.png@&gt;</v>
      </c>
      <c r="BE72" s="17" t="str">
        <f t="shared" si="63"/>
        <v>drink food   RiNo</v>
      </c>
      <c r="BF72" s="17" t="str">
        <f t="shared" si="64"/>
        <v>RiNo</v>
      </c>
      <c r="BG72" s="17">
        <v>39.764783000000001</v>
      </c>
      <c r="BH72" s="17">
        <v>-104.976809</v>
      </c>
      <c r="BI72" s="17" t="str">
        <f t="shared" si="33"/>
        <v>[39.764783,-104.976809],</v>
      </c>
      <c r="BJ72" s="17"/>
      <c r="BK72" s="17" t="str">
        <f t="shared" si="34"/>
        <v/>
      </c>
      <c r="BL72" s="7"/>
    </row>
    <row r="73" spans="2:64" s="17" customFormat="1" ht="165">
      <c r="B73" s="17" t="s">
        <v>191</v>
      </c>
      <c r="C73" s="17" t="s">
        <v>907</v>
      </c>
      <c r="G73" s="17" t="s">
        <v>642</v>
      </c>
      <c r="J73" s="17" t="s">
        <v>495</v>
      </c>
      <c r="K73" s="17" t="s">
        <v>491</v>
      </c>
      <c r="L73" s="17" t="s">
        <v>495</v>
      </c>
      <c r="M73" s="17" t="s">
        <v>491</v>
      </c>
      <c r="N73" s="17" t="s">
        <v>495</v>
      </c>
      <c r="O73" s="17" t="s">
        <v>491</v>
      </c>
      <c r="P73" s="17" t="s">
        <v>495</v>
      </c>
      <c r="Q73" s="17" t="s">
        <v>491</v>
      </c>
      <c r="R73" s="17" t="s">
        <v>495</v>
      </c>
      <c r="S73" s="17" t="s">
        <v>491</v>
      </c>
      <c r="V73" s="8" t="s">
        <v>428</v>
      </c>
      <c r="W73" s="17" t="str">
        <f t="shared" si="35"/>
        <v/>
      </c>
      <c r="X73" s="17" t="str">
        <f t="shared" si="36"/>
        <v/>
      </c>
      <c r="Y73" s="17">
        <f t="shared" si="37"/>
        <v>16</v>
      </c>
      <c r="Z73" s="17">
        <f t="shared" si="38"/>
        <v>19</v>
      </c>
      <c r="AA73" s="17">
        <f t="shared" si="39"/>
        <v>16</v>
      </c>
      <c r="AB73" s="17">
        <f t="shared" si="40"/>
        <v>19</v>
      </c>
      <c r="AC73" s="17">
        <f t="shared" si="41"/>
        <v>16</v>
      </c>
      <c r="AD73" s="17">
        <f t="shared" si="42"/>
        <v>19</v>
      </c>
      <c r="AE73" s="17">
        <f t="shared" si="43"/>
        <v>16</v>
      </c>
      <c r="AF73" s="17">
        <f t="shared" si="44"/>
        <v>19</v>
      </c>
      <c r="AG73" s="17">
        <f t="shared" si="45"/>
        <v>16</v>
      </c>
      <c r="AH73" s="17">
        <f t="shared" si="46"/>
        <v>19</v>
      </c>
      <c r="AI73" s="17" t="str">
        <f t="shared" si="47"/>
        <v/>
      </c>
      <c r="AJ73" s="17" t="str">
        <f t="shared" si="48"/>
        <v/>
      </c>
      <c r="AK73" s="17" t="str">
        <f t="shared" si="49"/>
        <v/>
      </c>
      <c r="AL73" s="17" t="str">
        <f t="shared" si="50"/>
        <v>4pm-7pm</v>
      </c>
      <c r="AM73" s="17" t="str">
        <f t="shared" si="51"/>
        <v>4pm-7pm</v>
      </c>
      <c r="AN73" s="17" t="str">
        <f t="shared" si="52"/>
        <v>4pm-7pm</v>
      </c>
      <c r="AO73" s="17" t="str">
        <f t="shared" si="53"/>
        <v>4pm-7pm</v>
      </c>
      <c r="AP73" s="17" t="str">
        <f t="shared" si="54"/>
        <v>4pm-7pm</v>
      </c>
      <c r="AQ73" s="17" t="str">
        <f t="shared" si="55"/>
        <v/>
      </c>
      <c r="AR73" s="17" t="s">
        <v>831</v>
      </c>
      <c r="AV73" s="17" t="s">
        <v>30</v>
      </c>
      <c r="AW73" s="17" t="s">
        <v>30</v>
      </c>
      <c r="AX73" s="16"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   'phone-number': "", 'address': "700 Water St Denver CO", 'other-amenities': ['','',''], 'has-drink':true, 'has-food':true},</v>
      </c>
      <c r="AY73" s="17" t="str">
        <f t="shared" si="57"/>
        <v/>
      </c>
      <c r="AZ73" s="17" t="str">
        <f t="shared" si="58"/>
        <v/>
      </c>
      <c r="BA73" s="17" t="str">
        <f t="shared" si="59"/>
        <v/>
      </c>
      <c r="BB73" s="17" t="str">
        <f t="shared" si="60"/>
        <v>&lt;img src=@img/drinkicon.png@&gt;</v>
      </c>
      <c r="BC73" s="17" t="str">
        <f t="shared" si="61"/>
        <v>&lt;img src=@img/foodicon.png@&gt;</v>
      </c>
      <c r="BD73" s="17" t="str">
        <f t="shared" si="62"/>
        <v>&lt;img src=@img/drinkicon.png@&gt;&lt;img src=@img/foodicon.png@&gt;</v>
      </c>
      <c r="BE73" s="17" t="str">
        <f t="shared" si="63"/>
        <v>drink food   highlands</v>
      </c>
      <c r="BF73" s="17" t="str">
        <f t="shared" si="64"/>
        <v>Highlands</v>
      </c>
      <c r="BG73" s="17">
        <v>39.751938000000003</v>
      </c>
      <c r="BH73" s="17">
        <v>-105.013965</v>
      </c>
      <c r="BI73" s="17" t="str">
        <f t="shared" si="33"/>
        <v>[39.751938,-105.013965],</v>
      </c>
      <c r="BK73" s="17" t="str">
        <f t="shared" si="34"/>
        <v/>
      </c>
      <c r="BL73" s="7"/>
    </row>
    <row r="74" spans="2:64" ht="150">
      <c r="B74" t="s">
        <v>192</v>
      </c>
      <c r="C74" t="s">
        <v>278</v>
      </c>
      <c r="G74" s="17" t="s">
        <v>643</v>
      </c>
      <c r="J74" t="s">
        <v>492</v>
      </c>
      <c r="K74" t="s">
        <v>502</v>
      </c>
      <c r="L74" t="s">
        <v>492</v>
      </c>
      <c r="M74" t="s">
        <v>502</v>
      </c>
      <c r="N74" t="s">
        <v>492</v>
      </c>
      <c r="O74" t="s">
        <v>502</v>
      </c>
      <c r="P74" t="s">
        <v>492</v>
      </c>
      <c r="Q74" t="s">
        <v>502</v>
      </c>
      <c r="R74" t="s">
        <v>492</v>
      </c>
      <c r="S74" t="s">
        <v>502</v>
      </c>
      <c r="V74" s="8" t="s">
        <v>429</v>
      </c>
      <c r="W74" s="17" t="str">
        <f t="shared" si="35"/>
        <v/>
      </c>
      <c r="X74" s="17" t="str">
        <f t="shared" si="36"/>
        <v/>
      </c>
      <c r="Y74" s="17">
        <f t="shared" si="37"/>
        <v>17</v>
      </c>
      <c r="Z74" s="17">
        <f t="shared" si="38"/>
        <v>20</v>
      </c>
      <c r="AA74" s="17">
        <f t="shared" si="39"/>
        <v>17</v>
      </c>
      <c r="AB74" s="17">
        <f t="shared" si="40"/>
        <v>20</v>
      </c>
      <c r="AC74" s="17">
        <f t="shared" si="41"/>
        <v>17</v>
      </c>
      <c r="AD74" s="17">
        <f t="shared" si="42"/>
        <v>20</v>
      </c>
      <c r="AE74" s="17">
        <f t="shared" si="43"/>
        <v>17</v>
      </c>
      <c r="AF74" s="17">
        <f t="shared" si="44"/>
        <v>20</v>
      </c>
      <c r="AG74" s="17">
        <f t="shared" si="45"/>
        <v>17</v>
      </c>
      <c r="AH74" s="17">
        <f t="shared" si="46"/>
        <v>20</v>
      </c>
      <c r="AI74" s="17" t="str">
        <f t="shared" si="47"/>
        <v/>
      </c>
      <c r="AJ74" s="17" t="str">
        <f t="shared" si="48"/>
        <v/>
      </c>
      <c r="AK74" s="17" t="str">
        <f t="shared" si="49"/>
        <v/>
      </c>
      <c r="AL74" s="17" t="str">
        <f t="shared" si="50"/>
        <v>5pm-8pm</v>
      </c>
      <c r="AM74" s="17" t="str">
        <f t="shared" si="51"/>
        <v>5pm-8pm</v>
      </c>
      <c r="AN74" s="17" t="str">
        <f t="shared" si="52"/>
        <v>5pm-8pm</v>
      </c>
      <c r="AO74" s="17" t="str">
        <f t="shared" si="53"/>
        <v>5pm-8pm</v>
      </c>
      <c r="AP74" s="17" t="str">
        <f t="shared" si="54"/>
        <v>5pm-8pm</v>
      </c>
      <c r="AQ74" s="17" t="str">
        <f t="shared" si="55"/>
        <v/>
      </c>
      <c r="AR74" s="1" t="s">
        <v>832</v>
      </c>
      <c r="AV74" s="4" t="s">
        <v>30</v>
      </c>
      <c r="AW74" s="4" t="s">
        <v>30</v>
      </c>
      <c r="AX74" s="16"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   'phone-number': "", 'address': "5 E. Ellsworth Ave. Denver CO", 'other-amenities': ['','',''], 'has-drink':true, 'has-food':true},</v>
      </c>
      <c r="AY74" s="17" t="str">
        <f t="shared" si="57"/>
        <v/>
      </c>
      <c r="AZ74" s="17" t="str">
        <f t="shared" si="58"/>
        <v/>
      </c>
      <c r="BA74" s="17" t="str">
        <f t="shared" si="59"/>
        <v/>
      </c>
      <c r="BB74" s="17" t="str">
        <f t="shared" si="60"/>
        <v>&lt;img src=@img/drinkicon.png@&gt;</v>
      </c>
      <c r="BC74" s="17" t="str">
        <f t="shared" si="61"/>
        <v>&lt;img src=@img/foodicon.png@&gt;</v>
      </c>
      <c r="BD74" s="17" t="str">
        <f t="shared" si="62"/>
        <v>&lt;img src=@img/drinkicon.png@&gt;&lt;img src=@img/foodicon.png@&gt;</v>
      </c>
      <c r="BE74" s="17" t="str">
        <f t="shared" si="63"/>
        <v>drink food   Baker</v>
      </c>
      <c r="BF74" s="17" t="str">
        <f t="shared" si="64"/>
        <v>Baker</v>
      </c>
      <c r="BG74" s="17">
        <v>39.716735</v>
      </c>
      <c r="BH74" s="17">
        <v>-104.987033</v>
      </c>
      <c r="BI74" s="17" t="str">
        <f t="shared" si="33"/>
        <v>[39.716735,-104.987033],</v>
      </c>
      <c r="BJ74" s="17"/>
      <c r="BK74" s="17" t="str">
        <f t="shared" si="34"/>
        <v/>
      </c>
      <c r="BL74" s="7"/>
    </row>
    <row r="75" spans="2:64" ht="135">
      <c r="B75" t="s">
        <v>193</v>
      </c>
      <c r="C75" t="s">
        <v>318</v>
      </c>
      <c r="G75" s="17" t="s">
        <v>644</v>
      </c>
      <c r="J75" t="s">
        <v>495</v>
      </c>
      <c r="K75" t="s">
        <v>490</v>
      </c>
      <c r="L75" t="s">
        <v>495</v>
      </c>
      <c r="M75" t="s">
        <v>490</v>
      </c>
      <c r="N75" t="s">
        <v>495</v>
      </c>
      <c r="O75" t="s">
        <v>490</v>
      </c>
      <c r="P75" t="s">
        <v>495</v>
      </c>
      <c r="Q75" t="s">
        <v>490</v>
      </c>
      <c r="R75" t="s">
        <v>495</v>
      </c>
      <c r="S75" t="s">
        <v>490</v>
      </c>
      <c r="V75" s="17" t="s">
        <v>361</v>
      </c>
      <c r="W75" s="17" t="str">
        <f t="shared" si="35"/>
        <v/>
      </c>
      <c r="X75" s="17" t="str">
        <f t="shared" si="36"/>
        <v/>
      </c>
      <c r="Y75" s="17">
        <f t="shared" si="37"/>
        <v>16</v>
      </c>
      <c r="Z75" s="17">
        <f t="shared" si="38"/>
        <v>18</v>
      </c>
      <c r="AA75" s="17">
        <f t="shared" si="39"/>
        <v>16</v>
      </c>
      <c r="AB75" s="17">
        <f t="shared" si="40"/>
        <v>18</v>
      </c>
      <c r="AC75" s="17">
        <f t="shared" si="41"/>
        <v>16</v>
      </c>
      <c r="AD75" s="17">
        <f t="shared" si="42"/>
        <v>18</v>
      </c>
      <c r="AE75" s="17">
        <f t="shared" si="43"/>
        <v>16</v>
      </c>
      <c r="AF75" s="17">
        <f t="shared" si="44"/>
        <v>18</v>
      </c>
      <c r="AG75" s="17">
        <f t="shared" si="45"/>
        <v>16</v>
      </c>
      <c r="AH75" s="17">
        <f t="shared" si="46"/>
        <v>18</v>
      </c>
      <c r="AI75" s="17" t="str">
        <f t="shared" si="47"/>
        <v/>
      </c>
      <c r="AJ75" s="17" t="str">
        <f t="shared" si="48"/>
        <v/>
      </c>
      <c r="AK75" s="17" t="str">
        <f t="shared" si="49"/>
        <v/>
      </c>
      <c r="AL75" s="17" t="str">
        <f t="shared" si="50"/>
        <v>4pm-6pm</v>
      </c>
      <c r="AM75" s="17" t="str">
        <f t="shared" si="51"/>
        <v>4pm-6pm</v>
      </c>
      <c r="AN75" s="17" t="str">
        <f t="shared" si="52"/>
        <v>4pm-6pm</v>
      </c>
      <c r="AO75" s="17" t="str">
        <f t="shared" si="53"/>
        <v>4pm-6pm</v>
      </c>
      <c r="AP75" s="17" t="str">
        <f t="shared" si="54"/>
        <v>4pm-6pm</v>
      </c>
      <c r="AQ75" s="17" t="str">
        <f t="shared" si="55"/>
        <v/>
      </c>
      <c r="AR75" s="17" t="s">
        <v>833</v>
      </c>
      <c r="AV75" s="17" t="s">
        <v>30</v>
      </c>
      <c r="AW75" s="17" t="s">
        <v>31</v>
      </c>
      <c r="AX75" s="16"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   'phone-number': "", 'address': "1320 15th Street Denver CO", 'other-amenities': ['','',''], 'has-drink':true, 'has-food':false},</v>
      </c>
      <c r="AY75" s="17" t="str">
        <f t="shared" si="57"/>
        <v/>
      </c>
      <c r="AZ75" s="17" t="str">
        <f t="shared" si="58"/>
        <v/>
      </c>
      <c r="BA75" s="17" t="str">
        <f t="shared" si="59"/>
        <v/>
      </c>
      <c r="BB75" s="17" t="str">
        <f t="shared" si="60"/>
        <v>&lt;img src=@img/drinkicon.png@&gt;</v>
      </c>
      <c r="BC75" s="17" t="str">
        <f t="shared" si="61"/>
        <v/>
      </c>
      <c r="BD75" s="17" t="str">
        <f t="shared" si="62"/>
        <v>&lt;img src=@img/drinkicon.png@&gt;</v>
      </c>
      <c r="BE75" s="17" t="str">
        <f t="shared" si="63"/>
        <v>drink   LoDo</v>
      </c>
      <c r="BF75" s="17" t="str">
        <f t="shared" si="64"/>
        <v>LoDo</v>
      </c>
      <c r="BG75" s="17">
        <v>39.748604</v>
      </c>
      <c r="BH75" s="17">
        <v>-104.99938</v>
      </c>
      <c r="BI75" s="17" t="str">
        <f t="shared" si="33"/>
        <v>[39.748604,-104.99938],</v>
      </c>
      <c r="BJ75" s="17"/>
      <c r="BK75" s="17" t="str">
        <f t="shared" si="34"/>
        <v/>
      </c>
      <c r="BL75" s="7"/>
    </row>
    <row r="76" spans="2:64" ht="195">
      <c r="B76" t="s">
        <v>261</v>
      </c>
      <c r="C76" t="s">
        <v>912</v>
      </c>
      <c r="G76" s="17" t="s">
        <v>291</v>
      </c>
      <c r="H76" t="s">
        <v>497</v>
      </c>
      <c r="I76" t="s">
        <v>489</v>
      </c>
      <c r="J76" t="s">
        <v>494</v>
      </c>
      <c r="K76" t="s">
        <v>499</v>
      </c>
      <c r="L76" t="s">
        <v>497</v>
      </c>
      <c r="M76" t="s">
        <v>489</v>
      </c>
      <c r="N76" t="s">
        <v>497</v>
      </c>
      <c r="O76" t="s">
        <v>489</v>
      </c>
      <c r="P76" t="s">
        <v>497</v>
      </c>
      <c r="Q76" t="s">
        <v>489</v>
      </c>
      <c r="R76" t="s">
        <v>497</v>
      </c>
      <c r="S76" t="s">
        <v>489</v>
      </c>
      <c r="T76" t="s">
        <v>497</v>
      </c>
      <c r="U76" t="s">
        <v>489</v>
      </c>
      <c r="V76" s="8" t="s">
        <v>1149</v>
      </c>
      <c r="W76" s="17">
        <f t="shared" si="35"/>
        <v>14.3</v>
      </c>
      <c r="X76" s="17">
        <f t="shared" si="36"/>
        <v>18.3</v>
      </c>
      <c r="Y76" s="17">
        <f t="shared" si="37"/>
        <v>11</v>
      </c>
      <c r="Z76" s="17">
        <f t="shared" si="38"/>
        <v>22</v>
      </c>
      <c r="AA76" s="17">
        <f t="shared" si="39"/>
        <v>14.3</v>
      </c>
      <c r="AB76" s="17">
        <f t="shared" si="40"/>
        <v>18.3</v>
      </c>
      <c r="AC76" s="17">
        <f t="shared" si="41"/>
        <v>14.3</v>
      </c>
      <c r="AD76" s="17">
        <f t="shared" si="42"/>
        <v>18.3</v>
      </c>
      <c r="AE76" s="17">
        <f t="shared" si="43"/>
        <v>14.3</v>
      </c>
      <c r="AF76" s="17">
        <f t="shared" si="44"/>
        <v>18.3</v>
      </c>
      <c r="AG76" s="17">
        <f t="shared" si="45"/>
        <v>14.3</v>
      </c>
      <c r="AH76" s="17">
        <f t="shared" si="46"/>
        <v>18.3</v>
      </c>
      <c r="AI76" s="17">
        <f t="shared" si="47"/>
        <v>14.3</v>
      </c>
      <c r="AJ76" s="17">
        <f t="shared" si="48"/>
        <v>18.3</v>
      </c>
      <c r="AK76" s="17" t="str">
        <f t="shared" si="49"/>
        <v>2.3pm-6.3pm</v>
      </c>
      <c r="AL76" s="17" t="str">
        <f t="shared" si="50"/>
        <v>11am-10pm</v>
      </c>
      <c r="AM76" s="17" t="str">
        <f t="shared" si="51"/>
        <v>2.3pm-6.3pm</v>
      </c>
      <c r="AN76" s="17" t="str">
        <f t="shared" si="52"/>
        <v>2.3pm-6.3pm</v>
      </c>
      <c r="AO76" s="17" t="str">
        <f t="shared" si="53"/>
        <v>2.3pm-6.3pm</v>
      </c>
      <c r="AP76" s="17" t="str">
        <f t="shared" si="54"/>
        <v>2.3pm-6.3pm</v>
      </c>
      <c r="AQ76" s="17" t="str">
        <f t="shared" si="55"/>
        <v>2.3pm-6.3pm</v>
      </c>
      <c r="AR76" s="17" t="s">
        <v>893</v>
      </c>
      <c r="AS76" t="s">
        <v>485</v>
      </c>
      <c r="AT76" t="s">
        <v>486</v>
      </c>
      <c r="AV76" s="17" t="s">
        <v>30</v>
      </c>
      <c r="AW76" s="17" t="s">
        <v>30</v>
      </c>
      <c r="AX76" s="16"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   'phone-number': "", 'address': "2844 Welton St, Denver, CO", 'other-amenities': ['outside','pet',''], 'has-drink':true, 'has-food':true},</v>
      </c>
      <c r="AY76" s="17" t="str">
        <f t="shared" si="57"/>
        <v>&lt;img src=@img/outdoor.png@&gt;</v>
      </c>
      <c r="AZ76" s="17" t="str">
        <f t="shared" si="58"/>
        <v>&lt;img src=@img/pets.png@&gt;</v>
      </c>
      <c r="BA76" s="17" t="str">
        <f t="shared" si="59"/>
        <v/>
      </c>
      <c r="BB76" s="17" t="str">
        <f t="shared" si="60"/>
        <v>&lt;img src=@img/drinkicon.png@&gt;</v>
      </c>
      <c r="BC76" s="17" t="str">
        <f t="shared" si="61"/>
        <v>&lt;img src=@img/foodicon.png@&gt;</v>
      </c>
      <c r="BD76" s="17" t="str">
        <f t="shared" si="62"/>
        <v>&lt;img src=@img/outdoor.png@&gt;&lt;img src=@img/pets.png@&gt;&lt;img src=@img/drinkicon.png@&gt;&lt;img src=@img/foodicon.png@&gt;</v>
      </c>
      <c r="BE76" s="17" t="str">
        <f t="shared" si="63"/>
        <v>outdoor pet drink food   five</v>
      </c>
      <c r="BF76" s="17" t="str">
        <f t="shared" si="64"/>
        <v>Five Points</v>
      </c>
      <c r="BG76" s="17">
        <v>39.756242</v>
      </c>
      <c r="BH76" s="17">
        <v>-104.975893</v>
      </c>
      <c r="BI76" s="17" t="str">
        <f t="shared" si="33"/>
        <v>[39.756242,-104.975893],</v>
      </c>
      <c r="BJ76" s="17"/>
      <c r="BK76" s="17" t="str">
        <f t="shared" si="34"/>
        <v/>
      </c>
      <c r="BL76" s="7"/>
    </row>
    <row r="77" spans="2:64" ht="150">
      <c r="B77" s="8" t="s">
        <v>84</v>
      </c>
      <c r="C77" s="8" t="s">
        <v>316</v>
      </c>
      <c r="D77" s="8"/>
      <c r="E77" s="8"/>
      <c r="F77" s="8"/>
      <c r="G77" s="17" t="s">
        <v>535</v>
      </c>
      <c r="H77" s="8" t="s">
        <v>488</v>
      </c>
      <c r="I77" s="8" t="s">
        <v>490</v>
      </c>
      <c r="J77" s="8" t="s">
        <v>488</v>
      </c>
      <c r="K77" s="8" t="s">
        <v>490</v>
      </c>
      <c r="L77" s="8" t="s">
        <v>488</v>
      </c>
      <c r="M77" s="8" t="s">
        <v>490</v>
      </c>
      <c r="N77" s="8" t="s">
        <v>488</v>
      </c>
      <c r="O77" s="8" t="s">
        <v>490</v>
      </c>
      <c r="P77" s="8" t="s">
        <v>488</v>
      </c>
      <c r="Q77" s="8" t="s">
        <v>490</v>
      </c>
      <c r="R77" s="8" t="s">
        <v>488</v>
      </c>
      <c r="S77" s="8" t="s">
        <v>490</v>
      </c>
      <c r="T77" s="8" t="s">
        <v>488</v>
      </c>
      <c r="U77" s="8" t="s">
        <v>490</v>
      </c>
      <c r="V77" s="8" t="s">
        <v>333</v>
      </c>
      <c r="W77" s="17">
        <f t="shared" si="35"/>
        <v>15</v>
      </c>
      <c r="X77" s="17">
        <f t="shared" si="36"/>
        <v>18</v>
      </c>
      <c r="Y77" s="17">
        <f t="shared" si="37"/>
        <v>15</v>
      </c>
      <c r="Z77" s="17">
        <f t="shared" si="38"/>
        <v>18</v>
      </c>
      <c r="AA77" s="17">
        <f t="shared" si="39"/>
        <v>15</v>
      </c>
      <c r="AB77" s="17">
        <f t="shared" si="40"/>
        <v>18</v>
      </c>
      <c r="AC77" s="17">
        <f t="shared" si="41"/>
        <v>15</v>
      </c>
      <c r="AD77" s="17">
        <f t="shared" si="42"/>
        <v>18</v>
      </c>
      <c r="AE77" s="17">
        <f t="shared" si="43"/>
        <v>15</v>
      </c>
      <c r="AF77" s="17">
        <f t="shared" si="44"/>
        <v>18</v>
      </c>
      <c r="AG77" s="17">
        <f t="shared" si="45"/>
        <v>15</v>
      </c>
      <c r="AH77" s="17">
        <f t="shared" si="46"/>
        <v>18</v>
      </c>
      <c r="AI77" s="17">
        <f t="shared" si="47"/>
        <v>15</v>
      </c>
      <c r="AJ77" s="17">
        <f t="shared" si="48"/>
        <v>18</v>
      </c>
      <c r="AK77" s="17" t="str">
        <f t="shared" si="49"/>
        <v>3pm-6pm</v>
      </c>
      <c r="AL77" s="17" t="str">
        <f t="shared" si="50"/>
        <v>3pm-6pm</v>
      </c>
      <c r="AM77" s="17" t="str">
        <f t="shared" si="51"/>
        <v>3pm-6pm</v>
      </c>
      <c r="AN77" s="17" t="str">
        <f t="shared" si="52"/>
        <v>3pm-6pm</v>
      </c>
      <c r="AO77" s="17" t="str">
        <f t="shared" si="53"/>
        <v>3pm-6pm</v>
      </c>
      <c r="AP77" s="17" t="str">
        <f t="shared" si="54"/>
        <v>3pm-6pm</v>
      </c>
      <c r="AQ77" s="17" t="str">
        <f t="shared" si="55"/>
        <v>3pm-6pm</v>
      </c>
      <c r="AR77" s="10" t="s">
        <v>730</v>
      </c>
      <c r="AS77" s="8" t="s">
        <v>485</v>
      </c>
      <c r="AT77" s="8"/>
      <c r="AU77" s="8"/>
      <c r="AV77" s="11" t="s">
        <v>30</v>
      </c>
      <c r="AW77" s="11" t="s">
        <v>30</v>
      </c>
      <c r="AX77" s="16"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   'phone-number': "", 'address': "1600 Glenarm Place Denver CO", 'other-amenities': ['outside','',''], 'has-drink':true, 'has-food':true},</v>
      </c>
      <c r="AY77" s="17" t="str">
        <f t="shared" si="57"/>
        <v>&lt;img src=@img/outdoor.png@&gt;</v>
      </c>
      <c r="AZ77" s="17" t="str">
        <f t="shared" si="58"/>
        <v/>
      </c>
      <c r="BA77" s="17" t="str">
        <f t="shared" si="59"/>
        <v/>
      </c>
      <c r="BB77" s="17" t="str">
        <f t="shared" si="60"/>
        <v>&lt;img src=@img/drinkicon.png@&gt;</v>
      </c>
      <c r="BC77" s="17" t="str">
        <f t="shared" si="61"/>
        <v>&lt;img src=@img/foodicon.png@&gt;</v>
      </c>
      <c r="BD77" s="17" t="str">
        <f t="shared" si="62"/>
        <v>&lt;img src=@img/outdoor.png@&gt;&lt;img src=@img/drinkicon.png@&gt;&lt;img src=@img/foodicon.png@&gt;</v>
      </c>
      <c r="BE77" s="17" t="str">
        <f t="shared" si="63"/>
        <v>outdoor drink food   Downtown</v>
      </c>
      <c r="BF77" s="17" t="str">
        <f t="shared" si="64"/>
        <v>Downtown</v>
      </c>
      <c r="BG77" s="17">
        <v>39.743907999999998</v>
      </c>
      <c r="BH77" s="17">
        <v>-104.99004499999999</v>
      </c>
      <c r="BI77" s="17" t="str">
        <f t="shared" si="33"/>
        <v>[39.743908,-104.990045],</v>
      </c>
      <c r="BJ77" s="17"/>
      <c r="BK77" s="17" t="str">
        <f t="shared" si="34"/>
        <v/>
      </c>
      <c r="BL77" s="7"/>
    </row>
    <row r="78" spans="2:64" ht="150">
      <c r="B78" t="s">
        <v>194</v>
      </c>
      <c r="C78" t="s">
        <v>316</v>
      </c>
      <c r="G78" s="17" t="s">
        <v>645</v>
      </c>
      <c r="J78" t="s">
        <v>488</v>
      </c>
      <c r="K78" t="s">
        <v>490</v>
      </c>
      <c r="L78" t="s">
        <v>488</v>
      </c>
      <c r="M78" t="s">
        <v>490</v>
      </c>
      <c r="N78" t="s">
        <v>488</v>
      </c>
      <c r="O78" t="s">
        <v>490</v>
      </c>
      <c r="P78" t="s">
        <v>488</v>
      </c>
      <c r="Q78" t="s">
        <v>490</v>
      </c>
      <c r="R78" t="s">
        <v>488</v>
      </c>
      <c r="S78" t="s">
        <v>490</v>
      </c>
      <c r="V78" s="8" t="s">
        <v>430</v>
      </c>
      <c r="W78" s="17" t="str">
        <f t="shared" si="35"/>
        <v/>
      </c>
      <c r="X78" s="17" t="str">
        <f t="shared" si="36"/>
        <v/>
      </c>
      <c r="Y78" s="17">
        <f t="shared" si="37"/>
        <v>15</v>
      </c>
      <c r="Z78" s="17">
        <f t="shared" si="38"/>
        <v>18</v>
      </c>
      <c r="AA78" s="17">
        <f t="shared" si="39"/>
        <v>15</v>
      </c>
      <c r="AB78" s="17">
        <f t="shared" si="40"/>
        <v>18</v>
      </c>
      <c r="AC78" s="17">
        <f t="shared" si="41"/>
        <v>15</v>
      </c>
      <c r="AD78" s="17">
        <f t="shared" si="42"/>
        <v>18</v>
      </c>
      <c r="AE78" s="17">
        <f t="shared" si="43"/>
        <v>15</v>
      </c>
      <c r="AF78" s="17">
        <f t="shared" si="44"/>
        <v>18</v>
      </c>
      <c r="AG78" s="17">
        <f t="shared" si="45"/>
        <v>15</v>
      </c>
      <c r="AH78" s="17">
        <f t="shared" si="46"/>
        <v>18</v>
      </c>
      <c r="AI78" s="17" t="str">
        <f t="shared" si="47"/>
        <v/>
      </c>
      <c r="AJ78" s="17" t="str">
        <f t="shared" si="48"/>
        <v/>
      </c>
      <c r="AK78" s="17" t="str">
        <f t="shared" si="49"/>
        <v/>
      </c>
      <c r="AL78" s="17" t="str">
        <f t="shared" si="50"/>
        <v>3pm-6pm</v>
      </c>
      <c r="AM78" s="17" t="str">
        <f t="shared" si="51"/>
        <v>3pm-6pm</v>
      </c>
      <c r="AN78" s="17" t="str">
        <f t="shared" si="52"/>
        <v>3pm-6pm</v>
      </c>
      <c r="AO78" s="17" t="str">
        <f t="shared" si="53"/>
        <v>3pm-6pm</v>
      </c>
      <c r="AP78" s="17" t="str">
        <f t="shared" si="54"/>
        <v>3pm-6pm</v>
      </c>
      <c r="AQ78" s="17" t="str">
        <f t="shared" si="55"/>
        <v/>
      </c>
      <c r="AR78" s="2" t="s">
        <v>834</v>
      </c>
      <c r="AV78" s="4" t="s">
        <v>30</v>
      </c>
      <c r="AW78" s="4" t="s">
        <v>30</v>
      </c>
      <c r="AX78" s="16"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   'phone-number': "", 'address': "1111 14th Street Denver CO", 'other-amenities': ['','',''], 'has-drink':true, 'has-food':true},</v>
      </c>
      <c r="AY78" s="17" t="str">
        <f t="shared" si="57"/>
        <v/>
      </c>
      <c r="AZ78" s="17" t="str">
        <f t="shared" si="58"/>
        <v/>
      </c>
      <c r="BA78" s="17" t="str">
        <f t="shared" si="59"/>
        <v/>
      </c>
      <c r="BB78" s="17" t="str">
        <f t="shared" si="60"/>
        <v>&lt;img src=@img/drinkicon.png@&gt;</v>
      </c>
      <c r="BC78" s="17" t="str">
        <f t="shared" si="61"/>
        <v>&lt;img src=@img/foodicon.png@&gt;</v>
      </c>
      <c r="BD78" s="17" t="str">
        <f t="shared" si="62"/>
        <v>&lt;img src=@img/drinkicon.png@&gt;&lt;img src=@img/foodicon.png@&gt;</v>
      </c>
      <c r="BE78" s="17" t="str">
        <f t="shared" si="63"/>
        <v>drink food   Downtown</v>
      </c>
      <c r="BF78" s="17" t="str">
        <f t="shared" si="64"/>
        <v>Downtown</v>
      </c>
      <c r="BG78" s="17">
        <v>39.746630000000003</v>
      </c>
      <c r="BH78" s="17">
        <v>-104.998079</v>
      </c>
      <c r="BI78" s="17" t="str">
        <f t="shared" si="33"/>
        <v>[39.74663,-104.998079],</v>
      </c>
      <c r="BJ78" s="17"/>
      <c r="BK78" s="17" t="str">
        <f t="shared" si="34"/>
        <v/>
      </c>
      <c r="BL78" s="7"/>
    </row>
    <row r="79" spans="2:64" ht="165">
      <c r="B79" t="s">
        <v>60</v>
      </c>
      <c r="C79" t="s">
        <v>907</v>
      </c>
      <c r="G79" s="17" t="s">
        <v>511</v>
      </c>
      <c r="H79" t="s">
        <v>488</v>
      </c>
      <c r="I79" t="s">
        <v>489</v>
      </c>
      <c r="J79" t="s">
        <v>488</v>
      </c>
      <c r="K79" t="s">
        <v>489</v>
      </c>
      <c r="L79" t="s">
        <v>488</v>
      </c>
      <c r="M79" t="s">
        <v>489</v>
      </c>
      <c r="N79" t="s">
        <v>488</v>
      </c>
      <c r="O79" t="s">
        <v>489</v>
      </c>
      <c r="P79" t="s">
        <v>488</v>
      </c>
      <c r="Q79" t="s">
        <v>489</v>
      </c>
      <c r="R79" t="s">
        <v>488</v>
      </c>
      <c r="S79" t="s">
        <v>489</v>
      </c>
      <c r="T79" t="s">
        <v>488</v>
      </c>
      <c r="U79" t="s">
        <v>489</v>
      </c>
      <c r="V79" s="8" t="s">
        <v>308</v>
      </c>
      <c r="W79" s="17">
        <f t="shared" si="35"/>
        <v>15</v>
      </c>
      <c r="X79" s="17">
        <f t="shared" si="36"/>
        <v>18.3</v>
      </c>
      <c r="Y79" s="17">
        <f t="shared" si="37"/>
        <v>15</v>
      </c>
      <c r="Z79" s="17">
        <f t="shared" si="38"/>
        <v>18.3</v>
      </c>
      <c r="AA79" s="17">
        <f t="shared" si="39"/>
        <v>15</v>
      </c>
      <c r="AB79" s="17">
        <f t="shared" si="40"/>
        <v>18.3</v>
      </c>
      <c r="AC79" s="17">
        <f t="shared" si="41"/>
        <v>15</v>
      </c>
      <c r="AD79" s="17">
        <f t="shared" si="42"/>
        <v>18.3</v>
      </c>
      <c r="AE79" s="17">
        <f t="shared" si="43"/>
        <v>15</v>
      </c>
      <c r="AF79" s="17">
        <f t="shared" si="44"/>
        <v>18.3</v>
      </c>
      <c r="AG79" s="17">
        <f t="shared" si="45"/>
        <v>15</v>
      </c>
      <c r="AH79" s="17">
        <f t="shared" si="46"/>
        <v>18.3</v>
      </c>
      <c r="AI79" s="17">
        <f t="shared" si="47"/>
        <v>15</v>
      </c>
      <c r="AJ79" s="17">
        <f t="shared" si="48"/>
        <v>18.3</v>
      </c>
      <c r="AK79" s="17" t="str">
        <f t="shared" si="49"/>
        <v>3pm-6.3pm</v>
      </c>
      <c r="AL79" s="17" t="str">
        <f t="shared" si="50"/>
        <v>3pm-6.3pm</v>
      </c>
      <c r="AM79" s="17" t="str">
        <f t="shared" si="51"/>
        <v>3pm-6.3pm</v>
      </c>
      <c r="AN79" s="17" t="str">
        <f t="shared" si="52"/>
        <v>3pm-6.3pm</v>
      </c>
      <c r="AO79" s="17" t="str">
        <f t="shared" si="53"/>
        <v>3pm-6.3pm</v>
      </c>
      <c r="AP79" s="17" t="str">
        <f t="shared" si="54"/>
        <v>3pm-6.3pm</v>
      </c>
      <c r="AQ79" s="17" t="str">
        <f t="shared" si="55"/>
        <v>3pm-6.3pm</v>
      </c>
      <c r="AR79" s="17" t="s">
        <v>706</v>
      </c>
      <c r="AU79" t="s">
        <v>27</v>
      </c>
      <c r="AV79" s="17" t="s">
        <v>30</v>
      </c>
      <c r="AW79" s="17" t="s">
        <v>31</v>
      </c>
      <c r="AX79" s="16"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   'phone-number': "", 'address': "3628 W 32nd Avenue Denver CO", 'other-amenities': ['','','easy'], 'has-drink':true, 'has-food':false},</v>
      </c>
      <c r="AY79" s="17" t="str">
        <f t="shared" si="57"/>
        <v/>
      </c>
      <c r="AZ79" s="17" t="str">
        <f t="shared" si="58"/>
        <v/>
      </c>
      <c r="BA79" s="17" t="str">
        <f t="shared" si="59"/>
        <v>&lt;img src=@img/easy.png@&gt;</v>
      </c>
      <c r="BB79" s="17" t="str">
        <f t="shared" si="60"/>
        <v>&lt;img src=@img/drinkicon.png@&gt;</v>
      </c>
      <c r="BC79" s="17" t="str">
        <f t="shared" si="61"/>
        <v/>
      </c>
      <c r="BD79" s="17" t="str">
        <f t="shared" si="62"/>
        <v>&lt;img src=@img/easy.png@&gt;&lt;img src=@img/drinkicon.png@&gt;</v>
      </c>
      <c r="BE79" s="17" t="str">
        <f t="shared" si="63"/>
        <v>drink easy  highlands</v>
      </c>
      <c r="BF79" s="17" t="str">
        <f t="shared" si="64"/>
        <v>Highlands</v>
      </c>
      <c r="BG79" s="17">
        <v>39.762000999999998</v>
      </c>
      <c r="BH79" s="17">
        <v>-105.0354</v>
      </c>
      <c r="BI79" s="17" t="str">
        <f t="shared" si="33"/>
        <v>[39.762001,-105.0354],</v>
      </c>
      <c r="BJ79" s="17"/>
      <c r="BK79" s="17" t="str">
        <f t="shared" si="34"/>
        <v/>
      </c>
      <c r="BL79" s="7"/>
    </row>
    <row r="80" spans="2:64" s="17" customFormat="1" ht="135">
      <c r="B80" s="17" t="s">
        <v>246</v>
      </c>
      <c r="C80" s="17" t="s">
        <v>907</v>
      </c>
      <c r="G80" s="17" t="s">
        <v>697</v>
      </c>
      <c r="H80" s="17" t="s">
        <v>508</v>
      </c>
      <c r="L80" s="17" t="s">
        <v>508</v>
      </c>
      <c r="N80" s="17" t="s">
        <v>508</v>
      </c>
      <c r="P80" s="17" t="s">
        <v>508</v>
      </c>
      <c r="R80" s="17" t="s">
        <v>508</v>
      </c>
      <c r="T80" s="17" t="s">
        <v>508</v>
      </c>
      <c r="V80" s="8"/>
      <c r="W80" s="17">
        <f t="shared" si="35"/>
        <v>15.3</v>
      </c>
      <c r="X80" s="17" t="str">
        <f t="shared" si="36"/>
        <v/>
      </c>
      <c r="Y80" s="17" t="str">
        <f t="shared" si="37"/>
        <v/>
      </c>
      <c r="Z80" s="17" t="str">
        <f t="shared" si="38"/>
        <v/>
      </c>
      <c r="AA80" s="17">
        <f t="shared" si="39"/>
        <v>15.3</v>
      </c>
      <c r="AB80" s="17" t="str">
        <f t="shared" si="40"/>
        <v/>
      </c>
      <c r="AC80" s="17">
        <f t="shared" si="41"/>
        <v>15.3</v>
      </c>
      <c r="AD80" s="17" t="str">
        <f t="shared" si="42"/>
        <v/>
      </c>
      <c r="AE80" s="17">
        <f t="shared" si="43"/>
        <v>15.3</v>
      </c>
      <c r="AF80" s="17" t="str">
        <f t="shared" si="44"/>
        <v/>
      </c>
      <c r="AG80" s="17">
        <f t="shared" si="45"/>
        <v>15.3</v>
      </c>
      <c r="AH80" s="17" t="str">
        <f t="shared" si="46"/>
        <v/>
      </c>
      <c r="AI80" s="17">
        <f t="shared" si="47"/>
        <v>15.3</v>
      </c>
      <c r="AJ80" s="17" t="str">
        <f t="shared" si="48"/>
        <v/>
      </c>
      <c r="AK80" s="17" t="e">
        <f t="shared" si="49"/>
        <v>#VALUE!</v>
      </c>
      <c r="AL80" s="17" t="str">
        <f t="shared" si="50"/>
        <v/>
      </c>
      <c r="AM80" s="17" t="e">
        <f t="shared" si="51"/>
        <v>#VALUE!</v>
      </c>
      <c r="AN80" s="17" t="e">
        <f t="shared" si="52"/>
        <v>#VALUE!</v>
      </c>
      <c r="AO80" s="17" t="e">
        <f t="shared" si="53"/>
        <v>#VALUE!</v>
      </c>
      <c r="AP80" s="17" t="e">
        <f t="shared" si="54"/>
        <v>#VALUE!</v>
      </c>
      <c r="AQ80" s="17" t="e">
        <f t="shared" si="55"/>
        <v>#VALUE!</v>
      </c>
      <c r="AR80" s="17" t="s">
        <v>476</v>
      </c>
      <c r="AS80" s="17" t="s">
        <v>485</v>
      </c>
      <c r="AV80" s="17" t="s">
        <v>31</v>
      </c>
      <c r="AW80" s="17" t="s">
        <v>31</v>
      </c>
      <c r="AX80" s="16" t="str">
        <f t="shared" si="5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   'phone-number': "", 'address': "2930 UmatillaDenver CO", 'other-amenities': ['outside','',''], 'has-drink':false, 'has-food':false},</v>
      </c>
      <c r="AY80" s="17" t="str">
        <f t="shared" si="57"/>
        <v>&lt;img src=@img/outdoor.png@&gt;</v>
      </c>
      <c r="AZ80" s="17" t="str">
        <f t="shared" si="58"/>
        <v/>
      </c>
      <c r="BA80" s="17" t="str">
        <f t="shared" si="59"/>
        <v/>
      </c>
      <c r="BB80" s="17" t="str">
        <f t="shared" si="60"/>
        <v/>
      </c>
      <c r="BC80" s="17" t="str">
        <f t="shared" si="61"/>
        <v/>
      </c>
      <c r="BD80" s="17" t="str">
        <f t="shared" si="62"/>
        <v>&lt;img src=@img/outdoor.png@&gt;</v>
      </c>
      <c r="BE80" s="17" t="str">
        <f t="shared" si="63"/>
        <v>outdoor   highlands</v>
      </c>
      <c r="BF80" s="17" t="str">
        <f t="shared" si="64"/>
        <v>Highlands</v>
      </c>
      <c r="BG80" s="17">
        <v>39.759112999999999</v>
      </c>
      <c r="BH80" s="17">
        <v>-105.0115</v>
      </c>
      <c r="BI80" s="17" t="str">
        <f t="shared" si="33"/>
        <v>[39.759113,-105.0115],</v>
      </c>
      <c r="BK80" s="17" t="str">
        <f t="shared" si="34"/>
        <v/>
      </c>
      <c r="BL80" s="7"/>
    </row>
    <row r="81" spans="2:64" ht="135">
      <c r="B81" s="8" t="s">
        <v>85</v>
      </c>
      <c r="C81" s="8" t="s">
        <v>702</v>
      </c>
      <c r="D81" s="8"/>
      <c r="E81" s="8"/>
      <c r="F81" s="8"/>
      <c r="G81" s="17" t="s">
        <v>536</v>
      </c>
      <c r="H81" s="8"/>
      <c r="I81" s="8"/>
      <c r="J81" s="8" t="s">
        <v>495</v>
      </c>
      <c r="K81" s="8" t="s">
        <v>491</v>
      </c>
      <c r="L81" s="8" t="s">
        <v>495</v>
      </c>
      <c r="M81" s="8" t="s">
        <v>491</v>
      </c>
      <c r="N81" s="8" t="s">
        <v>495</v>
      </c>
      <c r="O81" s="8" t="s">
        <v>491</v>
      </c>
      <c r="P81" s="8" t="s">
        <v>495</v>
      </c>
      <c r="Q81" s="8" t="s">
        <v>491</v>
      </c>
      <c r="R81" s="8" t="s">
        <v>495</v>
      </c>
      <c r="S81" s="8" t="s">
        <v>491</v>
      </c>
      <c r="T81" s="8"/>
      <c r="U81" s="8"/>
      <c r="V81" s="8" t="s">
        <v>334</v>
      </c>
      <c r="W81" s="17" t="str">
        <f t="shared" si="35"/>
        <v/>
      </c>
      <c r="X81" s="17" t="str">
        <f t="shared" si="36"/>
        <v/>
      </c>
      <c r="Y81" s="17">
        <f t="shared" si="37"/>
        <v>16</v>
      </c>
      <c r="Z81" s="17">
        <f t="shared" si="38"/>
        <v>19</v>
      </c>
      <c r="AA81" s="17">
        <f t="shared" si="39"/>
        <v>16</v>
      </c>
      <c r="AB81" s="17">
        <f t="shared" si="40"/>
        <v>19</v>
      </c>
      <c r="AC81" s="17">
        <f t="shared" si="41"/>
        <v>16</v>
      </c>
      <c r="AD81" s="17">
        <f t="shared" si="42"/>
        <v>19</v>
      </c>
      <c r="AE81" s="17">
        <f t="shared" si="43"/>
        <v>16</v>
      </c>
      <c r="AF81" s="17">
        <f t="shared" si="44"/>
        <v>19</v>
      </c>
      <c r="AG81" s="17">
        <f t="shared" si="45"/>
        <v>16</v>
      </c>
      <c r="AH81" s="17">
        <f t="shared" si="46"/>
        <v>19</v>
      </c>
      <c r="AI81" s="17" t="str">
        <f t="shared" si="47"/>
        <v/>
      </c>
      <c r="AJ81" s="17" t="str">
        <f t="shared" si="48"/>
        <v/>
      </c>
      <c r="AK81" s="17" t="str">
        <f t="shared" si="49"/>
        <v/>
      </c>
      <c r="AL81" s="17" t="str">
        <f t="shared" si="50"/>
        <v>4pm-7pm</v>
      </c>
      <c r="AM81" s="17" t="str">
        <f t="shared" si="51"/>
        <v>4pm-7pm</v>
      </c>
      <c r="AN81" s="17" t="str">
        <f t="shared" si="52"/>
        <v>4pm-7pm</v>
      </c>
      <c r="AO81" s="17" t="str">
        <f t="shared" si="53"/>
        <v>4pm-7pm</v>
      </c>
      <c r="AP81" s="17" t="str">
        <f t="shared" si="54"/>
        <v>4pm-7pm</v>
      </c>
      <c r="AQ81" s="17" t="str">
        <f t="shared" si="55"/>
        <v/>
      </c>
      <c r="AR81" s="10" t="s">
        <v>731</v>
      </c>
      <c r="AS81" s="8"/>
      <c r="AT81" s="8"/>
      <c r="AU81" s="8"/>
      <c r="AV81" s="11" t="s">
        <v>30</v>
      </c>
      <c r="AW81" s="11" t="s">
        <v>31</v>
      </c>
      <c r="AX81" s="16"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   'phone-number': "", 'address': "5001 E Colfax Avenue Denver CO", 'other-amenities': ['','',''], 'has-drink':true, 'has-food':false},</v>
      </c>
      <c r="AY81" s="17" t="str">
        <f t="shared" si="57"/>
        <v/>
      </c>
      <c r="AZ81" s="17" t="str">
        <f t="shared" si="58"/>
        <v/>
      </c>
      <c r="BA81" s="17" t="str">
        <f t="shared" si="59"/>
        <v/>
      </c>
      <c r="BB81" s="17" t="str">
        <f t="shared" si="60"/>
        <v>&lt;img src=@img/drinkicon.png@&gt;</v>
      </c>
      <c r="BC81" s="17" t="str">
        <f t="shared" si="61"/>
        <v/>
      </c>
      <c r="BD81" s="17" t="str">
        <f t="shared" si="62"/>
        <v>&lt;img src=@img/drinkicon.png@&gt;</v>
      </c>
      <c r="BE81" s="17" t="str">
        <f t="shared" si="63"/>
        <v>drink   city</v>
      </c>
      <c r="BF81" s="17" t="str">
        <f t="shared" si="64"/>
        <v>City Park</v>
      </c>
      <c r="BG81" s="17">
        <v>39.740367999999997</v>
      </c>
      <c r="BH81" s="17">
        <v>-104.92959999999999</v>
      </c>
      <c r="BI81" s="17" t="str">
        <f t="shared" si="33"/>
        <v>[39.740368,-104.9296],</v>
      </c>
      <c r="BJ81" s="17"/>
      <c r="BK81" s="17" t="str">
        <f t="shared" si="34"/>
        <v/>
      </c>
      <c r="BL81" s="7"/>
    </row>
    <row r="82" spans="2:64" ht="165">
      <c r="B82" t="s">
        <v>86</v>
      </c>
      <c r="C82" t="s">
        <v>316</v>
      </c>
      <c r="G82" s="17" t="s">
        <v>537</v>
      </c>
      <c r="H82" t="s">
        <v>495</v>
      </c>
      <c r="I82" t="s">
        <v>490</v>
      </c>
      <c r="J82" t="s">
        <v>495</v>
      </c>
      <c r="K82" t="s">
        <v>490</v>
      </c>
      <c r="L82" t="s">
        <v>495</v>
      </c>
      <c r="M82" t="s">
        <v>490</v>
      </c>
      <c r="N82" t="s">
        <v>495</v>
      </c>
      <c r="O82" t="s">
        <v>490</v>
      </c>
      <c r="P82" t="s">
        <v>495</v>
      </c>
      <c r="Q82" t="s">
        <v>490</v>
      </c>
      <c r="R82" t="s">
        <v>495</v>
      </c>
      <c r="S82" t="s">
        <v>490</v>
      </c>
      <c r="T82" t="s">
        <v>495</v>
      </c>
      <c r="U82" t="s">
        <v>490</v>
      </c>
      <c r="V82" s="17" t="s">
        <v>335</v>
      </c>
      <c r="W82" s="17">
        <f t="shared" si="35"/>
        <v>16</v>
      </c>
      <c r="X82" s="17">
        <f t="shared" si="36"/>
        <v>18</v>
      </c>
      <c r="Y82" s="17">
        <f t="shared" si="37"/>
        <v>16</v>
      </c>
      <c r="Z82" s="17">
        <f t="shared" si="38"/>
        <v>18</v>
      </c>
      <c r="AA82" s="17">
        <f t="shared" si="39"/>
        <v>16</v>
      </c>
      <c r="AB82" s="17">
        <f t="shared" si="40"/>
        <v>18</v>
      </c>
      <c r="AC82" s="17">
        <f t="shared" si="41"/>
        <v>16</v>
      </c>
      <c r="AD82" s="17">
        <f t="shared" si="42"/>
        <v>18</v>
      </c>
      <c r="AE82" s="17">
        <f t="shared" si="43"/>
        <v>16</v>
      </c>
      <c r="AF82" s="17">
        <f t="shared" si="44"/>
        <v>18</v>
      </c>
      <c r="AG82" s="17">
        <f t="shared" si="45"/>
        <v>16</v>
      </c>
      <c r="AH82" s="17">
        <f t="shared" si="46"/>
        <v>18</v>
      </c>
      <c r="AI82" s="17">
        <f t="shared" si="47"/>
        <v>16</v>
      </c>
      <c r="AJ82" s="17">
        <f t="shared" si="48"/>
        <v>18</v>
      </c>
      <c r="AK82" s="17" t="str">
        <f t="shared" si="49"/>
        <v>4pm-6pm</v>
      </c>
      <c r="AL82" s="17" t="str">
        <f t="shared" si="50"/>
        <v>4pm-6pm</v>
      </c>
      <c r="AM82" s="17" t="str">
        <f t="shared" si="51"/>
        <v>4pm-6pm</v>
      </c>
      <c r="AN82" s="17" t="str">
        <f t="shared" si="52"/>
        <v>4pm-6pm</v>
      </c>
      <c r="AO82" s="17" t="str">
        <f t="shared" si="53"/>
        <v>4pm-6pm</v>
      </c>
      <c r="AP82" s="17" t="str">
        <f t="shared" si="54"/>
        <v>4pm-6pm</v>
      </c>
      <c r="AQ82" s="17" t="str">
        <f t="shared" si="55"/>
        <v>4pm-6pm</v>
      </c>
      <c r="AR82" s="17" t="s">
        <v>732</v>
      </c>
      <c r="AS82" t="s">
        <v>485</v>
      </c>
      <c r="AV82" s="17" t="s">
        <v>30</v>
      </c>
      <c r="AW82" s="17" t="s">
        <v>30</v>
      </c>
      <c r="AX82" s="16"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   'phone-number': "", 'address': "1881 Curtis Street Denver CO", 'other-amenities': ['outside','',''], 'has-drink':true, 'has-food':true},</v>
      </c>
      <c r="AY82" s="17" t="str">
        <f t="shared" si="57"/>
        <v>&lt;img src=@img/outdoor.png@&gt;</v>
      </c>
      <c r="AZ82" s="17" t="str">
        <f t="shared" si="58"/>
        <v/>
      </c>
      <c r="BA82" s="17" t="str">
        <f t="shared" si="59"/>
        <v/>
      </c>
      <c r="BB82" s="17" t="str">
        <f t="shared" si="60"/>
        <v>&lt;img src=@img/drinkicon.png@&gt;</v>
      </c>
      <c r="BC82" s="17" t="str">
        <f t="shared" si="61"/>
        <v>&lt;img src=@img/foodicon.png@&gt;</v>
      </c>
      <c r="BD82" s="17" t="str">
        <f t="shared" si="62"/>
        <v>&lt;img src=@img/outdoor.png@&gt;&lt;img src=@img/drinkicon.png@&gt;&lt;img src=@img/foodicon.png@&gt;</v>
      </c>
      <c r="BE82" s="17" t="str">
        <f t="shared" si="63"/>
        <v>outdoor drink food   Downtown</v>
      </c>
      <c r="BF82" s="17" t="str">
        <f t="shared" si="64"/>
        <v>Downtown</v>
      </c>
      <c r="BG82" s="17">
        <v>39.749684000000002</v>
      </c>
      <c r="BH82" s="17">
        <v>-104.991821</v>
      </c>
      <c r="BI82" s="17" t="str">
        <f t="shared" si="33"/>
        <v>[39.749684,-104.991821],</v>
      </c>
      <c r="BJ82" s="17"/>
      <c r="BK82" s="17" t="str">
        <f t="shared" si="34"/>
        <v/>
      </c>
      <c r="BL82" s="7"/>
    </row>
    <row r="83" spans="2:64" ht="150">
      <c r="B83" t="s">
        <v>1024</v>
      </c>
      <c r="C83" t="s">
        <v>421</v>
      </c>
      <c r="G83" s="16" t="s">
        <v>1025</v>
      </c>
      <c r="J83">
        <v>1500</v>
      </c>
      <c r="K83">
        <v>1800</v>
      </c>
      <c r="L83">
        <v>1500</v>
      </c>
      <c r="M83">
        <v>1800</v>
      </c>
      <c r="N83">
        <v>1500</v>
      </c>
      <c r="O83">
        <v>1800</v>
      </c>
      <c r="P83">
        <v>1500</v>
      </c>
      <c r="Q83">
        <v>1800</v>
      </c>
      <c r="R83">
        <v>1500</v>
      </c>
      <c r="S83">
        <v>1800</v>
      </c>
      <c r="V83" s="8" t="s">
        <v>1128</v>
      </c>
      <c r="W83" s="17" t="str">
        <f t="shared" si="35"/>
        <v/>
      </c>
      <c r="X83" s="17" t="str">
        <f t="shared" si="36"/>
        <v/>
      </c>
      <c r="Y83" s="17">
        <f t="shared" si="37"/>
        <v>15</v>
      </c>
      <c r="Z83" s="17">
        <f t="shared" si="38"/>
        <v>18</v>
      </c>
      <c r="AA83" s="17">
        <f t="shared" si="39"/>
        <v>15</v>
      </c>
      <c r="AB83" s="17">
        <f t="shared" si="40"/>
        <v>18</v>
      </c>
      <c r="AC83" s="17">
        <f t="shared" si="41"/>
        <v>15</v>
      </c>
      <c r="AD83" s="17">
        <f t="shared" si="42"/>
        <v>18</v>
      </c>
      <c r="AE83" s="17">
        <f t="shared" si="43"/>
        <v>15</v>
      </c>
      <c r="AF83" s="17">
        <f t="shared" si="44"/>
        <v>18</v>
      </c>
      <c r="AG83" s="17">
        <f t="shared" si="45"/>
        <v>15</v>
      </c>
      <c r="AH83" s="17">
        <f t="shared" si="46"/>
        <v>18</v>
      </c>
      <c r="AI83" s="17" t="str">
        <f t="shared" si="47"/>
        <v/>
      </c>
      <c r="AJ83" s="17" t="str">
        <f t="shared" si="48"/>
        <v/>
      </c>
      <c r="AK83" s="17" t="str">
        <f t="shared" si="49"/>
        <v/>
      </c>
      <c r="AL83" s="17" t="str">
        <f t="shared" si="50"/>
        <v>3pm-6pm</v>
      </c>
      <c r="AM83" s="17" t="str">
        <f t="shared" si="51"/>
        <v>3pm-6pm</v>
      </c>
      <c r="AN83" s="17" t="str">
        <f t="shared" si="52"/>
        <v>3pm-6pm</v>
      </c>
      <c r="AO83" s="17" t="str">
        <f t="shared" si="53"/>
        <v>3pm-6pm</v>
      </c>
      <c r="AP83" s="17" t="str">
        <f t="shared" si="54"/>
        <v>3pm-6pm</v>
      </c>
      <c r="AQ83" s="17" t="str">
        <f t="shared" si="55"/>
        <v/>
      </c>
      <c r="AR83" s="17" t="s">
        <v>1127</v>
      </c>
      <c r="AV83" s="4" t="s">
        <v>30</v>
      </c>
      <c r="AW83" s="4" t="s">
        <v>30</v>
      </c>
      <c r="AX83" s="16"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   'phone-number': "", 'address': "10081 Wadsworth Pkwy Westminster CO", 'other-amenities': ['','',''], 'has-drink':true, 'has-food':true},</v>
      </c>
      <c r="AY83" s="17" t="str">
        <f t="shared" si="57"/>
        <v/>
      </c>
      <c r="AZ83" s="17" t="str">
        <f t="shared" si="58"/>
        <v/>
      </c>
      <c r="BA83" s="17" t="str">
        <f t="shared" si="59"/>
        <v/>
      </c>
      <c r="BB83" s="17" t="str">
        <f t="shared" si="60"/>
        <v>&lt;img src=@img/drinkicon.png@&gt;</v>
      </c>
      <c r="BC83" s="17" t="str">
        <f t="shared" si="61"/>
        <v>&lt;img src=@img/foodicon.png@&gt;</v>
      </c>
      <c r="BD83" s="17" t="str">
        <f t="shared" si="62"/>
        <v>&lt;img src=@img/drinkicon.png@&gt;&lt;img src=@img/foodicon.png@&gt;</v>
      </c>
      <c r="BE83" s="17" t="str">
        <f t="shared" si="63"/>
        <v>drink food   Westminster</v>
      </c>
      <c r="BF83" s="17" t="str">
        <f t="shared" si="64"/>
        <v>Westminster</v>
      </c>
      <c r="BG83" s="17">
        <v>39.879528000000001</v>
      </c>
      <c r="BH83" s="17">
        <v>-105.096981</v>
      </c>
      <c r="BI83" s="17" t="str">
        <f t="shared" si="33"/>
        <v>[39.879528,-105.096981],</v>
      </c>
      <c r="BJ83" s="17"/>
      <c r="BK83" s="17" t="str">
        <f t="shared" si="34"/>
        <v/>
      </c>
      <c r="BL83" s="17"/>
    </row>
    <row r="84" spans="2:64" ht="165">
      <c r="B84" t="s">
        <v>87</v>
      </c>
      <c r="C84" t="s">
        <v>907</v>
      </c>
      <c r="G84" s="17" t="s">
        <v>538</v>
      </c>
      <c r="H84" t="s">
        <v>494</v>
      </c>
      <c r="I84" t="s">
        <v>490</v>
      </c>
      <c r="J84" t="s">
        <v>488</v>
      </c>
      <c r="K84" t="s">
        <v>490</v>
      </c>
      <c r="L84" t="s">
        <v>488</v>
      </c>
      <c r="M84" t="s">
        <v>490</v>
      </c>
      <c r="N84" t="s">
        <v>488</v>
      </c>
      <c r="O84" t="s">
        <v>490</v>
      </c>
      <c r="P84" t="s">
        <v>488</v>
      </c>
      <c r="Q84" t="s">
        <v>490</v>
      </c>
      <c r="R84" t="s">
        <v>488</v>
      </c>
      <c r="S84" t="s">
        <v>490</v>
      </c>
      <c r="T84" t="s">
        <v>494</v>
      </c>
      <c r="U84" t="s">
        <v>490</v>
      </c>
      <c r="V84" s="8" t="s">
        <v>336</v>
      </c>
      <c r="W84" s="17">
        <f t="shared" si="35"/>
        <v>11</v>
      </c>
      <c r="X84" s="17">
        <f t="shared" si="36"/>
        <v>18</v>
      </c>
      <c r="Y84" s="17">
        <f t="shared" si="37"/>
        <v>15</v>
      </c>
      <c r="Z84" s="17">
        <f t="shared" si="38"/>
        <v>18</v>
      </c>
      <c r="AA84" s="17">
        <f t="shared" si="39"/>
        <v>15</v>
      </c>
      <c r="AB84" s="17">
        <f t="shared" si="40"/>
        <v>18</v>
      </c>
      <c r="AC84" s="17">
        <f t="shared" si="41"/>
        <v>15</v>
      </c>
      <c r="AD84" s="17">
        <f t="shared" si="42"/>
        <v>18</v>
      </c>
      <c r="AE84" s="17">
        <f t="shared" si="43"/>
        <v>15</v>
      </c>
      <c r="AF84" s="17">
        <f t="shared" si="44"/>
        <v>18</v>
      </c>
      <c r="AG84" s="17">
        <f t="shared" si="45"/>
        <v>15</v>
      </c>
      <c r="AH84" s="17">
        <f t="shared" si="46"/>
        <v>18</v>
      </c>
      <c r="AI84" s="17">
        <f t="shared" si="47"/>
        <v>11</v>
      </c>
      <c r="AJ84" s="17">
        <f t="shared" si="48"/>
        <v>18</v>
      </c>
      <c r="AK84" s="17" t="str">
        <f t="shared" si="49"/>
        <v>11am-6pm</v>
      </c>
      <c r="AL84" s="17" t="str">
        <f t="shared" si="50"/>
        <v>3pm-6pm</v>
      </c>
      <c r="AM84" s="17" t="str">
        <f t="shared" si="51"/>
        <v>3pm-6pm</v>
      </c>
      <c r="AN84" s="17" t="str">
        <f t="shared" si="52"/>
        <v>3pm-6pm</v>
      </c>
      <c r="AO84" s="17" t="str">
        <f t="shared" si="53"/>
        <v>3pm-6pm</v>
      </c>
      <c r="AP84" s="17" t="str">
        <f t="shared" si="54"/>
        <v>3pm-6pm</v>
      </c>
      <c r="AQ84" s="17" t="str">
        <f t="shared" si="55"/>
        <v>11am-6pm</v>
      </c>
      <c r="AR84" s="17" t="s">
        <v>733</v>
      </c>
      <c r="AV84" s="4" t="s">
        <v>30</v>
      </c>
      <c r="AW84" s="4" t="s">
        <v>30</v>
      </c>
      <c r="AX84" s="16" t="str">
        <f t="shared" si="5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   'phone-number': "", 'address': "2915 W 44th Avenue Denver CO", 'other-amenities': ['','',''], 'has-drink':true, 'has-food':true},</v>
      </c>
      <c r="AY84" s="17" t="str">
        <f t="shared" si="57"/>
        <v/>
      </c>
      <c r="AZ84" s="17" t="str">
        <f t="shared" si="58"/>
        <v/>
      </c>
      <c r="BA84" s="17" t="str">
        <f t="shared" si="59"/>
        <v/>
      </c>
      <c r="BB84" s="17" t="str">
        <f t="shared" si="60"/>
        <v>&lt;img src=@img/drinkicon.png@&gt;</v>
      </c>
      <c r="BC84" s="17" t="str">
        <f t="shared" si="61"/>
        <v>&lt;img src=@img/foodicon.png@&gt;</v>
      </c>
      <c r="BD84" s="17" t="str">
        <f t="shared" si="62"/>
        <v>&lt;img src=@img/drinkicon.png@&gt;&lt;img src=@img/foodicon.png@&gt;</v>
      </c>
      <c r="BE84" s="17" t="str">
        <f t="shared" si="63"/>
        <v>drink food   highlands</v>
      </c>
      <c r="BF84" s="17" t="str">
        <f t="shared" si="64"/>
        <v>Highlands</v>
      </c>
      <c r="BG84" s="17">
        <v>39.776845000000002</v>
      </c>
      <c r="BH84" s="17">
        <v>-105.02446500000001</v>
      </c>
      <c r="BI84" s="17" t="str">
        <f t="shared" si="33"/>
        <v>[39.776845,-105.024465],</v>
      </c>
      <c r="BJ84" s="17"/>
      <c r="BK84" s="17" t="str">
        <f t="shared" si="34"/>
        <v/>
      </c>
      <c r="BL84" s="7"/>
    </row>
    <row r="85" spans="2:64" ht="180">
      <c r="B85" t="s">
        <v>953</v>
      </c>
      <c r="C85" t="s">
        <v>913</v>
      </c>
      <c r="G85" s="16" t="s">
        <v>954</v>
      </c>
      <c r="H85">
        <v>1000</v>
      </c>
      <c r="I85">
        <v>2400</v>
      </c>
      <c r="J85">
        <v>1100</v>
      </c>
      <c r="K85">
        <v>2400</v>
      </c>
      <c r="L85">
        <v>1500</v>
      </c>
      <c r="M85">
        <v>1800</v>
      </c>
      <c r="N85">
        <v>1500</v>
      </c>
      <c r="O85">
        <v>1800</v>
      </c>
      <c r="P85">
        <v>1500</v>
      </c>
      <c r="Q85">
        <v>1800</v>
      </c>
      <c r="R85">
        <v>1100</v>
      </c>
      <c r="S85">
        <v>2400</v>
      </c>
      <c r="T85">
        <v>1000</v>
      </c>
      <c r="U85">
        <v>2400</v>
      </c>
      <c r="V85" s="8" t="s">
        <v>1072</v>
      </c>
      <c r="W85" s="17">
        <f t="shared" si="35"/>
        <v>10</v>
      </c>
      <c r="X85" s="17">
        <f t="shared" si="36"/>
        <v>24</v>
      </c>
      <c r="Y85" s="17">
        <f t="shared" si="37"/>
        <v>11</v>
      </c>
      <c r="Z85" s="17">
        <f t="shared" si="38"/>
        <v>24</v>
      </c>
      <c r="AA85" s="17">
        <f t="shared" si="39"/>
        <v>15</v>
      </c>
      <c r="AB85" s="17">
        <f t="shared" si="40"/>
        <v>18</v>
      </c>
      <c r="AC85" s="17">
        <f t="shared" si="41"/>
        <v>15</v>
      </c>
      <c r="AD85" s="17">
        <f t="shared" si="42"/>
        <v>18</v>
      </c>
      <c r="AE85" s="17">
        <f t="shared" si="43"/>
        <v>15</v>
      </c>
      <c r="AF85" s="17">
        <f t="shared" si="44"/>
        <v>18</v>
      </c>
      <c r="AG85" s="17">
        <f t="shared" si="45"/>
        <v>11</v>
      </c>
      <c r="AH85" s="17">
        <f t="shared" si="46"/>
        <v>24</v>
      </c>
      <c r="AI85" s="17">
        <f t="shared" si="47"/>
        <v>10</v>
      </c>
      <c r="AJ85" s="17">
        <f t="shared" si="48"/>
        <v>24</v>
      </c>
      <c r="AK85" s="17" t="str">
        <f t="shared" si="49"/>
        <v>10am-12am</v>
      </c>
      <c r="AL85" s="17" t="str">
        <f t="shared" si="50"/>
        <v>11am-12am</v>
      </c>
      <c r="AM85" s="17" t="str">
        <f t="shared" si="51"/>
        <v>3pm-6pm</v>
      </c>
      <c r="AN85" s="17" t="str">
        <f t="shared" si="52"/>
        <v>3pm-6pm</v>
      </c>
      <c r="AO85" s="17" t="str">
        <f t="shared" si="53"/>
        <v>3pm-6pm</v>
      </c>
      <c r="AP85" s="17" t="str">
        <f t="shared" si="54"/>
        <v>11am-12am</v>
      </c>
      <c r="AQ85" s="17" t="str">
        <f t="shared" si="55"/>
        <v>10am-12am</v>
      </c>
      <c r="AR85" s="17" t="s">
        <v>1071</v>
      </c>
      <c r="AV85" s="4" t="s">
        <v>30</v>
      </c>
      <c r="AW85" s="4" t="s">
        <v>31</v>
      </c>
      <c r="AX85" s="16"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   'phone-number': "", 'address': "1950 S Holly St Denver CO", 'other-amenities': ['','',''], 'has-drink':true, 'has-food':false},</v>
      </c>
      <c r="AY85" s="17" t="str">
        <f t="shared" si="57"/>
        <v/>
      </c>
      <c r="AZ85" s="17" t="str">
        <f t="shared" si="58"/>
        <v/>
      </c>
      <c r="BA85" s="17" t="str">
        <f t="shared" si="59"/>
        <v/>
      </c>
      <c r="BB85" s="17" t="str">
        <f t="shared" si="60"/>
        <v>&lt;img src=@img/drinkicon.png@&gt;</v>
      </c>
      <c r="BC85" s="17" t="str">
        <f t="shared" si="61"/>
        <v/>
      </c>
      <c r="BD85" s="17" t="str">
        <f t="shared" si="62"/>
        <v>&lt;img src=@img/drinkicon.png@&gt;</v>
      </c>
      <c r="BE85" s="17" t="str">
        <f t="shared" si="63"/>
        <v>drink   lowery</v>
      </c>
      <c r="BF85" s="17" t="str">
        <f t="shared" si="64"/>
        <v>Lowery</v>
      </c>
      <c r="BG85" s="17">
        <v>39.681569000000003</v>
      </c>
      <c r="BH85" s="17">
        <v>-104.921684</v>
      </c>
      <c r="BI85" s="17" t="str">
        <f t="shared" si="33"/>
        <v>[39.681569,-104.921684],</v>
      </c>
      <c r="BJ85" s="17"/>
      <c r="BK85" s="17" t="str">
        <f t="shared" si="34"/>
        <v/>
      </c>
      <c r="BL85" s="17"/>
    </row>
    <row r="86" spans="2:64" ht="135">
      <c r="B86" t="s">
        <v>88</v>
      </c>
      <c r="C86" t="s">
        <v>318</v>
      </c>
      <c r="G86" s="17" t="s">
        <v>539</v>
      </c>
      <c r="H86" t="s">
        <v>488</v>
      </c>
      <c r="I86" t="s">
        <v>490</v>
      </c>
      <c r="J86" t="s">
        <v>488</v>
      </c>
      <c r="K86" t="s">
        <v>490</v>
      </c>
      <c r="L86" t="s">
        <v>488</v>
      </c>
      <c r="M86" t="s">
        <v>490</v>
      </c>
      <c r="N86" t="s">
        <v>488</v>
      </c>
      <c r="O86" t="s">
        <v>490</v>
      </c>
      <c r="P86" t="s">
        <v>488</v>
      </c>
      <c r="Q86" t="s">
        <v>490</v>
      </c>
      <c r="R86" t="s">
        <v>488</v>
      </c>
      <c r="S86" t="s">
        <v>490</v>
      </c>
      <c r="T86" t="s">
        <v>488</v>
      </c>
      <c r="U86" t="s">
        <v>490</v>
      </c>
      <c r="V86" s="17" t="s">
        <v>337</v>
      </c>
      <c r="W86" s="17">
        <f t="shared" si="35"/>
        <v>15</v>
      </c>
      <c r="X86" s="17">
        <f t="shared" si="36"/>
        <v>18</v>
      </c>
      <c r="Y86" s="17">
        <f t="shared" si="37"/>
        <v>15</v>
      </c>
      <c r="Z86" s="17">
        <f t="shared" si="38"/>
        <v>18</v>
      </c>
      <c r="AA86" s="17">
        <f t="shared" si="39"/>
        <v>15</v>
      </c>
      <c r="AB86" s="17">
        <f t="shared" si="40"/>
        <v>18</v>
      </c>
      <c r="AC86" s="17">
        <f t="shared" si="41"/>
        <v>15</v>
      </c>
      <c r="AD86" s="17">
        <f t="shared" si="42"/>
        <v>18</v>
      </c>
      <c r="AE86" s="17">
        <f t="shared" si="43"/>
        <v>15</v>
      </c>
      <c r="AF86" s="17">
        <f t="shared" si="44"/>
        <v>18</v>
      </c>
      <c r="AG86" s="17">
        <f t="shared" si="45"/>
        <v>15</v>
      </c>
      <c r="AH86" s="17">
        <f t="shared" si="46"/>
        <v>18</v>
      </c>
      <c r="AI86" s="17">
        <f t="shared" si="47"/>
        <v>15</v>
      </c>
      <c r="AJ86" s="17">
        <f t="shared" si="48"/>
        <v>18</v>
      </c>
      <c r="AK86" s="17" t="str">
        <f t="shared" si="49"/>
        <v>3pm-6pm</v>
      </c>
      <c r="AL86" s="17" t="str">
        <f t="shared" si="50"/>
        <v>3pm-6pm</v>
      </c>
      <c r="AM86" s="17" t="str">
        <f t="shared" si="51"/>
        <v>3pm-6pm</v>
      </c>
      <c r="AN86" s="17" t="str">
        <f t="shared" si="52"/>
        <v>3pm-6pm</v>
      </c>
      <c r="AO86" s="17" t="str">
        <f t="shared" si="53"/>
        <v>3pm-6pm</v>
      </c>
      <c r="AP86" s="17" t="str">
        <f t="shared" si="54"/>
        <v>3pm-6pm</v>
      </c>
      <c r="AQ86" s="17" t="str">
        <f t="shared" si="55"/>
        <v>3pm-6pm</v>
      </c>
      <c r="AR86" s="19" t="s">
        <v>734</v>
      </c>
      <c r="AV86" s="17" t="s">
        <v>30</v>
      </c>
      <c r="AW86" s="17" t="s">
        <v>30</v>
      </c>
      <c r="AX86" s="16"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   'phone-number': "", 'address': "1317 14th Street Denver CO", 'other-amenities': ['','',''], 'has-drink':true, 'has-food':true},</v>
      </c>
      <c r="AY86" s="17" t="str">
        <f t="shared" si="57"/>
        <v/>
      </c>
      <c r="AZ86" s="17" t="str">
        <f t="shared" si="58"/>
        <v/>
      </c>
      <c r="BA86" s="17" t="str">
        <f t="shared" si="59"/>
        <v/>
      </c>
      <c r="BB86" s="17" t="str">
        <f t="shared" si="60"/>
        <v>&lt;img src=@img/drinkicon.png@&gt;</v>
      </c>
      <c r="BC86" s="17" t="str">
        <f t="shared" si="61"/>
        <v>&lt;img src=@img/foodicon.png@&gt;</v>
      </c>
      <c r="BD86" s="17" t="str">
        <f t="shared" si="62"/>
        <v>&lt;img src=@img/drinkicon.png@&gt;&lt;img src=@img/foodicon.png@&gt;</v>
      </c>
      <c r="BE86" s="17" t="str">
        <f t="shared" si="63"/>
        <v>drink food   LoDo</v>
      </c>
      <c r="BF86" s="17" t="str">
        <f t="shared" si="64"/>
        <v>LoDo</v>
      </c>
      <c r="BG86" s="17">
        <v>39.747732999999997</v>
      </c>
      <c r="BH86" s="17">
        <v>-105.00001899999999</v>
      </c>
      <c r="BI86" s="17" t="str">
        <f t="shared" si="33"/>
        <v>[39.747733,-105.000019],</v>
      </c>
      <c r="BJ86" s="17"/>
      <c r="BK86" s="17" t="str">
        <f t="shared" si="34"/>
        <v/>
      </c>
      <c r="BL86" s="7"/>
    </row>
    <row r="87" spans="2:64" ht="165">
      <c r="B87" t="s">
        <v>277</v>
      </c>
      <c r="C87" t="s">
        <v>907</v>
      </c>
      <c r="G87" s="17" t="s">
        <v>307</v>
      </c>
      <c r="N87">
        <v>1600</v>
      </c>
      <c r="O87">
        <v>2000</v>
      </c>
      <c r="R87" s="17"/>
      <c r="S87" s="17"/>
      <c r="V87" s="8" t="s">
        <v>1036</v>
      </c>
      <c r="W87" s="17" t="str">
        <f t="shared" si="35"/>
        <v/>
      </c>
      <c r="X87" s="17" t="str">
        <f t="shared" si="36"/>
        <v/>
      </c>
      <c r="Y87" s="17" t="str">
        <f t="shared" si="37"/>
        <v/>
      </c>
      <c r="Z87" s="17" t="str">
        <f t="shared" si="38"/>
        <v/>
      </c>
      <c r="AA87" s="17" t="str">
        <f t="shared" si="39"/>
        <v/>
      </c>
      <c r="AB87" s="17" t="str">
        <f t="shared" si="40"/>
        <v/>
      </c>
      <c r="AC87" s="17">
        <f t="shared" si="41"/>
        <v>16</v>
      </c>
      <c r="AD87" s="17">
        <f t="shared" si="42"/>
        <v>20</v>
      </c>
      <c r="AE87" s="17" t="str">
        <f t="shared" si="43"/>
        <v/>
      </c>
      <c r="AF87" s="17" t="str">
        <f t="shared" si="44"/>
        <v/>
      </c>
      <c r="AG87" s="17" t="str">
        <f t="shared" si="45"/>
        <v/>
      </c>
      <c r="AH87" s="17" t="str">
        <f t="shared" si="46"/>
        <v/>
      </c>
      <c r="AI87" s="17" t="str">
        <f t="shared" si="47"/>
        <v/>
      </c>
      <c r="AJ87" s="17" t="str">
        <f t="shared" si="48"/>
        <v/>
      </c>
      <c r="AK87" s="17" t="str">
        <f t="shared" si="49"/>
        <v/>
      </c>
      <c r="AL87" s="17" t="str">
        <f t="shared" si="50"/>
        <v/>
      </c>
      <c r="AM87" s="17" t="str">
        <f t="shared" si="51"/>
        <v/>
      </c>
      <c r="AN87" s="17" t="str">
        <f t="shared" si="52"/>
        <v>4pm-8pm</v>
      </c>
      <c r="AO87" s="17" t="str">
        <f t="shared" si="53"/>
        <v/>
      </c>
      <c r="AP87" s="17" t="str">
        <f t="shared" si="54"/>
        <v/>
      </c>
      <c r="AQ87" s="17" t="str">
        <f t="shared" si="55"/>
        <v/>
      </c>
      <c r="AR87" s="17" t="s">
        <v>904</v>
      </c>
      <c r="AS87" t="s">
        <v>485</v>
      </c>
      <c r="AT87" t="s">
        <v>486</v>
      </c>
      <c r="AV87" s="4" t="s">
        <v>30</v>
      </c>
      <c r="AW87" s="17" t="s">
        <v>31</v>
      </c>
      <c r="AX87" s="16" t="str">
        <f t="shared" si="56"/>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   'phone-number': "", 'address': "3845 Lipan St, Denver, CO ", 'other-amenities': ['outside','pet',''], 'has-drink':true, 'has-food':false},</v>
      </c>
      <c r="AY87" s="17" t="str">
        <f t="shared" si="57"/>
        <v>&lt;img src=@img/outdoor.png@&gt;</v>
      </c>
      <c r="AZ87" s="17" t="str">
        <f t="shared" si="58"/>
        <v>&lt;img src=@img/pets.png@&gt;</v>
      </c>
      <c r="BA87" s="17" t="str">
        <f t="shared" si="59"/>
        <v/>
      </c>
      <c r="BB87" s="17" t="str">
        <f t="shared" si="60"/>
        <v>&lt;img src=@img/drinkicon.png@&gt;</v>
      </c>
      <c r="BC87" s="17" t="str">
        <f t="shared" si="61"/>
        <v/>
      </c>
      <c r="BD87" s="17" t="str">
        <f t="shared" si="62"/>
        <v>&lt;img src=@img/outdoor.png@&gt;&lt;img src=@img/pets.png@&gt;&lt;img src=@img/drinkicon.png@&gt;</v>
      </c>
      <c r="BE87" s="17" t="str">
        <f t="shared" si="63"/>
        <v>outdoor pet drink   highlands</v>
      </c>
      <c r="BF87" s="17" t="str">
        <f t="shared" si="64"/>
        <v>Highlands</v>
      </c>
      <c r="BG87" s="17">
        <v>39.770215</v>
      </c>
      <c r="BH87" s="17">
        <v>-105.002073</v>
      </c>
      <c r="BI87" s="17" t="str">
        <f t="shared" si="33"/>
        <v>[39.770215,-105.002073],</v>
      </c>
      <c r="BJ87" s="17"/>
      <c r="BK87" s="17" t="str">
        <f t="shared" si="34"/>
        <v/>
      </c>
      <c r="BL87" s="7"/>
    </row>
    <row r="88" spans="2:64" ht="150">
      <c r="B88" s="8" t="s">
        <v>89</v>
      </c>
      <c r="C88" s="8" t="s">
        <v>700</v>
      </c>
      <c r="D88" s="8"/>
      <c r="E88" s="8"/>
      <c r="F88" s="8"/>
      <c r="G88" s="17" t="s">
        <v>540</v>
      </c>
      <c r="H88" s="8" t="s">
        <v>495</v>
      </c>
      <c r="I88" s="8" t="s">
        <v>491</v>
      </c>
      <c r="J88" s="8" t="s">
        <v>495</v>
      </c>
      <c r="K88" s="8" t="s">
        <v>499</v>
      </c>
      <c r="L88" s="8" t="s">
        <v>495</v>
      </c>
      <c r="M88" s="8" t="s">
        <v>491</v>
      </c>
      <c r="N88" s="8" t="s">
        <v>495</v>
      </c>
      <c r="O88" s="8" t="s">
        <v>491</v>
      </c>
      <c r="P88" s="8" t="s">
        <v>495</v>
      </c>
      <c r="Q88" s="8" t="s">
        <v>491</v>
      </c>
      <c r="R88" s="8" t="s">
        <v>495</v>
      </c>
      <c r="S88" s="8" t="s">
        <v>491</v>
      </c>
      <c r="T88" s="8" t="s">
        <v>495</v>
      </c>
      <c r="U88" s="8" t="s">
        <v>491</v>
      </c>
      <c r="V88" s="8" t="s">
        <v>338</v>
      </c>
      <c r="W88" s="17">
        <f t="shared" si="35"/>
        <v>16</v>
      </c>
      <c r="X88" s="17">
        <f t="shared" si="36"/>
        <v>19</v>
      </c>
      <c r="Y88" s="17">
        <f t="shared" si="37"/>
        <v>16</v>
      </c>
      <c r="Z88" s="17">
        <f t="shared" si="38"/>
        <v>22</v>
      </c>
      <c r="AA88" s="17">
        <f t="shared" si="39"/>
        <v>16</v>
      </c>
      <c r="AB88" s="17">
        <f t="shared" si="40"/>
        <v>19</v>
      </c>
      <c r="AC88" s="17">
        <f t="shared" si="41"/>
        <v>16</v>
      </c>
      <c r="AD88" s="17">
        <f t="shared" si="42"/>
        <v>19</v>
      </c>
      <c r="AE88" s="17">
        <f t="shared" si="43"/>
        <v>16</v>
      </c>
      <c r="AF88" s="17">
        <f t="shared" si="44"/>
        <v>19</v>
      </c>
      <c r="AG88" s="17">
        <f t="shared" si="45"/>
        <v>16</v>
      </c>
      <c r="AH88" s="17">
        <f t="shared" si="46"/>
        <v>19</v>
      </c>
      <c r="AI88" s="17">
        <f t="shared" si="47"/>
        <v>16</v>
      </c>
      <c r="AJ88" s="17">
        <f t="shared" si="48"/>
        <v>19</v>
      </c>
      <c r="AK88" s="17" t="str">
        <f t="shared" si="49"/>
        <v>4pm-7pm</v>
      </c>
      <c r="AL88" s="17" t="str">
        <f t="shared" si="50"/>
        <v>4pm-10pm</v>
      </c>
      <c r="AM88" s="17" t="str">
        <f t="shared" si="51"/>
        <v>4pm-7pm</v>
      </c>
      <c r="AN88" s="17" t="str">
        <f t="shared" si="52"/>
        <v>4pm-7pm</v>
      </c>
      <c r="AO88" s="17" t="str">
        <f t="shared" si="53"/>
        <v>4pm-7pm</v>
      </c>
      <c r="AP88" s="17" t="str">
        <f t="shared" si="54"/>
        <v>4pm-7pm</v>
      </c>
      <c r="AQ88" s="17" t="str">
        <f t="shared" si="55"/>
        <v>4pm-7pm</v>
      </c>
      <c r="AR88" s="10" t="s">
        <v>735</v>
      </c>
      <c r="AS88" s="8"/>
      <c r="AT88" s="8"/>
      <c r="AU88" s="8"/>
      <c r="AV88" s="11" t="s">
        <v>30</v>
      </c>
      <c r="AW88" s="11" t="s">
        <v>31</v>
      </c>
      <c r="AX88" s="16"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   'phone-number': "", 'address': "375 S. Pearl St. Denver CO", 'other-amenities': ['','',''], 'has-drink':true, 'has-food':false},</v>
      </c>
      <c r="AY88" s="17" t="str">
        <f t="shared" si="57"/>
        <v/>
      </c>
      <c r="AZ88" s="17" t="str">
        <f t="shared" si="58"/>
        <v/>
      </c>
      <c r="BA88" s="17" t="str">
        <f t="shared" si="59"/>
        <v/>
      </c>
      <c r="BB88" s="17" t="str">
        <f t="shared" si="60"/>
        <v>&lt;img src=@img/drinkicon.png@&gt;</v>
      </c>
      <c r="BC88" s="17" t="str">
        <f t="shared" si="61"/>
        <v/>
      </c>
      <c r="BD88" s="17" t="str">
        <f t="shared" si="62"/>
        <v>&lt;img src=@img/drinkicon.png@&gt;</v>
      </c>
      <c r="BE88" s="17" t="str">
        <f t="shared" si="63"/>
        <v>drink   Washington</v>
      </c>
      <c r="BF88" s="17" t="str">
        <f t="shared" si="64"/>
        <v>Washington Park</v>
      </c>
      <c r="BG88" s="17">
        <v>39.709715000000003</v>
      </c>
      <c r="BH88" s="17">
        <v>-104.980572</v>
      </c>
      <c r="BI88" s="17" t="str">
        <f t="shared" si="33"/>
        <v>[39.709715,-104.980572],</v>
      </c>
      <c r="BJ88" s="17"/>
      <c r="BK88" s="17" t="str">
        <f t="shared" si="34"/>
        <v/>
      </c>
      <c r="BL88" s="7"/>
    </row>
    <row r="89" spans="2:64" ht="120">
      <c r="B89" t="s">
        <v>267</v>
      </c>
      <c r="C89" t="s">
        <v>279</v>
      </c>
      <c r="G89" s="17" t="s">
        <v>296</v>
      </c>
      <c r="W89" s="17" t="str">
        <f t="shared" si="35"/>
        <v/>
      </c>
      <c r="X89" s="17" t="str">
        <f t="shared" si="36"/>
        <v/>
      </c>
      <c r="Y89" s="17" t="str">
        <f t="shared" si="37"/>
        <v/>
      </c>
      <c r="Z89" s="17" t="str">
        <f t="shared" si="38"/>
        <v/>
      </c>
      <c r="AA89" s="17" t="str">
        <f t="shared" si="39"/>
        <v/>
      </c>
      <c r="AB89" s="17" t="str">
        <f t="shared" si="40"/>
        <v/>
      </c>
      <c r="AC89" s="17" t="str">
        <f t="shared" si="41"/>
        <v/>
      </c>
      <c r="AD89" s="17" t="str">
        <f t="shared" si="42"/>
        <v/>
      </c>
      <c r="AE89" s="17" t="str">
        <f t="shared" si="43"/>
        <v/>
      </c>
      <c r="AF89" s="17" t="str">
        <f t="shared" si="44"/>
        <v/>
      </c>
      <c r="AG89" s="17" t="str">
        <f t="shared" si="45"/>
        <v/>
      </c>
      <c r="AH89" s="17" t="str">
        <f t="shared" si="46"/>
        <v/>
      </c>
      <c r="AI89" s="17" t="str">
        <f t="shared" si="47"/>
        <v/>
      </c>
      <c r="AJ89" s="17" t="str">
        <f t="shared" si="48"/>
        <v/>
      </c>
      <c r="AK89" s="17" t="str">
        <f t="shared" si="49"/>
        <v/>
      </c>
      <c r="AL89" s="17" t="str">
        <f t="shared" si="50"/>
        <v/>
      </c>
      <c r="AM89" s="17" t="str">
        <f t="shared" si="51"/>
        <v/>
      </c>
      <c r="AN89" s="17" t="str">
        <f t="shared" si="52"/>
        <v/>
      </c>
      <c r="AO89" s="17" t="str">
        <f t="shared" si="53"/>
        <v/>
      </c>
      <c r="AP89" s="17" t="str">
        <f t="shared" si="54"/>
        <v/>
      </c>
      <c r="AQ89" s="17" t="str">
        <f t="shared" si="55"/>
        <v/>
      </c>
      <c r="AR89" s="17" t="s">
        <v>899</v>
      </c>
      <c r="AS89" t="s">
        <v>485</v>
      </c>
      <c r="AV89" s="17" t="s">
        <v>31</v>
      </c>
      <c r="AW89" s="17" t="s">
        <v>31</v>
      </c>
      <c r="AX89" s="16" t="str">
        <f t="shared" si="56"/>
        <v>{
    'name': "Finn's Manor",
    'area': "RiNo",'hours': {
      'sunday-start':"", 'sunday-end':"", 'monday-start':"", 'monday-end':"", 'tuesday-start':"", 'tuesday-end':"", 'wednesday-start':"", 'wednesday-end':"", 'thursday-start':"", 'thursday-end':"", 'friday-start':"", 'friday-end':"", 'saturday-start':"", 'saturday-end':""},  'description': "", 'link':"http://www.finnsmanor.co/", 'pricing':"",   'phone-number': "", 'address': "2927 Larimer St, Denver, CO ", 'other-amenities': ['outside','',''], 'has-drink':false, 'has-food':false},</v>
      </c>
      <c r="AY89" s="17" t="str">
        <f t="shared" si="57"/>
        <v>&lt;img src=@img/outdoor.png@&gt;</v>
      </c>
      <c r="AZ89" s="17" t="str">
        <f t="shared" si="58"/>
        <v/>
      </c>
      <c r="BA89" s="17" t="str">
        <f t="shared" si="59"/>
        <v/>
      </c>
      <c r="BB89" s="17" t="str">
        <f t="shared" si="60"/>
        <v/>
      </c>
      <c r="BC89" s="17" t="str">
        <f t="shared" si="61"/>
        <v/>
      </c>
      <c r="BD89" s="17" t="str">
        <f t="shared" si="62"/>
        <v>&lt;img src=@img/outdoor.png@&gt;</v>
      </c>
      <c r="BE89" s="17" t="str">
        <f t="shared" si="63"/>
        <v>outdoor   RiNo</v>
      </c>
      <c r="BF89" s="17" t="str">
        <f t="shared" si="64"/>
        <v>RiNo</v>
      </c>
      <c r="BG89" s="17">
        <v>39.761971000000003</v>
      </c>
      <c r="BH89" s="17">
        <v>-104.981578</v>
      </c>
      <c r="BI89" s="17" t="str">
        <f t="shared" si="33"/>
        <v>[39.761971,-104.981578],</v>
      </c>
      <c r="BJ89" s="17"/>
      <c r="BK89" s="17" t="str">
        <f t="shared" si="34"/>
        <v/>
      </c>
      <c r="BL89" s="7"/>
    </row>
    <row r="90" spans="2:64" ht="165">
      <c r="B90" t="s">
        <v>90</v>
      </c>
      <c r="C90" t="s">
        <v>1137</v>
      </c>
      <c r="G90" s="17" t="s">
        <v>541</v>
      </c>
      <c r="H90" t="s">
        <v>488</v>
      </c>
      <c r="I90" t="s">
        <v>490</v>
      </c>
      <c r="J90" t="s">
        <v>488</v>
      </c>
      <c r="K90" t="s">
        <v>490</v>
      </c>
      <c r="L90" t="s">
        <v>488</v>
      </c>
      <c r="M90" t="s">
        <v>490</v>
      </c>
      <c r="N90" t="s">
        <v>488</v>
      </c>
      <c r="O90" t="s">
        <v>490</v>
      </c>
      <c r="P90" t="s">
        <v>488</v>
      </c>
      <c r="Q90" t="s">
        <v>490</v>
      </c>
      <c r="R90" t="s">
        <v>488</v>
      </c>
      <c r="S90" t="s">
        <v>490</v>
      </c>
      <c r="T90" t="s">
        <v>488</v>
      </c>
      <c r="U90" t="s">
        <v>490</v>
      </c>
      <c r="V90" s="17" t="s">
        <v>339</v>
      </c>
      <c r="W90" s="17">
        <f t="shared" si="35"/>
        <v>15</v>
      </c>
      <c r="X90" s="17">
        <f t="shared" si="36"/>
        <v>18</v>
      </c>
      <c r="Y90" s="17">
        <f t="shared" si="37"/>
        <v>15</v>
      </c>
      <c r="Z90" s="17">
        <f t="shared" si="38"/>
        <v>18</v>
      </c>
      <c r="AA90" s="17">
        <f t="shared" si="39"/>
        <v>15</v>
      </c>
      <c r="AB90" s="17">
        <f t="shared" si="40"/>
        <v>18</v>
      </c>
      <c r="AC90" s="17">
        <f t="shared" si="41"/>
        <v>15</v>
      </c>
      <c r="AD90" s="17">
        <f t="shared" si="42"/>
        <v>18</v>
      </c>
      <c r="AE90" s="17">
        <f t="shared" si="43"/>
        <v>15</v>
      </c>
      <c r="AF90" s="17">
        <f t="shared" si="44"/>
        <v>18</v>
      </c>
      <c r="AG90" s="17">
        <f t="shared" si="45"/>
        <v>15</v>
      </c>
      <c r="AH90" s="17">
        <f t="shared" si="46"/>
        <v>18</v>
      </c>
      <c r="AI90" s="17">
        <f t="shared" si="47"/>
        <v>15</v>
      </c>
      <c r="AJ90" s="17">
        <f t="shared" si="48"/>
        <v>18</v>
      </c>
      <c r="AK90" s="17" t="str">
        <f t="shared" si="49"/>
        <v>3pm-6pm</v>
      </c>
      <c r="AL90" s="17" t="str">
        <f t="shared" si="50"/>
        <v>3pm-6pm</v>
      </c>
      <c r="AM90" s="17" t="str">
        <f t="shared" si="51"/>
        <v>3pm-6pm</v>
      </c>
      <c r="AN90" s="17" t="str">
        <f t="shared" si="52"/>
        <v>3pm-6pm</v>
      </c>
      <c r="AO90" s="17" t="str">
        <f t="shared" si="53"/>
        <v>3pm-6pm</v>
      </c>
      <c r="AP90" s="17" t="str">
        <f t="shared" si="54"/>
        <v>3pm-6pm</v>
      </c>
      <c r="AQ90" s="17" t="str">
        <f t="shared" si="55"/>
        <v>3pm-6pm</v>
      </c>
      <c r="AR90" s="18" t="s">
        <v>736</v>
      </c>
      <c r="AS90" t="s">
        <v>485</v>
      </c>
      <c r="AV90" s="17" t="s">
        <v>30</v>
      </c>
      <c r="AW90" s="17" t="s">
        <v>30</v>
      </c>
      <c r="AX90" s="16"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   'phone-number': "", 'address': "1201 Broadway Denver CO", 'other-amenities': ['outside','',''], 'has-drink':true, 'has-food':true},</v>
      </c>
      <c r="AY90" s="17" t="str">
        <f t="shared" si="57"/>
        <v>&lt;img src=@img/outdoor.png@&gt;</v>
      </c>
      <c r="AZ90" s="17" t="str">
        <f t="shared" si="58"/>
        <v/>
      </c>
      <c r="BA90" s="17" t="str">
        <f t="shared" si="59"/>
        <v/>
      </c>
      <c r="BB90" s="17" t="str">
        <f t="shared" si="60"/>
        <v>&lt;img src=@img/drinkicon.png@&gt;</v>
      </c>
      <c r="BC90" s="17" t="str">
        <f t="shared" si="61"/>
        <v>&lt;img src=@img/foodicon.png@&gt;</v>
      </c>
      <c r="BD90" s="17" t="str">
        <f t="shared" si="62"/>
        <v>&lt;img src=@img/outdoor.png@&gt;&lt;img src=@img/drinkicon.png@&gt;&lt;img src=@img/foodicon.png@&gt;</v>
      </c>
      <c r="BE90" s="17" t="str">
        <f t="shared" si="63"/>
        <v>outdoor drink food   capital</v>
      </c>
      <c r="BF90" s="17" t="str">
        <f t="shared" si="64"/>
        <v>Capital Hill</v>
      </c>
      <c r="BG90" s="17">
        <v>39.735475999999998</v>
      </c>
      <c r="BH90" s="17">
        <v>-104.987831</v>
      </c>
      <c r="BI90" s="17" t="str">
        <f t="shared" si="33"/>
        <v>[39.735476,-104.987831],</v>
      </c>
      <c r="BJ90" s="17"/>
      <c r="BK90" s="17" t="str">
        <f t="shared" si="34"/>
        <v/>
      </c>
      <c r="BL90" s="7"/>
    </row>
    <row r="91" spans="2:64" ht="120">
      <c r="B91" t="s">
        <v>984</v>
      </c>
      <c r="C91" t="s">
        <v>912</v>
      </c>
      <c r="G91" s="16" t="s">
        <v>985</v>
      </c>
      <c r="W91" s="17" t="str">
        <f t="shared" si="35"/>
        <v/>
      </c>
      <c r="X91" s="17" t="str">
        <f t="shared" si="36"/>
        <v/>
      </c>
      <c r="Y91" s="17" t="str">
        <f t="shared" si="37"/>
        <v/>
      </c>
      <c r="Z91" s="17" t="str">
        <f t="shared" si="38"/>
        <v/>
      </c>
      <c r="AA91" s="17" t="str">
        <f t="shared" si="39"/>
        <v/>
      </c>
      <c r="AB91" s="17" t="str">
        <f t="shared" si="40"/>
        <v/>
      </c>
      <c r="AC91" s="17" t="str">
        <f t="shared" si="41"/>
        <v/>
      </c>
      <c r="AD91" s="17" t="str">
        <f t="shared" si="42"/>
        <v/>
      </c>
      <c r="AE91" s="17" t="str">
        <f t="shared" si="43"/>
        <v/>
      </c>
      <c r="AF91" s="17" t="str">
        <f t="shared" si="44"/>
        <v/>
      </c>
      <c r="AG91" s="17" t="str">
        <f t="shared" si="45"/>
        <v/>
      </c>
      <c r="AH91" s="17" t="str">
        <f t="shared" si="46"/>
        <v/>
      </c>
      <c r="AI91" s="17" t="str">
        <f t="shared" si="47"/>
        <v/>
      </c>
      <c r="AJ91" s="17" t="str">
        <f t="shared" si="48"/>
        <v/>
      </c>
      <c r="AK91" s="17" t="str">
        <f t="shared" si="49"/>
        <v/>
      </c>
      <c r="AL91" s="17" t="str">
        <f t="shared" si="50"/>
        <v/>
      </c>
      <c r="AM91" s="17" t="str">
        <f t="shared" si="51"/>
        <v/>
      </c>
      <c r="AN91" s="17" t="str">
        <f t="shared" si="52"/>
        <v/>
      </c>
      <c r="AO91" s="17" t="str">
        <f t="shared" si="53"/>
        <v/>
      </c>
      <c r="AP91" s="17" t="str">
        <f t="shared" si="54"/>
        <v/>
      </c>
      <c r="AQ91" s="17" t="str">
        <f t="shared" si="55"/>
        <v/>
      </c>
      <c r="AR91" s="17" t="s">
        <v>1099</v>
      </c>
      <c r="AV91" s="4" t="s">
        <v>31</v>
      </c>
      <c r="AW91" s="4" t="s">
        <v>31</v>
      </c>
      <c r="AX91" s="16"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   'phone-number': "", 'address': "1309 26th St Denver CO", 'other-amenities': ['','',''], 'has-drink':false, 'has-food':false},</v>
      </c>
      <c r="AY91" s="17" t="str">
        <f t="shared" si="57"/>
        <v/>
      </c>
      <c r="AZ91" s="17" t="str">
        <f t="shared" si="58"/>
        <v/>
      </c>
      <c r="BA91" s="17" t="str">
        <f t="shared" si="59"/>
        <v/>
      </c>
      <c r="BB91" s="17" t="str">
        <f t="shared" si="60"/>
        <v/>
      </c>
      <c r="BC91" s="17" t="str">
        <f t="shared" si="61"/>
        <v/>
      </c>
      <c r="BD91" s="17" t="str">
        <f t="shared" si="62"/>
        <v/>
      </c>
      <c r="BE91" s="17" t="str">
        <f t="shared" si="63"/>
        <v xml:space="preserve">  five</v>
      </c>
      <c r="BF91" s="17" t="str">
        <f t="shared" si="64"/>
        <v>Five Points</v>
      </c>
      <c r="BG91" s="17">
        <v>39.758861000000003</v>
      </c>
      <c r="BH91" s="17">
        <v>-104.98540800000001</v>
      </c>
      <c r="BI91" s="17" t="str">
        <f t="shared" si="33"/>
        <v>[39.758861,-104.985408],</v>
      </c>
      <c r="BJ91" s="17"/>
      <c r="BK91" s="17" t="str">
        <f t="shared" si="34"/>
        <v/>
      </c>
      <c r="BL91" s="17"/>
    </row>
    <row r="92" spans="2:64" ht="120">
      <c r="B92" t="s">
        <v>944</v>
      </c>
      <c r="C92" t="s">
        <v>911</v>
      </c>
      <c r="G92" s="16" t="s">
        <v>945</v>
      </c>
      <c r="W92" s="17" t="str">
        <f t="shared" si="35"/>
        <v/>
      </c>
      <c r="X92" s="17" t="str">
        <f t="shared" si="36"/>
        <v/>
      </c>
      <c r="Y92" s="17" t="str">
        <f t="shared" si="37"/>
        <v/>
      </c>
      <c r="Z92" s="17" t="str">
        <f t="shared" si="38"/>
        <v/>
      </c>
      <c r="AA92" s="17" t="str">
        <f t="shared" si="39"/>
        <v/>
      </c>
      <c r="AB92" s="17" t="str">
        <f t="shared" si="40"/>
        <v/>
      </c>
      <c r="AC92" s="17" t="str">
        <f t="shared" si="41"/>
        <v/>
      </c>
      <c r="AD92" s="17" t="str">
        <f t="shared" si="42"/>
        <v/>
      </c>
      <c r="AE92" s="17" t="str">
        <f t="shared" si="43"/>
        <v/>
      </c>
      <c r="AF92" s="17" t="str">
        <f t="shared" si="44"/>
        <v/>
      </c>
      <c r="AG92" s="17" t="str">
        <f t="shared" si="45"/>
        <v/>
      </c>
      <c r="AH92" s="17" t="str">
        <f t="shared" si="46"/>
        <v/>
      </c>
      <c r="AI92" s="17" t="str">
        <f t="shared" si="47"/>
        <v/>
      </c>
      <c r="AJ92" s="17" t="str">
        <f t="shared" si="48"/>
        <v/>
      </c>
      <c r="AK92" s="17" t="str">
        <f t="shared" si="49"/>
        <v/>
      </c>
      <c r="AL92" s="17" t="str">
        <f t="shared" si="50"/>
        <v/>
      </c>
      <c r="AM92" s="17" t="str">
        <f t="shared" si="51"/>
        <v/>
      </c>
      <c r="AN92" s="17" t="str">
        <f t="shared" si="52"/>
        <v/>
      </c>
      <c r="AO92" s="17" t="str">
        <f t="shared" si="53"/>
        <v/>
      </c>
      <c r="AP92" s="17" t="str">
        <f t="shared" si="54"/>
        <v/>
      </c>
      <c r="AQ92" s="17" t="str">
        <f t="shared" si="55"/>
        <v/>
      </c>
      <c r="AR92" s="22" t="s">
        <v>1062</v>
      </c>
      <c r="AV92" s="4" t="s">
        <v>31</v>
      </c>
      <c r="AW92" s="4" t="s">
        <v>31</v>
      </c>
      <c r="AX92" s="16"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   'phone-number': "", 'address': "18648 E Hampden Ave Aurora, CO", 'other-amenities': ['','',''], 'has-drink':false, 'has-food':false},</v>
      </c>
      <c r="AY92" s="17" t="str">
        <f t="shared" si="57"/>
        <v/>
      </c>
      <c r="AZ92" s="17" t="str">
        <f t="shared" si="58"/>
        <v/>
      </c>
      <c r="BA92" s="17" t="str">
        <f t="shared" si="59"/>
        <v/>
      </c>
      <c r="BB92" s="17" t="str">
        <f t="shared" si="60"/>
        <v/>
      </c>
      <c r="BC92" s="17" t="str">
        <f t="shared" si="61"/>
        <v/>
      </c>
      <c r="BD92" s="17" t="str">
        <f t="shared" si="62"/>
        <v/>
      </c>
      <c r="BE92" s="17" t="str">
        <f t="shared" si="63"/>
        <v xml:space="preserve">  aurora</v>
      </c>
      <c r="BF92" s="17" t="str">
        <f t="shared" si="64"/>
        <v>Aurora</v>
      </c>
      <c r="BG92" s="17">
        <v>39.651457999999998</v>
      </c>
      <c r="BH92" s="17">
        <v>-104.771021</v>
      </c>
      <c r="BI92" s="17" t="str">
        <f t="shared" si="33"/>
        <v>[39.651458,-104.771021],</v>
      </c>
      <c r="BJ92" s="17"/>
      <c r="BK92" s="17" t="str">
        <f t="shared" si="34"/>
        <v/>
      </c>
      <c r="BL92" s="17"/>
    </row>
    <row r="93" spans="2:64" s="17" customFormat="1" ht="135">
      <c r="B93" s="17" t="s">
        <v>91</v>
      </c>
      <c r="C93" s="17" t="s">
        <v>907</v>
      </c>
      <c r="G93" s="17" t="s">
        <v>542</v>
      </c>
      <c r="H93" s="17" t="s">
        <v>495</v>
      </c>
      <c r="I93" s="17" t="s">
        <v>490</v>
      </c>
      <c r="J93" s="17" t="s">
        <v>495</v>
      </c>
      <c r="K93" s="17" t="s">
        <v>490</v>
      </c>
      <c r="L93" s="17" t="s">
        <v>495</v>
      </c>
      <c r="M93" s="17" t="s">
        <v>490</v>
      </c>
      <c r="N93" s="17" t="s">
        <v>495</v>
      </c>
      <c r="O93" s="17" t="s">
        <v>490</v>
      </c>
      <c r="P93" s="17" t="s">
        <v>495</v>
      </c>
      <c r="Q93" s="17" t="s">
        <v>490</v>
      </c>
      <c r="R93" s="17" t="s">
        <v>495</v>
      </c>
      <c r="S93" s="17" t="s">
        <v>490</v>
      </c>
      <c r="T93" s="17" t="s">
        <v>495</v>
      </c>
      <c r="U93" s="17" t="s">
        <v>490</v>
      </c>
      <c r="V93" s="8" t="s">
        <v>332</v>
      </c>
      <c r="W93" s="17">
        <f t="shared" si="35"/>
        <v>16</v>
      </c>
      <c r="X93" s="17">
        <f t="shared" si="36"/>
        <v>18</v>
      </c>
      <c r="Y93" s="17">
        <f t="shared" si="37"/>
        <v>16</v>
      </c>
      <c r="Z93" s="17">
        <f t="shared" si="38"/>
        <v>18</v>
      </c>
      <c r="AA93" s="17">
        <f t="shared" si="39"/>
        <v>16</v>
      </c>
      <c r="AB93" s="17">
        <f t="shared" si="40"/>
        <v>18</v>
      </c>
      <c r="AC93" s="17">
        <f t="shared" si="41"/>
        <v>16</v>
      </c>
      <c r="AD93" s="17">
        <f t="shared" si="42"/>
        <v>18</v>
      </c>
      <c r="AE93" s="17">
        <f t="shared" si="43"/>
        <v>16</v>
      </c>
      <c r="AF93" s="17">
        <f t="shared" si="44"/>
        <v>18</v>
      </c>
      <c r="AG93" s="17">
        <f t="shared" si="45"/>
        <v>16</v>
      </c>
      <c r="AH93" s="17">
        <f t="shared" si="46"/>
        <v>18</v>
      </c>
      <c r="AI93" s="17">
        <f t="shared" si="47"/>
        <v>16</v>
      </c>
      <c r="AJ93" s="17">
        <f t="shared" si="48"/>
        <v>18</v>
      </c>
      <c r="AK93" s="17" t="str">
        <f t="shared" si="49"/>
        <v>4pm-6pm</v>
      </c>
      <c r="AL93" s="17" t="str">
        <f t="shared" si="50"/>
        <v>4pm-6pm</v>
      </c>
      <c r="AM93" s="17" t="str">
        <f t="shared" si="51"/>
        <v>4pm-6pm</v>
      </c>
      <c r="AN93" s="17" t="str">
        <f t="shared" si="52"/>
        <v>4pm-6pm</v>
      </c>
      <c r="AO93" s="17" t="str">
        <f t="shared" si="53"/>
        <v>4pm-6pm</v>
      </c>
      <c r="AP93" s="17" t="str">
        <f t="shared" si="54"/>
        <v>4pm-6pm</v>
      </c>
      <c r="AQ93" s="17" t="str">
        <f t="shared" si="55"/>
        <v>4pm-6pm</v>
      </c>
      <c r="AR93" s="17" t="s">
        <v>737</v>
      </c>
      <c r="AS93" s="17" t="s">
        <v>485</v>
      </c>
      <c r="AT93" s="17" t="s">
        <v>486</v>
      </c>
      <c r="AV93" s="4" t="s">
        <v>30</v>
      </c>
      <c r="AW93" s="4" t="s">
        <v>30</v>
      </c>
      <c r="AX93" s="16"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   'phone-number': "", 'address': "2532 15th Street Denver CO", 'other-amenities': ['outside','pet',''], 'has-drink':true, 'has-food':true},</v>
      </c>
      <c r="AY93" s="17" t="str">
        <f t="shared" si="57"/>
        <v>&lt;img src=@img/outdoor.png@&gt;</v>
      </c>
      <c r="AZ93" s="17" t="str">
        <f t="shared" si="58"/>
        <v>&lt;img src=@img/pets.png@&gt;</v>
      </c>
      <c r="BA93" s="17" t="str">
        <f t="shared" si="59"/>
        <v/>
      </c>
      <c r="BB93" s="17" t="str">
        <f t="shared" si="60"/>
        <v>&lt;img src=@img/drinkicon.png@&gt;</v>
      </c>
      <c r="BC93" s="17" t="str">
        <f t="shared" si="61"/>
        <v>&lt;img src=@img/foodicon.png@&gt;</v>
      </c>
      <c r="BD93" s="17" t="str">
        <f t="shared" si="62"/>
        <v>&lt;img src=@img/outdoor.png@&gt;&lt;img src=@img/pets.png@&gt;&lt;img src=@img/drinkicon.png@&gt;&lt;img src=@img/foodicon.png@&gt;</v>
      </c>
      <c r="BE93" s="17" t="str">
        <f t="shared" si="63"/>
        <v>outdoor pet drink food   highlands</v>
      </c>
      <c r="BF93" s="17" t="str">
        <f t="shared" si="64"/>
        <v>Highlands</v>
      </c>
      <c r="BG93" s="17">
        <v>39.757776</v>
      </c>
      <c r="BH93" s="17">
        <v>-105.01134</v>
      </c>
      <c r="BI93" s="17" t="str">
        <f t="shared" si="33"/>
        <v>[39.757776,-105.01134],</v>
      </c>
      <c r="BK93" s="17" t="str">
        <f t="shared" si="34"/>
        <v/>
      </c>
      <c r="BL93" s="7"/>
    </row>
    <row r="94" spans="2:64" ht="150">
      <c r="B94" t="s">
        <v>195</v>
      </c>
      <c r="C94" t="s">
        <v>316</v>
      </c>
      <c r="G94" s="17" t="s">
        <v>646</v>
      </c>
      <c r="L94" t="s">
        <v>488</v>
      </c>
      <c r="M94" t="s">
        <v>490</v>
      </c>
      <c r="N94" t="s">
        <v>488</v>
      </c>
      <c r="O94" t="s">
        <v>490</v>
      </c>
      <c r="P94" t="s">
        <v>488</v>
      </c>
      <c r="Q94" t="s">
        <v>490</v>
      </c>
      <c r="R94" t="s">
        <v>488</v>
      </c>
      <c r="S94" t="s">
        <v>490</v>
      </c>
      <c r="V94" s="8" t="s">
        <v>431</v>
      </c>
      <c r="W94" s="17" t="str">
        <f t="shared" si="35"/>
        <v/>
      </c>
      <c r="X94" s="17" t="str">
        <f t="shared" si="36"/>
        <v/>
      </c>
      <c r="Y94" s="17" t="str">
        <f t="shared" si="37"/>
        <v/>
      </c>
      <c r="Z94" s="17" t="str">
        <f t="shared" si="38"/>
        <v/>
      </c>
      <c r="AA94" s="17">
        <f t="shared" si="39"/>
        <v>15</v>
      </c>
      <c r="AB94" s="17">
        <f t="shared" si="40"/>
        <v>18</v>
      </c>
      <c r="AC94" s="17">
        <f t="shared" si="41"/>
        <v>15</v>
      </c>
      <c r="AD94" s="17">
        <f t="shared" si="42"/>
        <v>18</v>
      </c>
      <c r="AE94" s="17">
        <f t="shared" si="43"/>
        <v>15</v>
      </c>
      <c r="AF94" s="17">
        <f t="shared" si="44"/>
        <v>18</v>
      </c>
      <c r="AG94" s="17">
        <f t="shared" si="45"/>
        <v>15</v>
      </c>
      <c r="AH94" s="17">
        <f t="shared" si="46"/>
        <v>18</v>
      </c>
      <c r="AI94" s="17" t="str">
        <f t="shared" si="47"/>
        <v/>
      </c>
      <c r="AJ94" s="17" t="str">
        <f t="shared" si="48"/>
        <v/>
      </c>
      <c r="AK94" s="17" t="str">
        <f t="shared" si="49"/>
        <v/>
      </c>
      <c r="AL94" s="17" t="str">
        <f t="shared" si="50"/>
        <v/>
      </c>
      <c r="AM94" s="17" t="str">
        <f t="shared" si="51"/>
        <v>3pm-6pm</v>
      </c>
      <c r="AN94" s="17" t="str">
        <f t="shared" si="52"/>
        <v>3pm-6pm</v>
      </c>
      <c r="AO94" s="17" t="str">
        <f t="shared" si="53"/>
        <v>3pm-6pm</v>
      </c>
      <c r="AP94" s="17" t="str">
        <f t="shared" si="54"/>
        <v>3pm-6pm</v>
      </c>
      <c r="AQ94" s="17" t="str">
        <f t="shared" si="55"/>
        <v/>
      </c>
      <c r="AR94" s="1" t="s">
        <v>835</v>
      </c>
      <c r="AV94" s="4" t="s">
        <v>30</v>
      </c>
      <c r="AW94" s="4" t="s">
        <v>30</v>
      </c>
      <c r="AX94" s="16"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   'phone-number': "", 'address': "717 17th St. Denver CO", 'other-amenities': ['','',''], 'has-drink':true, 'has-food':true},</v>
      </c>
      <c r="AY94" s="17" t="str">
        <f t="shared" si="57"/>
        <v/>
      </c>
      <c r="AZ94" s="17" t="str">
        <f t="shared" si="58"/>
        <v/>
      </c>
      <c r="BA94" s="17" t="str">
        <f t="shared" si="59"/>
        <v/>
      </c>
      <c r="BB94" s="17" t="str">
        <f t="shared" si="60"/>
        <v>&lt;img src=@img/drinkicon.png@&gt;</v>
      </c>
      <c r="BC94" s="17" t="str">
        <f t="shared" si="61"/>
        <v>&lt;img src=@img/foodicon.png@&gt;</v>
      </c>
      <c r="BD94" s="17" t="str">
        <f t="shared" si="62"/>
        <v>&lt;img src=@img/drinkicon.png@&gt;&lt;img src=@img/foodicon.png@&gt;</v>
      </c>
      <c r="BE94" s="17" t="str">
        <f t="shared" si="63"/>
        <v>drink food   Downtown</v>
      </c>
      <c r="BF94" s="17" t="str">
        <f t="shared" si="64"/>
        <v>Downtown</v>
      </c>
      <c r="BG94" s="17">
        <v>39.746867999999999</v>
      </c>
      <c r="BH94" s="17">
        <v>-104.991186</v>
      </c>
      <c r="BI94" s="17" t="str">
        <f t="shared" si="33"/>
        <v>[39.746868,-104.991186],</v>
      </c>
      <c r="BJ94" s="17"/>
      <c r="BK94" s="17" t="str">
        <f t="shared" si="34"/>
        <v/>
      </c>
      <c r="BL94" s="7"/>
    </row>
    <row r="95" spans="2:64" ht="150">
      <c r="B95" t="s">
        <v>92</v>
      </c>
      <c r="C95" t="s">
        <v>318</v>
      </c>
      <c r="G95" s="17" t="s">
        <v>543</v>
      </c>
      <c r="H95" t="s">
        <v>488</v>
      </c>
      <c r="I95" t="s">
        <v>491</v>
      </c>
      <c r="J95" t="s">
        <v>488</v>
      </c>
      <c r="K95" t="s">
        <v>491</v>
      </c>
      <c r="L95" t="s">
        <v>488</v>
      </c>
      <c r="M95" t="s">
        <v>491</v>
      </c>
      <c r="N95" t="s">
        <v>488</v>
      </c>
      <c r="O95" t="s">
        <v>491</v>
      </c>
      <c r="P95" t="s">
        <v>488</v>
      </c>
      <c r="Q95" t="s">
        <v>491</v>
      </c>
      <c r="R95" t="s">
        <v>488</v>
      </c>
      <c r="S95" t="s">
        <v>491</v>
      </c>
      <c r="T95" t="s">
        <v>488</v>
      </c>
      <c r="U95" t="s">
        <v>491</v>
      </c>
      <c r="V95" s="8" t="s">
        <v>340</v>
      </c>
      <c r="W95" s="17">
        <f t="shared" si="35"/>
        <v>15</v>
      </c>
      <c r="X95" s="17">
        <f t="shared" si="36"/>
        <v>19</v>
      </c>
      <c r="Y95" s="17">
        <f t="shared" si="37"/>
        <v>15</v>
      </c>
      <c r="Z95" s="17">
        <f t="shared" si="38"/>
        <v>19</v>
      </c>
      <c r="AA95" s="17">
        <f t="shared" si="39"/>
        <v>15</v>
      </c>
      <c r="AB95" s="17">
        <f t="shared" si="40"/>
        <v>19</v>
      </c>
      <c r="AC95" s="17">
        <f t="shared" si="41"/>
        <v>15</v>
      </c>
      <c r="AD95" s="17">
        <f t="shared" si="42"/>
        <v>19</v>
      </c>
      <c r="AE95" s="17">
        <f t="shared" si="43"/>
        <v>15</v>
      </c>
      <c r="AF95" s="17">
        <f t="shared" si="44"/>
        <v>19</v>
      </c>
      <c r="AG95" s="17">
        <f t="shared" si="45"/>
        <v>15</v>
      </c>
      <c r="AH95" s="17">
        <f t="shared" si="46"/>
        <v>19</v>
      </c>
      <c r="AI95" s="17">
        <f t="shared" si="47"/>
        <v>15</v>
      </c>
      <c r="AJ95" s="17">
        <f t="shared" si="48"/>
        <v>19</v>
      </c>
      <c r="AK95" s="17" t="str">
        <f t="shared" si="49"/>
        <v>3pm-7pm</v>
      </c>
      <c r="AL95" s="17" t="str">
        <f t="shared" si="50"/>
        <v>3pm-7pm</v>
      </c>
      <c r="AM95" s="17" t="str">
        <f t="shared" si="51"/>
        <v>3pm-7pm</v>
      </c>
      <c r="AN95" s="17" t="str">
        <f t="shared" si="52"/>
        <v>3pm-7pm</v>
      </c>
      <c r="AO95" s="17" t="str">
        <f t="shared" si="53"/>
        <v>3pm-7pm</v>
      </c>
      <c r="AP95" s="17" t="str">
        <f t="shared" si="54"/>
        <v>3pm-7pm</v>
      </c>
      <c r="AQ95" s="17" t="str">
        <f t="shared" si="55"/>
        <v>3pm-7pm</v>
      </c>
      <c r="AR95" s="2" t="s">
        <v>738</v>
      </c>
      <c r="AV95" s="4" t="s">
        <v>30</v>
      </c>
      <c r="AW95" s="4" t="s">
        <v>30</v>
      </c>
      <c r="AX95" s="16"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   'phone-number': "", 'address': "1530 Blake, Suite A Denver CO", 'other-amenities': ['','',''], 'has-drink':true, 'has-food':true},</v>
      </c>
      <c r="AY95" s="17" t="str">
        <f t="shared" si="57"/>
        <v/>
      </c>
      <c r="AZ95" s="17" t="str">
        <f t="shared" si="58"/>
        <v/>
      </c>
      <c r="BA95" s="17" t="str">
        <f t="shared" si="59"/>
        <v/>
      </c>
      <c r="BB95" s="17" t="str">
        <f t="shared" si="60"/>
        <v>&lt;img src=@img/drinkicon.png@&gt;</v>
      </c>
      <c r="BC95" s="17" t="str">
        <f t="shared" si="61"/>
        <v>&lt;img src=@img/foodicon.png@&gt;</v>
      </c>
      <c r="BD95" s="17" t="str">
        <f t="shared" si="62"/>
        <v>&lt;img src=@img/drinkicon.png@&gt;&lt;img src=@img/foodicon.png@&gt;</v>
      </c>
      <c r="BE95" s="17" t="str">
        <f t="shared" si="63"/>
        <v>drink food   LoDo</v>
      </c>
      <c r="BF95" s="17" t="str">
        <f t="shared" si="64"/>
        <v>LoDo</v>
      </c>
      <c r="BG95" s="17">
        <v>39.749901999999999</v>
      </c>
      <c r="BH95" s="17">
        <v>-104.999539</v>
      </c>
      <c r="BI95" s="17" t="str">
        <f t="shared" si="33"/>
        <v>[39.749902,-104.999539],</v>
      </c>
      <c r="BJ95" s="17"/>
      <c r="BK95" s="17" t="str">
        <f t="shared" si="34"/>
        <v/>
      </c>
      <c r="BL95" s="7"/>
    </row>
    <row r="96" spans="2:64" ht="135">
      <c r="B96" t="s">
        <v>196</v>
      </c>
      <c r="C96" t="s">
        <v>907</v>
      </c>
      <c r="G96" s="17" t="s">
        <v>647</v>
      </c>
      <c r="J96" t="s">
        <v>488</v>
      </c>
      <c r="K96" t="s">
        <v>490</v>
      </c>
      <c r="L96" t="s">
        <v>488</v>
      </c>
      <c r="M96" t="s">
        <v>490</v>
      </c>
      <c r="N96" t="s">
        <v>488</v>
      </c>
      <c r="O96" t="s">
        <v>490</v>
      </c>
      <c r="P96" t="s">
        <v>488</v>
      </c>
      <c r="Q96" t="s">
        <v>490</v>
      </c>
      <c r="R96" t="s">
        <v>488</v>
      </c>
      <c r="S96" t="s">
        <v>490</v>
      </c>
      <c r="V96" s="17" t="s">
        <v>432</v>
      </c>
      <c r="W96" s="17" t="str">
        <f t="shared" si="35"/>
        <v/>
      </c>
      <c r="X96" s="17" t="str">
        <f t="shared" si="36"/>
        <v/>
      </c>
      <c r="Y96" s="17">
        <f t="shared" si="37"/>
        <v>15</v>
      </c>
      <c r="Z96" s="17">
        <f t="shared" si="38"/>
        <v>18</v>
      </c>
      <c r="AA96" s="17">
        <f t="shared" si="39"/>
        <v>15</v>
      </c>
      <c r="AB96" s="17">
        <f t="shared" si="40"/>
        <v>18</v>
      </c>
      <c r="AC96" s="17">
        <f t="shared" si="41"/>
        <v>15</v>
      </c>
      <c r="AD96" s="17">
        <f t="shared" si="42"/>
        <v>18</v>
      </c>
      <c r="AE96" s="17">
        <f t="shared" si="43"/>
        <v>15</v>
      </c>
      <c r="AF96" s="17">
        <f t="shared" si="44"/>
        <v>18</v>
      </c>
      <c r="AG96" s="17">
        <f t="shared" si="45"/>
        <v>15</v>
      </c>
      <c r="AH96" s="17">
        <f t="shared" si="46"/>
        <v>18</v>
      </c>
      <c r="AI96" s="17" t="str">
        <f t="shared" si="47"/>
        <v/>
      </c>
      <c r="AJ96" s="17" t="str">
        <f t="shared" si="48"/>
        <v/>
      </c>
      <c r="AK96" s="17" t="str">
        <f t="shared" si="49"/>
        <v/>
      </c>
      <c r="AL96" s="17" t="str">
        <f t="shared" si="50"/>
        <v>3pm-6pm</v>
      </c>
      <c r="AM96" s="17" t="str">
        <f t="shared" si="51"/>
        <v>3pm-6pm</v>
      </c>
      <c r="AN96" s="17" t="str">
        <f t="shared" si="52"/>
        <v>3pm-6pm</v>
      </c>
      <c r="AO96" s="17" t="str">
        <f t="shared" si="53"/>
        <v>3pm-6pm</v>
      </c>
      <c r="AP96" s="17" t="str">
        <f t="shared" si="54"/>
        <v>3pm-6pm</v>
      </c>
      <c r="AQ96" s="17" t="str">
        <f t="shared" si="55"/>
        <v/>
      </c>
      <c r="AR96" s="18" t="s">
        <v>836</v>
      </c>
      <c r="AV96" s="17" t="s">
        <v>30</v>
      </c>
      <c r="AW96" s="17" t="s">
        <v>30</v>
      </c>
      <c r="AX96" s="16"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   'phone-number': "", 'address': "3760 Tejon Street Denver CO", 'other-amenities': ['','',''], 'has-drink':true, 'has-food':true},</v>
      </c>
      <c r="AY96" s="17" t="str">
        <f t="shared" si="57"/>
        <v/>
      </c>
      <c r="AZ96" s="17" t="str">
        <f t="shared" si="58"/>
        <v/>
      </c>
      <c r="BA96" s="17" t="str">
        <f t="shared" si="59"/>
        <v/>
      </c>
      <c r="BB96" s="17" t="str">
        <f t="shared" si="60"/>
        <v>&lt;img src=@img/drinkicon.png@&gt;</v>
      </c>
      <c r="BC96" s="17" t="str">
        <f t="shared" si="61"/>
        <v>&lt;img src=@img/foodicon.png@&gt;</v>
      </c>
      <c r="BD96" s="17" t="str">
        <f t="shared" si="62"/>
        <v>&lt;img src=@img/drinkicon.png@&gt;&lt;img src=@img/foodicon.png@&gt;</v>
      </c>
      <c r="BE96" s="17" t="str">
        <f t="shared" si="63"/>
        <v>drink food   highlands</v>
      </c>
      <c r="BF96" s="17" t="str">
        <f t="shared" si="64"/>
        <v>Highlands</v>
      </c>
      <c r="BG96" s="17">
        <v>39.769083000000002</v>
      </c>
      <c r="BH96" s="17">
        <v>-105.01092800000001</v>
      </c>
      <c r="BI96" s="17" t="str">
        <f t="shared" si="33"/>
        <v>[39.769083,-105.010928],</v>
      </c>
      <c r="BJ96" s="17"/>
      <c r="BK96" s="17" t="str">
        <f t="shared" si="34"/>
        <v/>
      </c>
      <c r="BL96" s="7"/>
    </row>
    <row r="97" spans="2:64" ht="120">
      <c r="B97" t="s">
        <v>93</v>
      </c>
      <c r="C97" t="s">
        <v>278</v>
      </c>
      <c r="G97" s="17" t="s">
        <v>544</v>
      </c>
      <c r="W97" s="17" t="str">
        <f t="shared" si="35"/>
        <v/>
      </c>
      <c r="X97" s="17" t="str">
        <f t="shared" si="36"/>
        <v/>
      </c>
      <c r="Y97" s="17" t="str">
        <f t="shared" si="37"/>
        <v/>
      </c>
      <c r="Z97" s="17" t="str">
        <f t="shared" si="38"/>
        <v/>
      </c>
      <c r="AA97" s="17" t="str">
        <f t="shared" si="39"/>
        <v/>
      </c>
      <c r="AB97" s="17" t="str">
        <f t="shared" si="40"/>
        <v/>
      </c>
      <c r="AC97" s="17" t="str">
        <f t="shared" si="41"/>
        <v/>
      </c>
      <c r="AD97" s="17" t="str">
        <f t="shared" si="42"/>
        <v/>
      </c>
      <c r="AE97" s="17" t="str">
        <f t="shared" si="43"/>
        <v/>
      </c>
      <c r="AF97" s="17" t="str">
        <f t="shared" si="44"/>
        <v/>
      </c>
      <c r="AG97" s="17" t="str">
        <f t="shared" si="45"/>
        <v/>
      </c>
      <c r="AH97" s="17" t="str">
        <f t="shared" si="46"/>
        <v/>
      </c>
      <c r="AI97" s="17" t="str">
        <f t="shared" si="47"/>
        <v/>
      </c>
      <c r="AJ97" s="17" t="str">
        <f t="shared" si="48"/>
        <v/>
      </c>
      <c r="AK97" s="17" t="str">
        <f t="shared" si="49"/>
        <v/>
      </c>
      <c r="AL97" s="17" t="str">
        <f t="shared" si="50"/>
        <v/>
      </c>
      <c r="AM97" s="17" t="str">
        <f t="shared" si="51"/>
        <v/>
      </c>
      <c r="AN97" s="17" t="str">
        <f t="shared" si="52"/>
        <v/>
      </c>
      <c r="AO97" s="17" t="str">
        <f t="shared" si="53"/>
        <v/>
      </c>
      <c r="AP97" s="17" t="str">
        <f t="shared" si="54"/>
        <v/>
      </c>
      <c r="AQ97" s="17" t="str">
        <f t="shared" si="55"/>
        <v/>
      </c>
      <c r="AR97" s="2" t="s">
        <v>739</v>
      </c>
      <c r="AV97" s="4" t="s">
        <v>31</v>
      </c>
      <c r="AW97" s="4" t="s">
        <v>31</v>
      </c>
      <c r="AX97" s="16"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   'phone-number': "", 'address': "176 S. Broadway Denver CO", 'other-amenities': ['','',''], 'has-drink':false, 'has-food':false},</v>
      </c>
      <c r="AY97" s="17" t="str">
        <f t="shared" si="57"/>
        <v/>
      </c>
      <c r="AZ97" s="17" t="str">
        <f t="shared" si="58"/>
        <v/>
      </c>
      <c r="BA97" s="17" t="str">
        <f t="shared" si="59"/>
        <v/>
      </c>
      <c r="BB97" s="17" t="str">
        <f t="shared" si="60"/>
        <v/>
      </c>
      <c r="BC97" s="17" t="str">
        <f t="shared" si="61"/>
        <v/>
      </c>
      <c r="BD97" s="17" t="str">
        <f t="shared" si="62"/>
        <v/>
      </c>
      <c r="BE97" s="17" t="str">
        <f t="shared" si="63"/>
        <v xml:space="preserve">  Baker</v>
      </c>
      <c r="BF97" s="17" t="str">
        <f t="shared" si="64"/>
        <v>Baker</v>
      </c>
      <c r="BG97" s="17">
        <v>39.71311</v>
      </c>
      <c r="BH97" s="17">
        <v>-104.987033</v>
      </c>
      <c r="BI97" s="17" t="str">
        <f t="shared" si="33"/>
        <v>[39.71311,-104.987033],</v>
      </c>
      <c r="BJ97" s="17"/>
      <c r="BK97" s="17" t="str">
        <f t="shared" si="34"/>
        <v/>
      </c>
      <c r="BL97" s="7"/>
    </row>
    <row r="98" spans="2:64" s="8" customFormat="1" ht="135">
      <c r="B98" s="17" t="s">
        <v>257</v>
      </c>
      <c r="C98" s="17" t="s">
        <v>911</v>
      </c>
      <c r="D98" s="17"/>
      <c r="E98" s="17"/>
      <c r="F98" s="17"/>
      <c r="G98" s="17" t="s">
        <v>287</v>
      </c>
      <c r="H98" s="17" t="s">
        <v>488</v>
      </c>
      <c r="I98" s="17" t="s">
        <v>491</v>
      </c>
      <c r="J98" s="17" t="s">
        <v>488</v>
      </c>
      <c r="K98" s="17" t="s">
        <v>491</v>
      </c>
      <c r="L98" s="17" t="s">
        <v>488</v>
      </c>
      <c r="M98" s="17" t="s">
        <v>491</v>
      </c>
      <c r="N98" s="17" t="s">
        <v>488</v>
      </c>
      <c r="O98" s="17" t="s">
        <v>491</v>
      </c>
      <c r="P98" s="17" t="s">
        <v>488</v>
      </c>
      <c r="Q98" s="17" t="s">
        <v>491</v>
      </c>
      <c r="R98" s="17" t="s">
        <v>488</v>
      </c>
      <c r="S98" s="17" t="s">
        <v>491</v>
      </c>
      <c r="T98" s="17" t="s">
        <v>488</v>
      </c>
      <c r="U98" s="17" t="s">
        <v>491</v>
      </c>
      <c r="V98" s="8" t="s">
        <v>1150</v>
      </c>
      <c r="W98" s="17">
        <f t="shared" si="35"/>
        <v>15</v>
      </c>
      <c r="X98" s="17">
        <f t="shared" si="36"/>
        <v>19</v>
      </c>
      <c r="Y98" s="17">
        <f t="shared" si="37"/>
        <v>15</v>
      </c>
      <c r="Z98" s="17">
        <f t="shared" si="38"/>
        <v>19</v>
      </c>
      <c r="AA98" s="17">
        <f t="shared" si="39"/>
        <v>15</v>
      </c>
      <c r="AB98" s="17">
        <f t="shared" si="40"/>
        <v>19</v>
      </c>
      <c r="AC98" s="17">
        <f t="shared" si="41"/>
        <v>15</v>
      </c>
      <c r="AD98" s="17">
        <f t="shared" si="42"/>
        <v>19</v>
      </c>
      <c r="AE98" s="17">
        <f t="shared" si="43"/>
        <v>15</v>
      </c>
      <c r="AF98" s="17">
        <f t="shared" si="44"/>
        <v>19</v>
      </c>
      <c r="AG98" s="17">
        <f t="shared" si="45"/>
        <v>15</v>
      </c>
      <c r="AH98" s="17">
        <f t="shared" si="46"/>
        <v>19</v>
      </c>
      <c r="AI98" s="17">
        <f t="shared" si="47"/>
        <v>15</v>
      </c>
      <c r="AJ98" s="17">
        <f t="shared" si="48"/>
        <v>19</v>
      </c>
      <c r="AK98" s="17" t="str">
        <f t="shared" si="49"/>
        <v>3pm-7pm</v>
      </c>
      <c r="AL98" s="17" t="str">
        <f t="shared" si="50"/>
        <v>3pm-7pm</v>
      </c>
      <c r="AM98" s="17" t="str">
        <f t="shared" si="51"/>
        <v>3pm-7pm</v>
      </c>
      <c r="AN98" s="17" t="str">
        <f t="shared" si="52"/>
        <v>3pm-7pm</v>
      </c>
      <c r="AO98" s="17" t="str">
        <f t="shared" si="53"/>
        <v>3pm-7pm</v>
      </c>
      <c r="AP98" s="17" t="str">
        <f t="shared" si="54"/>
        <v>3pm-7pm</v>
      </c>
      <c r="AQ98" s="17" t="str">
        <f t="shared" si="55"/>
        <v>3pm-7pm</v>
      </c>
      <c r="AR98" s="17" t="s">
        <v>889</v>
      </c>
      <c r="AS98" s="17" t="s">
        <v>485</v>
      </c>
      <c r="AT98" s="17"/>
      <c r="AU98" s="17"/>
      <c r="AV98" s="17" t="s">
        <v>30</v>
      </c>
      <c r="AW98" s="17" t="s">
        <v>30</v>
      </c>
      <c r="AX98" s="16"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   'phone-number': "", 'address': "1555 S Havana St Unit W, Aurora, CO", 'other-amenities': ['outside','',''], 'has-drink':true, 'has-food':true},</v>
      </c>
      <c r="AY98" s="17" t="str">
        <f t="shared" si="57"/>
        <v>&lt;img src=@img/outdoor.png@&gt;</v>
      </c>
      <c r="AZ98" s="17" t="str">
        <f t="shared" si="58"/>
        <v/>
      </c>
      <c r="BA98" s="17" t="str">
        <f t="shared" si="59"/>
        <v/>
      </c>
      <c r="BB98" s="17" t="str">
        <f t="shared" si="60"/>
        <v>&lt;img src=@img/drinkicon.png@&gt;</v>
      </c>
      <c r="BC98" s="17" t="str">
        <f t="shared" si="61"/>
        <v>&lt;img src=@img/foodicon.png@&gt;</v>
      </c>
      <c r="BD98" s="17" t="str">
        <f t="shared" si="62"/>
        <v>&lt;img src=@img/outdoor.png@&gt;&lt;img src=@img/drinkicon.png@&gt;&lt;img src=@img/foodicon.png@&gt;</v>
      </c>
      <c r="BE98" s="17" t="str">
        <f t="shared" si="63"/>
        <v>outdoor drink food   aurora</v>
      </c>
      <c r="BF98" s="17" t="str">
        <f t="shared" si="64"/>
        <v>Aurora</v>
      </c>
      <c r="BG98" s="17">
        <v>39.687908999999998</v>
      </c>
      <c r="BH98" s="17">
        <v>-104.86783200000001</v>
      </c>
      <c r="BI98" s="17" t="str">
        <f t="shared" si="33"/>
        <v>[39.687909,-104.867832],</v>
      </c>
      <c r="BJ98" s="17"/>
      <c r="BK98" s="17" t="str">
        <f t="shared" si="34"/>
        <v/>
      </c>
      <c r="BL98" s="7"/>
    </row>
    <row r="99" spans="2:64" ht="120">
      <c r="B99" t="s">
        <v>94</v>
      </c>
      <c r="C99" t="s">
        <v>343</v>
      </c>
      <c r="G99" s="17" t="s">
        <v>545</v>
      </c>
      <c r="V99" s="17"/>
      <c r="W99" s="17" t="str">
        <f t="shared" si="35"/>
        <v/>
      </c>
      <c r="X99" s="17" t="str">
        <f t="shared" si="36"/>
        <v/>
      </c>
      <c r="Y99" s="17" t="str">
        <f t="shared" si="37"/>
        <v/>
      </c>
      <c r="Z99" s="17" t="str">
        <f t="shared" si="38"/>
        <v/>
      </c>
      <c r="AA99" s="17" t="str">
        <f t="shared" si="39"/>
        <v/>
      </c>
      <c r="AB99" s="17" t="str">
        <f t="shared" si="40"/>
        <v/>
      </c>
      <c r="AC99" s="17" t="str">
        <f t="shared" si="41"/>
        <v/>
      </c>
      <c r="AD99" s="17" t="str">
        <f t="shared" si="42"/>
        <v/>
      </c>
      <c r="AE99" s="17" t="str">
        <f t="shared" si="43"/>
        <v/>
      </c>
      <c r="AF99" s="17" t="str">
        <f t="shared" si="44"/>
        <v/>
      </c>
      <c r="AG99" s="17" t="str">
        <f t="shared" si="45"/>
        <v/>
      </c>
      <c r="AH99" s="17" t="str">
        <f t="shared" si="46"/>
        <v/>
      </c>
      <c r="AI99" s="17" t="str">
        <f t="shared" si="47"/>
        <v/>
      </c>
      <c r="AJ99" s="17" t="str">
        <f t="shared" si="48"/>
        <v/>
      </c>
      <c r="AK99" s="17" t="str">
        <f t="shared" si="49"/>
        <v/>
      </c>
      <c r="AL99" s="17" t="str">
        <f t="shared" si="50"/>
        <v/>
      </c>
      <c r="AM99" s="17" t="str">
        <f t="shared" si="51"/>
        <v/>
      </c>
      <c r="AN99" s="17" t="str">
        <f t="shared" si="52"/>
        <v/>
      </c>
      <c r="AO99" s="17" t="str">
        <f t="shared" si="53"/>
        <v/>
      </c>
      <c r="AP99" s="17" t="str">
        <f t="shared" si="54"/>
        <v/>
      </c>
      <c r="AQ99" s="17" t="str">
        <f t="shared" si="55"/>
        <v/>
      </c>
      <c r="AR99" s="18" t="s">
        <v>740</v>
      </c>
      <c r="AV99" s="17" t="s">
        <v>31</v>
      </c>
      <c r="AW99" s="17" t="s">
        <v>31</v>
      </c>
      <c r="AX99" s="16"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   'phone-number': "", 'address': "1320 20th Street Denver CO", 'other-amenities': ['','',''], 'has-drink':false, 'has-food':false},</v>
      </c>
      <c r="AY99" s="17" t="str">
        <f t="shared" si="57"/>
        <v/>
      </c>
      <c r="AZ99" s="17" t="str">
        <f t="shared" si="58"/>
        <v/>
      </c>
      <c r="BA99" s="17" t="str">
        <f t="shared" si="59"/>
        <v/>
      </c>
      <c r="BB99" s="17" t="str">
        <f t="shared" si="60"/>
        <v/>
      </c>
      <c r="BC99" s="17" t="str">
        <f t="shared" si="61"/>
        <v/>
      </c>
      <c r="BD99" s="17" t="str">
        <f t="shared" si="62"/>
        <v/>
      </c>
      <c r="BE99" s="17" t="str">
        <f t="shared" si="63"/>
        <v xml:space="preserve">  Ballpark</v>
      </c>
      <c r="BF99" s="17" t="str">
        <f t="shared" si="64"/>
        <v>Ballpark</v>
      </c>
      <c r="BG99" s="17">
        <v>39.753261999999999</v>
      </c>
      <c r="BH99" s="17">
        <v>-104.993309</v>
      </c>
      <c r="BI99" s="17" t="str">
        <f t="shared" si="33"/>
        <v>[39.753262,-104.993309],</v>
      </c>
      <c r="BJ99" s="17"/>
      <c r="BK99" s="17" t="str">
        <f t="shared" si="34"/>
        <v/>
      </c>
      <c r="BL99" s="7"/>
    </row>
    <row r="100" spans="2:64" ht="135">
      <c r="B100" t="s">
        <v>973</v>
      </c>
      <c r="C100" t="s">
        <v>907</v>
      </c>
      <c r="G100" s="16" t="s">
        <v>974</v>
      </c>
      <c r="J100">
        <v>1500</v>
      </c>
      <c r="K100">
        <v>1800</v>
      </c>
      <c r="L100">
        <v>1500</v>
      </c>
      <c r="M100">
        <v>1800</v>
      </c>
      <c r="N100">
        <v>1500</v>
      </c>
      <c r="O100">
        <v>1800</v>
      </c>
      <c r="P100">
        <v>1500</v>
      </c>
      <c r="Q100">
        <v>1800</v>
      </c>
      <c r="R100">
        <v>1500</v>
      </c>
      <c r="S100">
        <v>1800</v>
      </c>
      <c r="V100" s="8" t="s">
        <v>1089</v>
      </c>
      <c r="W100" s="17" t="str">
        <f t="shared" si="35"/>
        <v/>
      </c>
      <c r="X100" s="17" t="str">
        <f t="shared" si="36"/>
        <v/>
      </c>
      <c r="Y100" s="17">
        <f t="shared" si="37"/>
        <v>15</v>
      </c>
      <c r="Z100" s="17">
        <f t="shared" si="38"/>
        <v>18</v>
      </c>
      <c r="AA100" s="17">
        <f t="shared" si="39"/>
        <v>15</v>
      </c>
      <c r="AB100" s="17">
        <f t="shared" si="40"/>
        <v>18</v>
      </c>
      <c r="AC100" s="17">
        <f t="shared" si="41"/>
        <v>15</v>
      </c>
      <c r="AD100" s="17">
        <f t="shared" si="42"/>
        <v>18</v>
      </c>
      <c r="AE100" s="17">
        <f t="shared" si="43"/>
        <v>15</v>
      </c>
      <c r="AF100" s="17">
        <f t="shared" si="44"/>
        <v>18</v>
      </c>
      <c r="AG100" s="17">
        <f t="shared" si="45"/>
        <v>15</v>
      </c>
      <c r="AH100" s="17">
        <f t="shared" si="46"/>
        <v>18</v>
      </c>
      <c r="AI100" s="17" t="str">
        <f t="shared" si="47"/>
        <v/>
      </c>
      <c r="AJ100" s="17" t="str">
        <f t="shared" si="48"/>
        <v/>
      </c>
      <c r="AK100" s="17" t="str">
        <f t="shared" si="49"/>
        <v/>
      </c>
      <c r="AL100" s="17" t="str">
        <f t="shared" si="50"/>
        <v>3pm-6pm</v>
      </c>
      <c r="AM100" s="17" t="str">
        <f t="shared" si="51"/>
        <v>3pm-6pm</v>
      </c>
      <c r="AN100" s="17" t="str">
        <f t="shared" si="52"/>
        <v>3pm-6pm</v>
      </c>
      <c r="AO100" s="17" t="str">
        <f t="shared" si="53"/>
        <v>3pm-6pm</v>
      </c>
      <c r="AP100" s="17" t="str">
        <f t="shared" si="54"/>
        <v>3pm-6pm</v>
      </c>
      <c r="AQ100" s="17" t="str">
        <f t="shared" si="55"/>
        <v/>
      </c>
      <c r="AR100" s="17" t="s">
        <v>1088</v>
      </c>
      <c r="AV100" s="4" t="s">
        <v>30</v>
      </c>
      <c r="AW100" s="4" t="s">
        <v>31</v>
      </c>
      <c r="AX100" s="16" t="str">
        <f t="shared" si="5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   'phone-number': "", 'address': "3392 W 38th Ave Denver CO", 'other-amenities': ['','',''], 'has-drink':true, 'has-food':false},</v>
      </c>
      <c r="AY100" s="17" t="str">
        <f t="shared" si="57"/>
        <v/>
      </c>
      <c r="AZ100" s="17" t="str">
        <f t="shared" si="58"/>
        <v/>
      </c>
      <c r="BA100" s="17" t="str">
        <f t="shared" si="59"/>
        <v/>
      </c>
      <c r="BB100" s="17" t="str">
        <f t="shared" si="60"/>
        <v>&lt;img src=@img/drinkicon.png@&gt;</v>
      </c>
      <c r="BC100" s="17" t="str">
        <f t="shared" si="61"/>
        <v/>
      </c>
      <c r="BD100" s="17" t="str">
        <f t="shared" si="62"/>
        <v>&lt;img src=@img/drinkicon.png@&gt;</v>
      </c>
      <c r="BE100" s="17" t="str">
        <f t="shared" si="63"/>
        <v>drink   highlands</v>
      </c>
      <c r="BF100" s="17" t="str">
        <f t="shared" si="64"/>
        <v>Highlands</v>
      </c>
      <c r="BG100" s="17">
        <v>39.769289000000001</v>
      </c>
      <c r="BH100" s="17">
        <v>-105.03209699999999</v>
      </c>
      <c r="BI100" s="17" t="str">
        <f t="shared" si="33"/>
        <v>[39.769289,-105.032097],</v>
      </c>
      <c r="BJ100" s="17"/>
      <c r="BK100" s="17" t="str">
        <f t="shared" si="34"/>
        <v/>
      </c>
      <c r="BL100" s="17"/>
    </row>
    <row r="101" spans="2:64" ht="150">
      <c r="B101" t="s">
        <v>95</v>
      </c>
      <c r="C101" t="s">
        <v>702</v>
      </c>
      <c r="G101" s="17" t="s">
        <v>546</v>
      </c>
      <c r="H101" t="s">
        <v>488</v>
      </c>
      <c r="I101" t="s">
        <v>491</v>
      </c>
      <c r="J101" t="s">
        <v>488</v>
      </c>
      <c r="K101" t="s">
        <v>491</v>
      </c>
      <c r="L101" t="s">
        <v>488</v>
      </c>
      <c r="M101" t="s">
        <v>491</v>
      </c>
      <c r="N101" t="s">
        <v>488</v>
      </c>
      <c r="O101" t="s">
        <v>491</v>
      </c>
      <c r="P101" t="s">
        <v>488</v>
      </c>
      <c r="Q101" t="s">
        <v>491</v>
      </c>
      <c r="R101" t="s">
        <v>488</v>
      </c>
      <c r="S101" t="s">
        <v>491</v>
      </c>
      <c r="T101" t="s">
        <v>488</v>
      </c>
      <c r="U101" t="s">
        <v>491</v>
      </c>
      <c r="V101" s="8" t="s">
        <v>341</v>
      </c>
      <c r="W101" s="17">
        <f t="shared" si="35"/>
        <v>15</v>
      </c>
      <c r="X101" s="17">
        <f t="shared" si="36"/>
        <v>19</v>
      </c>
      <c r="Y101" s="17">
        <f t="shared" si="37"/>
        <v>15</v>
      </c>
      <c r="Z101" s="17">
        <f t="shared" si="38"/>
        <v>19</v>
      </c>
      <c r="AA101" s="17">
        <f t="shared" si="39"/>
        <v>15</v>
      </c>
      <c r="AB101" s="17">
        <f t="shared" si="40"/>
        <v>19</v>
      </c>
      <c r="AC101" s="17">
        <f t="shared" si="41"/>
        <v>15</v>
      </c>
      <c r="AD101" s="17">
        <f t="shared" si="42"/>
        <v>19</v>
      </c>
      <c r="AE101" s="17">
        <f t="shared" si="43"/>
        <v>15</v>
      </c>
      <c r="AF101" s="17">
        <f t="shared" si="44"/>
        <v>19</v>
      </c>
      <c r="AG101" s="17">
        <f t="shared" si="45"/>
        <v>15</v>
      </c>
      <c r="AH101" s="17">
        <f t="shared" si="46"/>
        <v>19</v>
      </c>
      <c r="AI101" s="17">
        <f t="shared" si="47"/>
        <v>15</v>
      </c>
      <c r="AJ101" s="17">
        <f t="shared" si="48"/>
        <v>19</v>
      </c>
      <c r="AK101" s="17" t="str">
        <f t="shared" si="49"/>
        <v>3pm-7pm</v>
      </c>
      <c r="AL101" s="17" t="str">
        <f t="shared" si="50"/>
        <v>3pm-7pm</v>
      </c>
      <c r="AM101" s="17" t="str">
        <f t="shared" si="51"/>
        <v>3pm-7pm</v>
      </c>
      <c r="AN101" s="17" t="str">
        <f t="shared" si="52"/>
        <v>3pm-7pm</v>
      </c>
      <c r="AO101" s="17" t="str">
        <f t="shared" si="53"/>
        <v>3pm-7pm</v>
      </c>
      <c r="AP101" s="17" t="str">
        <f t="shared" si="54"/>
        <v>3pm-7pm</v>
      </c>
      <c r="AQ101" s="17" t="str">
        <f t="shared" si="55"/>
        <v>3pm-7pm</v>
      </c>
      <c r="AR101" s="2" t="s">
        <v>741</v>
      </c>
      <c r="AV101" s="4" t="s">
        <v>30</v>
      </c>
      <c r="AW101" s="4" t="s">
        <v>31</v>
      </c>
      <c r="AX101" s="16"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   'phone-number': "", 'address': "3242 E Colfax Avenue Denver CO", 'other-amenities': ['','',''], 'has-drink':true, 'has-food':false},</v>
      </c>
      <c r="AY101" s="17" t="str">
        <f t="shared" si="57"/>
        <v/>
      </c>
      <c r="AZ101" s="17" t="str">
        <f t="shared" si="58"/>
        <v/>
      </c>
      <c r="BA101" s="17" t="str">
        <f t="shared" si="59"/>
        <v/>
      </c>
      <c r="BB101" s="17" t="str">
        <f t="shared" si="60"/>
        <v>&lt;img src=@img/drinkicon.png@&gt;</v>
      </c>
      <c r="BC101" s="17" t="str">
        <f t="shared" si="61"/>
        <v/>
      </c>
      <c r="BD101" s="17" t="str">
        <f t="shared" si="62"/>
        <v>&lt;img src=@img/drinkicon.png@&gt;</v>
      </c>
      <c r="BE101" s="17" t="str">
        <f t="shared" si="63"/>
        <v>drink   city</v>
      </c>
      <c r="BF101" s="17" t="str">
        <f t="shared" si="64"/>
        <v>City Park</v>
      </c>
      <c r="BG101" s="17">
        <v>39.739961000000001</v>
      </c>
      <c r="BH101" s="17">
        <v>-104.94860300000001</v>
      </c>
      <c r="BI101" s="17" t="str">
        <f t="shared" si="33"/>
        <v>[39.739961,-104.948603],</v>
      </c>
      <c r="BJ101" s="17"/>
      <c r="BK101" s="17" t="str">
        <f t="shared" si="34"/>
        <v/>
      </c>
      <c r="BL101" s="7"/>
    </row>
    <row r="102" spans="2:64" ht="150">
      <c r="B102" t="s">
        <v>96</v>
      </c>
      <c r="C102" t="s">
        <v>1137</v>
      </c>
      <c r="G102" s="17" t="s">
        <v>547</v>
      </c>
      <c r="H102" t="s">
        <v>495</v>
      </c>
      <c r="I102" t="s">
        <v>491</v>
      </c>
      <c r="J102" t="s">
        <v>500</v>
      </c>
      <c r="L102" t="s">
        <v>495</v>
      </c>
      <c r="M102" t="s">
        <v>491</v>
      </c>
      <c r="N102" t="s">
        <v>495</v>
      </c>
      <c r="O102" t="s">
        <v>491</v>
      </c>
      <c r="P102" t="s">
        <v>495</v>
      </c>
      <c r="Q102" t="s">
        <v>491</v>
      </c>
      <c r="R102" t="s">
        <v>495</v>
      </c>
      <c r="S102" t="s">
        <v>491</v>
      </c>
      <c r="T102" t="s">
        <v>495</v>
      </c>
      <c r="U102" t="s">
        <v>491</v>
      </c>
      <c r="V102" s="8" t="s">
        <v>342</v>
      </c>
      <c r="W102" s="17">
        <f t="shared" si="35"/>
        <v>16</v>
      </c>
      <c r="X102" s="17">
        <f t="shared" si="36"/>
        <v>19</v>
      </c>
      <c r="Y102" s="17">
        <f t="shared" si="37"/>
        <v>11.3</v>
      </c>
      <c r="Z102" s="17" t="str">
        <f t="shared" si="38"/>
        <v/>
      </c>
      <c r="AA102" s="17">
        <f t="shared" si="39"/>
        <v>16</v>
      </c>
      <c r="AB102" s="17">
        <f t="shared" si="40"/>
        <v>19</v>
      </c>
      <c r="AC102" s="17">
        <f t="shared" si="41"/>
        <v>16</v>
      </c>
      <c r="AD102" s="17">
        <f t="shared" si="42"/>
        <v>19</v>
      </c>
      <c r="AE102" s="17">
        <f t="shared" si="43"/>
        <v>16</v>
      </c>
      <c r="AF102" s="17">
        <f t="shared" si="44"/>
        <v>19</v>
      </c>
      <c r="AG102" s="17">
        <f t="shared" si="45"/>
        <v>16</v>
      </c>
      <c r="AH102" s="17">
        <f t="shared" si="46"/>
        <v>19</v>
      </c>
      <c r="AI102" s="17">
        <f t="shared" si="47"/>
        <v>16</v>
      </c>
      <c r="AJ102" s="17">
        <f t="shared" si="48"/>
        <v>19</v>
      </c>
      <c r="AK102" s="17" t="str">
        <f t="shared" si="49"/>
        <v>4pm-7pm</v>
      </c>
      <c r="AL102" s="17" t="e">
        <f t="shared" si="50"/>
        <v>#VALUE!</v>
      </c>
      <c r="AM102" s="17" t="str">
        <f t="shared" si="51"/>
        <v>4pm-7pm</v>
      </c>
      <c r="AN102" s="17" t="str">
        <f t="shared" si="52"/>
        <v>4pm-7pm</v>
      </c>
      <c r="AO102" s="17" t="str">
        <f t="shared" si="53"/>
        <v>4pm-7pm</v>
      </c>
      <c r="AP102" s="17" t="str">
        <f t="shared" si="54"/>
        <v>4pm-7pm</v>
      </c>
      <c r="AQ102" s="17" t="str">
        <f t="shared" si="55"/>
        <v>4pm-7pm</v>
      </c>
      <c r="AR102" s="1" t="s">
        <v>742</v>
      </c>
      <c r="AV102" s="4" t="s">
        <v>30</v>
      </c>
      <c r="AW102" s="4" t="s">
        <v>31</v>
      </c>
      <c r="AX102" s="16"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   'phone-number': "", 'address': "672 Logan Street Denver CO", 'other-amenities': ['','',''], 'has-drink':true, 'has-food':false},</v>
      </c>
      <c r="AY102" s="17" t="str">
        <f t="shared" si="57"/>
        <v/>
      </c>
      <c r="AZ102" s="17" t="str">
        <f t="shared" si="58"/>
        <v/>
      </c>
      <c r="BA102" s="17" t="str">
        <f t="shared" si="59"/>
        <v/>
      </c>
      <c r="BB102" s="17" t="str">
        <f t="shared" si="60"/>
        <v>&lt;img src=@img/drinkicon.png@&gt;</v>
      </c>
      <c r="BC102" s="17" t="str">
        <f t="shared" si="61"/>
        <v/>
      </c>
      <c r="BD102" s="17" t="str">
        <f t="shared" si="62"/>
        <v>&lt;img src=@img/drinkicon.png@&gt;</v>
      </c>
      <c r="BE102" s="17" t="str">
        <f t="shared" si="63"/>
        <v>drink   capital</v>
      </c>
      <c r="BF102" s="17" t="str">
        <f t="shared" si="64"/>
        <v>Capital Hill</v>
      </c>
      <c r="BG102" s="17">
        <v>39.726928000000001</v>
      </c>
      <c r="BH102" s="17">
        <v>-104.982012</v>
      </c>
      <c r="BI102" s="17" t="str">
        <f t="shared" si="33"/>
        <v>[39.726928,-104.982012],</v>
      </c>
      <c r="BJ102" s="17"/>
      <c r="BK102" s="17" t="str">
        <f t="shared" si="34"/>
        <v/>
      </c>
      <c r="BL102" s="7"/>
    </row>
    <row r="103" spans="2:64" ht="150">
      <c r="B103" t="s">
        <v>1012</v>
      </c>
      <c r="C103" t="s">
        <v>909</v>
      </c>
      <c r="G103" s="16" t="s">
        <v>1013</v>
      </c>
      <c r="H103">
        <v>1500</v>
      </c>
      <c r="I103">
        <v>1900</v>
      </c>
      <c r="J103">
        <v>1500</v>
      </c>
      <c r="K103">
        <v>1900</v>
      </c>
      <c r="L103">
        <v>1500</v>
      </c>
      <c r="M103">
        <v>1900</v>
      </c>
      <c r="N103">
        <v>1500</v>
      </c>
      <c r="O103">
        <v>1900</v>
      </c>
      <c r="P103">
        <v>1500</v>
      </c>
      <c r="Q103">
        <v>1900</v>
      </c>
      <c r="R103">
        <v>1500</v>
      </c>
      <c r="S103">
        <v>1900</v>
      </c>
      <c r="T103">
        <v>1500</v>
      </c>
      <c r="U103">
        <v>1900</v>
      </c>
      <c r="V103" s="23" t="s">
        <v>1121</v>
      </c>
      <c r="W103" s="17">
        <f t="shared" si="35"/>
        <v>15</v>
      </c>
      <c r="X103" s="17">
        <f t="shared" si="36"/>
        <v>19</v>
      </c>
      <c r="Y103" s="17">
        <f t="shared" si="37"/>
        <v>15</v>
      </c>
      <c r="Z103" s="17">
        <f t="shared" si="38"/>
        <v>19</v>
      </c>
      <c r="AA103" s="17">
        <f t="shared" si="39"/>
        <v>15</v>
      </c>
      <c r="AB103" s="17">
        <f t="shared" si="40"/>
        <v>19</v>
      </c>
      <c r="AC103" s="17">
        <f t="shared" si="41"/>
        <v>15</v>
      </c>
      <c r="AD103" s="17">
        <f t="shared" si="42"/>
        <v>19</v>
      </c>
      <c r="AE103" s="17">
        <f t="shared" si="43"/>
        <v>15</v>
      </c>
      <c r="AF103" s="17">
        <f t="shared" si="44"/>
        <v>19</v>
      </c>
      <c r="AG103" s="17">
        <f t="shared" si="45"/>
        <v>15</v>
      </c>
      <c r="AH103" s="17">
        <f t="shared" si="46"/>
        <v>19</v>
      </c>
      <c r="AI103" s="17">
        <f t="shared" si="47"/>
        <v>15</v>
      </c>
      <c r="AJ103" s="17">
        <f t="shared" si="48"/>
        <v>19</v>
      </c>
      <c r="AK103" s="17" t="str">
        <f t="shared" si="49"/>
        <v>3pm-7pm</v>
      </c>
      <c r="AL103" s="17" t="str">
        <f t="shared" si="50"/>
        <v>3pm-7pm</v>
      </c>
      <c r="AM103" s="17" t="str">
        <f t="shared" si="51"/>
        <v>3pm-7pm</v>
      </c>
      <c r="AN103" s="17" t="str">
        <f t="shared" si="52"/>
        <v>3pm-7pm</v>
      </c>
      <c r="AO103" s="17" t="str">
        <f t="shared" si="53"/>
        <v>3pm-7pm</v>
      </c>
      <c r="AP103" s="17" t="str">
        <f t="shared" si="54"/>
        <v>3pm-7pm</v>
      </c>
      <c r="AQ103" s="17" t="str">
        <f t="shared" si="55"/>
        <v>3pm-7pm</v>
      </c>
      <c r="AR103" t="s">
        <v>1120</v>
      </c>
      <c r="AV103" s="4" t="s">
        <v>30</v>
      </c>
      <c r="AW103" s="4" t="s">
        <v>30</v>
      </c>
      <c r="AX103" s="16"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   'phone-number': "", 'address': "8101 E Belleview Ave Denver CO", 'other-amenities': ['','',''], 'has-drink':true, 'has-food':true},</v>
      </c>
      <c r="AY103" s="17" t="str">
        <f t="shared" si="57"/>
        <v/>
      </c>
      <c r="AZ103" s="17" t="str">
        <f t="shared" si="58"/>
        <v/>
      </c>
      <c r="BA103" s="17" t="str">
        <f t="shared" si="59"/>
        <v/>
      </c>
      <c r="BB103" s="17" t="str">
        <f t="shared" si="60"/>
        <v>&lt;img src=@img/drinkicon.png@&gt;</v>
      </c>
      <c r="BC103" s="17" t="str">
        <f t="shared" si="61"/>
        <v>&lt;img src=@img/foodicon.png@&gt;</v>
      </c>
      <c r="BD103" s="17" t="str">
        <f t="shared" si="62"/>
        <v>&lt;img src=@img/drinkicon.png@&gt;&lt;img src=@img/foodicon.png@&gt;</v>
      </c>
      <c r="BE103" s="17" t="str">
        <f t="shared" si="63"/>
        <v>drink food   dtc</v>
      </c>
      <c r="BF103" s="17" t="str">
        <f t="shared" si="64"/>
        <v>DTC</v>
      </c>
      <c r="BG103" s="17">
        <v>39.625340000000001</v>
      </c>
      <c r="BH103" s="17">
        <v>-104.893152</v>
      </c>
      <c r="BI103" s="17" t="str">
        <f t="shared" si="33"/>
        <v>[39.62534,-104.893152],</v>
      </c>
      <c r="BJ103" s="17"/>
      <c r="BK103" s="17" t="str">
        <f t="shared" si="34"/>
        <v/>
      </c>
      <c r="BL103" s="17"/>
    </row>
    <row r="104" spans="2:64" ht="150">
      <c r="B104" t="s">
        <v>197</v>
      </c>
      <c r="C104" s="17" t="s">
        <v>906</v>
      </c>
      <c r="G104" s="17" t="s">
        <v>648</v>
      </c>
      <c r="J104" t="s">
        <v>488</v>
      </c>
      <c r="K104" t="s">
        <v>490</v>
      </c>
      <c r="L104" t="s">
        <v>488</v>
      </c>
      <c r="M104" t="s">
        <v>490</v>
      </c>
      <c r="N104" t="s">
        <v>488</v>
      </c>
      <c r="O104" t="s">
        <v>490</v>
      </c>
      <c r="P104" t="s">
        <v>488</v>
      </c>
      <c r="Q104" t="s">
        <v>490</v>
      </c>
      <c r="R104" t="s">
        <v>488</v>
      </c>
      <c r="S104" t="s">
        <v>490</v>
      </c>
      <c r="V104" s="8" t="s">
        <v>433</v>
      </c>
      <c r="W104" s="17" t="str">
        <f t="shared" si="35"/>
        <v/>
      </c>
      <c r="X104" s="17" t="str">
        <f t="shared" si="36"/>
        <v/>
      </c>
      <c r="Y104" s="17">
        <f t="shared" si="37"/>
        <v>15</v>
      </c>
      <c r="Z104" s="17">
        <f t="shared" si="38"/>
        <v>18</v>
      </c>
      <c r="AA104" s="17">
        <f t="shared" si="39"/>
        <v>15</v>
      </c>
      <c r="AB104" s="17">
        <f t="shared" si="40"/>
        <v>18</v>
      </c>
      <c r="AC104" s="17">
        <f t="shared" si="41"/>
        <v>15</v>
      </c>
      <c r="AD104" s="17">
        <f t="shared" si="42"/>
        <v>18</v>
      </c>
      <c r="AE104" s="17">
        <f t="shared" si="43"/>
        <v>15</v>
      </c>
      <c r="AF104" s="17">
        <f t="shared" si="44"/>
        <v>18</v>
      </c>
      <c r="AG104" s="17">
        <f t="shared" si="45"/>
        <v>15</v>
      </c>
      <c r="AH104" s="17">
        <f t="shared" si="46"/>
        <v>18</v>
      </c>
      <c r="AI104" s="17" t="str">
        <f t="shared" si="47"/>
        <v/>
      </c>
      <c r="AJ104" s="17" t="str">
        <f t="shared" si="48"/>
        <v/>
      </c>
      <c r="AK104" s="17" t="str">
        <f t="shared" si="49"/>
        <v/>
      </c>
      <c r="AL104" s="17" t="str">
        <f t="shared" si="50"/>
        <v>3pm-6pm</v>
      </c>
      <c r="AM104" s="17" t="str">
        <f t="shared" si="51"/>
        <v>3pm-6pm</v>
      </c>
      <c r="AN104" s="17" t="str">
        <f t="shared" si="52"/>
        <v>3pm-6pm</v>
      </c>
      <c r="AO104" s="17" t="str">
        <f t="shared" si="53"/>
        <v>3pm-6pm</v>
      </c>
      <c r="AP104" s="17" t="str">
        <f t="shared" si="54"/>
        <v>3pm-6pm</v>
      </c>
      <c r="AQ104" s="17" t="str">
        <f t="shared" si="55"/>
        <v/>
      </c>
      <c r="AR104" s="2" t="s">
        <v>837</v>
      </c>
      <c r="AV104" s="4" t="s">
        <v>30</v>
      </c>
      <c r="AW104" s="4" t="s">
        <v>31</v>
      </c>
      <c r="AX104" s="16"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   'phone-number': "", 'address': "9150 Commerce Center Cir, Suite 300 Denver CO", 'other-amenities': ['','',''], 'has-drink':true, 'has-food':false},</v>
      </c>
      <c r="AY104" s="17" t="str">
        <f t="shared" si="57"/>
        <v/>
      </c>
      <c r="AZ104" s="17" t="str">
        <f t="shared" si="58"/>
        <v/>
      </c>
      <c r="BA104" s="17" t="str">
        <f t="shared" si="59"/>
        <v/>
      </c>
      <c r="BB104" s="17" t="str">
        <f t="shared" si="60"/>
        <v>&lt;img src=@img/drinkicon.png@&gt;</v>
      </c>
      <c r="BC104" s="17" t="str">
        <f t="shared" si="61"/>
        <v/>
      </c>
      <c r="BD104" s="17" t="str">
        <f t="shared" si="62"/>
        <v>&lt;img src=@img/drinkicon.png@&gt;</v>
      </c>
      <c r="BE104" s="17" t="str">
        <f t="shared" si="63"/>
        <v>drink   ranch</v>
      </c>
      <c r="BF104" s="17" t="str">
        <f t="shared" si="64"/>
        <v>Highlands Ranch</v>
      </c>
      <c r="BG104" s="17">
        <v>39.548974000000001</v>
      </c>
      <c r="BH104" s="17">
        <v>-105.03431999999999</v>
      </c>
      <c r="BI104" s="17" t="str">
        <f t="shared" si="33"/>
        <v>[39.548974,-105.03432],</v>
      </c>
      <c r="BJ104" s="17"/>
      <c r="BK104" s="17" t="str">
        <f t="shared" si="34"/>
        <v/>
      </c>
      <c r="BL104" s="7"/>
    </row>
    <row r="105" spans="2:64" ht="70.5" customHeight="1">
      <c r="B105" t="s">
        <v>242</v>
      </c>
      <c r="C105" t="s">
        <v>700</v>
      </c>
      <c r="G105" s="17" t="s">
        <v>693</v>
      </c>
      <c r="L105" s="17" t="s">
        <v>505</v>
      </c>
      <c r="M105" s="17" t="s">
        <v>490</v>
      </c>
      <c r="N105" s="17" t="s">
        <v>505</v>
      </c>
      <c r="O105" s="17" t="s">
        <v>490</v>
      </c>
      <c r="P105" s="17" t="s">
        <v>505</v>
      </c>
      <c r="Q105" s="17" t="s">
        <v>490</v>
      </c>
      <c r="R105" s="17" t="s">
        <v>505</v>
      </c>
      <c r="S105" s="17" t="s">
        <v>490</v>
      </c>
      <c r="T105" s="17"/>
      <c r="U105" s="17"/>
      <c r="W105" s="17" t="str">
        <f t="shared" si="35"/>
        <v/>
      </c>
      <c r="X105" s="17" t="str">
        <f t="shared" si="36"/>
        <v/>
      </c>
      <c r="Y105" s="17" t="str">
        <f t="shared" si="37"/>
        <v/>
      </c>
      <c r="Z105" s="17" t="str">
        <f t="shared" si="38"/>
        <v/>
      </c>
      <c r="AA105" s="17">
        <f t="shared" si="39"/>
        <v>16.3</v>
      </c>
      <c r="AB105" s="17">
        <f t="shared" si="40"/>
        <v>18</v>
      </c>
      <c r="AC105" s="17">
        <f t="shared" si="41"/>
        <v>16.3</v>
      </c>
      <c r="AD105" s="17">
        <f t="shared" si="42"/>
        <v>18</v>
      </c>
      <c r="AE105" s="17">
        <f t="shared" si="43"/>
        <v>16.3</v>
      </c>
      <c r="AF105" s="17">
        <f t="shared" si="44"/>
        <v>18</v>
      </c>
      <c r="AG105" s="17">
        <f t="shared" si="45"/>
        <v>16.3</v>
      </c>
      <c r="AH105" s="17">
        <f t="shared" si="46"/>
        <v>18</v>
      </c>
      <c r="AI105" s="17" t="str">
        <f t="shared" si="47"/>
        <v/>
      </c>
      <c r="AJ105" s="17" t="str">
        <f t="shared" si="48"/>
        <v/>
      </c>
      <c r="AK105" s="17" t="str">
        <f t="shared" si="49"/>
        <v/>
      </c>
      <c r="AL105" s="17" t="str">
        <f t="shared" si="50"/>
        <v/>
      </c>
      <c r="AM105" s="17" t="str">
        <f t="shared" si="51"/>
        <v>4.3pm-6pm</v>
      </c>
      <c r="AN105" s="17" t="str">
        <f t="shared" si="52"/>
        <v>4.3pm-6pm</v>
      </c>
      <c r="AO105" s="17" t="str">
        <f t="shared" si="53"/>
        <v>4.3pm-6pm</v>
      </c>
      <c r="AP105" s="17" t="str">
        <f t="shared" si="54"/>
        <v>4.3pm-6pm</v>
      </c>
      <c r="AQ105" s="17" t="str">
        <f t="shared" si="55"/>
        <v/>
      </c>
      <c r="AR105" s="17" t="s">
        <v>880</v>
      </c>
      <c r="AV105" s="17" t="s">
        <v>31</v>
      </c>
      <c r="AW105" s="17" t="s">
        <v>31</v>
      </c>
      <c r="AX105" s="16"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   'phone-number': "", 'address': "5450 N Valley Highway Denver CO", 'other-amenities': ['','',''], 'has-drink':false, 'has-food':false},</v>
      </c>
      <c r="AY105" s="17" t="str">
        <f t="shared" si="57"/>
        <v/>
      </c>
      <c r="AZ105" s="17" t="str">
        <f t="shared" si="58"/>
        <v/>
      </c>
      <c r="BA105" s="17" t="str">
        <f t="shared" si="59"/>
        <v/>
      </c>
      <c r="BB105" s="17" t="str">
        <f t="shared" si="60"/>
        <v/>
      </c>
      <c r="BC105" s="17" t="str">
        <f t="shared" si="61"/>
        <v/>
      </c>
      <c r="BD105" s="17" t="str">
        <f t="shared" si="62"/>
        <v/>
      </c>
      <c r="BE105" s="17" t="str">
        <f t="shared" si="63"/>
        <v xml:space="preserve">  Washington</v>
      </c>
      <c r="BF105" s="17" t="str">
        <f t="shared" si="64"/>
        <v>Washington Park</v>
      </c>
      <c r="BG105" s="17">
        <v>39.689124</v>
      </c>
      <c r="BH105" s="17">
        <v>-104.971554</v>
      </c>
      <c r="BI105" s="17" t="str">
        <f t="shared" si="33"/>
        <v>[39.689124,-104.971554],</v>
      </c>
      <c r="BJ105" s="17"/>
      <c r="BK105" s="17" t="str">
        <f t="shared" si="34"/>
        <v/>
      </c>
      <c r="BL105" s="7"/>
    </row>
    <row r="106" spans="2:64" ht="150">
      <c r="B106" t="s">
        <v>198</v>
      </c>
      <c r="C106" t="s">
        <v>316</v>
      </c>
      <c r="G106" s="17" t="s">
        <v>649</v>
      </c>
      <c r="J106" t="s">
        <v>488</v>
      </c>
      <c r="K106" t="s">
        <v>489</v>
      </c>
      <c r="L106" t="s">
        <v>488</v>
      </c>
      <c r="M106" t="s">
        <v>489</v>
      </c>
      <c r="N106" t="s">
        <v>488</v>
      </c>
      <c r="O106" t="s">
        <v>489</v>
      </c>
      <c r="P106" t="s">
        <v>488</v>
      </c>
      <c r="Q106" t="s">
        <v>489</v>
      </c>
      <c r="R106" t="s">
        <v>488</v>
      </c>
      <c r="S106" t="s">
        <v>489</v>
      </c>
      <c r="V106" s="8" t="s">
        <v>434</v>
      </c>
      <c r="W106" s="17" t="str">
        <f t="shared" si="35"/>
        <v/>
      </c>
      <c r="X106" s="17" t="str">
        <f t="shared" si="36"/>
        <v/>
      </c>
      <c r="Y106" s="17">
        <f t="shared" si="37"/>
        <v>15</v>
      </c>
      <c r="Z106" s="17">
        <f t="shared" si="38"/>
        <v>18.3</v>
      </c>
      <c r="AA106" s="17">
        <f t="shared" si="39"/>
        <v>15</v>
      </c>
      <c r="AB106" s="17">
        <f t="shared" si="40"/>
        <v>18.3</v>
      </c>
      <c r="AC106" s="17">
        <f t="shared" si="41"/>
        <v>15</v>
      </c>
      <c r="AD106" s="17">
        <f t="shared" si="42"/>
        <v>18.3</v>
      </c>
      <c r="AE106" s="17">
        <f t="shared" si="43"/>
        <v>15</v>
      </c>
      <c r="AF106" s="17">
        <f t="shared" si="44"/>
        <v>18.3</v>
      </c>
      <c r="AG106" s="17">
        <f t="shared" si="45"/>
        <v>15</v>
      </c>
      <c r="AH106" s="17">
        <f t="shared" si="46"/>
        <v>18.3</v>
      </c>
      <c r="AI106" s="17" t="str">
        <f t="shared" si="47"/>
        <v/>
      </c>
      <c r="AJ106" s="17" t="str">
        <f t="shared" si="48"/>
        <v/>
      </c>
      <c r="AK106" s="17" t="str">
        <f t="shared" si="49"/>
        <v/>
      </c>
      <c r="AL106" s="17" t="str">
        <f t="shared" si="50"/>
        <v>3pm-6.3pm</v>
      </c>
      <c r="AM106" s="17" t="str">
        <f t="shared" si="51"/>
        <v>3pm-6.3pm</v>
      </c>
      <c r="AN106" s="17" t="str">
        <f t="shared" si="52"/>
        <v>3pm-6.3pm</v>
      </c>
      <c r="AO106" s="17" t="str">
        <f t="shared" si="53"/>
        <v>3pm-6.3pm</v>
      </c>
      <c r="AP106" s="17" t="str">
        <f t="shared" si="54"/>
        <v>3pm-6.3pm</v>
      </c>
      <c r="AQ106" s="17" t="str">
        <f t="shared" si="55"/>
        <v/>
      </c>
      <c r="AR106" s="1" t="s">
        <v>838</v>
      </c>
      <c r="AU106" s="4"/>
      <c r="AV106" s="4" t="s">
        <v>30</v>
      </c>
      <c r="AW106" s="4" t="s">
        <v>30</v>
      </c>
      <c r="AX106" s="16"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   'phone-number': "", 'address': "1801 California St., 303-293-8500 Denver CO", 'other-amenities': ['','',''], 'has-drink':true, 'has-food':true},</v>
      </c>
      <c r="AY106" s="17" t="str">
        <f t="shared" si="57"/>
        <v/>
      </c>
      <c r="AZ106" s="17" t="str">
        <f t="shared" si="58"/>
        <v/>
      </c>
      <c r="BA106" s="17" t="str">
        <f t="shared" si="59"/>
        <v/>
      </c>
      <c r="BB106" s="17" t="str">
        <f t="shared" si="60"/>
        <v>&lt;img src=@img/drinkicon.png@&gt;</v>
      </c>
      <c r="BC106" s="17" t="str">
        <f t="shared" si="61"/>
        <v>&lt;img src=@img/foodicon.png@&gt;</v>
      </c>
      <c r="BD106" s="17" t="str">
        <f t="shared" si="62"/>
        <v>&lt;img src=@img/drinkicon.png@&gt;&lt;img src=@img/foodicon.png@&gt;</v>
      </c>
      <c r="BE106" s="17" t="str">
        <f t="shared" si="63"/>
        <v>drink food   Downtown</v>
      </c>
      <c r="BF106" s="17" t="str">
        <f t="shared" si="64"/>
        <v>Downtown</v>
      </c>
      <c r="BG106" s="17">
        <v>39.747703999999999</v>
      </c>
      <c r="BH106" s="17">
        <v>-104.989786</v>
      </c>
      <c r="BI106" s="17" t="str">
        <f t="shared" si="33"/>
        <v>[39.747704,-104.989786],</v>
      </c>
      <c r="BJ106" s="17"/>
      <c r="BK106" s="17" t="str">
        <f t="shared" si="34"/>
        <v/>
      </c>
      <c r="BL106" s="7"/>
    </row>
    <row r="107" spans="2:64" s="8" customFormat="1" ht="150">
      <c r="B107" s="17" t="s">
        <v>97</v>
      </c>
      <c r="C107" s="17" t="s">
        <v>343</v>
      </c>
      <c r="D107" s="17"/>
      <c r="E107" s="17"/>
      <c r="F107" s="17"/>
      <c r="G107" s="17" t="s">
        <v>548</v>
      </c>
      <c r="H107" s="17"/>
      <c r="I107" s="17"/>
      <c r="J107" s="17" t="s">
        <v>498</v>
      </c>
      <c r="K107" s="17" t="s">
        <v>490</v>
      </c>
      <c r="L107" s="17" t="s">
        <v>498</v>
      </c>
      <c r="M107" s="17" t="s">
        <v>490</v>
      </c>
      <c r="N107" s="17" t="s">
        <v>498</v>
      </c>
      <c r="O107" s="17" t="s">
        <v>490</v>
      </c>
      <c r="P107" s="17" t="s">
        <v>498</v>
      </c>
      <c r="Q107" s="17" t="s">
        <v>490</v>
      </c>
      <c r="R107" s="17" t="s">
        <v>498</v>
      </c>
      <c r="S107" s="17" t="s">
        <v>490</v>
      </c>
      <c r="T107" s="17"/>
      <c r="U107" s="17"/>
      <c r="V107" s="8" t="s">
        <v>344</v>
      </c>
      <c r="W107" s="17" t="str">
        <f t="shared" si="35"/>
        <v/>
      </c>
      <c r="X107" s="17" t="str">
        <f t="shared" si="36"/>
        <v/>
      </c>
      <c r="Y107" s="17">
        <f t="shared" si="37"/>
        <v>14</v>
      </c>
      <c r="Z107" s="17">
        <f t="shared" si="38"/>
        <v>18</v>
      </c>
      <c r="AA107" s="17">
        <f t="shared" si="39"/>
        <v>14</v>
      </c>
      <c r="AB107" s="17">
        <f t="shared" si="40"/>
        <v>18</v>
      </c>
      <c r="AC107" s="17">
        <f t="shared" si="41"/>
        <v>14</v>
      </c>
      <c r="AD107" s="17">
        <f t="shared" si="42"/>
        <v>18</v>
      </c>
      <c r="AE107" s="17">
        <f t="shared" si="43"/>
        <v>14</v>
      </c>
      <c r="AF107" s="17">
        <f t="shared" si="44"/>
        <v>18</v>
      </c>
      <c r="AG107" s="17">
        <f t="shared" si="45"/>
        <v>14</v>
      </c>
      <c r="AH107" s="17">
        <f t="shared" si="46"/>
        <v>18</v>
      </c>
      <c r="AI107" s="17" t="str">
        <f t="shared" si="47"/>
        <v/>
      </c>
      <c r="AJ107" s="17" t="str">
        <f t="shared" si="48"/>
        <v/>
      </c>
      <c r="AK107" s="17" t="str">
        <f t="shared" si="49"/>
        <v/>
      </c>
      <c r="AL107" s="17" t="str">
        <f t="shared" si="50"/>
        <v>2pm-6pm</v>
      </c>
      <c r="AM107" s="17" t="str">
        <f t="shared" si="51"/>
        <v>2pm-6pm</v>
      </c>
      <c r="AN107" s="17" t="str">
        <f t="shared" si="52"/>
        <v>2pm-6pm</v>
      </c>
      <c r="AO107" s="17" t="str">
        <f t="shared" si="53"/>
        <v>2pm-6pm</v>
      </c>
      <c r="AP107" s="17" t="str">
        <f t="shared" si="54"/>
        <v>2pm-6pm</v>
      </c>
      <c r="AQ107" s="17" t="str">
        <f t="shared" si="55"/>
        <v/>
      </c>
      <c r="AR107" s="1" t="s">
        <v>743</v>
      </c>
      <c r="AS107" s="17"/>
      <c r="AT107" s="17"/>
      <c r="AU107" s="17"/>
      <c r="AV107" s="4" t="s">
        <v>30</v>
      </c>
      <c r="AW107" s="4" t="s">
        <v>31</v>
      </c>
      <c r="AX107" s="16"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   'phone-number': "", 'address': "1920 Blake St. Denver CO", 'other-amenities': ['','',''], 'has-drink':true, 'has-food':false},</v>
      </c>
      <c r="AY107" s="17" t="str">
        <f t="shared" si="57"/>
        <v/>
      </c>
      <c r="AZ107" s="17" t="str">
        <f t="shared" si="58"/>
        <v/>
      </c>
      <c r="BA107" s="17" t="str">
        <f t="shared" si="59"/>
        <v/>
      </c>
      <c r="BB107" s="17" t="str">
        <f t="shared" si="60"/>
        <v>&lt;img src=@img/drinkicon.png@&gt;</v>
      </c>
      <c r="BC107" s="17" t="str">
        <f t="shared" si="61"/>
        <v/>
      </c>
      <c r="BD107" s="17" t="str">
        <f t="shared" si="62"/>
        <v>&lt;img src=@img/drinkicon.png@&gt;</v>
      </c>
      <c r="BE107" s="17" t="str">
        <f t="shared" si="63"/>
        <v>drink   Ballpark</v>
      </c>
      <c r="BF107" s="17" t="str">
        <f t="shared" si="64"/>
        <v>Ballpark</v>
      </c>
      <c r="BG107" s="17">
        <v>39.753548000000002</v>
      </c>
      <c r="BH107" s="17">
        <v>-104.99488100000001</v>
      </c>
      <c r="BI107" s="17" t="str">
        <f t="shared" si="33"/>
        <v>[39.753548,-104.994881],</v>
      </c>
      <c r="BJ107" s="17"/>
      <c r="BK107" s="17" t="str">
        <f t="shared" si="34"/>
        <v/>
      </c>
      <c r="BL107" s="7"/>
    </row>
    <row r="108" spans="2:64" ht="165">
      <c r="B108" t="s">
        <v>98</v>
      </c>
      <c r="C108" t="s">
        <v>907</v>
      </c>
      <c r="G108" s="17" t="s">
        <v>549</v>
      </c>
      <c r="J108" t="s">
        <v>488</v>
      </c>
      <c r="K108" t="s">
        <v>489</v>
      </c>
      <c r="L108" t="s">
        <v>488</v>
      </c>
      <c r="M108" t="s">
        <v>489</v>
      </c>
      <c r="N108" t="s">
        <v>488</v>
      </c>
      <c r="O108" t="s">
        <v>489</v>
      </c>
      <c r="P108" t="s">
        <v>488</v>
      </c>
      <c r="Q108" t="s">
        <v>489</v>
      </c>
      <c r="R108" t="s">
        <v>488</v>
      </c>
      <c r="S108" t="s">
        <v>489</v>
      </c>
      <c r="V108" s="8" t="s">
        <v>345</v>
      </c>
      <c r="W108" s="17" t="str">
        <f t="shared" si="35"/>
        <v/>
      </c>
      <c r="X108" s="17" t="str">
        <f t="shared" si="36"/>
        <v/>
      </c>
      <c r="Y108" s="17">
        <f t="shared" si="37"/>
        <v>15</v>
      </c>
      <c r="Z108" s="17">
        <f t="shared" si="38"/>
        <v>18.3</v>
      </c>
      <c r="AA108" s="17">
        <f t="shared" si="39"/>
        <v>15</v>
      </c>
      <c r="AB108" s="17">
        <f t="shared" si="40"/>
        <v>18.3</v>
      </c>
      <c r="AC108" s="17">
        <f t="shared" si="41"/>
        <v>15</v>
      </c>
      <c r="AD108" s="17">
        <f t="shared" si="42"/>
        <v>18.3</v>
      </c>
      <c r="AE108" s="17">
        <f t="shared" si="43"/>
        <v>15</v>
      </c>
      <c r="AF108" s="17">
        <f t="shared" si="44"/>
        <v>18.3</v>
      </c>
      <c r="AG108" s="17">
        <f t="shared" si="45"/>
        <v>15</v>
      </c>
      <c r="AH108" s="17">
        <f t="shared" si="46"/>
        <v>18.3</v>
      </c>
      <c r="AI108" s="17" t="str">
        <f t="shared" si="47"/>
        <v/>
      </c>
      <c r="AJ108" s="17" t="str">
        <f t="shared" si="48"/>
        <v/>
      </c>
      <c r="AK108" s="17" t="str">
        <f t="shared" si="49"/>
        <v/>
      </c>
      <c r="AL108" s="17" t="str">
        <f t="shared" si="50"/>
        <v>3pm-6.3pm</v>
      </c>
      <c r="AM108" s="17" t="str">
        <f t="shared" si="51"/>
        <v>3pm-6.3pm</v>
      </c>
      <c r="AN108" s="17" t="str">
        <f t="shared" si="52"/>
        <v>3pm-6.3pm</v>
      </c>
      <c r="AO108" s="17" t="str">
        <f t="shared" si="53"/>
        <v>3pm-6.3pm</v>
      </c>
      <c r="AP108" s="17" t="str">
        <f t="shared" si="54"/>
        <v>3pm-6.3pm</v>
      </c>
      <c r="AQ108" s="17" t="str">
        <f t="shared" si="55"/>
        <v/>
      </c>
      <c r="AR108" s="17" t="s">
        <v>744</v>
      </c>
      <c r="AS108" t="s">
        <v>485</v>
      </c>
      <c r="AV108" s="4" t="s">
        <v>30</v>
      </c>
      <c r="AW108" s="4" t="s">
        <v>487</v>
      </c>
      <c r="AX108" s="16"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   'phone-number': "", 'address': "2219 W 32nd Avenue Denver CO", 'other-amenities': ['outside','',''], 'has-drink':true, 'has-food':tru},</v>
      </c>
      <c r="AY108" s="17" t="str">
        <f t="shared" si="57"/>
        <v>&lt;img src=@img/outdoor.png@&gt;</v>
      </c>
      <c r="AZ108" s="17" t="str">
        <f t="shared" si="58"/>
        <v/>
      </c>
      <c r="BA108" s="17" t="str">
        <f t="shared" si="59"/>
        <v/>
      </c>
      <c r="BB108" s="17" t="str">
        <f t="shared" si="60"/>
        <v>&lt;img src=@img/drinkicon.png@&gt;</v>
      </c>
      <c r="BC108" s="17" t="str">
        <f t="shared" si="61"/>
        <v/>
      </c>
      <c r="BD108" s="17" t="str">
        <f t="shared" si="62"/>
        <v>&lt;img src=@img/outdoor.png@&gt;&lt;img src=@img/drinkicon.png@&gt;</v>
      </c>
      <c r="BE108" s="17" t="str">
        <f t="shared" si="63"/>
        <v>outdoor drink   highlands</v>
      </c>
      <c r="BF108" s="17" t="str">
        <f t="shared" si="64"/>
        <v>Highlands</v>
      </c>
      <c r="BG108" s="17">
        <v>39.762279999999997</v>
      </c>
      <c r="BH108" s="17">
        <v>-105.01330299999999</v>
      </c>
      <c r="BI108" s="17" t="str">
        <f t="shared" si="33"/>
        <v>[39.76228,-105.013303],</v>
      </c>
      <c r="BJ108" s="17"/>
      <c r="BK108" s="17" t="str">
        <f t="shared" si="34"/>
        <v/>
      </c>
      <c r="BL108" s="7"/>
    </row>
    <row r="109" spans="2:64" ht="150">
      <c r="B109" t="s">
        <v>99</v>
      </c>
      <c r="C109" t="s">
        <v>907</v>
      </c>
      <c r="G109" s="17" t="s">
        <v>550</v>
      </c>
      <c r="H109" t="s">
        <v>495</v>
      </c>
      <c r="I109" t="s">
        <v>491</v>
      </c>
      <c r="J109" t="s">
        <v>495</v>
      </c>
      <c r="K109" t="s">
        <v>491</v>
      </c>
      <c r="L109" t="s">
        <v>495</v>
      </c>
      <c r="M109" t="s">
        <v>491</v>
      </c>
      <c r="N109" t="s">
        <v>495</v>
      </c>
      <c r="O109" t="s">
        <v>491</v>
      </c>
      <c r="P109" t="s">
        <v>495</v>
      </c>
      <c r="Q109" t="s">
        <v>491</v>
      </c>
      <c r="R109" t="s">
        <v>495</v>
      </c>
      <c r="S109" t="s">
        <v>491</v>
      </c>
      <c r="T109" t="s">
        <v>495</v>
      </c>
      <c r="U109" t="s">
        <v>491</v>
      </c>
      <c r="V109" s="8" t="s">
        <v>346</v>
      </c>
      <c r="W109" s="17">
        <f t="shared" si="35"/>
        <v>16</v>
      </c>
      <c r="X109" s="17">
        <f t="shared" si="36"/>
        <v>19</v>
      </c>
      <c r="Y109" s="17">
        <f t="shared" si="37"/>
        <v>16</v>
      </c>
      <c r="Z109" s="17">
        <f t="shared" si="38"/>
        <v>19</v>
      </c>
      <c r="AA109" s="17">
        <f t="shared" si="39"/>
        <v>16</v>
      </c>
      <c r="AB109" s="17">
        <f t="shared" si="40"/>
        <v>19</v>
      </c>
      <c r="AC109" s="17">
        <f t="shared" si="41"/>
        <v>16</v>
      </c>
      <c r="AD109" s="17">
        <f t="shared" si="42"/>
        <v>19</v>
      </c>
      <c r="AE109" s="17">
        <f t="shared" si="43"/>
        <v>16</v>
      </c>
      <c r="AF109" s="17">
        <f t="shared" si="44"/>
        <v>19</v>
      </c>
      <c r="AG109" s="17">
        <f t="shared" si="45"/>
        <v>16</v>
      </c>
      <c r="AH109" s="17">
        <f t="shared" si="46"/>
        <v>19</v>
      </c>
      <c r="AI109" s="17">
        <f t="shared" si="47"/>
        <v>16</v>
      </c>
      <c r="AJ109" s="17">
        <f t="shared" si="48"/>
        <v>19</v>
      </c>
      <c r="AK109" s="17" t="str">
        <f t="shared" si="49"/>
        <v>4pm-7pm</v>
      </c>
      <c r="AL109" s="17" t="str">
        <f t="shared" si="50"/>
        <v>4pm-7pm</v>
      </c>
      <c r="AM109" s="17" t="str">
        <f t="shared" si="51"/>
        <v>4pm-7pm</v>
      </c>
      <c r="AN109" s="17" t="str">
        <f t="shared" si="52"/>
        <v>4pm-7pm</v>
      </c>
      <c r="AO109" s="17" t="str">
        <f t="shared" si="53"/>
        <v>4pm-7pm</v>
      </c>
      <c r="AP109" s="17" t="str">
        <f t="shared" si="54"/>
        <v>4pm-7pm</v>
      </c>
      <c r="AQ109" s="17" t="str">
        <f t="shared" si="55"/>
        <v>4pm-7pm</v>
      </c>
      <c r="AR109" s="1" t="s">
        <v>745</v>
      </c>
      <c r="AS109" t="s">
        <v>485</v>
      </c>
      <c r="AV109" s="4" t="s">
        <v>30</v>
      </c>
      <c r="AW109" s="4" t="s">
        <v>31</v>
      </c>
      <c r="AX109" s="16"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   'phone-number': "", 'address': "3400 Navajo Street Denver CO", 'other-amenities': ['outside','',''], 'has-drink':true, 'has-food':false},</v>
      </c>
      <c r="AY109" s="17" t="str">
        <f t="shared" si="57"/>
        <v>&lt;img src=@img/outdoor.png@&gt;</v>
      </c>
      <c r="AZ109" s="17" t="str">
        <f t="shared" si="58"/>
        <v/>
      </c>
      <c r="BA109" s="17" t="str">
        <f t="shared" si="59"/>
        <v/>
      </c>
      <c r="BB109" s="17" t="str">
        <f t="shared" si="60"/>
        <v>&lt;img src=@img/drinkicon.png@&gt;</v>
      </c>
      <c r="BC109" s="17" t="str">
        <f t="shared" si="61"/>
        <v/>
      </c>
      <c r="BD109" s="17" t="str">
        <f t="shared" si="62"/>
        <v>&lt;img src=@img/outdoor.png@&gt;&lt;img src=@img/drinkicon.png@&gt;</v>
      </c>
      <c r="BE109" s="17" t="str">
        <f t="shared" si="63"/>
        <v>outdoor drink   highlands</v>
      </c>
      <c r="BF109" s="17" t="str">
        <f t="shared" si="64"/>
        <v>Highlands</v>
      </c>
      <c r="BG109" s="17">
        <v>39.764588000000003</v>
      </c>
      <c r="BH109" s="17">
        <v>-105.00390299999999</v>
      </c>
      <c r="BI109" s="17" t="str">
        <f t="shared" si="33"/>
        <v>[39.764588,-105.003903],</v>
      </c>
      <c r="BJ109" s="17"/>
      <c r="BK109" s="17" t="str">
        <f t="shared" si="34"/>
        <v/>
      </c>
      <c r="BL109" s="7"/>
    </row>
    <row r="110" spans="2:64" ht="180">
      <c r="B110" t="s">
        <v>252</v>
      </c>
      <c r="C110" t="s">
        <v>278</v>
      </c>
      <c r="G110" s="17" t="s">
        <v>283</v>
      </c>
      <c r="J110" t="s">
        <v>494</v>
      </c>
      <c r="K110" t="s">
        <v>491</v>
      </c>
      <c r="L110" t="s">
        <v>494</v>
      </c>
      <c r="M110" t="s">
        <v>491</v>
      </c>
      <c r="N110" t="s">
        <v>494</v>
      </c>
      <c r="O110" t="s">
        <v>491</v>
      </c>
      <c r="P110" t="s">
        <v>494</v>
      </c>
      <c r="Q110" t="s">
        <v>491</v>
      </c>
      <c r="R110" t="s">
        <v>494</v>
      </c>
      <c r="S110" t="s">
        <v>491</v>
      </c>
      <c r="V110" s="8" t="s">
        <v>1140</v>
      </c>
      <c r="W110" s="17" t="str">
        <f t="shared" si="35"/>
        <v/>
      </c>
      <c r="X110" s="17" t="str">
        <f t="shared" si="36"/>
        <v/>
      </c>
      <c r="Y110" s="17">
        <f t="shared" si="37"/>
        <v>11</v>
      </c>
      <c r="Z110" s="17">
        <f t="shared" si="38"/>
        <v>19</v>
      </c>
      <c r="AA110" s="17">
        <f t="shared" si="39"/>
        <v>11</v>
      </c>
      <c r="AB110" s="17">
        <f t="shared" si="40"/>
        <v>19</v>
      </c>
      <c r="AC110" s="17">
        <f t="shared" si="41"/>
        <v>11</v>
      </c>
      <c r="AD110" s="17">
        <f t="shared" si="42"/>
        <v>19</v>
      </c>
      <c r="AE110" s="17">
        <f t="shared" si="43"/>
        <v>11</v>
      </c>
      <c r="AF110" s="17">
        <f t="shared" si="44"/>
        <v>19</v>
      </c>
      <c r="AG110" s="17">
        <f t="shared" si="45"/>
        <v>11</v>
      </c>
      <c r="AH110" s="17">
        <f t="shared" si="46"/>
        <v>19</v>
      </c>
      <c r="AI110" s="17" t="str">
        <f t="shared" si="47"/>
        <v/>
      </c>
      <c r="AJ110" s="17" t="str">
        <f t="shared" si="48"/>
        <v/>
      </c>
      <c r="AK110" s="17" t="str">
        <f t="shared" si="49"/>
        <v/>
      </c>
      <c r="AL110" s="17" t="str">
        <f t="shared" si="50"/>
        <v>11am-7pm</v>
      </c>
      <c r="AM110" s="17" t="str">
        <f t="shared" si="51"/>
        <v>11am-7pm</v>
      </c>
      <c r="AN110" s="17" t="str">
        <f t="shared" si="52"/>
        <v>11am-7pm</v>
      </c>
      <c r="AO110" s="17" t="str">
        <f t="shared" si="53"/>
        <v>11am-7pm</v>
      </c>
      <c r="AP110" s="17" t="str">
        <f t="shared" si="54"/>
        <v>11am-7pm</v>
      </c>
      <c r="AQ110" s="17" t="str">
        <f t="shared" si="55"/>
        <v/>
      </c>
      <c r="AR110" t="s">
        <v>479</v>
      </c>
      <c r="AS110" t="s">
        <v>485</v>
      </c>
      <c r="AV110" s="17" t="s">
        <v>30</v>
      </c>
      <c r="AW110" s="17" t="s">
        <v>31</v>
      </c>
      <c r="AX110" s="16"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   'phone-number': "", 'address': "24 Broadway #102, Denver, CO", 'other-amenities': ['outside','',''], 'has-drink':true, 'has-food':false},</v>
      </c>
      <c r="AY110" s="17" t="str">
        <f t="shared" si="57"/>
        <v>&lt;img src=@img/outdoor.png@&gt;</v>
      </c>
      <c r="AZ110" s="17" t="str">
        <f t="shared" si="58"/>
        <v/>
      </c>
      <c r="BA110" s="17" t="str">
        <f t="shared" si="59"/>
        <v/>
      </c>
      <c r="BB110" s="17" t="str">
        <f t="shared" si="60"/>
        <v>&lt;img src=@img/drinkicon.png@&gt;</v>
      </c>
      <c r="BC110" s="17" t="str">
        <f t="shared" si="61"/>
        <v/>
      </c>
      <c r="BD110" s="17" t="str">
        <f t="shared" si="62"/>
        <v>&lt;img src=@img/outdoor.png@&gt;&lt;img src=@img/drinkicon.png@&gt;</v>
      </c>
      <c r="BE110" s="17" t="str">
        <f t="shared" si="63"/>
        <v>outdoor drink   Baker</v>
      </c>
      <c r="BF110" s="17" t="str">
        <f t="shared" si="64"/>
        <v>Baker</v>
      </c>
      <c r="BG110" s="17">
        <v>39.717194999999997</v>
      </c>
      <c r="BH110" s="17">
        <v>-104.98712399999999</v>
      </c>
      <c r="BI110" s="17" t="str">
        <f t="shared" si="33"/>
        <v>[39.717195,-104.987124],</v>
      </c>
      <c r="BJ110" s="17"/>
      <c r="BK110" s="17" t="str">
        <f t="shared" si="34"/>
        <v/>
      </c>
      <c r="BL110" s="7"/>
    </row>
    <row r="111" spans="2:64" ht="150">
      <c r="B111" t="s">
        <v>199</v>
      </c>
      <c r="C111" t="s">
        <v>318</v>
      </c>
      <c r="G111" s="17" t="s">
        <v>650</v>
      </c>
      <c r="J111" t="s">
        <v>488</v>
      </c>
      <c r="K111" t="s">
        <v>489</v>
      </c>
      <c r="L111" t="s">
        <v>488</v>
      </c>
      <c r="M111" t="s">
        <v>489</v>
      </c>
      <c r="N111" t="s">
        <v>488</v>
      </c>
      <c r="O111" t="s">
        <v>489</v>
      </c>
      <c r="P111" t="s">
        <v>488</v>
      </c>
      <c r="Q111" t="s">
        <v>489</v>
      </c>
      <c r="R111" t="s">
        <v>488</v>
      </c>
      <c r="S111" t="s">
        <v>489</v>
      </c>
      <c r="V111" s="8" t="s">
        <v>435</v>
      </c>
      <c r="W111" s="17" t="str">
        <f t="shared" si="35"/>
        <v/>
      </c>
      <c r="X111" s="17" t="str">
        <f t="shared" si="36"/>
        <v/>
      </c>
      <c r="Y111" s="17">
        <f t="shared" si="37"/>
        <v>15</v>
      </c>
      <c r="Z111" s="17">
        <f t="shared" si="38"/>
        <v>18.3</v>
      </c>
      <c r="AA111" s="17">
        <f t="shared" si="39"/>
        <v>15</v>
      </c>
      <c r="AB111" s="17">
        <f t="shared" si="40"/>
        <v>18.3</v>
      </c>
      <c r="AC111" s="17">
        <f t="shared" si="41"/>
        <v>15</v>
      </c>
      <c r="AD111" s="17">
        <f t="shared" si="42"/>
        <v>18.3</v>
      </c>
      <c r="AE111" s="17">
        <f t="shared" si="43"/>
        <v>15</v>
      </c>
      <c r="AF111" s="17">
        <f t="shared" si="44"/>
        <v>18.3</v>
      </c>
      <c r="AG111" s="17">
        <f t="shared" si="45"/>
        <v>15</v>
      </c>
      <c r="AH111" s="17">
        <f t="shared" si="46"/>
        <v>18.3</v>
      </c>
      <c r="AI111" s="17" t="str">
        <f t="shared" si="47"/>
        <v/>
      </c>
      <c r="AJ111" s="17" t="str">
        <f t="shared" si="48"/>
        <v/>
      </c>
      <c r="AK111" s="17" t="str">
        <f t="shared" si="49"/>
        <v/>
      </c>
      <c r="AL111" s="17" t="str">
        <f t="shared" si="50"/>
        <v>3pm-6.3pm</v>
      </c>
      <c r="AM111" s="17" t="str">
        <f t="shared" si="51"/>
        <v>3pm-6.3pm</v>
      </c>
      <c r="AN111" s="17" t="str">
        <f t="shared" si="52"/>
        <v>3pm-6.3pm</v>
      </c>
      <c r="AO111" s="17" t="str">
        <f t="shared" si="53"/>
        <v>3pm-6.3pm</v>
      </c>
      <c r="AP111" s="17" t="str">
        <f t="shared" si="54"/>
        <v>3pm-6.3pm</v>
      </c>
      <c r="AQ111" s="17" t="str">
        <f t="shared" si="55"/>
        <v/>
      </c>
      <c r="AR111" s="1" t="s">
        <v>839</v>
      </c>
      <c r="AS111" t="s">
        <v>485</v>
      </c>
      <c r="AT111" t="s">
        <v>486</v>
      </c>
      <c r="AV111" s="4" t="s">
        <v>30</v>
      </c>
      <c r="AW111" s="4" t="s">
        <v>30</v>
      </c>
      <c r="AX111" s="16"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   'phone-number': "", 'address': "1747 Wynkoop St. Denver CO", 'other-amenities': ['outside','pet',''], 'has-drink':true, 'has-food':true},</v>
      </c>
      <c r="AY111" s="17" t="str">
        <f t="shared" si="57"/>
        <v>&lt;img src=@img/outdoor.png@&gt;</v>
      </c>
      <c r="AZ111" s="17" t="str">
        <f t="shared" si="58"/>
        <v>&lt;img src=@img/pets.png@&gt;</v>
      </c>
      <c r="BA111" s="17" t="str">
        <f t="shared" si="59"/>
        <v/>
      </c>
      <c r="BB111" s="17" t="str">
        <f t="shared" si="60"/>
        <v>&lt;img src=@img/drinkicon.png@&gt;</v>
      </c>
      <c r="BC111" s="17" t="str">
        <f t="shared" si="61"/>
        <v>&lt;img src=@img/foodicon.png@&gt;</v>
      </c>
      <c r="BD111" s="17" t="str">
        <f t="shared" si="62"/>
        <v>&lt;img src=@img/outdoor.png@&gt;&lt;img src=@img/pets.png@&gt;&lt;img src=@img/drinkicon.png@&gt;&lt;img src=@img/foodicon.png@&gt;</v>
      </c>
      <c r="BE111" s="17" t="str">
        <f t="shared" si="63"/>
        <v>outdoor pet drink food   LoDo</v>
      </c>
      <c r="BF111" s="17" t="str">
        <f t="shared" si="64"/>
        <v>LoDo</v>
      </c>
      <c r="BG111" s="17">
        <v>39.753656999999997</v>
      </c>
      <c r="BH111" s="17">
        <v>-104.99915799999999</v>
      </c>
      <c r="BI111" s="17" t="str">
        <f t="shared" si="33"/>
        <v>[39.753657,-104.999158],</v>
      </c>
      <c r="BJ111" s="17"/>
      <c r="BK111" s="17" t="str">
        <f t="shared" si="34"/>
        <v/>
      </c>
      <c r="BL111" s="7"/>
    </row>
    <row r="112" spans="2:64" s="8" customFormat="1" ht="135">
      <c r="B112" s="17" t="s">
        <v>200</v>
      </c>
      <c r="C112" s="17" t="s">
        <v>907</v>
      </c>
      <c r="D112" s="17"/>
      <c r="E112" s="17"/>
      <c r="F112" s="17"/>
      <c r="G112" s="17" t="s">
        <v>651</v>
      </c>
      <c r="H112" s="17"/>
      <c r="I112" s="17"/>
      <c r="J112" s="17" t="s">
        <v>488</v>
      </c>
      <c r="K112" s="17" t="s">
        <v>490</v>
      </c>
      <c r="L112" s="17" t="s">
        <v>488</v>
      </c>
      <c r="M112" s="17" t="s">
        <v>490</v>
      </c>
      <c r="N112" s="17" t="s">
        <v>488</v>
      </c>
      <c r="O112" s="17" t="s">
        <v>490</v>
      </c>
      <c r="P112" s="17" t="s">
        <v>488</v>
      </c>
      <c r="Q112" s="17" t="s">
        <v>495</v>
      </c>
      <c r="R112" s="17" t="s">
        <v>488</v>
      </c>
      <c r="S112" s="17" t="s">
        <v>495</v>
      </c>
      <c r="T112" s="17"/>
      <c r="U112" s="17"/>
      <c r="V112" s="17" t="s">
        <v>436</v>
      </c>
      <c r="W112" s="17" t="str">
        <f t="shared" si="35"/>
        <v/>
      </c>
      <c r="X112" s="17" t="str">
        <f t="shared" si="36"/>
        <v/>
      </c>
      <c r="Y112" s="17">
        <f t="shared" si="37"/>
        <v>15</v>
      </c>
      <c r="Z112" s="17">
        <f t="shared" si="38"/>
        <v>18</v>
      </c>
      <c r="AA112" s="17">
        <f t="shared" si="39"/>
        <v>15</v>
      </c>
      <c r="AB112" s="17">
        <f t="shared" si="40"/>
        <v>18</v>
      </c>
      <c r="AC112" s="17">
        <f t="shared" si="41"/>
        <v>15</v>
      </c>
      <c r="AD112" s="17">
        <f t="shared" si="42"/>
        <v>18</v>
      </c>
      <c r="AE112" s="17">
        <f t="shared" si="43"/>
        <v>15</v>
      </c>
      <c r="AF112" s="17">
        <f t="shared" si="44"/>
        <v>16</v>
      </c>
      <c r="AG112" s="17">
        <f t="shared" si="45"/>
        <v>15</v>
      </c>
      <c r="AH112" s="17">
        <f t="shared" si="46"/>
        <v>16</v>
      </c>
      <c r="AI112" s="17" t="str">
        <f t="shared" si="47"/>
        <v/>
      </c>
      <c r="AJ112" s="17" t="str">
        <f t="shared" si="48"/>
        <v/>
      </c>
      <c r="AK112" s="17" t="str">
        <f t="shared" si="49"/>
        <v/>
      </c>
      <c r="AL112" s="17" t="str">
        <f t="shared" si="50"/>
        <v>3pm-6pm</v>
      </c>
      <c r="AM112" s="17" t="str">
        <f t="shared" si="51"/>
        <v>3pm-6pm</v>
      </c>
      <c r="AN112" s="17" t="str">
        <f t="shared" si="52"/>
        <v>3pm-6pm</v>
      </c>
      <c r="AO112" s="17" t="str">
        <f t="shared" si="53"/>
        <v>3pm-4pm</v>
      </c>
      <c r="AP112" s="17" t="str">
        <f t="shared" si="54"/>
        <v>3pm-4pm</v>
      </c>
      <c r="AQ112" s="17" t="str">
        <f t="shared" si="55"/>
        <v/>
      </c>
      <c r="AR112" s="18" t="s">
        <v>840</v>
      </c>
      <c r="AS112" s="17"/>
      <c r="AT112" s="17"/>
      <c r="AU112" s="17"/>
      <c r="AV112" s="17" t="s">
        <v>30</v>
      </c>
      <c r="AW112" s="17" t="s">
        <v>30</v>
      </c>
      <c r="AX112" s="16"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   'phone-number': "", 'address': "3920 Tennyson Street Denver CO", 'other-amenities': ['','',''], 'has-drink':true, 'has-food':true},</v>
      </c>
      <c r="AY112" s="17" t="str">
        <f t="shared" si="57"/>
        <v/>
      </c>
      <c r="AZ112" s="17" t="str">
        <f t="shared" si="58"/>
        <v/>
      </c>
      <c r="BA112" s="17" t="str">
        <f t="shared" si="59"/>
        <v/>
      </c>
      <c r="BB112" s="17" t="str">
        <f t="shared" si="60"/>
        <v>&lt;img src=@img/drinkicon.png@&gt;</v>
      </c>
      <c r="BC112" s="17" t="str">
        <f t="shared" si="61"/>
        <v>&lt;img src=@img/foodicon.png@&gt;</v>
      </c>
      <c r="BD112" s="17" t="str">
        <f t="shared" si="62"/>
        <v>&lt;img src=@img/drinkicon.png@&gt;&lt;img src=@img/foodicon.png@&gt;</v>
      </c>
      <c r="BE112" s="17" t="str">
        <f t="shared" si="63"/>
        <v>drink food   highlands</v>
      </c>
      <c r="BF112" s="17" t="str">
        <f t="shared" si="64"/>
        <v>Highlands</v>
      </c>
      <c r="BG112" s="17">
        <v>39.771388000000002</v>
      </c>
      <c r="BH112" s="17">
        <v>-105.04373200000001</v>
      </c>
      <c r="BI112" s="17" t="str">
        <f t="shared" si="33"/>
        <v>[39.771388,-105.043732],</v>
      </c>
      <c r="BJ112" s="17"/>
      <c r="BK112" s="17" t="str">
        <f t="shared" si="34"/>
        <v/>
      </c>
      <c r="BL112" s="7"/>
    </row>
    <row r="113" spans="2:64" ht="135">
      <c r="B113" t="s">
        <v>100</v>
      </c>
      <c r="C113" t="s">
        <v>278</v>
      </c>
      <c r="G113" s="17" t="s">
        <v>551</v>
      </c>
      <c r="H113" t="s">
        <v>488</v>
      </c>
      <c r="I113" t="s">
        <v>490</v>
      </c>
      <c r="J113" t="s">
        <v>488</v>
      </c>
      <c r="K113" t="s">
        <v>490</v>
      </c>
      <c r="L113" t="s">
        <v>488</v>
      </c>
      <c r="M113" t="s">
        <v>490</v>
      </c>
      <c r="N113" t="s">
        <v>488</v>
      </c>
      <c r="O113" t="s">
        <v>490</v>
      </c>
      <c r="P113" t="s">
        <v>488</v>
      </c>
      <c r="Q113" t="s">
        <v>490</v>
      </c>
      <c r="R113" t="s">
        <v>488</v>
      </c>
      <c r="S113" t="s">
        <v>490</v>
      </c>
      <c r="T113" t="s">
        <v>488</v>
      </c>
      <c r="U113" t="s">
        <v>490</v>
      </c>
      <c r="V113" s="8" t="s">
        <v>347</v>
      </c>
      <c r="W113" s="17">
        <f t="shared" si="35"/>
        <v>15</v>
      </c>
      <c r="X113" s="17">
        <f t="shared" si="36"/>
        <v>18</v>
      </c>
      <c r="Y113" s="17">
        <f t="shared" si="37"/>
        <v>15</v>
      </c>
      <c r="Z113" s="17">
        <f t="shared" si="38"/>
        <v>18</v>
      </c>
      <c r="AA113" s="17">
        <f t="shared" si="39"/>
        <v>15</v>
      </c>
      <c r="AB113" s="17">
        <f t="shared" si="40"/>
        <v>18</v>
      </c>
      <c r="AC113" s="17">
        <f t="shared" si="41"/>
        <v>15</v>
      </c>
      <c r="AD113" s="17">
        <f t="shared" si="42"/>
        <v>18</v>
      </c>
      <c r="AE113" s="17">
        <f t="shared" si="43"/>
        <v>15</v>
      </c>
      <c r="AF113" s="17">
        <f t="shared" si="44"/>
        <v>18</v>
      </c>
      <c r="AG113" s="17">
        <f t="shared" si="45"/>
        <v>15</v>
      </c>
      <c r="AH113" s="17">
        <f t="shared" si="46"/>
        <v>18</v>
      </c>
      <c r="AI113" s="17">
        <f t="shared" si="47"/>
        <v>15</v>
      </c>
      <c r="AJ113" s="17">
        <f t="shared" si="48"/>
        <v>18</v>
      </c>
      <c r="AK113" s="17" t="str">
        <f t="shared" si="49"/>
        <v>3pm-6pm</v>
      </c>
      <c r="AL113" s="17" t="str">
        <f t="shared" si="50"/>
        <v>3pm-6pm</v>
      </c>
      <c r="AM113" s="17" t="str">
        <f t="shared" si="51"/>
        <v>3pm-6pm</v>
      </c>
      <c r="AN113" s="17" t="str">
        <f t="shared" si="52"/>
        <v>3pm-6pm</v>
      </c>
      <c r="AO113" s="17" t="str">
        <f t="shared" si="53"/>
        <v>3pm-6pm</v>
      </c>
      <c r="AP113" s="17" t="str">
        <f t="shared" si="54"/>
        <v>3pm-6pm</v>
      </c>
      <c r="AQ113" s="17" t="str">
        <f t="shared" si="55"/>
        <v>3pm-6pm</v>
      </c>
      <c r="AR113" s="1" t="s">
        <v>746</v>
      </c>
      <c r="AV113" s="4" t="s">
        <v>30</v>
      </c>
      <c r="AW113" s="4" t="s">
        <v>30</v>
      </c>
      <c r="AX113" s="16"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   'phone-number': "", 'address': "76 Broadway Denver CO", 'other-amenities': ['','',''], 'has-drink':true, 'has-food':true},</v>
      </c>
      <c r="AY113" s="17" t="str">
        <f t="shared" si="57"/>
        <v/>
      </c>
      <c r="AZ113" s="17" t="str">
        <f t="shared" si="58"/>
        <v/>
      </c>
      <c r="BA113" s="17" t="str">
        <f t="shared" si="59"/>
        <v/>
      </c>
      <c r="BB113" s="17" t="str">
        <f t="shared" si="60"/>
        <v>&lt;img src=@img/drinkicon.png@&gt;</v>
      </c>
      <c r="BC113" s="17" t="str">
        <f t="shared" si="61"/>
        <v>&lt;img src=@img/foodicon.png@&gt;</v>
      </c>
      <c r="BD113" s="17" t="str">
        <f t="shared" si="62"/>
        <v>&lt;img src=@img/drinkicon.png@&gt;&lt;img src=@img/foodicon.png@&gt;</v>
      </c>
      <c r="BE113" s="17" t="str">
        <f t="shared" si="63"/>
        <v>drink food   Baker</v>
      </c>
      <c r="BF113" s="17" t="str">
        <f t="shared" si="64"/>
        <v>Baker</v>
      </c>
      <c r="BG113" s="17">
        <v>39.718100999999997</v>
      </c>
      <c r="BH113" s="17">
        <v>-104.987201</v>
      </c>
      <c r="BI113" s="17" t="str">
        <f t="shared" si="33"/>
        <v>[39.718101,-104.987201],</v>
      </c>
      <c r="BJ113" s="17"/>
      <c r="BK113" s="17" t="str">
        <f t="shared" si="34"/>
        <v/>
      </c>
      <c r="BL113" s="7"/>
    </row>
    <row r="114" spans="2:64" ht="19.5" customHeight="1">
      <c r="B114" s="17" t="s">
        <v>988</v>
      </c>
      <c r="C114" s="17" t="s">
        <v>1137</v>
      </c>
      <c r="D114" s="17"/>
      <c r="E114" s="17"/>
      <c r="F114" s="17"/>
      <c r="G114" s="16" t="s">
        <v>989</v>
      </c>
      <c r="H114" s="17"/>
      <c r="I114" s="17"/>
      <c r="J114" s="17"/>
      <c r="K114" s="17"/>
      <c r="L114" s="17"/>
      <c r="M114" s="17"/>
      <c r="N114" s="17"/>
      <c r="O114" s="17"/>
      <c r="P114" s="17"/>
      <c r="Q114" s="17"/>
      <c r="R114" s="17"/>
      <c r="S114" s="17"/>
      <c r="T114" s="17"/>
      <c r="U114" s="17"/>
      <c r="W114" s="17" t="str">
        <f t="shared" si="35"/>
        <v/>
      </c>
      <c r="X114" s="17" t="str">
        <f t="shared" si="36"/>
        <v/>
      </c>
      <c r="Y114" s="17" t="str">
        <f t="shared" si="37"/>
        <v/>
      </c>
      <c r="Z114" s="17" t="str">
        <f t="shared" si="38"/>
        <v/>
      </c>
      <c r="AA114" s="17" t="str">
        <f t="shared" si="39"/>
        <v/>
      </c>
      <c r="AB114" s="17" t="str">
        <f t="shared" si="40"/>
        <v/>
      </c>
      <c r="AC114" s="17" t="str">
        <f t="shared" si="41"/>
        <v/>
      </c>
      <c r="AD114" s="17" t="str">
        <f t="shared" si="42"/>
        <v/>
      </c>
      <c r="AE114" s="17" t="str">
        <f t="shared" si="43"/>
        <v/>
      </c>
      <c r="AF114" s="17" t="str">
        <f t="shared" si="44"/>
        <v/>
      </c>
      <c r="AG114" s="17" t="str">
        <f t="shared" si="45"/>
        <v/>
      </c>
      <c r="AH114" s="17" t="str">
        <f t="shared" si="46"/>
        <v/>
      </c>
      <c r="AI114" s="17" t="str">
        <f t="shared" si="47"/>
        <v/>
      </c>
      <c r="AJ114" s="17" t="str">
        <f t="shared" si="48"/>
        <v/>
      </c>
      <c r="AK114" s="17" t="str">
        <f t="shared" si="49"/>
        <v/>
      </c>
      <c r="AL114" s="17" t="str">
        <f t="shared" si="50"/>
        <v/>
      </c>
      <c r="AM114" s="17" t="str">
        <f t="shared" si="51"/>
        <v/>
      </c>
      <c r="AN114" s="17" t="str">
        <f t="shared" si="52"/>
        <v/>
      </c>
      <c r="AO114" s="17" t="str">
        <f t="shared" si="53"/>
        <v/>
      </c>
      <c r="AP114" s="17" t="str">
        <f t="shared" si="54"/>
        <v/>
      </c>
      <c r="AQ114" s="17" t="str">
        <f t="shared" si="55"/>
        <v/>
      </c>
      <c r="AR114" s="17" t="s">
        <v>1102</v>
      </c>
      <c r="AS114" s="17"/>
      <c r="AT114" s="17"/>
      <c r="AU114" s="17"/>
      <c r="AV114" s="4" t="s">
        <v>31</v>
      </c>
      <c r="AW114" s="4" t="s">
        <v>31</v>
      </c>
      <c r="AX114" s="16"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   'phone-number': "", 'address': "619 E 13th Ave Denver CO", 'other-amenities': ['','',''], 'has-drink':false, 'has-food':false},</v>
      </c>
      <c r="AY114" s="17" t="str">
        <f t="shared" si="57"/>
        <v/>
      </c>
      <c r="AZ114" s="17" t="str">
        <f t="shared" si="58"/>
        <v/>
      </c>
      <c r="BA114" s="17" t="str">
        <f t="shared" si="59"/>
        <v/>
      </c>
      <c r="BB114" s="17" t="str">
        <f t="shared" si="60"/>
        <v/>
      </c>
      <c r="BC114" s="17" t="str">
        <f t="shared" si="61"/>
        <v/>
      </c>
      <c r="BD114" s="17" t="str">
        <f t="shared" si="62"/>
        <v/>
      </c>
      <c r="BE114" s="17" t="str">
        <f t="shared" si="63"/>
        <v xml:space="preserve">  capital</v>
      </c>
      <c r="BF114" s="17" t="str">
        <f t="shared" si="64"/>
        <v>Capital Hill</v>
      </c>
      <c r="BG114" s="17">
        <v>39.737020000000001</v>
      </c>
      <c r="BH114" s="17">
        <v>-104.979404</v>
      </c>
      <c r="BI114" s="17" t="str">
        <f t="shared" si="33"/>
        <v>[39.73702,-104.979404],</v>
      </c>
      <c r="BJ114" s="17"/>
      <c r="BK114" s="17" t="str">
        <f t="shared" si="34"/>
        <v/>
      </c>
      <c r="BL114" s="17"/>
    </row>
    <row r="115" spans="2:64" s="17" customFormat="1" ht="19.5" customHeight="1">
      <c r="B115" s="17" t="s">
        <v>101</v>
      </c>
      <c r="C115" s="17" t="s">
        <v>702</v>
      </c>
      <c r="G115" s="17" t="s">
        <v>552</v>
      </c>
      <c r="H115" s="17" t="s">
        <v>488</v>
      </c>
      <c r="I115" s="17" t="s">
        <v>490</v>
      </c>
      <c r="J115" s="17" t="s">
        <v>488</v>
      </c>
      <c r="K115" s="17" t="s">
        <v>490</v>
      </c>
      <c r="L115" s="17" t="s">
        <v>488</v>
      </c>
      <c r="M115" s="17" t="s">
        <v>490</v>
      </c>
      <c r="N115" s="17" t="s">
        <v>488</v>
      </c>
      <c r="O115" s="17" t="s">
        <v>490</v>
      </c>
      <c r="P115" s="17" t="s">
        <v>488</v>
      </c>
      <c r="Q115" s="17" t="s">
        <v>490</v>
      </c>
      <c r="R115" s="17" t="s">
        <v>488</v>
      </c>
      <c r="S115" s="17" t="s">
        <v>490</v>
      </c>
      <c r="T115" s="17" t="s">
        <v>488</v>
      </c>
      <c r="U115" s="17" t="s">
        <v>490</v>
      </c>
      <c r="V115" s="8" t="s">
        <v>348</v>
      </c>
      <c r="W115" s="17">
        <f t="shared" si="35"/>
        <v>15</v>
      </c>
      <c r="X115" s="17">
        <f t="shared" si="36"/>
        <v>18</v>
      </c>
      <c r="Y115" s="17">
        <f t="shared" si="37"/>
        <v>15</v>
      </c>
      <c r="Z115" s="17">
        <f t="shared" si="38"/>
        <v>18</v>
      </c>
      <c r="AA115" s="17">
        <f t="shared" si="39"/>
        <v>15</v>
      </c>
      <c r="AB115" s="17">
        <f t="shared" si="40"/>
        <v>18</v>
      </c>
      <c r="AC115" s="17">
        <f t="shared" si="41"/>
        <v>15</v>
      </c>
      <c r="AD115" s="17">
        <f t="shared" si="42"/>
        <v>18</v>
      </c>
      <c r="AE115" s="17">
        <f t="shared" si="43"/>
        <v>15</v>
      </c>
      <c r="AF115" s="17">
        <f t="shared" si="44"/>
        <v>18</v>
      </c>
      <c r="AG115" s="17">
        <f t="shared" si="45"/>
        <v>15</v>
      </c>
      <c r="AH115" s="17">
        <f t="shared" si="46"/>
        <v>18</v>
      </c>
      <c r="AI115" s="17">
        <f t="shared" si="47"/>
        <v>15</v>
      </c>
      <c r="AJ115" s="17">
        <f t="shared" si="48"/>
        <v>18</v>
      </c>
      <c r="AK115" s="17" t="str">
        <f t="shared" si="49"/>
        <v>3pm-6pm</v>
      </c>
      <c r="AL115" s="17" t="str">
        <f t="shared" si="50"/>
        <v>3pm-6pm</v>
      </c>
      <c r="AM115" s="17" t="str">
        <f t="shared" si="51"/>
        <v>3pm-6pm</v>
      </c>
      <c r="AN115" s="17" t="str">
        <f t="shared" si="52"/>
        <v>3pm-6pm</v>
      </c>
      <c r="AO115" s="17" t="str">
        <f t="shared" si="53"/>
        <v>3pm-6pm</v>
      </c>
      <c r="AP115" s="17" t="str">
        <f t="shared" si="54"/>
        <v>3pm-6pm</v>
      </c>
      <c r="AQ115" s="17" t="str">
        <f t="shared" si="55"/>
        <v>3pm-6pm</v>
      </c>
      <c r="AR115" s="1" t="s">
        <v>747</v>
      </c>
      <c r="AV115" s="17" t="s">
        <v>30</v>
      </c>
      <c r="AW115" s="17" t="s">
        <v>30</v>
      </c>
      <c r="AX115" s="16" t="str">
        <f t="shared" si="5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   'phone-number': "", 'address': "1700 Humboldt Street Denver CO", 'other-amenities': ['','',''], 'has-drink':true, 'has-food':true},</v>
      </c>
      <c r="AY115" s="17" t="str">
        <f t="shared" si="57"/>
        <v/>
      </c>
      <c r="AZ115" s="17" t="str">
        <f t="shared" si="58"/>
        <v/>
      </c>
      <c r="BA115" s="17" t="str">
        <f t="shared" si="59"/>
        <v/>
      </c>
      <c r="BB115" s="17" t="str">
        <f t="shared" si="60"/>
        <v>&lt;img src=@img/drinkicon.png@&gt;</v>
      </c>
      <c r="BC115" s="17" t="str">
        <f t="shared" si="61"/>
        <v>&lt;img src=@img/foodicon.png@&gt;</v>
      </c>
      <c r="BD115" s="17" t="str">
        <f t="shared" si="62"/>
        <v>&lt;img src=@img/drinkicon.png@&gt;&lt;img src=@img/foodicon.png@&gt;</v>
      </c>
      <c r="BE115" s="17" t="str">
        <f t="shared" si="63"/>
        <v>drink food   city</v>
      </c>
      <c r="BF115" s="17" t="str">
        <f t="shared" si="64"/>
        <v>City Park</v>
      </c>
      <c r="BG115" s="17">
        <v>39.743485</v>
      </c>
      <c r="BH115" s="17">
        <v>-104.969341</v>
      </c>
      <c r="BI115" s="17" t="str">
        <f t="shared" si="33"/>
        <v>[39.743485,-104.969341],</v>
      </c>
      <c r="BK115" s="17" t="str">
        <f t="shared" si="34"/>
        <v/>
      </c>
      <c r="BL115" s="7"/>
    </row>
    <row r="116" spans="2:64" ht="15.6" customHeight="1">
      <c r="B116" t="s">
        <v>102</v>
      </c>
      <c r="C116" t="s">
        <v>318</v>
      </c>
      <c r="G116" s="17" t="s">
        <v>553</v>
      </c>
      <c r="J116" t="s">
        <v>488</v>
      </c>
      <c r="K116" t="s">
        <v>491</v>
      </c>
      <c r="L116" t="s">
        <v>488</v>
      </c>
      <c r="M116" t="s">
        <v>491</v>
      </c>
      <c r="N116" t="s">
        <v>488</v>
      </c>
      <c r="O116" t="s">
        <v>491</v>
      </c>
      <c r="P116" t="s">
        <v>488</v>
      </c>
      <c r="Q116" t="s">
        <v>491</v>
      </c>
      <c r="R116" t="s">
        <v>488</v>
      </c>
      <c r="S116" t="s">
        <v>491</v>
      </c>
      <c r="V116" s="8" t="s">
        <v>349</v>
      </c>
      <c r="W116" s="17" t="str">
        <f t="shared" si="35"/>
        <v/>
      </c>
      <c r="X116" s="17" t="str">
        <f t="shared" si="36"/>
        <v/>
      </c>
      <c r="Y116" s="17">
        <f t="shared" si="37"/>
        <v>15</v>
      </c>
      <c r="Z116" s="17">
        <f t="shared" si="38"/>
        <v>19</v>
      </c>
      <c r="AA116" s="17">
        <f t="shared" si="39"/>
        <v>15</v>
      </c>
      <c r="AB116" s="17">
        <f t="shared" si="40"/>
        <v>19</v>
      </c>
      <c r="AC116" s="17">
        <f t="shared" si="41"/>
        <v>15</v>
      </c>
      <c r="AD116" s="17">
        <f t="shared" si="42"/>
        <v>19</v>
      </c>
      <c r="AE116" s="17">
        <f t="shared" si="43"/>
        <v>15</v>
      </c>
      <c r="AF116" s="17">
        <f t="shared" si="44"/>
        <v>19</v>
      </c>
      <c r="AG116" s="17">
        <f t="shared" si="45"/>
        <v>15</v>
      </c>
      <c r="AH116" s="17">
        <f t="shared" si="46"/>
        <v>19</v>
      </c>
      <c r="AI116" s="17" t="str">
        <f t="shared" si="47"/>
        <v/>
      </c>
      <c r="AJ116" s="17" t="str">
        <f t="shared" si="48"/>
        <v/>
      </c>
      <c r="AK116" s="17" t="str">
        <f t="shared" si="49"/>
        <v/>
      </c>
      <c r="AL116" s="17" t="str">
        <f t="shared" si="50"/>
        <v>3pm-7pm</v>
      </c>
      <c r="AM116" s="17" t="str">
        <f t="shared" si="51"/>
        <v>3pm-7pm</v>
      </c>
      <c r="AN116" s="17" t="str">
        <f t="shared" si="52"/>
        <v>3pm-7pm</v>
      </c>
      <c r="AO116" s="17" t="str">
        <f t="shared" si="53"/>
        <v>3pm-7pm</v>
      </c>
      <c r="AP116" s="17" t="str">
        <f t="shared" si="54"/>
        <v>3pm-7pm</v>
      </c>
      <c r="AQ116" s="17" t="str">
        <f t="shared" si="55"/>
        <v/>
      </c>
      <c r="AR116" s="17" t="s">
        <v>748</v>
      </c>
      <c r="AV116" s="17" t="s">
        <v>30</v>
      </c>
      <c r="AW116" s="17" t="s">
        <v>31</v>
      </c>
      <c r="AX116" s="16" t="str">
        <f t="shared" si="5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   'phone-number': "", 'address': "1801 Wynkoop Street Denver CO", 'other-amenities': ['','',''], 'has-drink':true, 'has-food':false},</v>
      </c>
      <c r="AY116" s="17" t="str">
        <f t="shared" si="57"/>
        <v/>
      </c>
      <c r="AZ116" s="17" t="str">
        <f t="shared" si="58"/>
        <v/>
      </c>
      <c r="BA116" s="17" t="str">
        <f t="shared" si="59"/>
        <v/>
      </c>
      <c r="BB116" s="17" t="str">
        <f t="shared" si="60"/>
        <v>&lt;img src=@img/drinkicon.png@&gt;</v>
      </c>
      <c r="BC116" s="17" t="str">
        <f t="shared" si="61"/>
        <v/>
      </c>
      <c r="BD116" s="17" t="str">
        <f t="shared" si="62"/>
        <v>&lt;img src=@img/drinkicon.png@&gt;</v>
      </c>
      <c r="BE116" s="17" t="str">
        <f t="shared" si="63"/>
        <v>drink   LoDo</v>
      </c>
      <c r="BF116" s="17" t="str">
        <f t="shared" si="64"/>
        <v>LoDo</v>
      </c>
      <c r="BG116" s="17">
        <v>39.754244</v>
      </c>
      <c r="BH116" s="17">
        <v>-104.998261</v>
      </c>
      <c r="BI116" s="17" t="str">
        <f t="shared" si="33"/>
        <v>[39.754244,-104.998261],</v>
      </c>
      <c r="BJ116" s="17"/>
      <c r="BK116" s="17" t="str">
        <f t="shared" si="34"/>
        <v/>
      </c>
      <c r="BL116" s="7"/>
    </row>
    <row r="117" spans="2:64" ht="150">
      <c r="B117" t="s">
        <v>103</v>
      </c>
      <c r="C117" t="s">
        <v>343</v>
      </c>
      <c r="G117" s="17" t="s">
        <v>554</v>
      </c>
      <c r="H117" t="s">
        <v>488</v>
      </c>
      <c r="I117" t="s">
        <v>490</v>
      </c>
      <c r="J117" t="s">
        <v>488</v>
      </c>
      <c r="K117" t="s">
        <v>490</v>
      </c>
      <c r="L117" t="s">
        <v>488</v>
      </c>
      <c r="M117" t="s">
        <v>490</v>
      </c>
      <c r="N117" t="s">
        <v>488</v>
      </c>
      <c r="O117" t="s">
        <v>490</v>
      </c>
      <c r="P117" t="s">
        <v>488</v>
      </c>
      <c r="Q117" t="s">
        <v>490</v>
      </c>
      <c r="R117" t="s">
        <v>488</v>
      </c>
      <c r="S117" t="s">
        <v>490</v>
      </c>
      <c r="T117" t="s">
        <v>488</v>
      </c>
      <c r="U117" t="s">
        <v>490</v>
      </c>
      <c r="V117" s="8" t="s">
        <v>350</v>
      </c>
      <c r="W117" s="17">
        <f t="shared" si="35"/>
        <v>15</v>
      </c>
      <c r="X117" s="17">
        <f t="shared" si="36"/>
        <v>18</v>
      </c>
      <c r="Y117" s="17">
        <f t="shared" si="37"/>
        <v>15</v>
      </c>
      <c r="Z117" s="17">
        <f t="shared" si="38"/>
        <v>18</v>
      </c>
      <c r="AA117" s="17">
        <f t="shared" si="39"/>
        <v>15</v>
      </c>
      <c r="AB117" s="17">
        <f t="shared" si="40"/>
        <v>18</v>
      </c>
      <c r="AC117" s="17">
        <f t="shared" si="41"/>
        <v>15</v>
      </c>
      <c r="AD117" s="17">
        <f t="shared" si="42"/>
        <v>18</v>
      </c>
      <c r="AE117" s="17">
        <f t="shared" si="43"/>
        <v>15</v>
      </c>
      <c r="AF117" s="17">
        <f t="shared" si="44"/>
        <v>18</v>
      </c>
      <c r="AG117" s="17">
        <f t="shared" si="45"/>
        <v>15</v>
      </c>
      <c r="AH117" s="17">
        <f t="shared" si="46"/>
        <v>18</v>
      </c>
      <c r="AI117" s="17">
        <f t="shared" si="47"/>
        <v>15</v>
      </c>
      <c r="AJ117" s="17">
        <f t="shared" si="48"/>
        <v>18</v>
      </c>
      <c r="AK117" s="17" t="str">
        <f t="shared" si="49"/>
        <v>3pm-6pm</v>
      </c>
      <c r="AL117" s="17" t="str">
        <f t="shared" si="50"/>
        <v>3pm-6pm</v>
      </c>
      <c r="AM117" s="17" t="str">
        <f t="shared" si="51"/>
        <v>3pm-6pm</v>
      </c>
      <c r="AN117" s="17" t="str">
        <f t="shared" si="52"/>
        <v>3pm-6pm</v>
      </c>
      <c r="AO117" s="17" t="str">
        <f t="shared" si="53"/>
        <v>3pm-6pm</v>
      </c>
      <c r="AP117" s="17" t="str">
        <f t="shared" si="54"/>
        <v>3pm-6pm</v>
      </c>
      <c r="AQ117" s="17" t="str">
        <f t="shared" si="55"/>
        <v>3pm-6pm</v>
      </c>
      <c r="AR117" s="2" t="s">
        <v>749</v>
      </c>
      <c r="AS117" t="s">
        <v>485</v>
      </c>
      <c r="AV117" s="4" t="s">
        <v>30</v>
      </c>
      <c r="AW117" s="4" t="s">
        <v>30</v>
      </c>
      <c r="AX117" s="16" t="str">
        <f t="shared" si="5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   'phone-number': "", 'address': "2124 Larimer Street Denver CO", 'other-amenities': ['outside','',''], 'has-drink':true, 'has-food':true},</v>
      </c>
      <c r="AY117" s="17" t="str">
        <f t="shared" si="57"/>
        <v>&lt;img src=@img/outdoor.png@&gt;</v>
      </c>
      <c r="AZ117" s="17" t="str">
        <f t="shared" si="58"/>
        <v/>
      </c>
      <c r="BA117" s="17" t="str">
        <f t="shared" si="59"/>
        <v/>
      </c>
      <c r="BB117" s="17" t="str">
        <f t="shared" si="60"/>
        <v>&lt;img src=@img/drinkicon.png@&gt;</v>
      </c>
      <c r="BC117" s="17" t="str">
        <f t="shared" si="61"/>
        <v>&lt;img src=@img/foodicon.png@&gt;</v>
      </c>
      <c r="BD117" s="17" t="str">
        <f t="shared" si="62"/>
        <v>&lt;img src=@img/outdoor.png@&gt;&lt;img src=@img/drinkicon.png@&gt;&lt;img src=@img/foodicon.png@&gt;</v>
      </c>
      <c r="BE117" s="17" t="str">
        <f t="shared" si="63"/>
        <v>outdoor drink food   Ballpark</v>
      </c>
      <c r="BF117" s="17" t="str">
        <f t="shared" si="64"/>
        <v>Ballpark</v>
      </c>
      <c r="BG117" s="17">
        <v>39.75423</v>
      </c>
      <c r="BH117" s="17">
        <v>-104.990593</v>
      </c>
      <c r="BI117" s="17" t="str">
        <f t="shared" si="33"/>
        <v>[39.75423,-104.990593],</v>
      </c>
      <c r="BJ117" s="17"/>
      <c r="BK117" s="17" t="str">
        <f t="shared" si="34"/>
        <v/>
      </c>
      <c r="BL117" s="7"/>
    </row>
    <row r="118" spans="2:64" ht="120">
      <c r="B118" s="1" t="s">
        <v>942</v>
      </c>
      <c r="C118" t="s">
        <v>279</v>
      </c>
      <c r="G118" s="16" t="s">
        <v>943</v>
      </c>
      <c r="W118" s="17" t="str">
        <f t="shared" si="35"/>
        <v/>
      </c>
      <c r="X118" s="17" t="str">
        <f t="shared" si="36"/>
        <v/>
      </c>
      <c r="Y118" s="17" t="str">
        <f t="shared" si="37"/>
        <v/>
      </c>
      <c r="Z118" s="17" t="str">
        <f t="shared" si="38"/>
        <v/>
      </c>
      <c r="AA118" s="17" t="str">
        <f t="shared" si="39"/>
        <v/>
      </c>
      <c r="AB118" s="17" t="str">
        <f t="shared" si="40"/>
        <v/>
      </c>
      <c r="AC118" s="17" t="str">
        <f t="shared" si="41"/>
        <v/>
      </c>
      <c r="AD118" s="17" t="str">
        <f t="shared" si="42"/>
        <v/>
      </c>
      <c r="AE118" s="17" t="str">
        <f t="shared" si="43"/>
        <v/>
      </c>
      <c r="AF118" s="17" t="str">
        <f t="shared" si="44"/>
        <v/>
      </c>
      <c r="AG118" s="17" t="str">
        <f t="shared" si="45"/>
        <v/>
      </c>
      <c r="AH118" s="17" t="str">
        <f t="shared" si="46"/>
        <v/>
      </c>
      <c r="AI118" s="17" t="str">
        <f t="shared" si="47"/>
        <v/>
      </c>
      <c r="AJ118" s="17" t="str">
        <f t="shared" si="48"/>
        <v/>
      </c>
      <c r="AK118" s="17" t="str">
        <f t="shared" si="49"/>
        <v/>
      </c>
      <c r="AL118" s="17" t="str">
        <f t="shared" si="50"/>
        <v/>
      </c>
      <c r="AM118" s="17" t="str">
        <f t="shared" si="51"/>
        <v/>
      </c>
      <c r="AN118" s="17" t="str">
        <f t="shared" si="52"/>
        <v/>
      </c>
      <c r="AO118" s="17" t="str">
        <f t="shared" si="53"/>
        <v/>
      </c>
      <c r="AP118" s="17" t="str">
        <f t="shared" si="54"/>
        <v/>
      </c>
      <c r="AQ118" s="17" t="str">
        <f t="shared" si="55"/>
        <v/>
      </c>
      <c r="AR118" s="17" t="s">
        <v>1061</v>
      </c>
      <c r="AV118" s="4" t="s">
        <v>31</v>
      </c>
      <c r="AW118" s="4" t="s">
        <v>31</v>
      </c>
      <c r="AX118" s="16" t="str">
        <f t="shared" si="56"/>
        <v>{
    'name': "Improper City",
    'area': "RiNo",'hours': {
      'sunday-start':"", 'sunday-end':"", 'monday-start':"", 'monday-end':"", 'tuesday-start':"", 'tuesday-end':"", 'wednesday-start':"", 'wednesday-end':"", 'thursday-start':"", 'thursday-end':"", 'friday-start':"", 'friday-end':"", 'saturday-start':"", 'saturday-end':""},  'description': "", 'link':"http://www.impropercity.com/", 'pricing':"",   'phone-number': "", 'address': "3201 Walnut St Denver CO", 'other-amenities': ['','',''], 'has-drink':false, 'has-food':false},</v>
      </c>
      <c r="AY118" s="17" t="str">
        <f t="shared" si="57"/>
        <v/>
      </c>
      <c r="AZ118" s="17" t="str">
        <f t="shared" si="58"/>
        <v/>
      </c>
      <c r="BA118" s="17" t="str">
        <f t="shared" si="59"/>
        <v/>
      </c>
      <c r="BB118" s="17" t="str">
        <f t="shared" si="60"/>
        <v/>
      </c>
      <c r="BC118" s="17" t="str">
        <f t="shared" si="61"/>
        <v/>
      </c>
      <c r="BD118" s="17" t="str">
        <f t="shared" si="62"/>
        <v/>
      </c>
      <c r="BE118" s="17" t="str">
        <f t="shared" si="63"/>
        <v xml:space="preserve">  RiNo</v>
      </c>
      <c r="BF118" s="17" t="str">
        <f t="shared" si="64"/>
        <v>RiNo</v>
      </c>
      <c r="BG118" s="17">
        <v>39.765352</v>
      </c>
      <c r="BH118" s="17">
        <v>-104.97877099999999</v>
      </c>
      <c r="BI118" s="17" t="str">
        <f t="shared" si="33"/>
        <v>[39.765352,-104.978771],</v>
      </c>
      <c r="BJ118" s="17"/>
      <c r="BK118" s="17" t="str">
        <f t="shared" si="34"/>
        <v/>
      </c>
      <c r="BL118" s="17"/>
    </row>
    <row r="119" spans="2:64" ht="150">
      <c r="B119" t="s">
        <v>104</v>
      </c>
      <c r="C119" t="s">
        <v>1137</v>
      </c>
      <c r="G119" s="17" t="s">
        <v>555</v>
      </c>
      <c r="H119" t="s">
        <v>495</v>
      </c>
      <c r="I119" t="s">
        <v>490</v>
      </c>
      <c r="J119" t="s">
        <v>495</v>
      </c>
      <c r="K119" t="s">
        <v>490</v>
      </c>
      <c r="L119" t="s">
        <v>495</v>
      </c>
      <c r="M119" t="s">
        <v>490</v>
      </c>
      <c r="N119" t="s">
        <v>495</v>
      </c>
      <c r="O119" t="s">
        <v>490</v>
      </c>
      <c r="P119" t="s">
        <v>495</v>
      </c>
      <c r="Q119" t="s">
        <v>490</v>
      </c>
      <c r="R119" t="s">
        <v>495</v>
      </c>
      <c r="S119" t="s">
        <v>490</v>
      </c>
      <c r="T119" t="s">
        <v>495</v>
      </c>
      <c r="U119" t="s">
        <v>490</v>
      </c>
      <c r="V119" s="8" t="s">
        <v>351</v>
      </c>
      <c r="W119" s="17">
        <f t="shared" si="35"/>
        <v>16</v>
      </c>
      <c r="X119" s="17">
        <f t="shared" si="36"/>
        <v>18</v>
      </c>
      <c r="Y119" s="17">
        <f t="shared" si="37"/>
        <v>16</v>
      </c>
      <c r="Z119" s="17">
        <f t="shared" si="38"/>
        <v>18</v>
      </c>
      <c r="AA119" s="17">
        <f t="shared" si="39"/>
        <v>16</v>
      </c>
      <c r="AB119" s="17">
        <f t="shared" si="40"/>
        <v>18</v>
      </c>
      <c r="AC119" s="17">
        <f t="shared" si="41"/>
        <v>16</v>
      </c>
      <c r="AD119" s="17">
        <f t="shared" si="42"/>
        <v>18</v>
      </c>
      <c r="AE119" s="17">
        <f t="shared" si="43"/>
        <v>16</v>
      </c>
      <c r="AF119" s="17">
        <f t="shared" si="44"/>
        <v>18</v>
      </c>
      <c r="AG119" s="17">
        <f t="shared" si="45"/>
        <v>16</v>
      </c>
      <c r="AH119" s="17">
        <f t="shared" si="46"/>
        <v>18</v>
      </c>
      <c r="AI119" s="17">
        <f t="shared" si="47"/>
        <v>16</v>
      </c>
      <c r="AJ119" s="17">
        <f t="shared" si="48"/>
        <v>18</v>
      </c>
      <c r="AK119" s="17" t="str">
        <f t="shared" si="49"/>
        <v>4pm-6pm</v>
      </c>
      <c r="AL119" s="17" t="str">
        <f t="shared" si="50"/>
        <v>4pm-6pm</v>
      </c>
      <c r="AM119" s="17" t="str">
        <f t="shared" si="51"/>
        <v>4pm-6pm</v>
      </c>
      <c r="AN119" s="17" t="str">
        <f t="shared" si="52"/>
        <v>4pm-6pm</v>
      </c>
      <c r="AO119" s="17" t="str">
        <f t="shared" si="53"/>
        <v>4pm-6pm</v>
      </c>
      <c r="AP119" s="17" t="str">
        <f t="shared" si="54"/>
        <v>4pm-6pm</v>
      </c>
      <c r="AQ119" s="17" t="str">
        <f t="shared" si="55"/>
        <v>4pm-6pm</v>
      </c>
      <c r="AR119" s="1" t="s">
        <v>750</v>
      </c>
      <c r="AV119" s="4" t="s">
        <v>30</v>
      </c>
      <c r="AW119" s="4" t="s">
        <v>30</v>
      </c>
      <c r="AX119" s="16" t="str">
        <f t="shared" si="5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   'phone-number': "", 'address': "1001 Santa Fe Drive Denver CO", 'other-amenities': ['','',''], 'has-drink':true, 'has-food':true},</v>
      </c>
      <c r="AY119" s="17" t="str">
        <f t="shared" si="57"/>
        <v/>
      </c>
      <c r="AZ119" s="17" t="str">
        <f t="shared" si="58"/>
        <v/>
      </c>
      <c r="BA119" s="17" t="str">
        <f t="shared" si="59"/>
        <v/>
      </c>
      <c r="BB119" s="17" t="str">
        <f t="shared" si="60"/>
        <v>&lt;img src=@img/drinkicon.png@&gt;</v>
      </c>
      <c r="BC119" s="17" t="str">
        <f t="shared" si="61"/>
        <v>&lt;img src=@img/foodicon.png@&gt;</v>
      </c>
      <c r="BD119" s="17" t="str">
        <f t="shared" si="62"/>
        <v>&lt;img src=@img/drinkicon.png@&gt;&lt;img src=@img/foodicon.png@&gt;</v>
      </c>
      <c r="BE119" s="17" t="str">
        <f t="shared" si="63"/>
        <v>drink food   capital</v>
      </c>
      <c r="BF119" s="17" t="str">
        <f t="shared" si="64"/>
        <v>Capital Hill</v>
      </c>
      <c r="BG119" s="17">
        <v>39.732211</v>
      </c>
      <c r="BH119" s="17">
        <v>-104.99881000000001</v>
      </c>
      <c r="BI119" s="17" t="str">
        <f t="shared" si="33"/>
        <v>[39.732211,-104.99881],</v>
      </c>
      <c r="BJ119" s="17"/>
      <c r="BK119" s="17" t="str">
        <f t="shared" si="34"/>
        <v/>
      </c>
      <c r="BL119" s="7"/>
    </row>
    <row r="120" spans="2:64" ht="135">
      <c r="B120" t="s">
        <v>105</v>
      </c>
      <c r="C120" t="s">
        <v>278</v>
      </c>
      <c r="G120" s="17" t="s">
        <v>556</v>
      </c>
      <c r="J120" t="s">
        <v>488</v>
      </c>
      <c r="K120" t="s">
        <v>491</v>
      </c>
      <c r="L120" t="s">
        <v>488</v>
      </c>
      <c r="M120" t="s">
        <v>491</v>
      </c>
      <c r="N120" t="s">
        <v>488</v>
      </c>
      <c r="O120" t="s">
        <v>491</v>
      </c>
      <c r="P120" t="s">
        <v>488</v>
      </c>
      <c r="Q120" t="s">
        <v>491</v>
      </c>
      <c r="R120" t="s">
        <v>488</v>
      </c>
      <c r="S120" t="s">
        <v>491</v>
      </c>
      <c r="V120" s="8" t="s">
        <v>352</v>
      </c>
      <c r="W120" s="17" t="str">
        <f t="shared" si="35"/>
        <v/>
      </c>
      <c r="X120" s="17" t="str">
        <f t="shared" si="36"/>
        <v/>
      </c>
      <c r="Y120" s="17">
        <f t="shared" si="37"/>
        <v>15</v>
      </c>
      <c r="Z120" s="17">
        <f t="shared" si="38"/>
        <v>19</v>
      </c>
      <c r="AA120" s="17">
        <f t="shared" si="39"/>
        <v>15</v>
      </c>
      <c r="AB120" s="17">
        <f t="shared" si="40"/>
        <v>19</v>
      </c>
      <c r="AC120" s="17">
        <f t="shared" si="41"/>
        <v>15</v>
      </c>
      <c r="AD120" s="17">
        <f t="shared" si="42"/>
        <v>19</v>
      </c>
      <c r="AE120" s="17">
        <f t="shared" si="43"/>
        <v>15</v>
      </c>
      <c r="AF120" s="17">
        <f t="shared" si="44"/>
        <v>19</v>
      </c>
      <c r="AG120" s="17">
        <f t="shared" si="45"/>
        <v>15</v>
      </c>
      <c r="AH120" s="17">
        <f t="shared" si="46"/>
        <v>19</v>
      </c>
      <c r="AI120" s="17" t="str">
        <f t="shared" si="47"/>
        <v/>
      </c>
      <c r="AJ120" s="17" t="str">
        <f t="shared" si="48"/>
        <v/>
      </c>
      <c r="AK120" s="17" t="str">
        <f t="shared" si="49"/>
        <v/>
      </c>
      <c r="AL120" s="17" t="str">
        <f t="shared" si="50"/>
        <v>3pm-7pm</v>
      </c>
      <c r="AM120" s="17" t="str">
        <f t="shared" si="51"/>
        <v>3pm-7pm</v>
      </c>
      <c r="AN120" s="17" t="str">
        <f t="shared" si="52"/>
        <v>3pm-7pm</v>
      </c>
      <c r="AO120" s="17" t="str">
        <f t="shared" si="53"/>
        <v>3pm-7pm</v>
      </c>
      <c r="AP120" s="17" t="str">
        <f t="shared" si="54"/>
        <v>3pm-7pm</v>
      </c>
      <c r="AQ120" s="17" t="str">
        <f t="shared" si="55"/>
        <v/>
      </c>
      <c r="AR120" s="1" t="s">
        <v>751</v>
      </c>
      <c r="AV120" s="4" t="s">
        <v>30</v>
      </c>
      <c r="AW120" s="4" t="s">
        <v>31</v>
      </c>
      <c r="AX120" s="16" t="str">
        <f t="shared" si="5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   'phone-number': "", 'address': "54 S Broadway Denver CO", 'other-amenities': ['','',''], 'has-drink':true, 'has-food':false},</v>
      </c>
      <c r="AY120" s="17" t="str">
        <f t="shared" si="57"/>
        <v/>
      </c>
      <c r="AZ120" s="17" t="str">
        <f t="shared" si="58"/>
        <v/>
      </c>
      <c r="BA120" s="17" t="str">
        <f t="shared" si="59"/>
        <v/>
      </c>
      <c r="BB120" s="17" t="str">
        <f t="shared" si="60"/>
        <v>&lt;img src=@img/drinkicon.png@&gt;</v>
      </c>
      <c r="BC120" s="17" t="str">
        <f t="shared" si="61"/>
        <v/>
      </c>
      <c r="BD120" s="17" t="str">
        <f t="shared" si="62"/>
        <v>&lt;img src=@img/drinkicon.png@&gt;</v>
      </c>
      <c r="BE120" s="17" t="str">
        <f t="shared" si="63"/>
        <v>drink   Baker</v>
      </c>
      <c r="BF120" s="17" t="str">
        <f t="shared" si="64"/>
        <v>Baker</v>
      </c>
      <c r="BG120" s="17">
        <v>39.715550999999998</v>
      </c>
      <c r="BH120" s="17">
        <v>-104.98719199999999</v>
      </c>
      <c r="BI120" s="17" t="str">
        <f t="shared" si="33"/>
        <v>[39.715551,-104.987192],</v>
      </c>
      <c r="BJ120" s="17"/>
      <c r="BK120" s="17" t="str">
        <f t="shared" si="34"/>
        <v/>
      </c>
      <c r="BL120" s="7"/>
    </row>
    <row r="121" spans="2:64" ht="150">
      <c r="B121" t="s">
        <v>106</v>
      </c>
      <c r="C121" t="s">
        <v>702</v>
      </c>
      <c r="G121" s="17" t="s">
        <v>557</v>
      </c>
      <c r="H121" t="s">
        <v>488</v>
      </c>
      <c r="I121" t="s">
        <v>491</v>
      </c>
      <c r="J121" t="s">
        <v>488</v>
      </c>
      <c r="K121" t="s">
        <v>491</v>
      </c>
      <c r="L121" t="s">
        <v>488</v>
      </c>
      <c r="M121" t="s">
        <v>491</v>
      </c>
      <c r="N121" t="s">
        <v>488</v>
      </c>
      <c r="O121" t="s">
        <v>491</v>
      </c>
      <c r="P121" t="s">
        <v>488</v>
      </c>
      <c r="Q121" t="s">
        <v>491</v>
      </c>
      <c r="R121" t="s">
        <v>488</v>
      </c>
      <c r="S121" t="s">
        <v>491</v>
      </c>
      <c r="T121" t="s">
        <v>488</v>
      </c>
      <c r="U121" t="s">
        <v>491</v>
      </c>
      <c r="V121" s="8" t="s">
        <v>353</v>
      </c>
      <c r="W121" s="17">
        <f t="shared" si="35"/>
        <v>15</v>
      </c>
      <c r="X121" s="17">
        <f t="shared" si="36"/>
        <v>19</v>
      </c>
      <c r="Y121" s="17">
        <f t="shared" si="37"/>
        <v>15</v>
      </c>
      <c r="Z121" s="17">
        <f t="shared" si="38"/>
        <v>19</v>
      </c>
      <c r="AA121" s="17">
        <f t="shared" si="39"/>
        <v>15</v>
      </c>
      <c r="AB121" s="17">
        <f t="shared" si="40"/>
        <v>19</v>
      </c>
      <c r="AC121" s="17">
        <f t="shared" si="41"/>
        <v>15</v>
      </c>
      <c r="AD121" s="17">
        <f t="shared" si="42"/>
        <v>19</v>
      </c>
      <c r="AE121" s="17">
        <f t="shared" si="43"/>
        <v>15</v>
      </c>
      <c r="AF121" s="17">
        <f t="shared" si="44"/>
        <v>19</v>
      </c>
      <c r="AG121" s="17">
        <f t="shared" si="45"/>
        <v>15</v>
      </c>
      <c r="AH121" s="17">
        <f t="shared" si="46"/>
        <v>19</v>
      </c>
      <c r="AI121" s="17">
        <f t="shared" si="47"/>
        <v>15</v>
      </c>
      <c r="AJ121" s="17">
        <f t="shared" si="48"/>
        <v>19</v>
      </c>
      <c r="AK121" s="17" t="str">
        <f t="shared" si="49"/>
        <v>3pm-7pm</v>
      </c>
      <c r="AL121" s="17" t="str">
        <f t="shared" si="50"/>
        <v>3pm-7pm</v>
      </c>
      <c r="AM121" s="17" t="str">
        <f t="shared" si="51"/>
        <v>3pm-7pm</v>
      </c>
      <c r="AN121" s="17" t="str">
        <f t="shared" si="52"/>
        <v>3pm-7pm</v>
      </c>
      <c r="AO121" s="17" t="str">
        <f t="shared" si="53"/>
        <v>3pm-7pm</v>
      </c>
      <c r="AP121" s="17" t="str">
        <f t="shared" si="54"/>
        <v>3pm-7pm</v>
      </c>
      <c r="AQ121" s="17" t="str">
        <f t="shared" si="55"/>
        <v>3pm-7pm</v>
      </c>
      <c r="AR121" s="1" t="s">
        <v>752</v>
      </c>
      <c r="AT121" t="s">
        <v>486</v>
      </c>
      <c r="AV121" s="4" t="s">
        <v>30</v>
      </c>
      <c r="AW121" s="4" t="s">
        <v>30</v>
      </c>
      <c r="AX121" s="16" t="str">
        <f t="shared" si="5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   'phone-number': "", 'address': "1201 E Colfax Denver CO", 'other-amenities': ['','pet',''], 'has-drink':true, 'has-food':true},</v>
      </c>
      <c r="AY121" s="17" t="str">
        <f t="shared" si="57"/>
        <v/>
      </c>
      <c r="AZ121" s="17" t="str">
        <f t="shared" si="58"/>
        <v>&lt;img src=@img/pets.png@&gt;</v>
      </c>
      <c r="BA121" s="17" t="str">
        <f t="shared" si="59"/>
        <v/>
      </c>
      <c r="BB121" s="17" t="str">
        <f t="shared" si="60"/>
        <v>&lt;img src=@img/drinkicon.png@&gt;</v>
      </c>
      <c r="BC121" s="17" t="str">
        <f t="shared" si="61"/>
        <v>&lt;img src=@img/foodicon.png@&gt;</v>
      </c>
      <c r="BD121" s="17" t="str">
        <f t="shared" si="62"/>
        <v>&lt;img src=@img/pets.png@&gt;&lt;img src=@img/drinkicon.png@&gt;&lt;img src=@img/foodicon.png@&gt;</v>
      </c>
      <c r="BE121" s="17" t="str">
        <f t="shared" si="63"/>
        <v>pet drink food   city</v>
      </c>
      <c r="BF121" s="17" t="str">
        <f t="shared" si="64"/>
        <v>City Park</v>
      </c>
      <c r="BG121" s="17">
        <v>39.740233000000003</v>
      </c>
      <c r="BH121" s="17">
        <v>-104.971879</v>
      </c>
      <c r="BI121" s="17" t="str">
        <f t="shared" si="33"/>
        <v>[39.740233,-104.971879],</v>
      </c>
      <c r="BJ121" s="17"/>
      <c r="BK121" s="17" t="str">
        <f t="shared" si="34"/>
        <v/>
      </c>
      <c r="BL121" s="7"/>
    </row>
    <row r="122" spans="2:64" s="17" customFormat="1" ht="165">
      <c r="B122" s="17" t="s">
        <v>243</v>
      </c>
      <c r="C122" s="17" t="s">
        <v>700</v>
      </c>
      <c r="G122" s="17" t="s">
        <v>694</v>
      </c>
      <c r="L122" s="17" t="s">
        <v>490</v>
      </c>
      <c r="M122" s="17" t="s">
        <v>491</v>
      </c>
      <c r="N122" s="17" t="s">
        <v>490</v>
      </c>
      <c r="O122" s="17" t="s">
        <v>491</v>
      </c>
      <c r="P122" s="17" t="s">
        <v>490</v>
      </c>
      <c r="Q122" s="17" t="s">
        <v>491</v>
      </c>
      <c r="R122" s="17" t="s">
        <v>490</v>
      </c>
      <c r="S122" s="17" t="s">
        <v>491</v>
      </c>
      <c r="T122" s="17" t="s">
        <v>492</v>
      </c>
      <c r="U122" s="17" t="s">
        <v>491</v>
      </c>
      <c r="V122" s="8" t="s">
        <v>468</v>
      </c>
      <c r="W122" s="17" t="str">
        <f t="shared" si="35"/>
        <v/>
      </c>
      <c r="X122" s="17" t="str">
        <f t="shared" si="36"/>
        <v/>
      </c>
      <c r="Y122" s="17" t="str">
        <f t="shared" si="37"/>
        <v/>
      </c>
      <c r="Z122" s="17" t="str">
        <f t="shared" si="38"/>
        <v/>
      </c>
      <c r="AA122" s="17">
        <f t="shared" si="39"/>
        <v>18</v>
      </c>
      <c r="AB122" s="17">
        <f t="shared" si="40"/>
        <v>19</v>
      </c>
      <c r="AC122" s="17">
        <f t="shared" si="41"/>
        <v>18</v>
      </c>
      <c r="AD122" s="17">
        <f t="shared" si="42"/>
        <v>19</v>
      </c>
      <c r="AE122" s="17">
        <f t="shared" si="43"/>
        <v>18</v>
      </c>
      <c r="AF122" s="17">
        <f t="shared" si="44"/>
        <v>19</v>
      </c>
      <c r="AG122" s="17">
        <f t="shared" si="45"/>
        <v>18</v>
      </c>
      <c r="AH122" s="17">
        <f t="shared" si="46"/>
        <v>19</v>
      </c>
      <c r="AI122" s="17">
        <f t="shared" si="47"/>
        <v>17</v>
      </c>
      <c r="AJ122" s="17">
        <f t="shared" si="48"/>
        <v>19</v>
      </c>
      <c r="AK122" s="17" t="str">
        <f t="shared" si="49"/>
        <v/>
      </c>
      <c r="AL122" s="17" t="str">
        <f t="shared" si="50"/>
        <v/>
      </c>
      <c r="AM122" s="17" t="str">
        <f t="shared" si="51"/>
        <v>6pm-7pm</v>
      </c>
      <c r="AN122" s="17" t="str">
        <f t="shared" si="52"/>
        <v>6pm-7pm</v>
      </c>
      <c r="AO122" s="17" t="str">
        <f t="shared" si="53"/>
        <v>6pm-7pm</v>
      </c>
      <c r="AP122" s="17" t="str">
        <f t="shared" si="54"/>
        <v>6pm-7pm</v>
      </c>
      <c r="AQ122" s="17" t="str">
        <f t="shared" si="55"/>
        <v>5pm-7pm</v>
      </c>
      <c r="AR122" s="17" t="s">
        <v>881</v>
      </c>
      <c r="AS122" s="17" t="s">
        <v>485</v>
      </c>
      <c r="AV122" s="17" t="s">
        <v>30</v>
      </c>
      <c r="AW122" s="17" t="s">
        <v>30</v>
      </c>
      <c r="AX122" s="16" t="str">
        <f t="shared" si="5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   'phone-number': "", 'address': "1487-A S. Pearl Denver CO", 'other-amenities': ['outside','',''], 'has-drink':true, 'has-food':true},</v>
      </c>
      <c r="AY122" s="17" t="str">
        <f t="shared" si="57"/>
        <v>&lt;img src=@img/outdoor.png@&gt;</v>
      </c>
      <c r="AZ122" s="17" t="str">
        <f t="shared" si="58"/>
        <v/>
      </c>
      <c r="BA122" s="17" t="str">
        <f t="shared" si="59"/>
        <v/>
      </c>
      <c r="BB122" s="17" t="str">
        <f t="shared" si="60"/>
        <v>&lt;img src=@img/drinkicon.png@&gt;</v>
      </c>
      <c r="BC122" s="17" t="str">
        <f t="shared" si="61"/>
        <v>&lt;img src=@img/foodicon.png@&gt;</v>
      </c>
      <c r="BD122" s="17" t="str">
        <f t="shared" si="62"/>
        <v>&lt;img src=@img/outdoor.png@&gt;&lt;img src=@img/drinkicon.png@&gt;&lt;img src=@img/foodicon.png@&gt;</v>
      </c>
      <c r="BE122" s="17" t="str">
        <f t="shared" si="63"/>
        <v>outdoor drink food   Washington</v>
      </c>
      <c r="BF122" s="17" t="str">
        <f t="shared" si="64"/>
        <v>Washington Park</v>
      </c>
      <c r="BG122" s="17">
        <v>39.689574999999998</v>
      </c>
      <c r="BH122" s="17">
        <v>-104.980825</v>
      </c>
      <c r="BI122" s="17" t="str">
        <f t="shared" si="33"/>
        <v>[39.689575,-104.980825],</v>
      </c>
      <c r="BK122" s="17" t="str">
        <f t="shared" si="34"/>
        <v/>
      </c>
      <c r="BL122" s="7"/>
    </row>
    <row r="123" spans="2:64" s="17" customFormat="1" ht="120">
      <c r="B123" s="17" t="s">
        <v>107</v>
      </c>
      <c r="C123" s="17" t="s">
        <v>318</v>
      </c>
      <c r="G123" s="17" t="s">
        <v>558</v>
      </c>
      <c r="V123" s="8">
        <v>0</v>
      </c>
      <c r="W123" s="17" t="str">
        <f t="shared" si="35"/>
        <v/>
      </c>
      <c r="X123" s="17" t="str">
        <f t="shared" si="36"/>
        <v/>
      </c>
      <c r="Y123" s="17" t="str">
        <f t="shared" si="37"/>
        <v/>
      </c>
      <c r="Z123" s="17" t="str">
        <f t="shared" si="38"/>
        <v/>
      </c>
      <c r="AA123" s="17" t="str">
        <f t="shared" si="39"/>
        <v/>
      </c>
      <c r="AB123" s="17" t="str">
        <f t="shared" si="40"/>
        <v/>
      </c>
      <c r="AC123" s="17" t="str">
        <f t="shared" si="41"/>
        <v/>
      </c>
      <c r="AD123" s="17" t="str">
        <f t="shared" si="42"/>
        <v/>
      </c>
      <c r="AE123" s="17" t="str">
        <f t="shared" si="43"/>
        <v/>
      </c>
      <c r="AF123" s="17" t="str">
        <f t="shared" si="44"/>
        <v/>
      </c>
      <c r="AG123" s="17" t="str">
        <f t="shared" si="45"/>
        <v/>
      </c>
      <c r="AH123" s="17" t="str">
        <f t="shared" si="46"/>
        <v/>
      </c>
      <c r="AI123" s="17" t="str">
        <f t="shared" si="47"/>
        <v/>
      </c>
      <c r="AJ123" s="17" t="str">
        <f t="shared" si="48"/>
        <v/>
      </c>
      <c r="AK123" s="17" t="str">
        <f t="shared" si="49"/>
        <v/>
      </c>
      <c r="AL123" s="17" t="str">
        <f t="shared" si="50"/>
        <v/>
      </c>
      <c r="AM123" s="17" t="str">
        <f t="shared" si="51"/>
        <v/>
      </c>
      <c r="AN123" s="17" t="str">
        <f t="shared" si="52"/>
        <v/>
      </c>
      <c r="AO123" s="17" t="str">
        <f t="shared" si="53"/>
        <v/>
      </c>
      <c r="AP123" s="17" t="str">
        <f t="shared" si="54"/>
        <v/>
      </c>
      <c r="AQ123" s="17" t="str">
        <f t="shared" si="55"/>
        <v/>
      </c>
      <c r="AR123" s="1" t="s">
        <v>753</v>
      </c>
      <c r="AV123" s="4" t="s">
        <v>31</v>
      </c>
      <c r="AW123" s="4" t="s">
        <v>31</v>
      </c>
      <c r="AX123" s="16" t="str">
        <f t="shared" si="56"/>
        <v>{
    'name': "Jackson's",
    'area': "LoDo",'hours': {
      'sunday-start':"", 'sunday-end':"", 'monday-start':"", 'monday-end':"", 'tuesday-start':"", 'tuesday-end':"", 'wednesday-start':"", 'wednesday-end':"", 'thursday-start':"", 'thursday-end':"", 'friday-start':"", 'friday-end':"", 'saturday-start':"", 'saturday-end':""},  'description': "0", 'link':"http://www.jacksonslodo.com/", 'pricing':"",   'phone-number': "", 'address': "1520 20th St Denver CO", 'other-amenities': ['','',''], 'has-drink':false, 'has-food':false},</v>
      </c>
      <c r="AY123" s="17" t="str">
        <f t="shared" si="57"/>
        <v/>
      </c>
      <c r="AZ123" s="17" t="str">
        <f t="shared" si="58"/>
        <v/>
      </c>
      <c r="BA123" s="17" t="str">
        <f t="shared" si="59"/>
        <v/>
      </c>
      <c r="BB123" s="17" t="str">
        <f t="shared" si="60"/>
        <v/>
      </c>
      <c r="BC123" s="17" t="str">
        <f t="shared" si="61"/>
        <v/>
      </c>
      <c r="BD123" s="17" t="str">
        <f t="shared" si="62"/>
        <v/>
      </c>
      <c r="BE123" s="17" t="str">
        <f t="shared" si="63"/>
        <v xml:space="preserve">  LoDo</v>
      </c>
      <c r="BF123" s="17" t="str">
        <f t="shared" si="64"/>
        <v>LoDo</v>
      </c>
      <c r="BG123" s="17">
        <v>39.754506999999997</v>
      </c>
      <c r="BH123" s="17">
        <v>-104.99506599999999</v>
      </c>
      <c r="BI123" s="17" t="str">
        <f t="shared" si="33"/>
        <v>[39.754507,-104.995066],</v>
      </c>
      <c r="BK123" s="17" t="str">
        <f t="shared" si="34"/>
        <v/>
      </c>
      <c r="BL123" s="7"/>
    </row>
    <row r="124" spans="2:64" s="17" customFormat="1" ht="166.5">
      <c r="B124" s="13" t="s">
        <v>108</v>
      </c>
      <c r="C124" s="8" t="s">
        <v>318</v>
      </c>
      <c r="D124" s="8"/>
      <c r="E124" s="8"/>
      <c r="F124" s="8"/>
      <c r="G124" s="17" t="s">
        <v>559</v>
      </c>
      <c r="H124" s="8" t="s">
        <v>495</v>
      </c>
      <c r="I124" s="8" t="s">
        <v>490</v>
      </c>
      <c r="J124" s="8" t="s">
        <v>495</v>
      </c>
      <c r="K124" s="8" t="s">
        <v>501</v>
      </c>
      <c r="L124" s="8" t="s">
        <v>495</v>
      </c>
      <c r="M124" s="8" t="s">
        <v>490</v>
      </c>
      <c r="N124" s="8" t="s">
        <v>495</v>
      </c>
      <c r="O124" s="8" t="s">
        <v>490</v>
      </c>
      <c r="P124" s="8" t="s">
        <v>495</v>
      </c>
      <c r="Q124" s="8" t="s">
        <v>490</v>
      </c>
      <c r="R124" s="8" t="s">
        <v>495</v>
      </c>
      <c r="S124" s="8" t="s">
        <v>490</v>
      </c>
      <c r="T124" s="8" t="s">
        <v>495</v>
      </c>
      <c r="U124" s="8" t="s">
        <v>490</v>
      </c>
      <c r="V124" s="8" t="s">
        <v>354</v>
      </c>
      <c r="W124" s="17">
        <f t="shared" si="35"/>
        <v>16</v>
      </c>
      <c r="X124" s="17">
        <f t="shared" si="36"/>
        <v>18</v>
      </c>
      <c r="Y124" s="17">
        <f t="shared" si="37"/>
        <v>16</v>
      </c>
      <c r="Z124" s="17">
        <f t="shared" si="38"/>
        <v>23</v>
      </c>
      <c r="AA124" s="17">
        <f t="shared" si="39"/>
        <v>16</v>
      </c>
      <c r="AB124" s="17">
        <f t="shared" si="40"/>
        <v>18</v>
      </c>
      <c r="AC124" s="17">
        <f t="shared" si="41"/>
        <v>16</v>
      </c>
      <c r="AD124" s="17">
        <f t="shared" si="42"/>
        <v>18</v>
      </c>
      <c r="AE124" s="17">
        <f t="shared" si="43"/>
        <v>16</v>
      </c>
      <c r="AF124" s="17">
        <f t="shared" si="44"/>
        <v>18</v>
      </c>
      <c r="AG124" s="17">
        <f t="shared" si="45"/>
        <v>16</v>
      </c>
      <c r="AH124" s="17">
        <f t="shared" si="46"/>
        <v>18</v>
      </c>
      <c r="AI124" s="17">
        <f t="shared" si="47"/>
        <v>16</v>
      </c>
      <c r="AJ124" s="17">
        <f t="shared" si="48"/>
        <v>18</v>
      </c>
      <c r="AK124" s="17" t="str">
        <f t="shared" si="49"/>
        <v>4pm-6pm</v>
      </c>
      <c r="AL124" s="17" t="str">
        <f t="shared" si="50"/>
        <v>4pm-11pm</v>
      </c>
      <c r="AM124" s="17" t="str">
        <f t="shared" si="51"/>
        <v>4pm-6pm</v>
      </c>
      <c r="AN124" s="17" t="str">
        <f t="shared" si="52"/>
        <v>4pm-6pm</v>
      </c>
      <c r="AO124" s="17" t="str">
        <f t="shared" si="53"/>
        <v>4pm-6pm</v>
      </c>
      <c r="AP124" s="17" t="str">
        <f t="shared" si="54"/>
        <v>4pm-6pm</v>
      </c>
      <c r="AQ124" s="17" t="str">
        <f t="shared" si="55"/>
        <v>4pm-6pm</v>
      </c>
      <c r="AR124" s="10" t="s">
        <v>754</v>
      </c>
      <c r="AS124" s="8" t="s">
        <v>485</v>
      </c>
      <c r="AT124" s="8"/>
      <c r="AU124" s="8"/>
      <c r="AV124" s="11" t="s">
        <v>30</v>
      </c>
      <c r="AW124" s="11" t="s">
        <v>30</v>
      </c>
      <c r="AX124" s="16" t="str">
        <f t="shared" si="5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   'phone-number': "", 'address': "1539 17th Street Denver CO", 'other-amenities': ['outside','',''], 'has-drink':true, 'has-food':true},</v>
      </c>
      <c r="AY124" s="17" t="str">
        <f t="shared" si="57"/>
        <v>&lt;img src=@img/outdoor.png@&gt;</v>
      </c>
      <c r="AZ124" s="17" t="str">
        <f t="shared" si="58"/>
        <v/>
      </c>
      <c r="BA124" s="17" t="str">
        <f t="shared" si="59"/>
        <v/>
      </c>
      <c r="BB124" s="17" t="str">
        <f t="shared" si="60"/>
        <v>&lt;img src=@img/drinkicon.png@&gt;</v>
      </c>
      <c r="BC124" s="17" t="str">
        <f t="shared" si="61"/>
        <v>&lt;img src=@img/foodicon.png@&gt;</v>
      </c>
      <c r="BD124" s="17" t="str">
        <f t="shared" si="62"/>
        <v>&lt;img src=@img/outdoor.png@&gt;&lt;img src=@img/drinkicon.png@&gt;&lt;img src=@img/foodicon.png@&gt;</v>
      </c>
      <c r="BE124" s="17" t="str">
        <f t="shared" si="63"/>
        <v>outdoor drink food   LoDo</v>
      </c>
      <c r="BF124" s="17" t="str">
        <f t="shared" si="64"/>
        <v>LoDo</v>
      </c>
      <c r="BG124" s="17">
        <v>39.752104000000003</v>
      </c>
      <c r="BH124" s="17">
        <v>-104.99851200000001</v>
      </c>
      <c r="BI124" s="17" t="str">
        <f t="shared" si="33"/>
        <v>[39.752104,-104.998512],</v>
      </c>
      <c r="BK124" s="17" t="str">
        <f t="shared" si="34"/>
        <v/>
      </c>
      <c r="BL124" s="7"/>
    </row>
    <row r="125" spans="2:64" ht="165">
      <c r="B125" s="8" t="s">
        <v>109</v>
      </c>
      <c r="C125" s="8" t="s">
        <v>699</v>
      </c>
      <c r="D125" s="8"/>
      <c r="E125" s="8"/>
      <c r="F125" s="8"/>
      <c r="G125" s="17" t="s">
        <v>560</v>
      </c>
      <c r="H125" s="8" t="s">
        <v>495</v>
      </c>
      <c r="I125" s="8" t="s">
        <v>490</v>
      </c>
      <c r="J125" s="8" t="s">
        <v>495</v>
      </c>
      <c r="K125" s="8" t="s">
        <v>501</v>
      </c>
      <c r="L125" s="8" t="s">
        <v>495</v>
      </c>
      <c r="M125" s="8" t="s">
        <v>490</v>
      </c>
      <c r="N125" s="8" t="s">
        <v>495</v>
      </c>
      <c r="O125" s="8" t="s">
        <v>490</v>
      </c>
      <c r="P125" s="8" t="s">
        <v>495</v>
      </c>
      <c r="Q125" s="8" t="s">
        <v>490</v>
      </c>
      <c r="R125" s="8" t="s">
        <v>495</v>
      </c>
      <c r="S125" s="8" t="s">
        <v>490</v>
      </c>
      <c r="T125" s="8" t="s">
        <v>495</v>
      </c>
      <c r="U125" s="8" t="s">
        <v>490</v>
      </c>
      <c r="V125" s="8" t="s">
        <v>355</v>
      </c>
      <c r="W125" s="17">
        <f t="shared" si="35"/>
        <v>16</v>
      </c>
      <c r="X125" s="17">
        <f t="shared" si="36"/>
        <v>18</v>
      </c>
      <c r="Y125" s="17">
        <f t="shared" si="37"/>
        <v>16</v>
      </c>
      <c r="Z125" s="17">
        <f t="shared" si="38"/>
        <v>23</v>
      </c>
      <c r="AA125" s="17">
        <f t="shared" si="39"/>
        <v>16</v>
      </c>
      <c r="AB125" s="17">
        <f t="shared" si="40"/>
        <v>18</v>
      </c>
      <c r="AC125" s="17">
        <f t="shared" si="41"/>
        <v>16</v>
      </c>
      <c r="AD125" s="17">
        <f t="shared" si="42"/>
        <v>18</v>
      </c>
      <c r="AE125" s="17">
        <f t="shared" si="43"/>
        <v>16</v>
      </c>
      <c r="AF125" s="17">
        <f t="shared" si="44"/>
        <v>18</v>
      </c>
      <c r="AG125" s="17">
        <f t="shared" si="45"/>
        <v>16</v>
      </c>
      <c r="AH125" s="17">
        <f t="shared" si="46"/>
        <v>18</v>
      </c>
      <c r="AI125" s="17">
        <f t="shared" si="47"/>
        <v>16</v>
      </c>
      <c r="AJ125" s="17">
        <f t="shared" si="48"/>
        <v>18</v>
      </c>
      <c r="AK125" s="17" t="str">
        <f t="shared" si="49"/>
        <v>4pm-6pm</v>
      </c>
      <c r="AL125" s="17" t="str">
        <f t="shared" si="50"/>
        <v>4pm-11pm</v>
      </c>
      <c r="AM125" s="17" t="str">
        <f t="shared" si="51"/>
        <v>4pm-6pm</v>
      </c>
      <c r="AN125" s="17" t="str">
        <f t="shared" si="52"/>
        <v>4pm-6pm</v>
      </c>
      <c r="AO125" s="17" t="str">
        <f t="shared" si="53"/>
        <v>4pm-6pm</v>
      </c>
      <c r="AP125" s="17" t="str">
        <f t="shared" si="54"/>
        <v>4pm-6pm</v>
      </c>
      <c r="AQ125" s="17" t="str">
        <f t="shared" si="55"/>
        <v>4pm-6pm</v>
      </c>
      <c r="AR125" s="8" t="s">
        <v>755</v>
      </c>
      <c r="AS125" s="8"/>
      <c r="AT125" s="8"/>
      <c r="AU125" s="8"/>
      <c r="AV125" s="8" t="s">
        <v>30</v>
      </c>
      <c r="AW125" s="8" t="s">
        <v>30</v>
      </c>
      <c r="AX125" s="16" t="str">
        <f t="shared" si="5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   'phone-number': "", 'address': "650 S Colorado Boulevard Denver CO", 'other-amenities': ['','',''], 'has-drink':true, 'has-food':true},</v>
      </c>
      <c r="AY125" s="17" t="str">
        <f t="shared" si="57"/>
        <v/>
      </c>
      <c r="AZ125" s="17" t="str">
        <f t="shared" si="58"/>
        <v/>
      </c>
      <c r="BA125" s="17" t="str">
        <f t="shared" si="59"/>
        <v/>
      </c>
      <c r="BB125" s="17" t="str">
        <f t="shared" si="60"/>
        <v>&lt;img src=@img/drinkicon.png@&gt;</v>
      </c>
      <c r="BC125" s="17" t="str">
        <f t="shared" si="61"/>
        <v>&lt;img src=@img/foodicon.png@&gt;</v>
      </c>
      <c r="BD125" s="17" t="str">
        <f t="shared" si="62"/>
        <v>&lt;img src=@img/drinkicon.png@&gt;&lt;img src=@img/foodicon.png@&gt;</v>
      </c>
      <c r="BE125" s="17" t="str">
        <f t="shared" si="63"/>
        <v>drink food   Cherry</v>
      </c>
      <c r="BF125" s="17" t="str">
        <f t="shared" si="64"/>
        <v>Cherry Creek</v>
      </c>
      <c r="BG125" s="17">
        <v>39.705559000000001</v>
      </c>
      <c r="BH125" s="17">
        <v>-104.938931</v>
      </c>
      <c r="BI125" s="17" t="str">
        <f t="shared" si="33"/>
        <v>[39.705559,-104.938931],</v>
      </c>
      <c r="BJ125" s="17"/>
      <c r="BK125" s="17" t="str">
        <f t="shared" si="34"/>
        <v/>
      </c>
      <c r="BL125" s="7"/>
    </row>
    <row r="126" spans="2:64" ht="150">
      <c r="B126" s="8" t="s">
        <v>110</v>
      </c>
      <c r="C126" s="8" t="s">
        <v>356</v>
      </c>
      <c r="D126" s="8"/>
      <c r="E126" s="8"/>
      <c r="F126" s="8"/>
      <c r="G126" s="17" t="s">
        <v>561</v>
      </c>
      <c r="H126" s="8" t="s">
        <v>495</v>
      </c>
      <c r="I126" s="8" t="s">
        <v>489</v>
      </c>
      <c r="J126" s="8" t="s">
        <v>495</v>
      </c>
      <c r="K126" s="8" t="s">
        <v>489</v>
      </c>
      <c r="L126" s="8" t="s">
        <v>495</v>
      </c>
      <c r="M126" s="8" t="s">
        <v>489</v>
      </c>
      <c r="N126" s="8" t="s">
        <v>495</v>
      </c>
      <c r="O126" s="8" t="s">
        <v>489</v>
      </c>
      <c r="P126" s="8" t="s">
        <v>495</v>
      </c>
      <c r="Q126" s="8" t="s">
        <v>489</v>
      </c>
      <c r="R126" s="8" t="s">
        <v>495</v>
      </c>
      <c r="S126" s="8" t="s">
        <v>489</v>
      </c>
      <c r="T126" s="8" t="s">
        <v>495</v>
      </c>
      <c r="U126" s="8" t="s">
        <v>489</v>
      </c>
      <c r="V126" s="8" t="s">
        <v>357</v>
      </c>
      <c r="W126" s="17">
        <f t="shared" si="35"/>
        <v>16</v>
      </c>
      <c r="X126" s="17">
        <f t="shared" si="36"/>
        <v>18.3</v>
      </c>
      <c r="Y126" s="17">
        <f t="shared" si="37"/>
        <v>16</v>
      </c>
      <c r="Z126" s="17">
        <f t="shared" si="38"/>
        <v>18.3</v>
      </c>
      <c r="AA126" s="17">
        <f t="shared" si="39"/>
        <v>16</v>
      </c>
      <c r="AB126" s="17">
        <f t="shared" si="40"/>
        <v>18.3</v>
      </c>
      <c r="AC126" s="17">
        <f t="shared" si="41"/>
        <v>16</v>
      </c>
      <c r="AD126" s="17">
        <f t="shared" si="42"/>
        <v>18.3</v>
      </c>
      <c r="AE126" s="17">
        <f t="shared" si="43"/>
        <v>16</v>
      </c>
      <c r="AF126" s="17">
        <f t="shared" si="44"/>
        <v>18.3</v>
      </c>
      <c r="AG126" s="17">
        <f t="shared" si="45"/>
        <v>16</v>
      </c>
      <c r="AH126" s="17">
        <f t="shared" si="46"/>
        <v>18.3</v>
      </c>
      <c r="AI126" s="17">
        <f t="shared" si="47"/>
        <v>16</v>
      </c>
      <c r="AJ126" s="17">
        <f t="shared" si="48"/>
        <v>18.3</v>
      </c>
      <c r="AK126" s="17" t="str">
        <f t="shared" si="49"/>
        <v>4pm-6.3pm</v>
      </c>
      <c r="AL126" s="17" t="str">
        <f t="shared" si="50"/>
        <v>4pm-6.3pm</v>
      </c>
      <c r="AM126" s="17" t="str">
        <f t="shared" si="51"/>
        <v>4pm-6.3pm</v>
      </c>
      <c r="AN126" s="17" t="str">
        <f t="shared" si="52"/>
        <v>4pm-6.3pm</v>
      </c>
      <c r="AO126" s="17" t="str">
        <f t="shared" si="53"/>
        <v>4pm-6.3pm</v>
      </c>
      <c r="AP126" s="17" t="str">
        <f t="shared" si="54"/>
        <v>4pm-6.3pm</v>
      </c>
      <c r="AQ126" s="17" t="str">
        <f t="shared" si="55"/>
        <v>4pm-6.3pm</v>
      </c>
      <c r="AR126" s="10" t="s">
        <v>756</v>
      </c>
      <c r="AS126" s="8"/>
      <c r="AT126" s="8"/>
      <c r="AU126" s="8"/>
      <c r="AV126" s="11" t="s">
        <v>30</v>
      </c>
      <c r="AW126" s="11" t="s">
        <v>30</v>
      </c>
      <c r="AX126" s="16" t="str">
        <f t="shared" si="5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   'phone-number': "", 'address': "385 Union Blvd. Denver CO", 'other-amenities': ['','',''], 'has-drink':true, 'has-food':true},</v>
      </c>
      <c r="AY126" s="17" t="str">
        <f t="shared" si="57"/>
        <v/>
      </c>
      <c r="AZ126" s="17" t="str">
        <f t="shared" si="58"/>
        <v/>
      </c>
      <c r="BA126" s="17" t="str">
        <f t="shared" si="59"/>
        <v/>
      </c>
      <c r="BB126" s="17" t="str">
        <f t="shared" si="60"/>
        <v>&lt;img src=@img/drinkicon.png@&gt;</v>
      </c>
      <c r="BC126" s="17" t="str">
        <f t="shared" si="61"/>
        <v>&lt;img src=@img/foodicon.png@&gt;</v>
      </c>
      <c r="BD126" s="17" t="str">
        <f t="shared" si="62"/>
        <v>&lt;img src=@img/drinkicon.png@&gt;&lt;img src=@img/foodicon.png@&gt;</v>
      </c>
      <c r="BE126" s="17" t="str">
        <f t="shared" si="63"/>
        <v>drink food   Lakewood</v>
      </c>
      <c r="BF126" s="17" t="str">
        <f t="shared" si="64"/>
        <v>Lakewood</v>
      </c>
      <c r="BG126" s="17">
        <v>39.722323000000003</v>
      </c>
      <c r="BH126" s="17">
        <v>-105.132976</v>
      </c>
      <c r="BI126" s="17" t="str">
        <f t="shared" si="33"/>
        <v>[39.722323,-105.132976],</v>
      </c>
      <c r="BJ126" s="17"/>
      <c r="BK126" s="17" t="str">
        <f t="shared" si="34"/>
        <v/>
      </c>
      <c r="BL126" s="7"/>
    </row>
    <row r="127" spans="2:64" ht="150">
      <c r="B127" s="8" t="s">
        <v>111</v>
      </c>
      <c r="C127" s="8" t="s">
        <v>702</v>
      </c>
      <c r="D127" s="8"/>
      <c r="E127" s="8"/>
      <c r="F127" s="8"/>
      <c r="G127" s="17" t="s">
        <v>562</v>
      </c>
      <c r="H127" s="8" t="s">
        <v>488</v>
      </c>
      <c r="I127" s="8" t="s">
        <v>490</v>
      </c>
      <c r="J127" s="8" t="s">
        <v>495</v>
      </c>
      <c r="K127" s="8" t="s">
        <v>491</v>
      </c>
      <c r="L127" s="8" t="s">
        <v>495</v>
      </c>
      <c r="M127" s="8" t="s">
        <v>491</v>
      </c>
      <c r="N127" s="8" t="s">
        <v>495</v>
      </c>
      <c r="O127" s="8" t="s">
        <v>491</v>
      </c>
      <c r="P127" s="8" t="s">
        <v>495</v>
      </c>
      <c r="Q127" s="8" t="s">
        <v>491</v>
      </c>
      <c r="R127" s="8" t="s">
        <v>495</v>
      </c>
      <c r="S127" s="8" t="s">
        <v>491</v>
      </c>
      <c r="T127" s="8" t="s">
        <v>488</v>
      </c>
      <c r="U127" s="8" t="s">
        <v>490</v>
      </c>
      <c r="V127" s="8" t="s">
        <v>358</v>
      </c>
      <c r="W127" s="17">
        <f t="shared" si="35"/>
        <v>15</v>
      </c>
      <c r="X127" s="17">
        <f t="shared" si="36"/>
        <v>18</v>
      </c>
      <c r="Y127" s="17">
        <f t="shared" si="37"/>
        <v>16</v>
      </c>
      <c r="Z127" s="17">
        <f t="shared" si="38"/>
        <v>19</v>
      </c>
      <c r="AA127" s="17">
        <f t="shared" si="39"/>
        <v>16</v>
      </c>
      <c r="AB127" s="17">
        <f t="shared" si="40"/>
        <v>19</v>
      </c>
      <c r="AC127" s="17">
        <f t="shared" si="41"/>
        <v>16</v>
      </c>
      <c r="AD127" s="17">
        <f t="shared" si="42"/>
        <v>19</v>
      </c>
      <c r="AE127" s="17">
        <f t="shared" si="43"/>
        <v>16</v>
      </c>
      <c r="AF127" s="17">
        <f t="shared" si="44"/>
        <v>19</v>
      </c>
      <c r="AG127" s="17">
        <f t="shared" si="45"/>
        <v>16</v>
      </c>
      <c r="AH127" s="17">
        <f t="shared" si="46"/>
        <v>19</v>
      </c>
      <c r="AI127" s="17">
        <f t="shared" si="47"/>
        <v>15</v>
      </c>
      <c r="AJ127" s="17">
        <f t="shared" si="48"/>
        <v>18</v>
      </c>
      <c r="AK127" s="17" t="str">
        <f t="shared" si="49"/>
        <v>3pm-6pm</v>
      </c>
      <c r="AL127" s="17" t="str">
        <f t="shared" si="50"/>
        <v>4pm-7pm</v>
      </c>
      <c r="AM127" s="17" t="str">
        <f t="shared" si="51"/>
        <v>4pm-7pm</v>
      </c>
      <c r="AN127" s="17" t="str">
        <f t="shared" si="52"/>
        <v>4pm-7pm</v>
      </c>
      <c r="AO127" s="17" t="str">
        <f t="shared" si="53"/>
        <v>4pm-7pm</v>
      </c>
      <c r="AP127" s="17" t="str">
        <f t="shared" si="54"/>
        <v>4pm-7pm</v>
      </c>
      <c r="AQ127" s="17" t="str">
        <f t="shared" si="55"/>
        <v>3pm-6pm</v>
      </c>
      <c r="AR127" s="10" t="s">
        <v>757</v>
      </c>
      <c r="AS127" s="8"/>
      <c r="AT127" s="8"/>
      <c r="AU127" s="8"/>
      <c r="AV127" s="11" t="s">
        <v>30</v>
      </c>
      <c r="AW127" s="11" t="s">
        <v>30</v>
      </c>
      <c r="AX127" s="16" t="str">
        <f t="shared" si="5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   'phone-number': "", 'address': "1509 Marion Street Denver CO", 'other-amenities': ['','',''], 'has-drink':true, 'has-food':true},</v>
      </c>
      <c r="AY127" s="17" t="str">
        <f t="shared" si="57"/>
        <v/>
      </c>
      <c r="AZ127" s="17" t="str">
        <f t="shared" si="58"/>
        <v/>
      </c>
      <c r="BA127" s="17" t="str">
        <f t="shared" si="59"/>
        <v/>
      </c>
      <c r="BB127" s="17" t="str">
        <f t="shared" si="60"/>
        <v>&lt;img src=@img/drinkicon.png@&gt;</v>
      </c>
      <c r="BC127" s="17" t="str">
        <f t="shared" si="61"/>
        <v>&lt;img src=@img/foodicon.png@&gt;</v>
      </c>
      <c r="BD127" s="17" t="str">
        <f t="shared" si="62"/>
        <v>&lt;img src=@img/drinkicon.png@&gt;&lt;img src=@img/foodicon.png@&gt;</v>
      </c>
      <c r="BE127" s="17" t="str">
        <f t="shared" si="63"/>
        <v>drink food   city</v>
      </c>
      <c r="BF127" s="17" t="str">
        <f t="shared" si="64"/>
        <v>City Park</v>
      </c>
      <c r="BG127" s="17">
        <v>39.740251999999998</v>
      </c>
      <c r="BH127" s="17">
        <v>-104.972336</v>
      </c>
      <c r="BI127" s="17" t="str">
        <f t="shared" si="33"/>
        <v>[39.740252,-104.972336],</v>
      </c>
      <c r="BJ127" s="17"/>
      <c r="BK127" s="17" t="str">
        <f t="shared" si="34"/>
        <v/>
      </c>
      <c r="BL127" s="7"/>
    </row>
    <row r="128" spans="2:64" ht="135">
      <c r="B128" t="s">
        <v>201</v>
      </c>
      <c r="C128" t="s">
        <v>316</v>
      </c>
      <c r="G128" s="17" t="s">
        <v>652</v>
      </c>
      <c r="J128" t="s">
        <v>488</v>
      </c>
      <c r="K128" t="s">
        <v>490</v>
      </c>
      <c r="N128" t="s">
        <v>488</v>
      </c>
      <c r="O128" t="s">
        <v>490</v>
      </c>
      <c r="V128" s="8" t="s">
        <v>437</v>
      </c>
      <c r="W128" s="17" t="str">
        <f t="shared" si="35"/>
        <v/>
      </c>
      <c r="X128" s="17" t="str">
        <f t="shared" si="36"/>
        <v/>
      </c>
      <c r="Y128" s="17">
        <f t="shared" si="37"/>
        <v>15</v>
      </c>
      <c r="Z128" s="17">
        <f t="shared" si="38"/>
        <v>18</v>
      </c>
      <c r="AA128" s="17" t="str">
        <f t="shared" si="39"/>
        <v/>
      </c>
      <c r="AB128" s="17" t="str">
        <f t="shared" si="40"/>
        <v/>
      </c>
      <c r="AC128" s="17">
        <f t="shared" si="41"/>
        <v>15</v>
      </c>
      <c r="AD128" s="17">
        <f t="shared" si="42"/>
        <v>18</v>
      </c>
      <c r="AE128" s="17" t="str">
        <f t="shared" si="43"/>
        <v/>
      </c>
      <c r="AF128" s="17" t="str">
        <f t="shared" si="44"/>
        <v/>
      </c>
      <c r="AG128" s="17" t="str">
        <f t="shared" si="45"/>
        <v/>
      </c>
      <c r="AH128" s="17" t="str">
        <f t="shared" si="46"/>
        <v/>
      </c>
      <c r="AI128" s="17" t="str">
        <f t="shared" si="47"/>
        <v/>
      </c>
      <c r="AJ128" s="17" t="str">
        <f t="shared" si="48"/>
        <v/>
      </c>
      <c r="AK128" s="17" t="str">
        <f t="shared" si="49"/>
        <v/>
      </c>
      <c r="AL128" s="17" t="str">
        <f t="shared" si="50"/>
        <v>3pm-6pm</v>
      </c>
      <c r="AM128" s="17" t="str">
        <f t="shared" si="51"/>
        <v/>
      </c>
      <c r="AN128" s="17" t="str">
        <f t="shared" si="52"/>
        <v>3pm-6pm</v>
      </c>
      <c r="AO128" s="17" t="str">
        <f t="shared" si="53"/>
        <v/>
      </c>
      <c r="AP128" s="17" t="str">
        <f t="shared" si="54"/>
        <v/>
      </c>
      <c r="AQ128" s="17" t="str">
        <f t="shared" si="55"/>
        <v/>
      </c>
      <c r="AR128" s="18" t="s">
        <v>841</v>
      </c>
      <c r="AV128" s="4" t="s">
        <v>30</v>
      </c>
      <c r="AW128" s="4" t="s">
        <v>30</v>
      </c>
      <c r="AX128" s="16" t="str">
        <f t="shared" si="5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   'phone-number': "", 'address': "1801 Broadway Denver CO", 'other-amenities': ['','',''], 'has-drink':true, 'has-food':true},</v>
      </c>
      <c r="AY128" s="17" t="str">
        <f t="shared" si="57"/>
        <v/>
      </c>
      <c r="AZ128" s="17" t="str">
        <f t="shared" si="58"/>
        <v/>
      </c>
      <c r="BA128" s="17" t="str">
        <f t="shared" si="59"/>
        <v/>
      </c>
      <c r="BB128" s="17" t="str">
        <f t="shared" si="60"/>
        <v>&lt;img src=@img/drinkicon.png@&gt;</v>
      </c>
      <c r="BC128" s="17" t="str">
        <f t="shared" si="61"/>
        <v>&lt;img src=@img/foodicon.png@&gt;</v>
      </c>
      <c r="BD128" s="17" t="str">
        <f t="shared" si="62"/>
        <v>&lt;img src=@img/drinkicon.png@&gt;&lt;img src=@img/foodicon.png@&gt;</v>
      </c>
      <c r="BE128" s="17" t="str">
        <f t="shared" si="63"/>
        <v>drink food   Downtown</v>
      </c>
      <c r="BF128" s="17" t="str">
        <f t="shared" si="64"/>
        <v>Downtown</v>
      </c>
      <c r="BG128" s="17">
        <v>39.744905000000003</v>
      </c>
      <c r="BH128" s="17">
        <v>-104.987854</v>
      </c>
      <c r="BI128" s="17" t="str">
        <f t="shared" si="33"/>
        <v>[39.744905,-104.987854],</v>
      </c>
      <c r="BJ128" s="17"/>
      <c r="BK128" s="17" t="str">
        <f t="shared" si="34"/>
        <v/>
      </c>
      <c r="BL128" s="7"/>
    </row>
    <row r="129" spans="2:64" s="17" customFormat="1" ht="135">
      <c r="B129" s="8" t="s">
        <v>112</v>
      </c>
      <c r="C129" s="8" t="s">
        <v>699</v>
      </c>
      <c r="D129" s="8"/>
      <c r="E129" s="8"/>
      <c r="F129" s="8"/>
      <c r="G129" s="17" t="s">
        <v>563</v>
      </c>
      <c r="H129" s="8"/>
      <c r="I129" s="8"/>
      <c r="J129" s="8" t="s">
        <v>495</v>
      </c>
      <c r="K129" s="8" t="s">
        <v>490</v>
      </c>
      <c r="L129" s="8" t="s">
        <v>495</v>
      </c>
      <c r="M129" s="8" t="s">
        <v>490</v>
      </c>
      <c r="N129" s="8" t="s">
        <v>495</v>
      </c>
      <c r="O129" s="8" t="s">
        <v>490</v>
      </c>
      <c r="P129" s="8" t="s">
        <v>495</v>
      </c>
      <c r="Q129" s="8" t="s">
        <v>490</v>
      </c>
      <c r="R129" s="8" t="s">
        <v>495</v>
      </c>
      <c r="S129" s="8" t="s">
        <v>490</v>
      </c>
      <c r="T129" s="8"/>
      <c r="U129" s="8"/>
      <c r="V129" s="8" t="s">
        <v>359</v>
      </c>
      <c r="W129" s="17" t="str">
        <f t="shared" si="35"/>
        <v/>
      </c>
      <c r="X129" s="17" t="str">
        <f t="shared" si="36"/>
        <v/>
      </c>
      <c r="Y129" s="17">
        <f t="shared" si="37"/>
        <v>16</v>
      </c>
      <c r="Z129" s="17">
        <f t="shared" si="38"/>
        <v>18</v>
      </c>
      <c r="AA129" s="17">
        <f t="shared" si="39"/>
        <v>16</v>
      </c>
      <c r="AB129" s="17">
        <f t="shared" si="40"/>
        <v>18</v>
      </c>
      <c r="AC129" s="17">
        <f t="shared" si="41"/>
        <v>16</v>
      </c>
      <c r="AD129" s="17">
        <f t="shared" si="42"/>
        <v>18</v>
      </c>
      <c r="AE129" s="17">
        <f t="shared" si="43"/>
        <v>16</v>
      </c>
      <c r="AF129" s="17">
        <f t="shared" si="44"/>
        <v>18</v>
      </c>
      <c r="AG129" s="17">
        <f t="shared" si="45"/>
        <v>16</v>
      </c>
      <c r="AH129" s="17">
        <f t="shared" si="46"/>
        <v>18</v>
      </c>
      <c r="AI129" s="17" t="str">
        <f t="shared" si="47"/>
        <v/>
      </c>
      <c r="AJ129" s="17" t="str">
        <f t="shared" si="48"/>
        <v/>
      </c>
      <c r="AK129" s="17" t="str">
        <f t="shared" si="49"/>
        <v/>
      </c>
      <c r="AL129" s="17" t="str">
        <f t="shared" si="50"/>
        <v>4pm-6pm</v>
      </c>
      <c r="AM129" s="17" t="str">
        <f t="shared" si="51"/>
        <v>4pm-6pm</v>
      </c>
      <c r="AN129" s="17" t="str">
        <f t="shared" si="52"/>
        <v>4pm-6pm</v>
      </c>
      <c r="AO129" s="17" t="str">
        <f t="shared" si="53"/>
        <v>4pm-6pm</v>
      </c>
      <c r="AP129" s="17" t="str">
        <f t="shared" si="54"/>
        <v>4pm-6pm</v>
      </c>
      <c r="AQ129" s="17" t="str">
        <f t="shared" si="55"/>
        <v/>
      </c>
      <c r="AR129" s="10" t="s">
        <v>758</v>
      </c>
      <c r="AS129" s="8"/>
      <c r="AT129" s="8"/>
      <c r="AU129" s="8"/>
      <c r="AV129" s="11" t="s">
        <v>30</v>
      </c>
      <c r="AW129" s="11" t="s">
        <v>31</v>
      </c>
      <c r="AX129" s="16" t="str">
        <f t="shared" si="5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   'phone-number': "", 'address': "2700 E. 3rd Ave. Denver CO", 'other-amenities': ['','',''], 'has-drink':true, 'has-food':false},</v>
      </c>
      <c r="AY129" s="17" t="str">
        <f t="shared" si="57"/>
        <v/>
      </c>
      <c r="AZ129" s="17" t="str">
        <f t="shared" si="58"/>
        <v/>
      </c>
      <c r="BA129" s="17" t="str">
        <f t="shared" si="59"/>
        <v/>
      </c>
      <c r="BB129" s="17" t="str">
        <f t="shared" si="60"/>
        <v>&lt;img src=@img/drinkicon.png@&gt;</v>
      </c>
      <c r="BC129" s="17" t="str">
        <f t="shared" si="61"/>
        <v/>
      </c>
      <c r="BD129" s="17" t="str">
        <f t="shared" si="62"/>
        <v>&lt;img src=@img/drinkicon.png@&gt;</v>
      </c>
      <c r="BE129" s="17" t="str">
        <f t="shared" si="63"/>
        <v>drink   Cherry</v>
      </c>
      <c r="BF129" s="17" t="str">
        <f t="shared" si="64"/>
        <v>Cherry Creek</v>
      </c>
      <c r="BG129" s="17">
        <v>39.720790000000001</v>
      </c>
      <c r="BH129" s="17">
        <v>-104.95560399999999</v>
      </c>
      <c r="BI129" s="17" t="str">
        <f t="shared" si="33"/>
        <v>[39.72079,-104.955604],</v>
      </c>
      <c r="BK129" s="17" t="str">
        <f t="shared" si="34"/>
        <v/>
      </c>
      <c r="BL129" s="7"/>
    </row>
    <row r="130" spans="2:64" ht="135">
      <c r="B130" s="8" t="s">
        <v>113</v>
      </c>
      <c r="C130" s="8" t="s">
        <v>343</v>
      </c>
      <c r="D130" s="8"/>
      <c r="E130" s="8"/>
      <c r="F130" s="8"/>
      <c r="G130" s="17" t="s">
        <v>564</v>
      </c>
      <c r="H130" s="8" t="s">
        <v>495</v>
      </c>
      <c r="I130" s="8" t="s">
        <v>491</v>
      </c>
      <c r="J130" s="8" t="s">
        <v>495</v>
      </c>
      <c r="K130" s="8" t="s">
        <v>491</v>
      </c>
      <c r="L130" s="8" t="s">
        <v>495</v>
      </c>
      <c r="M130" s="8" t="s">
        <v>491</v>
      </c>
      <c r="N130" s="8" t="s">
        <v>495</v>
      </c>
      <c r="O130" s="8" t="s">
        <v>491</v>
      </c>
      <c r="P130" s="8" t="s">
        <v>495</v>
      </c>
      <c r="Q130" s="8" t="s">
        <v>491</v>
      </c>
      <c r="R130" s="8" t="s">
        <v>495</v>
      </c>
      <c r="S130" s="8" t="s">
        <v>491</v>
      </c>
      <c r="T130" s="8" t="s">
        <v>495</v>
      </c>
      <c r="U130" s="8" t="s">
        <v>491</v>
      </c>
      <c r="V130" s="8" t="s">
        <v>360</v>
      </c>
      <c r="W130" s="17">
        <f t="shared" si="35"/>
        <v>16</v>
      </c>
      <c r="X130" s="17">
        <f t="shared" si="36"/>
        <v>19</v>
      </c>
      <c r="Y130" s="17">
        <f t="shared" si="37"/>
        <v>16</v>
      </c>
      <c r="Z130" s="17">
        <f t="shared" si="38"/>
        <v>19</v>
      </c>
      <c r="AA130" s="17">
        <f t="shared" si="39"/>
        <v>16</v>
      </c>
      <c r="AB130" s="17">
        <f t="shared" si="40"/>
        <v>19</v>
      </c>
      <c r="AC130" s="17">
        <f t="shared" si="41"/>
        <v>16</v>
      </c>
      <c r="AD130" s="17">
        <f t="shared" si="42"/>
        <v>19</v>
      </c>
      <c r="AE130" s="17">
        <f t="shared" si="43"/>
        <v>16</v>
      </c>
      <c r="AF130" s="17">
        <f t="shared" si="44"/>
        <v>19</v>
      </c>
      <c r="AG130" s="17">
        <f t="shared" si="45"/>
        <v>16</v>
      </c>
      <c r="AH130" s="17">
        <f t="shared" si="46"/>
        <v>19</v>
      </c>
      <c r="AI130" s="17">
        <f t="shared" si="47"/>
        <v>16</v>
      </c>
      <c r="AJ130" s="17">
        <f t="shared" si="48"/>
        <v>19</v>
      </c>
      <c r="AK130" s="17" t="str">
        <f t="shared" si="49"/>
        <v>4pm-7pm</v>
      </c>
      <c r="AL130" s="17" t="str">
        <f t="shared" si="50"/>
        <v>4pm-7pm</v>
      </c>
      <c r="AM130" s="17" t="str">
        <f t="shared" si="51"/>
        <v>4pm-7pm</v>
      </c>
      <c r="AN130" s="17" t="str">
        <f t="shared" si="52"/>
        <v>4pm-7pm</v>
      </c>
      <c r="AO130" s="17" t="str">
        <f t="shared" si="53"/>
        <v>4pm-7pm</v>
      </c>
      <c r="AP130" s="17" t="str">
        <f t="shared" si="54"/>
        <v>4pm-7pm</v>
      </c>
      <c r="AQ130" s="17" t="str">
        <f t="shared" si="55"/>
        <v>4pm-7pm</v>
      </c>
      <c r="AR130" s="10" t="s">
        <v>759</v>
      </c>
      <c r="AS130" s="8"/>
      <c r="AT130" s="8"/>
      <c r="AU130" s="8"/>
      <c r="AV130" s="11" t="s">
        <v>30</v>
      </c>
      <c r="AW130" s="11" t="s">
        <v>31</v>
      </c>
      <c r="AX130" s="16" t="str">
        <f t="shared" si="5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   'phone-number': "", 'address': "2012 Larimer St. Denver CO", 'other-amenities': ['','',''], 'has-drink':true, 'has-food':false},</v>
      </c>
      <c r="AY130" s="17" t="str">
        <f t="shared" si="57"/>
        <v/>
      </c>
      <c r="AZ130" s="17" t="str">
        <f t="shared" si="58"/>
        <v/>
      </c>
      <c r="BA130" s="17" t="str">
        <f t="shared" si="59"/>
        <v/>
      </c>
      <c r="BB130" s="17" t="str">
        <f t="shared" si="60"/>
        <v>&lt;img src=@img/drinkicon.png@&gt;</v>
      </c>
      <c r="BC130" s="17" t="str">
        <f t="shared" si="61"/>
        <v/>
      </c>
      <c r="BD130" s="17" t="str">
        <f t="shared" si="62"/>
        <v>&lt;img src=@img/drinkicon.png@&gt;</v>
      </c>
      <c r="BE130" s="17" t="str">
        <f t="shared" si="63"/>
        <v>drink   Ballpark</v>
      </c>
      <c r="BF130" s="17" t="str">
        <f t="shared" si="64"/>
        <v>Ballpark</v>
      </c>
      <c r="BG130" s="17">
        <v>39.752896999999997</v>
      </c>
      <c r="BH130" s="17">
        <v>-104.991894</v>
      </c>
      <c r="BI130" s="17" t="str">
        <f t="shared" ref="BI130:BI193" si="65">CONCATENATE("[",BG130,",",BH130,"],")</f>
        <v>[39.752897,-104.991894],</v>
      </c>
      <c r="BJ130" s="17"/>
      <c r="BK130" s="17" t="str">
        <f t="shared" ref="BK130:BK193" si="66">IF(BJ130&gt;0,"&lt;img src=@img/kidicon.png@&gt;","")</f>
        <v/>
      </c>
      <c r="BL130" s="7"/>
    </row>
    <row r="131" spans="2:64" ht="165">
      <c r="B131" s="17" t="s">
        <v>998</v>
      </c>
      <c r="C131" s="17" t="s">
        <v>311</v>
      </c>
      <c r="D131" s="17"/>
      <c r="E131" s="17"/>
      <c r="F131" s="17"/>
      <c r="G131" s="16" t="s">
        <v>999</v>
      </c>
      <c r="H131" s="17"/>
      <c r="I131" s="17"/>
      <c r="J131" s="17">
        <v>1500</v>
      </c>
      <c r="K131" s="17">
        <v>2400</v>
      </c>
      <c r="L131" s="17">
        <v>1500</v>
      </c>
      <c r="M131" s="17">
        <v>1900</v>
      </c>
      <c r="N131" s="17">
        <v>1500</v>
      </c>
      <c r="O131" s="17">
        <v>1900</v>
      </c>
      <c r="P131" s="17">
        <v>1500</v>
      </c>
      <c r="Q131" s="17">
        <v>1900</v>
      </c>
      <c r="R131" s="17">
        <v>1500</v>
      </c>
      <c r="S131" s="17">
        <v>1900</v>
      </c>
      <c r="T131" s="17">
        <v>1500</v>
      </c>
      <c r="U131" s="17">
        <v>1900</v>
      </c>
      <c r="V131" s="8" t="s">
        <v>1109</v>
      </c>
      <c r="W131" s="17" t="str">
        <f t="shared" ref="W131:W194" si="67">IF(H131&gt;0,H131/100,"")</f>
        <v/>
      </c>
      <c r="X131" s="17" t="str">
        <f t="shared" ref="X131:X194" si="68">IF(I131&gt;0,I131/100,"")</f>
        <v/>
      </c>
      <c r="Y131" s="17">
        <f t="shared" ref="Y131:Y194" si="69">IF(J131&gt;0,J131/100,"")</f>
        <v>15</v>
      </c>
      <c r="Z131" s="17">
        <f t="shared" ref="Z131:Z194" si="70">IF(K131&gt;0,K131/100,"")</f>
        <v>24</v>
      </c>
      <c r="AA131" s="17">
        <f t="shared" ref="AA131:AA194" si="71">IF(L131&gt;0,L131/100,"")</f>
        <v>15</v>
      </c>
      <c r="AB131" s="17">
        <f t="shared" ref="AB131:AB194" si="72">IF(M131&gt;0,M131/100,"")</f>
        <v>19</v>
      </c>
      <c r="AC131" s="17">
        <f t="shared" ref="AC131:AC194" si="73">IF(N131&gt;0,N131/100,"")</f>
        <v>15</v>
      </c>
      <c r="AD131" s="17">
        <f t="shared" ref="AD131:AD194" si="74">IF(O131&gt;0,O131/100,"")</f>
        <v>19</v>
      </c>
      <c r="AE131" s="17">
        <f t="shared" ref="AE131:AE194" si="75">IF(P131&gt;0,P131/100,"")</f>
        <v>15</v>
      </c>
      <c r="AF131" s="17">
        <f t="shared" ref="AF131:AF194" si="76">IF(Q131&gt;0,Q131/100,"")</f>
        <v>19</v>
      </c>
      <c r="AG131" s="17">
        <f t="shared" ref="AG131:AG194" si="77">IF(R131&gt;0,R131/100,"")</f>
        <v>15</v>
      </c>
      <c r="AH131" s="17">
        <f t="shared" ref="AH131:AH194" si="78">IF(S131&gt;0,S131/100,"")</f>
        <v>19</v>
      </c>
      <c r="AI131" s="17">
        <f t="shared" ref="AI131:AI194" si="79">IF(T131&gt;0,T131/100,"")</f>
        <v>15</v>
      </c>
      <c r="AJ131" s="17">
        <f t="shared" ref="AJ131:AJ194" si="80">IF(U131&gt;0,U131/100,"")</f>
        <v>19</v>
      </c>
      <c r="AK131" s="17" t="str">
        <f t="shared" ref="AK131:AK194" si="81">IF(H131&gt;0,CONCATENATE(IF(W131&lt;=12,W131,W131-12),IF(OR(W131&lt;12,W131=24),"am","pm"),"-",IF(X131&lt;=12,X131,X131-12),IF(OR(X131&lt;12,X131=24),"am","pm")),"")</f>
        <v/>
      </c>
      <c r="AL131" s="17" t="str">
        <f t="shared" ref="AL131:AL194" si="82">IF(J131&gt;0,CONCATENATE(IF(Y131&lt;=12,Y131,Y131-12),IF(OR(Y131&lt;12,Y131=24),"am","pm"),"-",IF(Z131&lt;=12,Z131,Z131-12),IF(OR(Z131&lt;12,Z131=24),"am","pm")),"")</f>
        <v>3pm-12am</v>
      </c>
      <c r="AM131" s="17" t="str">
        <f t="shared" ref="AM131:AM194" si="83">IF(L131&gt;0,CONCATENATE(IF(AA131&lt;=12,AA131,AA131-12),IF(OR(AA131&lt;12,AA131=24),"am","pm"),"-",IF(AB131&lt;=12,AB131,AB131-12),IF(OR(AB131&lt;12,AB131=24),"am","pm")),"")</f>
        <v>3pm-7pm</v>
      </c>
      <c r="AN131" s="17" t="str">
        <f t="shared" ref="AN131:AN194" si="84">IF(N131&gt;0,CONCATENATE(IF(AC131&lt;=12,AC131,AC131-12),IF(OR(AC131&lt;12,AC131=24),"am","pm"),"-",IF(AD131&lt;=12,AD131,AD131-12),IF(OR(AD131&lt;12,AD131=24),"am","pm")),"")</f>
        <v>3pm-7pm</v>
      </c>
      <c r="AO131" s="17" t="str">
        <f t="shared" ref="AO131:AO194" si="85">IF(P131&gt;0,CONCATENATE(IF(AE131&lt;=12,AE131,AE131-12),IF(OR(AE131&lt;12,AE131=24),"am","pm"),"-",IF(AF131&lt;=12,AF131,AF131-12),IF(OR(AF131&lt;12,AF131=24),"am","pm")),"")</f>
        <v>3pm-7pm</v>
      </c>
      <c r="AP131" s="17" t="str">
        <f t="shared" ref="AP131:AP194" si="86">IF(R131&gt;0,CONCATENATE(IF(AG131&lt;=12,AG131,AG131-12),IF(OR(AG131&lt;12,AG131=24),"am","pm"),"-",IF(AH131&lt;=12,AH131,AH131-12),IF(OR(AH131&lt;12,AH131=24),"am","pm")),"")</f>
        <v>3pm-7pm</v>
      </c>
      <c r="AQ131" s="17" t="str">
        <f t="shared" ref="AQ131:AQ194" si="87">IF(T131&gt;0,CONCATENATE(IF(AI131&lt;=12,AI131,AI131-12),IF(OR(AI131&lt;12,AI131=24),"am","pm"),"-",IF(AJ131&lt;=12,AJ131,AJ131-12),IF(OR(AJ131&lt;12,AJ131=24),"am","pm")),"")</f>
        <v>3pm-7pm</v>
      </c>
      <c r="AR131" s="17" t="s">
        <v>1108</v>
      </c>
      <c r="AS131" s="17"/>
      <c r="AT131" s="17"/>
      <c r="AU131" s="17"/>
      <c r="AV131" s="4" t="s">
        <v>30</v>
      </c>
      <c r="AW131" s="4" t="s">
        <v>31</v>
      </c>
      <c r="AX131" s="16" t="str">
        <f t="shared" ref="AX131:AX194" si="88">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   'phone-number': "", 'address': "1521 Marion St Denver CO", 'other-amenities': ['','',''], 'has-drink':true, 'has-food':false},</v>
      </c>
      <c r="AY131" s="17" t="str">
        <f t="shared" ref="AY131:AY194" si="89">IF(AS131&gt;0,"&lt;img src=@img/outdoor.png@&gt;","")</f>
        <v/>
      </c>
      <c r="AZ131" s="17" t="str">
        <f t="shared" ref="AZ131:AZ194" si="90">IF(AT131&gt;0,"&lt;img src=@img/pets.png@&gt;","")</f>
        <v/>
      </c>
      <c r="BA131" s="17" t="str">
        <f t="shared" ref="BA131:BA194" si="91">IF(AU131="hard","&lt;img src=@img/hard.png@&gt;",IF(AU131="medium","&lt;img src=@img/medium.png@&gt;",IF(AU131="easy","&lt;img src=@img/easy.png@&gt;","")))</f>
        <v/>
      </c>
      <c r="BB131" s="17" t="str">
        <f t="shared" ref="BB131:BB194" si="92">IF(AV131="true","&lt;img src=@img/drinkicon.png@&gt;","")</f>
        <v>&lt;img src=@img/drinkicon.png@&gt;</v>
      </c>
      <c r="BC131" s="17" t="str">
        <f t="shared" ref="BC131:BC194" si="93">IF(AW131="true","&lt;img src=@img/foodicon.png@&gt;","")</f>
        <v/>
      </c>
      <c r="BD131" s="17" t="str">
        <f t="shared" ref="BD131:BD194" si="94">CONCATENATE(AY131,AZ131,BA131,BB131,BC131,BK131)</f>
        <v>&lt;img src=@img/drinkicon.png@&gt;</v>
      </c>
      <c r="BE131" s="17" t="str">
        <f t="shared" ref="BE131:BE194" si="95">CONCATENATE(IF(AS131&gt;0,"outdoor ",""),IF(AT131&gt;0,"pet ",""),IF(AV131="true","drink ",""),IF(AW131="true","food ",""),AU131," ",E131," ",C131,IF(BJ131=TRUE," kid",""))</f>
        <v>drink   Uptown</v>
      </c>
      <c r="BF131" s="17" t="str">
        <f t="shared" ref="BF131:BF194" si="96">IF(C131="highlands","Highlands",IF(C131="Washington","Washington Park",IF(C131="Downtown","Downtown",IF(C131="city","City Park",IF(C131="Uptown","Uptown",IF(C131="capital","Capital Hill",IF(C131="Ballpark","Ballpark",IF(C131="LoDo","LoDo",IF(C131="ranch","Highlands Ranch",IF(C131="five","Five Points",IF(C131="stapleton","Stapleton",IF(C131="Cherry","Cherry Creek",IF(C131="dtc","DTC",IF(C131="Baker","Baker",IF(C131="Lakewood","Lakewood",IF(C131="Westminster","Westminster",IF(C131="lowery","Lowery",IF(C131="meadows","Park Meadows",IF(C131="larimer","Larimer Square",IF(C131="RiNo","RiNo",IF(C131="aurora","Aurora","")))))))))))))))))))))</f>
        <v>Uptown</v>
      </c>
      <c r="BG131" s="17">
        <v>39.740530999999997</v>
      </c>
      <c r="BH131" s="17">
        <v>-104.97261</v>
      </c>
      <c r="BI131" s="17" t="str">
        <f t="shared" si="65"/>
        <v>[39.740531,-104.97261],</v>
      </c>
      <c r="BJ131" s="17"/>
      <c r="BK131" s="17" t="str">
        <f t="shared" si="66"/>
        <v/>
      </c>
      <c r="BL131" s="17"/>
    </row>
    <row r="132" spans="2:64" ht="409.5">
      <c r="B132" t="s">
        <v>918</v>
      </c>
      <c r="C132" t="s">
        <v>911</v>
      </c>
      <c r="G132" s="16" t="s">
        <v>919</v>
      </c>
      <c r="H132">
        <v>2100</v>
      </c>
      <c r="I132">
        <v>2400</v>
      </c>
      <c r="J132">
        <v>1500</v>
      </c>
      <c r="K132">
        <v>1800</v>
      </c>
      <c r="L132">
        <v>1500</v>
      </c>
      <c r="M132">
        <v>1800</v>
      </c>
      <c r="N132">
        <v>1500</v>
      </c>
      <c r="O132">
        <v>1800</v>
      </c>
      <c r="P132">
        <v>1500</v>
      </c>
      <c r="Q132">
        <v>1800</v>
      </c>
      <c r="R132">
        <v>1500</v>
      </c>
      <c r="S132">
        <v>1800</v>
      </c>
      <c r="V132" s="12" t="s">
        <v>1042</v>
      </c>
      <c r="W132" s="17">
        <f t="shared" si="67"/>
        <v>21</v>
      </c>
      <c r="X132" s="17">
        <f t="shared" si="68"/>
        <v>24</v>
      </c>
      <c r="Y132" s="17">
        <f t="shared" si="69"/>
        <v>15</v>
      </c>
      <c r="Z132" s="17">
        <f t="shared" si="70"/>
        <v>18</v>
      </c>
      <c r="AA132" s="17">
        <f t="shared" si="71"/>
        <v>15</v>
      </c>
      <c r="AB132" s="17">
        <f t="shared" si="72"/>
        <v>18</v>
      </c>
      <c r="AC132" s="17">
        <f t="shared" si="73"/>
        <v>15</v>
      </c>
      <c r="AD132" s="17">
        <f t="shared" si="74"/>
        <v>18</v>
      </c>
      <c r="AE132" s="17">
        <f t="shared" si="75"/>
        <v>15</v>
      </c>
      <c r="AF132" s="17">
        <f t="shared" si="76"/>
        <v>18</v>
      </c>
      <c r="AG132" s="17">
        <f t="shared" si="77"/>
        <v>15</v>
      </c>
      <c r="AH132" s="17">
        <f t="shared" si="78"/>
        <v>18</v>
      </c>
      <c r="AI132" s="17" t="str">
        <f t="shared" si="79"/>
        <v/>
      </c>
      <c r="AJ132" s="17" t="str">
        <f t="shared" si="80"/>
        <v/>
      </c>
      <c r="AK132" s="17" t="str">
        <f t="shared" si="81"/>
        <v>9pm-12am</v>
      </c>
      <c r="AL132" s="17" t="str">
        <f t="shared" si="82"/>
        <v>3pm-6pm</v>
      </c>
      <c r="AM132" s="17" t="str">
        <f t="shared" si="83"/>
        <v>3pm-6pm</v>
      </c>
      <c r="AN132" s="17" t="str">
        <f t="shared" si="84"/>
        <v>3pm-6pm</v>
      </c>
      <c r="AO132" s="17" t="str">
        <f t="shared" si="85"/>
        <v>3pm-6pm</v>
      </c>
      <c r="AP132" s="17" t="str">
        <f t="shared" si="86"/>
        <v>3pm-6pm</v>
      </c>
      <c r="AQ132" s="17" t="str">
        <f t="shared" si="87"/>
        <v/>
      </c>
      <c r="AR132" s="21" t="s">
        <v>1041</v>
      </c>
      <c r="AV132" s="4" t="s">
        <v>30</v>
      </c>
      <c r="AW132" s="4" t="s">
        <v>30</v>
      </c>
      <c r="AX132" s="16" t="str">
        <f t="shared" si="8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   'phone-number': "", 'address': "24110 E. State Ave Aurora, CO", 'other-amenities': ['','',''], 'has-drink':true, 'has-food':true},</v>
      </c>
      <c r="AY132" s="17" t="str">
        <f t="shared" si="89"/>
        <v/>
      </c>
      <c r="AZ132" s="17" t="str">
        <f t="shared" si="90"/>
        <v/>
      </c>
      <c r="BA132" s="17" t="str">
        <f t="shared" si="91"/>
        <v/>
      </c>
      <c r="BB132" s="17" t="str">
        <f t="shared" si="92"/>
        <v>&lt;img src=@img/drinkicon.png@&gt;</v>
      </c>
      <c r="BC132" s="17" t="str">
        <f t="shared" si="93"/>
        <v>&lt;img src=@img/foodicon.png@&gt;</v>
      </c>
      <c r="BD132" s="17" t="str">
        <f t="shared" si="94"/>
        <v>&lt;img src=@img/drinkicon.png@&gt;&lt;img src=@img/foodicon.png@&gt;</v>
      </c>
      <c r="BE132" s="17" t="str">
        <f t="shared" si="95"/>
        <v>drink food   aurora</v>
      </c>
      <c r="BF132" s="17" t="str">
        <f t="shared" si="96"/>
        <v>Aurora</v>
      </c>
      <c r="BG132" s="17">
        <v>39.601990000000001</v>
      </c>
      <c r="BH132" s="17">
        <v>-104.707764</v>
      </c>
      <c r="BI132" s="17" t="str">
        <f t="shared" si="65"/>
        <v>[39.60199,-104.707764],</v>
      </c>
      <c r="BJ132" s="17"/>
      <c r="BK132" s="17" t="str">
        <f t="shared" si="66"/>
        <v/>
      </c>
      <c r="BL132" s="17"/>
    </row>
    <row r="133" spans="2:64" s="17" customFormat="1" ht="150">
      <c r="B133" s="17" t="s">
        <v>938</v>
      </c>
      <c r="C133" s="17" t="s">
        <v>911</v>
      </c>
      <c r="G133" s="16" t="s">
        <v>939</v>
      </c>
      <c r="H133" s="17">
        <v>1400</v>
      </c>
      <c r="I133" s="17">
        <v>1830</v>
      </c>
      <c r="J133" s="17">
        <v>1400</v>
      </c>
      <c r="K133" s="17">
        <v>1830</v>
      </c>
      <c r="L133" s="17">
        <v>1400</v>
      </c>
      <c r="M133" s="17">
        <v>1830</v>
      </c>
      <c r="N133" s="17">
        <v>1400</v>
      </c>
      <c r="O133" s="17">
        <v>1830</v>
      </c>
      <c r="P133" s="17">
        <v>1400</v>
      </c>
      <c r="Q133" s="17">
        <v>1830</v>
      </c>
      <c r="R133" s="17">
        <v>1400</v>
      </c>
      <c r="S133" s="17">
        <v>1830</v>
      </c>
      <c r="T133" s="17">
        <v>1400</v>
      </c>
      <c r="U133" s="17">
        <v>1830</v>
      </c>
      <c r="V133" s="8" t="s">
        <v>1060</v>
      </c>
      <c r="W133" s="17">
        <f t="shared" si="67"/>
        <v>14</v>
      </c>
      <c r="X133" s="17">
        <f t="shared" si="68"/>
        <v>18.3</v>
      </c>
      <c r="Y133" s="17">
        <f t="shared" si="69"/>
        <v>14</v>
      </c>
      <c r="Z133" s="17">
        <f t="shared" si="70"/>
        <v>18.3</v>
      </c>
      <c r="AA133" s="17">
        <f t="shared" si="71"/>
        <v>14</v>
      </c>
      <c r="AB133" s="17">
        <f t="shared" si="72"/>
        <v>18.3</v>
      </c>
      <c r="AC133" s="17">
        <f t="shared" si="73"/>
        <v>14</v>
      </c>
      <c r="AD133" s="17">
        <f t="shared" si="74"/>
        <v>18.3</v>
      </c>
      <c r="AE133" s="17">
        <f t="shared" si="75"/>
        <v>14</v>
      </c>
      <c r="AF133" s="17">
        <f t="shared" si="76"/>
        <v>18.3</v>
      </c>
      <c r="AG133" s="17">
        <f t="shared" si="77"/>
        <v>14</v>
      </c>
      <c r="AH133" s="17">
        <f t="shared" si="78"/>
        <v>18.3</v>
      </c>
      <c r="AI133" s="17">
        <f t="shared" si="79"/>
        <v>14</v>
      </c>
      <c r="AJ133" s="17">
        <f t="shared" si="80"/>
        <v>18.3</v>
      </c>
      <c r="AK133" s="17" t="str">
        <f t="shared" si="81"/>
        <v>2pm-6.3pm</v>
      </c>
      <c r="AL133" s="17" t="str">
        <f t="shared" si="82"/>
        <v>2pm-6.3pm</v>
      </c>
      <c r="AM133" s="17" t="str">
        <f t="shared" si="83"/>
        <v>2pm-6.3pm</v>
      </c>
      <c r="AN133" s="17" t="str">
        <f t="shared" si="84"/>
        <v>2pm-6.3pm</v>
      </c>
      <c r="AO133" s="17" t="str">
        <f t="shared" si="85"/>
        <v>2pm-6.3pm</v>
      </c>
      <c r="AP133" s="17" t="str">
        <f t="shared" si="86"/>
        <v>2pm-6.3pm</v>
      </c>
      <c r="AQ133" s="17" t="str">
        <f t="shared" si="87"/>
        <v>2pm-6.3pm</v>
      </c>
      <c r="AR133" s="21" t="s">
        <v>1059</v>
      </c>
      <c r="AV133" s="4" t="s">
        <v>30</v>
      </c>
      <c r="AW133" s="4" t="s">
        <v>31</v>
      </c>
      <c r="AX133" s="16" t="str">
        <f t="shared" si="8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   'phone-number': "", 'address': "13690 E Iliff Ave Aurora, CO", 'other-amenities': ['','',''], 'has-drink':true, 'has-food':false},</v>
      </c>
      <c r="AY133" s="17" t="str">
        <f t="shared" si="89"/>
        <v/>
      </c>
      <c r="AZ133" s="17" t="str">
        <f t="shared" si="90"/>
        <v/>
      </c>
      <c r="BA133" s="17" t="str">
        <f t="shared" si="91"/>
        <v/>
      </c>
      <c r="BB133" s="17" t="str">
        <f t="shared" si="92"/>
        <v>&lt;img src=@img/drinkicon.png@&gt;</v>
      </c>
      <c r="BC133" s="17" t="str">
        <f t="shared" si="93"/>
        <v/>
      </c>
      <c r="BD133" s="17" t="str">
        <f t="shared" si="94"/>
        <v>&lt;img src=@img/drinkicon.png@&gt;</v>
      </c>
      <c r="BE133" s="17" t="str">
        <f t="shared" si="95"/>
        <v>drink   aurora</v>
      </c>
      <c r="BF133" s="17" t="str">
        <f t="shared" si="96"/>
        <v>Aurora</v>
      </c>
      <c r="BG133" s="17">
        <v>39.674323999999999</v>
      </c>
      <c r="BH133" s="17">
        <v>-104.83219200000001</v>
      </c>
      <c r="BI133" s="17" t="str">
        <f t="shared" si="65"/>
        <v>[39.674324,-104.832192],</v>
      </c>
      <c r="BK133" s="17" t="str">
        <f t="shared" si="66"/>
        <v/>
      </c>
    </row>
    <row r="134" spans="2:64" ht="135">
      <c r="B134" s="8" t="s">
        <v>114</v>
      </c>
      <c r="C134" s="8" t="s">
        <v>278</v>
      </c>
      <c r="D134" s="8"/>
      <c r="E134" s="8"/>
      <c r="F134" s="8"/>
      <c r="G134" s="17" t="s">
        <v>565</v>
      </c>
      <c r="H134" s="8" t="s">
        <v>488</v>
      </c>
      <c r="I134" s="8" t="s">
        <v>502</v>
      </c>
      <c r="J134" s="8" t="s">
        <v>488</v>
      </c>
      <c r="K134" s="8" t="s">
        <v>502</v>
      </c>
      <c r="L134" s="8" t="s">
        <v>488</v>
      </c>
      <c r="M134" s="8" t="s">
        <v>502</v>
      </c>
      <c r="N134" s="8" t="s">
        <v>488</v>
      </c>
      <c r="O134" s="8" t="s">
        <v>502</v>
      </c>
      <c r="P134" s="8" t="s">
        <v>488</v>
      </c>
      <c r="Q134" s="8" t="s">
        <v>502</v>
      </c>
      <c r="R134" s="8" t="s">
        <v>488</v>
      </c>
      <c r="S134" s="8" t="s">
        <v>502</v>
      </c>
      <c r="T134" s="8" t="s">
        <v>488</v>
      </c>
      <c r="U134" s="8" t="s">
        <v>502</v>
      </c>
      <c r="V134" s="8" t="s">
        <v>361</v>
      </c>
      <c r="W134" s="17">
        <f t="shared" si="67"/>
        <v>15</v>
      </c>
      <c r="X134" s="17">
        <f t="shared" si="68"/>
        <v>20</v>
      </c>
      <c r="Y134" s="17">
        <f t="shared" si="69"/>
        <v>15</v>
      </c>
      <c r="Z134" s="17">
        <f t="shared" si="70"/>
        <v>20</v>
      </c>
      <c r="AA134" s="17">
        <f t="shared" si="71"/>
        <v>15</v>
      </c>
      <c r="AB134" s="17">
        <f t="shared" si="72"/>
        <v>20</v>
      </c>
      <c r="AC134" s="17">
        <f t="shared" si="73"/>
        <v>15</v>
      </c>
      <c r="AD134" s="17">
        <f t="shared" si="74"/>
        <v>20</v>
      </c>
      <c r="AE134" s="17">
        <f t="shared" si="75"/>
        <v>15</v>
      </c>
      <c r="AF134" s="17">
        <f t="shared" si="76"/>
        <v>20</v>
      </c>
      <c r="AG134" s="17">
        <f t="shared" si="77"/>
        <v>15</v>
      </c>
      <c r="AH134" s="17">
        <f t="shared" si="78"/>
        <v>20</v>
      </c>
      <c r="AI134" s="17">
        <f t="shared" si="79"/>
        <v>15</v>
      </c>
      <c r="AJ134" s="17">
        <f t="shared" si="80"/>
        <v>20</v>
      </c>
      <c r="AK134" s="17" t="str">
        <f t="shared" si="81"/>
        <v>3pm-8pm</v>
      </c>
      <c r="AL134" s="17" t="str">
        <f t="shared" si="82"/>
        <v>3pm-8pm</v>
      </c>
      <c r="AM134" s="17" t="str">
        <f t="shared" si="83"/>
        <v>3pm-8pm</v>
      </c>
      <c r="AN134" s="17" t="str">
        <f t="shared" si="84"/>
        <v>3pm-8pm</v>
      </c>
      <c r="AO134" s="17" t="str">
        <f t="shared" si="85"/>
        <v>3pm-8pm</v>
      </c>
      <c r="AP134" s="17" t="str">
        <f t="shared" si="86"/>
        <v>3pm-8pm</v>
      </c>
      <c r="AQ134" s="17" t="str">
        <f t="shared" si="87"/>
        <v>3pm-8pm</v>
      </c>
      <c r="AR134" s="10" t="s">
        <v>760</v>
      </c>
      <c r="AS134" s="8"/>
      <c r="AT134" s="8"/>
      <c r="AU134" s="8"/>
      <c r="AV134" s="11" t="s">
        <v>30</v>
      </c>
      <c r="AW134" s="11" t="s">
        <v>31</v>
      </c>
      <c r="AX134" s="16" t="str">
        <f t="shared" si="8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   'phone-number': "", 'address': "255 S. Broadway Denver CO", 'other-amenities': ['','',''], 'has-drink':true, 'has-food':false},</v>
      </c>
      <c r="AY134" s="17" t="str">
        <f t="shared" si="89"/>
        <v/>
      </c>
      <c r="AZ134" s="17" t="str">
        <f t="shared" si="90"/>
        <v/>
      </c>
      <c r="BA134" s="17" t="str">
        <f t="shared" si="91"/>
        <v/>
      </c>
      <c r="BB134" s="17" t="str">
        <f t="shared" si="92"/>
        <v>&lt;img src=@img/drinkicon.png@&gt;</v>
      </c>
      <c r="BC134" s="17" t="str">
        <f t="shared" si="93"/>
        <v/>
      </c>
      <c r="BD134" s="17" t="str">
        <f t="shared" si="94"/>
        <v>&lt;img src=@img/drinkicon.png@&gt;</v>
      </c>
      <c r="BE134" s="17" t="str">
        <f t="shared" si="95"/>
        <v>drink   Baker</v>
      </c>
      <c r="BF134" s="17" t="str">
        <f t="shared" si="96"/>
        <v>Baker</v>
      </c>
      <c r="BG134" s="17">
        <v>39.711931999999997</v>
      </c>
      <c r="BH134" s="17">
        <v>-104.987781</v>
      </c>
      <c r="BI134" s="17" t="str">
        <f t="shared" si="65"/>
        <v>[39.711932,-104.987781],</v>
      </c>
      <c r="BJ134" s="17"/>
      <c r="BK134" s="17" t="str">
        <f t="shared" si="66"/>
        <v/>
      </c>
      <c r="BL134" s="7"/>
    </row>
    <row r="135" spans="2:64" ht="135">
      <c r="B135" s="17" t="s">
        <v>202</v>
      </c>
      <c r="C135" t="s">
        <v>316</v>
      </c>
      <c r="G135" s="17" t="s">
        <v>653</v>
      </c>
      <c r="J135" t="s">
        <v>495</v>
      </c>
      <c r="K135" t="s">
        <v>489</v>
      </c>
      <c r="L135" t="s">
        <v>495</v>
      </c>
      <c r="M135" t="s">
        <v>489</v>
      </c>
      <c r="N135" t="s">
        <v>495</v>
      </c>
      <c r="O135" t="s">
        <v>489</v>
      </c>
      <c r="P135" t="s">
        <v>495</v>
      </c>
      <c r="Q135" t="s">
        <v>489</v>
      </c>
      <c r="R135" t="s">
        <v>495</v>
      </c>
      <c r="S135" t="s">
        <v>489</v>
      </c>
      <c r="V135" s="17"/>
      <c r="W135" s="17" t="str">
        <f t="shared" si="67"/>
        <v/>
      </c>
      <c r="X135" s="17" t="str">
        <f t="shared" si="68"/>
        <v/>
      </c>
      <c r="Y135" s="17">
        <f t="shared" si="69"/>
        <v>16</v>
      </c>
      <c r="Z135" s="17">
        <f t="shared" si="70"/>
        <v>18.3</v>
      </c>
      <c r="AA135" s="17">
        <f t="shared" si="71"/>
        <v>16</v>
      </c>
      <c r="AB135" s="17">
        <f t="shared" si="72"/>
        <v>18.3</v>
      </c>
      <c r="AC135" s="17">
        <f t="shared" si="73"/>
        <v>16</v>
      </c>
      <c r="AD135" s="17">
        <f t="shared" si="74"/>
        <v>18.3</v>
      </c>
      <c r="AE135" s="17">
        <f t="shared" si="75"/>
        <v>16</v>
      </c>
      <c r="AF135" s="17">
        <f t="shared" si="76"/>
        <v>18.3</v>
      </c>
      <c r="AG135" s="17">
        <f t="shared" si="77"/>
        <v>16</v>
      </c>
      <c r="AH135" s="17">
        <f t="shared" si="78"/>
        <v>18.3</v>
      </c>
      <c r="AI135" s="17" t="str">
        <f t="shared" si="79"/>
        <v/>
      </c>
      <c r="AJ135" s="17" t="str">
        <f t="shared" si="80"/>
        <v/>
      </c>
      <c r="AK135" s="17" t="str">
        <f t="shared" si="81"/>
        <v/>
      </c>
      <c r="AL135" s="17" t="str">
        <f t="shared" si="82"/>
        <v>4pm-6.3pm</v>
      </c>
      <c r="AM135" s="17" t="str">
        <f t="shared" si="83"/>
        <v>4pm-6.3pm</v>
      </c>
      <c r="AN135" s="17" t="str">
        <f t="shared" si="84"/>
        <v>4pm-6.3pm</v>
      </c>
      <c r="AO135" s="17" t="str">
        <f t="shared" si="85"/>
        <v>4pm-6.3pm</v>
      </c>
      <c r="AP135" s="17" t="str">
        <f t="shared" si="86"/>
        <v>4pm-6.3pm</v>
      </c>
      <c r="AQ135" s="17" t="str">
        <f t="shared" si="87"/>
        <v/>
      </c>
      <c r="AR135" t="s">
        <v>842</v>
      </c>
      <c r="AV135" s="17" t="s">
        <v>31</v>
      </c>
      <c r="AW135" s="17" t="s">
        <v>31</v>
      </c>
      <c r="AX135" s="16" t="str">
        <f t="shared" si="8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   'phone-number': "", 'address': "500 16th St., #322 Denver CO", 'other-amenities': ['','',''], 'has-drink':false, 'has-food':false},</v>
      </c>
      <c r="AY135" s="17" t="str">
        <f t="shared" si="89"/>
        <v/>
      </c>
      <c r="AZ135" s="17" t="str">
        <f t="shared" si="90"/>
        <v/>
      </c>
      <c r="BA135" s="17" t="str">
        <f t="shared" si="91"/>
        <v/>
      </c>
      <c r="BB135" s="17" t="str">
        <f t="shared" si="92"/>
        <v/>
      </c>
      <c r="BC135" s="17" t="str">
        <f t="shared" si="93"/>
        <v/>
      </c>
      <c r="BD135" s="17" t="str">
        <f t="shared" si="94"/>
        <v/>
      </c>
      <c r="BE135" s="17" t="str">
        <f t="shared" si="95"/>
        <v xml:space="preserve">  Downtown</v>
      </c>
      <c r="BF135" s="17" t="str">
        <f t="shared" si="96"/>
        <v>Downtown</v>
      </c>
      <c r="BG135" s="17">
        <v>39.743535999999999</v>
      </c>
      <c r="BH135" s="17">
        <v>-104.99136900000001</v>
      </c>
      <c r="BI135" s="17" t="str">
        <f t="shared" si="65"/>
        <v>[39.743536,-104.991369],</v>
      </c>
      <c r="BJ135" s="17"/>
      <c r="BK135" s="17" t="str">
        <f t="shared" si="66"/>
        <v/>
      </c>
      <c r="BL135" s="7"/>
    </row>
    <row r="136" spans="2:64" ht="150">
      <c r="B136" t="s">
        <v>203</v>
      </c>
      <c r="C136" t="s">
        <v>907</v>
      </c>
      <c r="G136" s="17" t="s">
        <v>654</v>
      </c>
      <c r="J136" t="s">
        <v>488</v>
      </c>
      <c r="K136" t="s">
        <v>490</v>
      </c>
      <c r="L136" t="s">
        <v>488</v>
      </c>
      <c r="M136" t="s">
        <v>490</v>
      </c>
      <c r="N136" t="s">
        <v>488</v>
      </c>
      <c r="O136" t="s">
        <v>490</v>
      </c>
      <c r="P136" t="s">
        <v>488</v>
      </c>
      <c r="Q136" t="s">
        <v>490</v>
      </c>
      <c r="R136" t="s">
        <v>488</v>
      </c>
      <c r="S136" t="s">
        <v>490</v>
      </c>
      <c r="V136" s="8" t="s">
        <v>438</v>
      </c>
      <c r="W136" s="17" t="str">
        <f t="shared" si="67"/>
        <v/>
      </c>
      <c r="X136" s="17" t="str">
        <f t="shared" si="68"/>
        <v/>
      </c>
      <c r="Y136" s="17">
        <f t="shared" si="69"/>
        <v>15</v>
      </c>
      <c r="Z136" s="17">
        <f t="shared" si="70"/>
        <v>18</v>
      </c>
      <c r="AA136" s="17">
        <f t="shared" si="71"/>
        <v>15</v>
      </c>
      <c r="AB136" s="17">
        <f t="shared" si="72"/>
        <v>18</v>
      </c>
      <c r="AC136" s="17">
        <f t="shared" si="73"/>
        <v>15</v>
      </c>
      <c r="AD136" s="17">
        <f t="shared" si="74"/>
        <v>18</v>
      </c>
      <c r="AE136" s="17">
        <f t="shared" si="75"/>
        <v>15</v>
      </c>
      <c r="AF136" s="17">
        <f t="shared" si="76"/>
        <v>18</v>
      </c>
      <c r="AG136" s="17">
        <f t="shared" si="77"/>
        <v>15</v>
      </c>
      <c r="AH136" s="17">
        <f t="shared" si="78"/>
        <v>18</v>
      </c>
      <c r="AI136" s="17" t="str">
        <f t="shared" si="79"/>
        <v/>
      </c>
      <c r="AJ136" s="17" t="str">
        <f t="shared" si="80"/>
        <v/>
      </c>
      <c r="AK136" s="17" t="str">
        <f t="shared" si="81"/>
        <v/>
      </c>
      <c r="AL136" s="17" t="str">
        <f t="shared" si="82"/>
        <v>3pm-6pm</v>
      </c>
      <c r="AM136" s="17" t="str">
        <f t="shared" si="83"/>
        <v>3pm-6pm</v>
      </c>
      <c r="AN136" s="17" t="str">
        <f t="shared" si="84"/>
        <v>3pm-6pm</v>
      </c>
      <c r="AO136" s="17" t="str">
        <f t="shared" si="85"/>
        <v>3pm-6pm</v>
      </c>
      <c r="AP136" s="17" t="str">
        <f t="shared" si="86"/>
        <v>3pm-6pm</v>
      </c>
      <c r="AQ136" s="17" t="str">
        <f t="shared" si="87"/>
        <v/>
      </c>
      <c r="AR136" s="17" t="s">
        <v>843</v>
      </c>
      <c r="AS136" t="s">
        <v>485</v>
      </c>
      <c r="AV136" s="17" t="s">
        <v>30</v>
      </c>
      <c r="AW136" s="17" t="s">
        <v>30</v>
      </c>
      <c r="AX136" s="16" t="str">
        <f t="shared" si="8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   'phone-number': "", 'address': "2030 W. 30th Avenue Denver CO", 'other-amenities': ['outside','',''], 'has-drink':true, 'has-food':true},</v>
      </c>
      <c r="AY136" s="17" t="str">
        <f t="shared" si="89"/>
        <v>&lt;img src=@img/outdoor.png@&gt;</v>
      </c>
      <c r="AZ136" s="17" t="str">
        <f t="shared" si="90"/>
        <v/>
      </c>
      <c r="BA136" s="17" t="str">
        <f t="shared" si="91"/>
        <v/>
      </c>
      <c r="BB136" s="17" t="str">
        <f t="shared" si="92"/>
        <v>&lt;img src=@img/drinkicon.png@&gt;</v>
      </c>
      <c r="BC136" s="17" t="str">
        <f t="shared" si="93"/>
        <v>&lt;img src=@img/foodicon.png@&gt;</v>
      </c>
      <c r="BD136" s="17" t="str">
        <f t="shared" si="94"/>
        <v>&lt;img src=@img/outdoor.png@&gt;&lt;img src=@img/drinkicon.png@&gt;&lt;img src=@img/foodicon.png@&gt;</v>
      </c>
      <c r="BE136" s="17" t="str">
        <f t="shared" si="95"/>
        <v>outdoor drink food   highlands</v>
      </c>
      <c r="BF136" s="17" t="str">
        <f t="shared" si="96"/>
        <v>Highlands</v>
      </c>
      <c r="BG136" s="17">
        <v>39.759523999999999</v>
      </c>
      <c r="BH136" s="17">
        <v>-105.011383</v>
      </c>
      <c r="BI136" s="17" t="str">
        <f t="shared" si="65"/>
        <v>[39.759524,-105.011383],</v>
      </c>
      <c r="BJ136" s="17"/>
      <c r="BK136" s="17" t="str">
        <f t="shared" si="66"/>
        <v/>
      </c>
      <c r="BL136" s="7"/>
    </row>
    <row r="137" spans="2:64" ht="180">
      <c r="B137" s="8" t="s">
        <v>115</v>
      </c>
      <c r="C137" s="8" t="s">
        <v>912</v>
      </c>
      <c r="D137" s="8"/>
      <c r="E137" s="8"/>
      <c r="F137" s="8"/>
      <c r="G137" s="17" t="s">
        <v>566</v>
      </c>
      <c r="H137" s="8" t="s">
        <v>488</v>
      </c>
      <c r="I137" s="8" t="s">
        <v>490</v>
      </c>
      <c r="J137" s="8"/>
      <c r="K137" s="8"/>
      <c r="L137" s="8" t="s">
        <v>488</v>
      </c>
      <c r="M137" s="8" t="s">
        <v>489</v>
      </c>
      <c r="N137" s="8" t="s">
        <v>488</v>
      </c>
      <c r="O137" s="8" t="s">
        <v>489</v>
      </c>
      <c r="P137" s="8" t="s">
        <v>488</v>
      </c>
      <c r="Q137" s="8" t="s">
        <v>489</v>
      </c>
      <c r="R137" s="8" t="s">
        <v>488</v>
      </c>
      <c r="S137" s="8" t="s">
        <v>489</v>
      </c>
      <c r="T137" s="8" t="s">
        <v>488</v>
      </c>
      <c r="U137" s="8" t="s">
        <v>489</v>
      </c>
      <c r="V137" s="8" t="s">
        <v>1146</v>
      </c>
      <c r="W137" s="17">
        <f t="shared" si="67"/>
        <v>15</v>
      </c>
      <c r="X137" s="17">
        <f t="shared" si="68"/>
        <v>18</v>
      </c>
      <c r="Y137" s="17" t="str">
        <f t="shared" si="69"/>
        <v/>
      </c>
      <c r="Z137" s="17" t="str">
        <f t="shared" si="70"/>
        <v/>
      </c>
      <c r="AA137" s="17">
        <f t="shared" si="71"/>
        <v>15</v>
      </c>
      <c r="AB137" s="17">
        <f t="shared" si="72"/>
        <v>18.3</v>
      </c>
      <c r="AC137" s="17">
        <f t="shared" si="73"/>
        <v>15</v>
      </c>
      <c r="AD137" s="17">
        <f t="shared" si="74"/>
        <v>18.3</v>
      </c>
      <c r="AE137" s="17">
        <f t="shared" si="75"/>
        <v>15</v>
      </c>
      <c r="AF137" s="17">
        <f t="shared" si="76"/>
        <v>18.3</v>
      </c>
      <c r="AG137" s="17">
        <f t="shared" si="77"/>
        <v>15</v>
      </c>
      <c r="AH137" s="17">
        <f t="shared" si="78"/>
        <v>18.3</v>
      </c>
      <c r="AI137" s="17">
        <f t="shared" si="79"/>
        <v>15</v>
      </c>
      <c r="AJ137" s="17">
        <f t="shared" si="80"/>
        <v>18.3</v>
      </c>
      <c r="AK137" s="17" t="str">
        <f t="shared" si="81"/>
        <v>3pm-6pm</v>
      </c>
      <c r="AL137" s="17" t="str">
        <f t="shared" si="82"/>
        <v/>
      </c>
      <c r="AM137" s="17" t="str">
        <f t="shared" si="83"/>
        <v>3pm-6.3pm</v>
      </c>
      <c r="AN137" s="17" t="str">
        <f t="shared" si="84"/>
        <v>3pm-6.3pm</v>
      </c>
      <c r="AO137" s="17" t="str">
        <f t="shared" si="85"/>
        <v>3pm-6.3pm</v>
      </c>
      <c r="AP137" s="17" t="str">
        <f t="shared" si="86"/>
        <v>3pm-6.3pm</v>
      </c>
      <c r="AQ137" s="17" t="str">
        <f t="shared" si="87"/>
        <v>3pm-6.3pm</v>
      </c>
      <c r="AR137" s="10" t="s">
        <v>761</v>
      </c>
      <c r="AS137" s="8"/>
      <c r="AT137" s="8"/>
      <c r="AU137" s="8"/>
      <c r="AV137" s="11" t="s">
        <v>30</v>
      </c>
      <c r="AW137" s="11" t="s">
        <v>31</v>
      </c>
      <c r="AX137" s="16" t="str">
        <f t="shared" si="8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   'phone-number': "", 'address': "2191 Arapahoe St. Denver CO", 'other-amenities': ['','',''], 'has-drink':true, 'has-food':false},</v>
      </c>
      <c r="AY137" s="17" t="str">
        <f t="shared" si="89"/>
        <v/>
      </c>
      <c r="AZ137" s="17" t="str">
        <f t="shared" si="90"/>
        <v/>
      </c>
      <c r="BA137" s="17" t="str">
        <f t="shared" si="91"/>
        <v/>
      </c>
      <c r="BB137" s="17" t="str">
        <f t="shared" si="92"/>
        <v>&lt;img src=@img/drinkicon.png@&gt;</v>
      </c>
      <c r="BC137" s="17" t="str">
        <f t="shared" si="93"/>
        <v/>
      </c>
      <c r="BD137" s="17" t="str">
        <f t="shared" si="94"/>
        <v>&lt;img src=@img/drinkicon.png@&gt;</v>
      </c>
      <c r="BE137" s="17" t="str">
        <f t="shared" si="95"/>
        <v>drink   five</v>
      </c>
      <c r="BF137" s="17" t="str">
        <f t="shared" si="96"/>
        <v>Five Points</v>
      </c>
      <c r="BG137" s="17">
        <v>39.753444000000002</v>
      </c>
      <c r="BH137" s="17">
        <v>-104.988668</v>
      </c>
      <c r="BI137" s="17" t="str">
        <f t="shared" si="65"/>
        <v>[39.753444,-104.988668],</v>
      </c>
      <c r="BJ137" s="17"/>
      <c r="BK137" s="17" t="str">
        <f t="shared" si="66"/>
        <v/>
      </c>
      <c r="BL137" s="7"/>
    </row>
    <row r="138" spans="2:64" ht="135">
      <c r="B138" s="17" t="s">
        <v>204</v>
      </c>
      <c r="C138" s="17" t="s">
        <v>907</v>
      </c>
      <c r="D138" s="17"/>
      <c r="E138" s="17"/>
      <c r="F138" s="17"/>
      <c r="G138" s="17" t="s">
        <v>655</v>
      </c>
      <c r="H138" s="17"/>
      <c r="I138" s="17"/>
      <c r="J138" s="17" t="s">
        <v>488</v>
      </c>
      <c r="K138" s="17" t="s">
        <v>490</v>
      </c>
      <c r="L138" s="17" t="s">
        <v>488</v>
      </c>
      <c r="M138" s="17" t="s">
        <v>490</v>
      </c>
      <c r="N138" s="17" t="s">
        <v>488</v>
      </c>
      <c r="O138" s="17" t="s">
        <v>490</v>
      </c>
      <c r="P138" s="17" t="s">
        <v>488</v>
      </c>
      <c r="Q138" s="17" t="s">
        <v>490</v>
      </c>
      <c r="R138" s="17" t="s">
        <v>488</v>
      </c>
      <c r="S138" s="17" t="s">
        <v>490</v>
      </c>
      <c r="T138" s="17"/>
      <c r="U138" s="17"/>
      <c r="V138" s="8" t="s">
        <v>439</v>
      </c>
      <c r="W138" s="17" t="str">
        <f t="shared" si="67"/>
        <v/>
      </c>
      <c r="X138" s="17" t="str">
        <f t="shared" si="68"/>
        <v/>
      </c>
      <c r="Y138" s="17">
        <f t="shared" si="69"/>
        <v>15</v>
      </c>
      <c r="Z138" s="17">
        <f t="shared" si="70"/>
        <v>18</v>
      </c>
      <c r="AA138" s="17">
        <f t="shared" si="71"/>
        <v>15</v>
      </c>
      <c r="AB138" s="17">
        <f t="shared" si="72"/>
        <v>18</v>
      </c>
      <c r="AC138" s="17">
        <f t="shared" si="73"/>
        <v>15</v>
      </c>
      <c r="AD138" s="17">
        <f t="shared" si="74"/>
        <v>18</v>
      </c>
      <c r="AE138" s="17">
        <f t="shared" si="75"/>
        <v>15</v>
      </c>
      <c r="AF138" s="17">
        <f t="shared" si="76"/>
        <v>18</v>
      </c>
      <c r="AG138" s="17">
        <f t="shared" si="77"/>
        <v>15</v>
      </c>
      <c r="AH138" s="17">
        <f t="shared" si="78"/>
        <v>18</v>
      </c>
      <c r="AI138" s="17" t="str">
        <f t="shared" si="79"/>
        <v/>
      </c>
      <c r="AJ138" s="17" t="str">
        <f t="shared" si="80"/>
        <v/>
      </c>
      <c r="AK138" s="17" t="str">
        <f t="shared" si="81"/>
        <v/>
      </c>
      <c r="AL138" s="17" t="str">
        <f t="shared" si="82"/>
        <v>3pm-6pm</v>
      </c>
      <c r="AM138" s="17" t="str">
        <f t="shared" si="83"/>
        <v>3pm-6pm</v>
      </c>
      <c r="AN138" s="17" t="str">
        <f t="shared" si="84"/>
        <v>3pm-6pm</v>
      </c>
      <c r="AO138" s="17" t="str">
        <f t="shared" si="85"/>
        <v>3pm-6pm</v>
      </c>
      <c r="AP138" s="17" t="str">
        <f t="shared" si="86"/>
        <v>3pm-6pm</v>
      </c>
      <c r="AQ138" s="17" t="str">
        <f t="shared" si="87"/>
        <v/>
      </c>
      <c r="AR138" s="3" t="s">
        <v>844</v>
      </c>
      <c r="AS138" s="17" t="s">
        <v>485</v>
      </c>
      <c r="AT138" s="17"/>
      <c r="AU138" s="17"/>
      <c r="AV138" s="4" t="s">
        <v>30</v>
      </c>
      <c r="AW138" s="4" t="s">
        <v>31</v>
      </c>
      <c r="AX138" s="16" t="str">
        <f t="shared" si="8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   'phone-number': "", 'address': "4586 Tennyson St. Denver CO", 'other-amenities': ['outside','',''], 'has-drink':true, 'has-food':false},</v>
      </c>
      <c r="AY138" s="17" t="str">
        <f t="shared" si="89"/>
        <v>&lt;img src=@img/outdoor.png@&gt;</v>
      </c>
      <c r="AZ138" s="17" t="str">
        <f t="shared" si="90"/>
        <v/>
      </c>
      <c r="BA138" s="17" t="str">
        <f t="shared" si="91"/>
        <v/>
      </c>
      <c r="BB138" s="17" t="str">
        <f t="shared" si="92"/>
        <v>&lt;img src=@img/drinkicon.png@&gt;</v>
      </c>
      <c r="BC138" s="17" t="str">
        <f t="shared" si="93"/>
        <v/>
      </c>
      <c r="BD138" s="17" t="str">
        <f t="shared" si="94"/>
        <v>&lt;img src=@img/outdoor.png@&gt;&lt;img src=@img/drinkicon.png@&gt;</v>
      </c>
      <c r="BE138" s="17" t="str">
        <f t="shared" si="95"/>
        <v>outdoor drink   highlands</v>
      </c>
      <c r="BF138" s="17" t="str">
        <f t="shared" si="96"/>
        <v>Highlands</v>
      </c>
      <c r="BG138" s="17">
        <v>39.779904999999999</v>
      </c>
      <c r="BH138" s="17">
        <v>-105.043755</v>
      </c>
      <c r="BI138" s="17" t="str">
        <f t="shared" si="65"/>
        <v>[39.779905,-105.043755],</v>
      </c>
      <c r="BJ138" s="17"/>
      <c r="BK138" s="17" t="str">
        <f t="shared" si="66"/>
        <v/>
      </c>
      <c r="BL138" s="7"/>
    </row>
    <row r="139" spans="2:64" ht="255">
      <c r="B139" s="8" t="s">
        <v>116</v>
      </c>
      <c r="C139" s="8" t="s">
        <v>318</v>
      </c>
      <c r="D139" s="8"/>
      <c r="E139" s="8"/>
      <c r="F139" s="8"/>
      <c r="G139" s="17" t="s">
        <v>567</v>
      </c>
      <c r="H139" s="8"/>
      <c r="I139" s="8"/>
      <c r="J139" s="8" t="s">
        <v>488</v>
      </c>
      <c r="K139" s="8" t="s">
        <v>490</v>
      </c>
      <c r="L139" s="8" t="s">
        <v>488</v>
      </c>
      <c r="M139" s="8" t="s">
        <v>490</v>
      </c>
      <c r="N139" s="8" t="s">
        <v>488</v>
      </c>
      <c r="O139" s="8" t="s">
        <v>490</v>
      </c>
      <c r="P139" s="8" t="s">
        <v>488</v>
      </c>
      <c r="Q139" s="8" t="s">
        <v>490</v>
      </c>
      <c r="R139" s="8" t="s">
        <v>488</v>
      </c>
      <c r="S139" s="8" t="s">
        <v>490</v>
      </c>
      <c r="T139" s="8"/>
      <c r="U139" s="8"/>
      <c r="V139" s="12" t="s">
        <v>362</v>
      </c>
      <c r="W139" s="17" t="str">
        <f t="shared" si="67"/>
        <v/>
      </c>
      <c r="X139" s="17" t="str">
        <f t="shared" si="68"/>
        <v/>
      </c>
      <c r="Y139" s="17">
        <f t="shared" si="69"/>
        <v>15</v>
      </c>
      <c r="Z139" s="17">
        <f t="shared" si="70"/>
        <v>18</v>
      </c>
      <c r="AA139" s="17">
        <f t="shared" si="71"/>
        <v>15</v>
      </c>
      <c r="AB139" s="17">
        <f t="shared" si="72"/>
        <v>18</v>
      </c>
      <c r="AC139" s="17">
        <f t="shared" si="73"/>
        <v>15</v>
      </c>
      <c r="AD139" s="17">
        <f t="shared" si="74"/>
        <v>18</v>
      </c>
      <c r="AE139" s="17">
        <f t="shared" si="75"/>
        <v>15</v>
      </c>
      <c r="AF139" s="17">
        <f t="shared" si="76"/>
        <v>18</v>
      </c>
      <c r="AG139" s="17">
        <f t="shared" si="77"/>
        <v>15</v>
      </c>
      <c r="AH139" s="17">
        <f t="shared" si="78"/>
        <v>18</v>
      </c>
      <c r="AI139" s="17" t="str">
        <f t="shared" si="79"/>
        <v/>
      </c>
      <c r="AJ139" s="17" t="str">
        <f t="shared" si="80"/>
        <v/>
      </c>
      <c r="AK139" s="17" t="str">
        <f t="shared" si="81"/>
        <v/>
      </c>
      <c r="AL139" s="17" t="str">
        <f t="shared" si="82"/>
        <v>3pm-6pm</v>
      </c>
      <c r="AM139" s="17" t="str">
        <f t="shared" si="83"/>
        <v>3pm-6pm</v>
      </c>
      <c r="AN139" s="17" t="str">
        <f t="shared" si="84"/>
        <v>3pm-6pm</v>
      </c>
      <c r="AO139" s="17" t="str">
        <f t="shared" si="85"/>
        <v>3pm-6pm</v>
      </c>
      <c r="AP139" s="17" t="str">
        <f t="shared" si="86"/>
        <v>3pm-6pm</v>
      </c>
      <c r="AQ139" s="17" t="str">
        <f t="shared" si="87"/>
        <v/>
      </c>
      <c r="AR139" s="14" t="s">
        <v>762</v>
      </c>
      <c r="AS139" s="8" t="s">
        <v>485</v>
      </c>
      <c r="AT139" s="8"/>
      <c r="AU139" s="8"/>
      <c r="AV139" s="11" t="s">
        <v>30</v>
      </c>
      <c r="AW139" s="11" t="s">
        <v>31</v>
      </c>
      <c r="AX139" s="16" t="str">
        <f t="shared" si="8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   'phone-number': "", 'address': "1946 Market St. Denver CO", 'other-amenities': ['outside','',''], 'has-drink':true, 'has-food':false},</v>
      </c>
      <c r="AY139" s="17" t="str">
        <f t="shared" si="89"/>
        <v>&lt;img src=@img/outdoor.png@&gt;</v>
      </c>
      <c r="AZ139" s="17" t="str">
        <f t="shared" si="90"/>
        <v/>
      </c>
      <c r="BA139" s="17" t="str">
        <f t="shared" si="91"/>
        <v/>
      </c>
      <c r="BB139" s="17" t="str">
        <f t="shared" si="92"/>
        <v>&lt;img src=@img/drinkicon.png@&gt;</v>
      </c>
      <c r="BC139" s="17" t="str">
        <f t="shared" si="93"/>
        <v/>
      </c>
      <c r="BD139" s="17" t="str">
        <f t="shared" si="94"/>
        <v>&lt;img src=@img/outdoor.png@&gt;&lt;img src=@img/drinkicon.png@&gt;</v>
      </c>
      <c r="BE139" s="17" t="str">
        <f t="shared" si="95"/>
        <v>outdoor drink   LoDo</v>
      </c>
      <c r="BF139" s="17" t="str">
        <f t="shared" si="96"/>
        <v>LoDo</v>
      </c>
      <c r="BG139" s="17">
        <v>39.753259999999997</v>
      </c>
      <c r="BH139" s="17">
        <v>-104.993709</v>
      </c>
      <c r="BI139" s="17" t="str">
        <f t="shared" si="65"/>
        <v>[39.75326,-104.993709],</v>
      </c>
      <c r="BJ139" s="17"/>
      <c r="BK139" s="17" t="str">
        <f t="shared" si="66"/>
        <v/>
      </c>
      <c r="BL139" s="7"/>
    </row>
    <row r="140" spans="2:64" ht="150">
      <c r="B140" s="8" t="s">
        <v>117</v>
      </c>
      <c r="C140" s="8" t="s">
        <v>906</v>
      </c>
      <c r="D140" s="8"/>
      <c r="E140" s="8"/>
      <c r="F140" s="8"/>
      <c r="G140" s="17" t="s">
        <v>568</v>
      </c>
      <c r="H140" s="8"/>
      <c r="I140" s="8"/>
      <c r="J140" s="8" t="s">
        <v>488</v>
      </c>
      <c r="K140" s="8" t="s">
        <v>491</v>
      </c>
      <c r="L140" s="8" t="s">
        <v>488</v>
      </c>
      <c r="M140" s="8" t="s">
        <v>491</v>
      </c>
      <c r="N140" s="8" t="s">
        <v>488</v>
      </c>
      <c r="O140" s="8" t="s">
        <v>491</v>
      </c>
      <c r="P140" s="8" t="s">
        <v>488</v>
      </c>
      <c r="Q140" s="8" t="s">
        <v>491</v>
      </c>
      <c r="R140" s="8" t="s">
        <v>488</v>
      </c>
      <c r="S140" s="8" t="s">
        <v>491</v>
      </c>
      <c r="T140" s="8"/>
      <c r="U140" s="8"/>
      <c r="V140" s="8" t="s">
        <v>363</v>
      </c>
      <c r="W140" s="17" t="str">
        <f t="shared" si="67"/>
        <v/>
      </c>
      <c r="X140" s="17" t="str">
        <f t="shared" si="68"/>
        <v/>
      </c>
      <c r="Y140" s="17">
        <f t="shared" si="69"/>
        <v>15</v>
      </c>
      <c r="Z140" s="17">
        <f t="shared" si="70"/>
        <v>19</v>
      </c>
      <c r="AA140" s="17">
        <f t="shared" si="71"/>
        <v>15</v>
      </c>
      <c r="AB140" s="17">
        <f t="shared" si="72"/>
        <v>19</v>
      </c>
      <c r="AC140" s="17">
        <f t="shared" si="73"/>
        <v>15</v>
      </c>
      <c r="AD140" s="17">
        <f t="shared" si="74"/>
        <v>19</v>
      </c>
      <c r="AE140" s="17">
        <f t="shared" si="75"/>
        <v>15</v>
      </c>
      <c r="AF140" s="17">
        <f t="shared" si="76"/>
        <v>19</v>
      </c>
      <c r="AG140" s="17">
        <f t="shared" si="77"/>
        <v>15</v>
      </c>
      <c r="AH140" s="17">
        <f t="shared" si="78"/>
        <v>19</v>
      </c>
      <c r="AI140" s="17" t="str">
        <f t="shared" si="79"/>
        <v/>
      </c>
      <c r="AJ140" s="17" t="str">
        <f t="shared" si="80"/>
        <v/>
      </c>
      <c r="AK140" s="17" t="str">
        <f t="shared" si="81"/>
        <v/>
      </c>
      <c r="AL140" s="17" t="str">
        <f t="shared" si="82"/>
        <v>3pm-7pm</v>
      </c>
      <c r="AM140" s="17" t="str">
        <f t="shared" si="83"/>
        <v>3pm-7pm</v>
      </c>
      <c r="AN140" s="17" t="str">
        <f t="shared" si="84"/>
        <v>3pm-7pm</v>
      </c>
      <c r="AO140" s="17" t="str">
        <f t="shared" si="85"/>
        <v>3pm-7pm</v>
      </c>
      <c r="AP140" s="17" t="str">
        <f t="shared" si="86"/>
        <v>3pm-7pm</v>
      </c>
      <c r="AQ140" s="17" t="str">
        <f t="shared" si="87"/>
        <v/>
      </c>
      <c r="AR140" s="15" t="s">
        <v>762</v>
      </c>
      <c r="AS140" s="8"/>
      <c r="AT140" s="8"/>
      <c r="AU140" s="8"/>
      <c r="AV140" s="11" t="s">
        <v>30</v>
      </c>
      <c r="AW140" s="11" t="s">
        <v>30</v>
      </c>
      <c r="AX140" s="16" t="str">
        <f t="shared" si="8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   'phone-number': "", 'address': "8545 S. Quebec St. Denver CO", 'other-amenities': ['','',''], 'has-drink':true, 'has-food':true},</v>
      </c>
      <c r="AY140" s="17" t="str">
        <f t="shared" si="89"/>
        <v/>
      </c>
      <c r="AZ140" s="17" t="str">
        <f t="shared" si="90"/>
        <v/>
      </c>
      <c r="BA140" s="17" t="str">
        <f t="shared" si="91"/>
        <v/>
      </c>
      <c r="BB140" s="17" t="str">
        <f t="shared" si="92"/>
        <v>&lt;img src=@img/drinkicon.png@&gt;</v>
      </c>
      <c r="BC140" s="17" t="str">
        <f t="shared" si="93"/>
        <v>&lt;img src=@img/foodicon.png@&gt;</v>
      </c>
      <c r="BD140" s="17" t="str">
        <f t="shared" si="94"/>
        <v>&lt;img src=@img/drinkicon.png@&gt;&lt;img src=@img/foodicon.png@&gt;</v>
      </c>
      <c r="BE140" s="17" t="str">
        <f t="shared" si="95"/>
        <v>drink food   ranch</v>
      </c>
      <c r="BF140" s="17" t="str">
        <f t="shared" si="96"/>
        <v>Highlands Ranch</v>
      </c>
      <c r="BG140" s="17">
        <v>39.562533000000002</v>
      </c>
      <c r="BH140" s="17">
        <v>-104.90545400000001</v>
      </c>
      <c r="BI140" s="17" t="str">
        <f t="shared" si="65"/>
        <v>[39.562533,-104.905454],</v>
      </c>
      <c r="BJ140" s="17"/>
      <c r="BK140" s="17" t="str">
        <f t="shared" si="66"/>
        <v/>
      </c>
      <c r="BL140" s="7"/>
    </row>
    <row r="141" spans="2:64" ht="150">
      <c r="B141" s="8" t="s">
        <v>118</v>
      </c>
      <c r="C141" s="8" t="s">
        <v>421</v>
      </c>
      <c r="D141" s="8"/>
      <c r="E141" s="8"/>
      <c r="F141" s="8"/>
      <c r="G141" s="17" t="s">
        <v>569</v>
      </c>
      <c r="H141" s="8"/>
      <c r="I141" s="8"/>
      <c r="J141" s="8" t="s">
        <v>488</v>
      </c>
      <c r="K141" s="8" t="s">
        <v>491</v>
      </c>
      <c r="L141" s="8" t="s">
        <v>488</v>
      </c>
      <c r="M141" s="8" t="s">
        <v>491</v>
      </c>
      <c r="N141" s="8" t="s">
        <v>488</v>
      </c>
      <c r="O141" s="8" t="s">
        <v>491</v>
      </c>
      <c r="P141" s="8" t="s">
        <v>488</v>
      </c>
      <c r="Q141" s="8" t="s">
        <v>491</v>
      </c>
      <c r="R141" s="8" t="s">
        <v>488</v>
      </c>
      <c r="S141" s="8" t="s">
        <v>491</v>
      </c>
      <c r="T141" s="8"/>
      <c r="U141" s="8"/>
      <c r="V141" s="8" t="s">
        <v>364</v>
      </c>
      <c r="W141" s="17" t="str">
        <f t="shared" si="67"/>
        <v/>
      </c>
      <c r="X141" s="17" t="str">
        <f t="shared" si="68"/>
        <v/>
      </c>
      <c r="Y141" s="17">
        <f t="shared" si="69"/>
        <v>15</v>
      </c>
      <c r="Z141" s="17">
        <f t="shared" si="70"/>
        <v>19</v>
      </c>
      <c r="AA141" s="17">
        <f t="shared" si="71"/>
        <v>15</v>
      </c>
      <c r="AB141" s="17">
        <f t="shared" si="72"/>
        <v>19</v>
      </c>
      <c r="AC141" s="17">
        <f t="shared" si="73"/>
        <v>15</v>
      </c>
      <c r="AD141" s="17">
        <f t="shared" si="74"/>
        <v>19</v>
      </c>
      <c r="AE141" s="17">
        <f t="shared" si="75"/>
        <v>15</v>
      </c>
      <c r="AF141" s="17">
        <f t="shared" si="76"/>
        <v>19</v>
      </c>
      <c r="AG141" s="17">
        <f t="shared" si="77"/>
        <v>15</v>
      </c>
      <c r="AH141" s="17">
        <f t="shared" si="78"/>
        <v>19</v>
      </c>
      <c r="AI141" s="17" t="str">
        <f t="shared" si="79"/>
        <v/>
      </c>
      <c r="AJ141" s="17" t="str">
        <f t="shared" si="80"/>
        <v/>
      </c>
      <c r="AK141" s="17" t="str">
        <f t="shared" si="81"/>
        <v/>
      </c>
      <c r="AL141" s="17" t="str">
        <f t="shared" si="82"/>
        <v>3pm-7pm</v>
      </c>
      <c r="AM141" s="17" t="str">
        <f t="shared" si="83"/>
        <v>3pm-7pm</v>
      </c>
      <c r="AN141" s="17" t="str">
        <f t="shared" si="84"/>
        <v>3pm-7pm</v>
      </c>
      <c r="AO141" s="17" t="str">
        <f t="shared" si="85"/>
        <v>3pm-7pm</v>
      </c>
      <c r="AP141" s="17" t="str">
        <f t="shared" si="86"/>
        <v>3pm-7pm</v>
      </c>
      <c r="AQ141" s="17" t="str">
        <f t="shared" si="87"/>
        <v/>
      </c>
      <c r="AR141" s="8" t="s">
        <v>762</v>
      </c>
      <c r="AS141" s="8"/>
      <c r="AT141" s="8"/>
      <c r="AU141" s="8"/>
      <c r="AV141" s="8" t="s">
        <v>30</v>
      </c>
      <c r="AW141" s="8" t="s">
        <v>30</v>
      </c>
      <c r="AX141" s="16" t="str">
        <f t="shared" si="8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   'phone-number': "", 'address': "3053 W. 104th Ave. Denver CO", 'other-amenities': ['','',''], 'has-drink':true, 'has-food':true},</v>
      </c>
      <c r="AY141" s="17" t="str">
        <f t="shared" si="89"/>
        <v/>
      </c>
      <c r="AZ141" s="17" t="str">
        <f t="shared" si="90"/>
        <v/>
      </c>
      <c r="BA141" s="17" t="str">
        <f t="shared" si="91"/>
        <v/>
      </c>
      <c r="BB141" s="17" t="str">
        <f t="shared" si="92"/>
        <v>&lt;img src=@img/drinkicon.png@&gt;</v>
      </c>
      <c r="BC141" s="17" t="str">
        <f t="shared" si="93"/>
        <v>&lt;img src=@img/foodicon.png@&gt;</v>
      </c>
      <c r="BD141" s="17" t="str">
        <f t="shared" si="94"/>
        <v>&lt;img src=@img/drinkicon.png@&gt;&lt;img src=@img/foodicon.png@&gt;</v>
      </c>
      <c r="BE141" s="17" t="str">
        <f t="shared" si="95"/>
        <v>drink food   Westminster</v>
      </c>
      <c r="BF141" s="17" t="str">
        <f t="shared" si="96"/>
        <v>Westminster</v>
      </c>
      <c r="BG141" s="17">
        <v>39.886087000000003</v>
      </c>
      <c r="BH141" s="17">
        <v>-105.026976</v>
      </c>
      <c r="BI141" s="17" t="str">
        <f t="shared" si="65"/>
        <v>[39.886087,-105.026976],</v>
      </c>
      <c r="BJ141" s="17"/>
      <c r="BK141" s="17" t="str">
        <f t="shared" si="66"/>
        <v/>
      </c>
      <c r="BL141" s="7"/>
    </row>
    <row r="142" spans="2:64" ht="165">
      <c r="B142" s="8" t="s">
        <v>119</v>
      </c>
      <c r="C142" s="8" t="s">
        <v>907</v>
      </c>
      <c r="D142" s="8"/>
      <c r="E142" s="8"/>
      <c r="F142" s="8"/>
      <c r="G142" s="17" t="s">
        <v>570</v>
      </c>
      <c r="H142" s="8" t="s">
        <v>497</v>
      </c>
      <c r="I142" s="8" t="s">
        <v>492</v>
      </c>
      <c r="J142" s="8"/>
      <c r="K142" s="8"/>
      <c r="L142" s="8" t="s">
        <v>495</v>
      </c>
      <c r="M142" s="8" t="s">
        <v>490</v>
      </c>
      <c r="N142" s="8" t="s">
        <v>495</v>
      </c>
      <c r="O142" s="8" t="s">
        <v>490</v>
      </c>
      <c r="P142" s="8" t="s">
        <v>495</v>
      </c>
      <c r="Q142" s="8" t="s">
        <v>490</v>
      </c>
      <c r="R142" s="8" t="s">
        <v>495</v>
      </c>
      <c r="S142" s="8" t="s">
        <v>490</v>
      </c>
      <c r="T142" s="8" t="s">
        <v>497</v>
      </c>
      <c r="U142" s="8" t="s">
        <v>492</v>
      </c>
      <c r="V142" s="8" t="s">
        <v>365</v>
      </c>
      <c r="W142" s="17">
        <f t="shared" si="67"/>
        <v>14.3</v>
      </c>
      <c r="X142" s="17">
        <f t="shared" si="68"/>
        <v>17</v>
      </c>
      <c r="Y142" s="17" t="str">
        <f t="shared" si="69"/>
        <v/>
      </c>
      <c r="Z142" s="17" t="str">
        <f t="shared" si="70"/>
        <v/>
      </c>
      <c r="AA142" s="17">
        <f t="shared" si="71"/>
        <v>16</v>
      </c>
      <c r="AB142" s="17">
        <f t="shared" si="72"/>
        <v>18</v>
      </c>
      <c r="AC142" s="17">
        <f t="shared" si="73"/>
        <v>16</v>
      </c>
      <c r="AD142" s="17">
        <f t="shared" si="74"/>
        <v>18</v>
      </c>
      <c r="AE142" s="17">
        <f t="shared" si="75"/>
        <v>16</v>
      </c>
      <c r="AF142" s="17">
        <f t="shared" si="76"/>
        <v>18</v>
      </c>
      <c r="AG142" s="17">
        <f t="shared" si="77"/>
        <v>16</v>
      </c>
      <c r="AH142" s="17">
        <f t="shared" si="78"/>
        <v>18</v>
      </c>
      <c r="AI142" s="17">
        <f t="shared" si="79"/>
        <v>14.3</v>
      </c>
      <c r="AJ142" s="17">
        <f t="shared" si="80"/>
        <v>17</v>
      </c>
      <c r="AK142" s="17" t="str">
        <f t="shared" si="81"/>
        <v>2.3pm-5pm</v>
      </c>
      <c r="AL142" s="17" t="str">
        <f t="shared" si="82"/>
        <v/>
      </c>
      <c r="AM142" s="17" t="str">
        <f t="shared" si="83"/>
        <v>4pm-6pm</v>
      </c>
      <c r="AN142" s="17" t="str">
        <f t="shared" si="84"/>
        <v>4pm-6pm</v>
      </c>
      <c r="AO142" s="17" t="str">
        <f t="shared" si="85"/>
        <v>4pm-6pm</v>
      </c>
      <c r="AP142" s="17" t="str">
        <f t="shared" si="86"/>
        <v>4pm-6pm</v>
      </c>
      <c r="AQ142" s="17" t="str">
        <f t="shared" si="87"/>
        <v>2.3pm-5pm</v>
      </c>
      <c r="AR142" s="14" t="s">
        <v>763</v>
      </c>
      <c r="AS142" s="8"/>
      <c r="AT142" s="8"/>
      <c r="AU142" s="8"/>
      <c r="AV142" s="11" t="s">
        <v>30</v>
      </c>
      <c r="AW142" s="11" t="s">
        <v>30</v>
      </c>
      <c r="AX142" s="16" t="str">
        <f t="shared" si="8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   'phone-number': "", 'address': "1575 Boulder Street Denver CO", 'other-amenities': ['','',''], 'has-drink':true, 'has-food':true},</v>
      </c>
      <c r="AY142" s="17" t="str">
        <f t="shared" si="89"/>
        <v/>
      </c>
      <c r="AZ142" s="17" t="str">
        <f t="shared" si="90"/>
        <v/>
      </c>
      <c r="BA142" s="17" t="str">
        <f t="shared" si="91"/>
        <v/>
      </c>
      <c r="BB142" s="17" t="str">
        <f t="shared" si="92"/>
        <v>&lt;img src=@img/drinkicon.png@&gt;</v>
      </c>
      <c r="BC142" s="17" t="str">
        <f t="shared" si="93"/>
        <v>&lt;img src=@img/foodicon.png@&gt;</v>
      </c>
      <c r="BD142" s="17" t="str">
        <f t="shared" si="94"/>
        <v>&lt;img src=@img/drinkicon.png@&gt;&lt;img src=@img/foodicon.png@&gt;</v>
      </c>
      <c r="BE142" s="17" t="str">
        <f t="shared" si="95"/>
        <v>drink food   highlands</v>
      </c>
      <c r="BF142" s="17" t="str">
        <f t="shared" si="96"/>
        <v>Highlands</v>
      </c>
      <c r="BG142" s="17">
        <v>39.759230000000002</v>
      </c>
      <c r="BH142" s="17">
        <v>-105.01090600000001</v>
      </c>
      <c r="BI142" s="17" t="str">
        <f t="shared" si="65"/>
        <v>[39.75923,-105.010906],</v>
      </c>
      <c r="BJ142" s="17"/>
      <c r="BK142" s="17" t="str">
        <f t="shared" si="66"/>
        <v/>
      </c>
      <c r="BL142" s="7"/>
    </row>
    <row r="143" spans="2:64" ht="135">
      <c r="B143" t="s">
        <v>205</v>
      </c>
      <c r="C143" t="s">
        <v>909</v>
      </c>
      <c r="G143" s="17" t="s">
        <v>656</v>
      </c>
      <c r="J143" t="s">
        <v>490</v>
      </c>
      <c r="K143" t="s">
        <v>502</v>
      </c>
      <c r="L143" t="s">
        <v>490</v>
      </c>
      <c r="M143" t="s">
        <v>502</v>
      </c>
      <c r="N143" t="s">
        <v>490</v>
      </c>
      <c r="O143" t="s">
        <v>502</v>
      </c>
      <c r="P143" t="s">
        <v>490</v>
      </c>
      <c r="Q143" t="s">
        <v>502</v>
      </c>
      <c r="R143" t="s">
        <v>490</v>
      </c>
      <c r="S143" t="s">
        <v>502</v>
      </c>
      <c r="V143" s="8" t="s">
        <v>332</v>
      </c>
      <c r="W143" s="17" t="str">
        <f t="shared" si="67"/>
        <v/>
      </c>
      <c r="X143" s="17" t="str">
        <f t="shared" si="68"/>
        <v/>
      </c>
      <c r="Y143" s="17">
        <f t="shared" si="69"/>
        <v>18</v>
      </c>
      <c r="Z143" s="17">
        <f t="shared" si="70"/>
        <v>20</v>
      </c>
      <c r="AA143" s="17">
        <f t="shared" si="71"/>
        <v>18</v>
      </c>
      <c r="AB143" s="17">
        <f t="shared" si="72"/>
        <v>20</v>
      </c>
      <c r="AC143" s="17">
        <f t="shared" si="73"/>
        <v>18</v>
      </c>
      <c r="AD143" s="17">
        <f t="shared" si="74"/>
        <v>20</v>
      </c>
      <c r="AE143" s="17">
        <f t="shared" si="75"/>
        <v>18</v>
      </c>
      <c r="AF143" s="17">
        <f t="shared" si="76"/>
        <v>20</v>
      </c>
      <c r="AG143" s="17">
        <f t="shared" si="77"/>
        <v>18</v>
      </c>
      <c r="AH143" s="17">
        <f t="shared" si="78"/>
        <v>20</v>
      </c>
      <c r="AI143" s="17" t="str">
        <f t="shared" si="79"/>
        <v/>
      </c>
      <c r="AJ143" s="17" t="str">
        <f t="shared" si="80"/>
        <v/>
      </c>
      <c r="AK143" s="17" t="str">
        <f t="shared" si="81"/>
        <v/>
      </c>
      <c r="AL143" s="17" t="str">
        <f t="shared" si="82"/>
        <v>6pm-8pm</v>
      </c>
      <c r="AM143" s="17" t="str">
        <f t="shared" si="83"/>
        <v>6pm-8pm</v>
      </c>
      <c r="AN143" s="17" t="str">
        <f t="shared" si="84"/>
        <v>6pm-8pm</v>
      </c>
      <c r="AO143" s="17" t="str">
        <f t="shared" si="85"/>
        <v>6pm-8pm</v>
      </c>
      <c r="AP143" s="17" t="str">
        <f t="shared" si="86"/>
        <v>6pm-8pm</v>
      </c>
      <c r="AQ143" s="17" t="str">
        <f t="shared" si="87"/>
        <v/>
      </c>
      <c r="AR143" s="17" t="s">
        <v>845</v>
      </c>
      <c r="AS143" t="s">
        <v>485</v>
      </c>
      <c r="AV143" s="4" t="s">
        <v>30</v>
      </c>
      <c r="AW143" s="4" t="s">
        <v>30</v>
      </c>
      <c r="AX143" s="16" t="str">
        <f t="shared" si="8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   'phone-number': "", 'address': "4959 S. Newport St. Denver CO", 'other-amenities': ['outside','',''], 'has-drink':true, 'has-food':true},</v>
      </c>
      <c r="AY143" s="17" t="str">
        <f t="shared" si="89"/>
        <v>&lt;img src=@img/outdoor.png@&gt;</v>
      </c>
      <c r="AZ143" s="17" t="str">
        <f t="shared" si="90"/>
        <v/>
      </c>
      <c r="BA143" s="17" t="str">
        <f t="shared" si="91"/>
        <v/>
      </c>
      <c r="BB143" s="17" t="str">
        <f t="shared" si="92"/>
        <v>&lt;img src=@img/drinkicon.png@&gt;</v>
      </c>
      <c r="BC143" s="17" t="str">
        <f t="shared" si="93"/>
        <v>&lt;img src=@img/foodicon.png@&gt;</v>
      </c>
      <c r="BD143" s="17" t="str">
        <f t="shared" si="94"/>
        <v>&lt;img src=@img/outdoor.png@&gt;&lt;img src=@img/drinkicon.png@&gt;&lt;img src=@img/foodicon.png@&gt;</v>
      </c>
      <c r="BE143" s="17" t="str">
        <f t="shared" si="95"/>
        <v>outdoor drink food   dtc</v>
      </c>
      <c r="BF143" s="17" t="str">
        <f t="shared" si="96"/>
        <v>DTC</v>
      </c>
      <c r="BG143" s="17">
        <v>39.624664000000003</v>
      </c>
      <c r="BH143" s="17">
        <v>-104.907248</v>
      </c>
      <c r="BI143" s="17" t="str">
        <f t="shared" si="65"/>
        <v>[39.624664,-104.907248],</v>
      </c>
      <c r="BJ143" s="17"/>
      <c r="BK143" s="17" t="str">
        <f t="shared" si="66"/>
        <v/>
      </c>
      <c r="BL143" s="7"/>
    </row>
    <row r="144" spans="2:64" ht="135">
      <c r="B144" s="17" t="s">
        <v>206</v>
      </c>
      <c r="C144" s="17" t="s">
        <v>702</v>
      </c>
      <c r="D144" s="17"/>
      <c r="E144" s="17"/>
      <c r="F144" s="17"/>
      <c r="G144" s="17" t="s">
        <v>657</v>
      </c>
      <c r="H144" s="17"/>
      <c r="I144" s="17"/>
      <c r="J144" s="17" t="s">
        <v>494</v>
      </c>
      <c r="K144" s="17" t="s">
        <v>490</v>
      </c>
      <c r="L144" s="17" t="s">
        <v>494</v>
      </c>
      <c r="M144" s="17" t="s">
        <v>490</v>
      </c>
      <c r="N144" s="17" t="s">
        <v>494</v>
      </c>
      <c r="O144" s="17" t="s">
        <v>490</v>
      </c>
      <c r="P144" s="17" t="s">
        <v>494</v>
      </c>
      <c r="Q144" s="17" t="s">
        <v>490</v>
      </c>
      <c r="R144" s="17" t="s">
        <v>494</v>
      </c>
      <c r="S144" s="17" t="s">
        <v>490</v>
      </c>
      <c r="T144" s="17"/>
      <c r="U144" s="17"/>
      <c r="V144" s="8" t="s">
        <v>361</v>
      </c>
      <c r="W144" s="17" t="str">
        <f t="shared" si="67"/>
        <v/>
      </c>
      <c r="X144" s="17" t="str">
        <f t="shared" si="68"/>
        <v/>
      </c>
      <c r="Y144" s="17">
        <f t="shared" si="69"/>
        <v>11</v>
      </c>
      <c r="Z144" s="17">
        <f t="shared" si="70"/>
        <v>18</v>
      </c>
      <c r="AA144" s="17">
        <f t="shared" si="71"/>
        <v>11</v>
      </c>
      <c r="AB144" s="17">
        <f t="shared" si="72"/>
        <v>18</v>
      </c>
      <c r="AC144" s="17">
        <f t="shared" si="73"/>
        <v>11</v>
      </c>
      <c r="AD144" s="17">
        <f t="shared" si="74"/>
        <v>18</v>
      </c>
      <c r="AE144" s="17">
        <f t="shared" si="75"/>
        <v>11</v>
      </c>
      <c r="AF144" s="17">
        <f t="shared" si="76"/>
        <v>18</v>
      </c>
      <c r="AG144" s="17">
        <f t="shared" si="77"/>
        <v>11</v>
      </c>
      <c r="AH144" s="17">
        <f t="shared" si="78"/>
        <v>18</v>
      </c>
      <c r="AI144" s="17" t="str">
        <f t="shared" si="79"/>
        <v/>
      </c>
      <c r="AJ144" s="17" t="str">
        <f t="shared" si="80"/>
        <v/>
      </c>
      <c r="AK144" s="17" t="str">
        <f t="shared" si="81"/>
        <v/>
      </c>
      <c r="AL144" s="17" t="str">
        <f t="shared" si="82"/>
        <v>11am-6pm</v>
      </c>
      <c r="AM144" s="17" t="str">
        <f t="shared" si="83"/>
        <v>11am-6pm</v>
      </c>
      <c r="AN144" s="17" t="str">
        <f t="shared" si="84"/>
        <v>11am-6pm</v>
      </c>
      <c r="AO144" s="17" t="str">
        <f t="shared" si="85"/>
        <v>11am-6pm</v>
      </c>
      <c r="AP144" s="17" t="str">
        <f t="shared" si="86"/>
        <v>11am-6pm</v>
      </c>
      <c r="AQ144" s="17" t="str">
        <f t="shared" si="87"/>
        <v/>
      </c>
      <c r="AR144" s="1" t="s">
        <v>846</v>
      </c>
      <c r="AS144" s="17"/>
      <c r="AT144" s="17"/>
      <c r="AU144" s="17"/>
      <c r="AV144" s="4" t="s">
        <v>30</v>
      </c>
      <c r="AW144" s="4" t="s">
        <v>31</v>
      </c>
      <c r="AX144" s="16" t="str">
        <f t="shared" si="8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   'phone-number': "", 'address': "3602 E Colfax Avenue Denver CO", 'other-amenities': ['','',''], 'has-drink':true, 'has-food':false},</v>
      </c>
      <c r="AY144" s="17" t="str">
        <f t="shared" si="89"/>
        <v/>
      </c>
      <c r="AZ144" s="17" t="str">
        <f t="shared" si="90"/>
        <v/>
      </c>
      <c r="BA144" s="17" t="str">
        <f t="shared" si="91"/>
        <v/>
      </c>
      <c r="BB144" s="17" t="str">
        <f t="shared" si="92"/>
        <v>&lt;img src=@img/drinkicon.png@&gt;</v>
      </c>
      <c r="BC144" s="17" t="str">
        <f t="shared" si="93"/>
        <v/>
      </c>
      <c r="BD144" s="17" t="str">
        <f t="shared" si="94"/>
        <v>&lt;img src=@img/drinkicon.png@&gt;</v>
      </c>
      <c r="BE144" s="17" t="str">
        <f t="shared" si="95"/>
        <v>drink   city</v>
      </c>
      <c r="BF144" s="17" t="str">
        <f t="shared" si="96"/>
        <v>City Park</v>
      </c>
      <c r="BG144" s="17">
        <v>39.739994000000003</v>
      </c>
      <c r="BH144" s="17">
        <v>-104.94472500000001</v>
      </c>
      <c r="BI144" s="17" t="str">
        <f t="shared" si="65"/>
        <v>[39.739994,-104.944725],</v>
      </c>
      <c r="BJ144" s="17"/>
      <c r="BK144" s="17" t="str">
        <f t="shared" si="66"/>
        <v/>
      </c>
      <c r="BL144" s="7"/>
    </row>
    <row r="145" spans="2:64" ht="150">
      <c r="B145" s="17" t="s">
        <v>120</v>
      </c>
      <c r="C145" s="17" t="s">
        <v>907</v>
      </c>
      <c r="D145" s="17"/>
      <c r="E145" s="17"/>
      <c r="F145" s="17"/>
      <c r="G145" s="17" t="s">
        <v>571</v>
      </c>
      <c r="H145" s="17" t="s">
        <v>497</v>
      </c>
      <c r="I145" s="17" t="s">
        <v>492</v>
      </c>
      <c r="J145" s="17" t="s">
        <v>492</v>
      </c>
      <c r="K145" s="17" t="s">
        <v>489</v>
      </c>
      <c r="L145" s="17" t="s">
        <v>492</v>
      </c>
      <c r="M145" s="17" t="s">
        <v>489</v>
      </c>
      <c r="N145" s="17" t="s">
        <v>492</v>
      </c>
      <c r="O145" s="17" t="s">
        <v>489</v>
      </c>
      <c r="P145" s="17" t="s">
        <v>492</v>
      </c>
      <c r="Q145" s="17" t="s">
        <v>489</v>
      </c>
      <c r="R145" s="17" t="s">
        <v>492</v>
      </c>
      <c r="S145" s="17" t="s">
        <v>489</v>
      </c>
      <c r="T145" s="17" t="s">
        <v>503</v>
      </c>
      <c r="U145" s="17" t="s">
        <v>492</v>
      </c>
      <c r="V145" s="17" t="s">
        <v>366</v>
      </c>
      <c r="W145" s="17">
        <f t="shared" si="67"/>
        <v>14.3</v>
      </c>
      <c r="X145" s="17">
        <f t="shared" si="68"/>
        <v>17</v>
      </c>
      <c r="Y145" s="17">
        <f t="shared" si="69"/>
        <v>17</v>
      </c>
      <c r="Z145" s="17">
        <f t="shared" si="70"/>
        <v>18.3</v>
      </c>
      <c r="AA145" s="17">
        <f t="shared" si="71"/>
        <v>17</v>
      </c>
      <c r="AB145" s="17">
        <f t="shared" si="72"/>
        <v>18.3</v>
      </c>
      <c r="AC145" s="17">
        <f t="shared" si="73"/>
        <v>17</v>
      </c>
      <c r="AD145" s="17">
        <f t="shared" si="74"/>
        <v>18.3</v>
      </c>
      <c r="AE145" s="17">
        <f t="shared" si="75"/>
        <v>17</v>
      </c>
      <c r="AF145" s="17">
        <f t="shared" si="76"/>
        <v>18.3</v>
      </c>
      <c r="AG145" s="17">
        <f t="shared" si="77"/>
        <v>17</v>
      </c>
      <c r="AH145" s="17">
        <f t="shared" si="78"/>
        <v>18.3</v>
      </c>
      <c r="AI145" s="17">
        <f t="shared" si="79"/>
        <v>10.3</v>
      </c>
      <c r="AJ145" s="17">
        <f t="shared" si="80"/>
        <v>17</v>
      </c>
      <c r="AK145" s="17" t="str">
        <f t="shared" si="81"/>
        <v>2.3pm-5pm</v>
      </c>
      <c r="AL145" s="17" t="str">
        <f t="shared" si="82"/>
        <v>5pm-6.3pm</v>
      </c>
      <c r="AM145" s="17" t="str">
        <f t="shared" si="83"/>
        <v>5pm-6.3pm</v>
      </c>
      <c r="AN145" s="17" t="str">
        <f t="shared" si="84"/>
        <v>5pm-6.3pm</v>
      </c>
      <c r="AO145" s="17" t="str">
        <f t="shared" si="85"/>
        <v>5pm-6.3pm</v>
      </c>
      <c r="AP145" s="17" t="str">
        <f t="shared" si="86"/>
        <v>5pm-6.3pm</v>
      </c>
      <c r="AQ145" s="17" t="str">
        <f t="shared" si="87"/>
        <v>10.3am-5pm</v>
      </c>
      <c r="AR145" s="18" t="s">
        <v>764</v>
      </c>
      <c r="AS145" s="17"/>
      <c r="AT145" s="17"/>
      <c r="AU145" s="17"/>
      <c r="AV145" s="17" t="s">
        <v>30</v>
      </c>
      <c r="AW145" s="17" t="s">
        <v>31</v>
      </c>
      <c r="AX145" s="16" t="str">
        <f t="shared" si="8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   'phone-number': "", 'address': "1575 Boulder St., A Denver CO", 'other-amenities': ['','',''], 'has-drink':true, 'has-food':false},</v>
      </c>
      <c r="AY145" s="17" t="str">
        <f t="shared" si="89"/>
        <v/>
      </c>
      <c r="AZ145" s="17" t="str">
        <f t="shared" si="90"/>
        <v/>
      </c>
      <c r="BA145" s="17" t="str">
        <f t="shared" si="91"/>
        <v/>
      </c>
      <c r="BB145" s="17" t="str">
        <f t="shared" si="92"/>
        <v>&lt;img src=@img/drinkicon.png@&gt;</v>
      </c>
      <c r="BC145" s="17" t="str">
        <f t="shared" si="93"/>
        <v/>
      </c>
      <c r="BD145" s="17" t="str">
        <f t="shared" si="94"/>
        <v>&lt;img src=@img/drinkicon.png@&gt;</v>
      </c>
      <c r="BE145" s="17" t="str">
        <f t="shared" si="95"/>
        <v>drink   highlands</v>
      </c>
      <c r="BF145" s="17" t="str">
        <f t="shared" si="96"/>
        <v>Highlands</v>
      </c>
      <c r="BG145" s="17">
        <v>39.759247000000002</v>
      </c>
      <c r="BH145" s="17">
        <v>-105.010822</v>
      </c>
      <c r="BI145" s="17" t="str">
        <f t="shared" si="65"/>
        <v>[39.759247,-105.010822],</v>
      </c>
      <c r="BJ145" s="17"/>
      <c r="BK145" s="17" t="str">
        <f t="shared" si="66"/>
        <v/>
      </c>
      <c r="BL145" s="7"/>
    </row>
    <row r="146" spans="2:64" ht="135">
      <c r="B146" s="17" t="s">
        <v>1064</v>
      </c>
      <c r="C146" s="17" t="s">
        <v>913</v>
      </c>
      <c r="D146" s="17"/>
      <c r="E146" s="17"/>
      <c r="F146" s="17"/>
      <c r="G146" s="16" t="s">
        <v>948</v>
      </c>
      <c r="H146" s="17"/>
      <c r="I146" s="17"/>
      <c r="J146" s="17">
        <v>1500</v>
      </c>
      <c r="K146" s="17">
        <v>1800</v>
      </c>
      <c r="L146" s="17">
        <v>1500</v>
      </c>
      <c r="M146" s="17">
        <v>1800</v>
      </c>
      <c r="N146" s="17">
        <v>1500</v>
      </c>
      <c r="O146" s="17">
        <v>1800</v>
      </c>
      <c r="P146" s="17">
        <v>1500</v>
      </c>
      <c r="Q146" s="17">
        <v>1800</v>
      </c>
      <c r="R146" s="17">
        <v>1500</v>
      </c>
      <c r="S146" s="17">
        <v>1800</v>
      </c>
      <c r="T146" s="17"/>
      <c r="U146" s="17"/>
      <c r="V146" s="8" t="s">
        <v>1065</v>
      </c>
      <c r="W146" s="17" t="str">
        <f t="shared" si="67"/>
        <v/>
      </c>
      <c r="X146" s="17" t="str">
        <f t="shared" si="68"/>
        <v/>
      </c>
      <c r="Y146" s="17">
        <f t="shared" si="69"/>
        <v>15</v>
      </c>
      <c r="Z146" s="17">
        <f t="shared" si="70"/>
        <v>18</v>
      </c>
      <c r="AA146" s="17">
        <f t="shared" si="71"/>
        <v>15</v>
      </c>
      <c r="AB146" s="17">
        <f t="shared" si="72"/>
        <v>18</v>
      </c>
      <c r="AC146" s="17">
        <f t="shared" si="73"/>
        <v>15</v>
      </c>
      <c r="AD146" s="17">
        <f t="shared" si="74"/>
        <v>18</v>
      </c>
      <c r="AE146" s="17">
        <f t="shared" si="75"/>
        <v>15</v>
      </c>
      <c r="AF146" s="17">
        <f t="shared" si="76"/>
        <v>18</v>
      </c>
      <c r="AG146" s="17">
        <f t="shared" si="77"/>
        <v>15</v>
      </c>
      <c r="AH146" s="17">
        <f t="shared" si="78"/>
        <v>18</v>
      </c>
      <c r="AI146" s="17" t="str">
        <f t="shared" si="79"/>
        <v/>
      </c>
      <c r="AJ146" s="17" t="str">
        <f t="shared" si="80"/>
        <v/>
      </c>
      <c r="AK146" s="17" t="str">
        <f t="shared" si="81"/>
        <v/>
      </c>
      <c r="AL146" s="17" t="str">
        <f t="shared" si="82"/>
        <v>3pm-6pm</v>
      </c>
      <c r="AM146" s="17" t="str">
        <f t="shared" si="83"/>
        <v>3pm-6pm</v>
      </c>
      <c r="AN146" s="17" t="str">
        <f t="shared" si="84"/>
        <v>3pm-6pm</v>
      </c>
      <c r="AO146" s="17" t="str">
        <f t="shared" si="85"/>
        <v>3pm-6pm</v>
      </c>
      <c r="AP146" s="17" t="str">
        <f t="shared" si="86"/>
        <v>3pm-6pm</v>
      </c>
      <c r="AQ146" s="17" t="str">
        <f t="shared" si="87"/>
        <v/>
      </c>
      <c r="AR146" s="17" t="s">
        <v>1066</v>
      </c>
      <c r="AS146" s="17"/>
      <c r="AT146" s="17"/>
      <c r="AU146" s="17"/>
      <c r="AV146" s="4" t="s">
        <v>30</v>
      </c>
      <c r="AW146" s="4" t="s">
        <v>30</v>
      </c>
      <c r="AX146" s="16" t="str">
        <f t="shared" si="8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   'phone-number': "", 'address': "7577 E Academy Blvd Denver CO", 'other-amenities': ['','',''], 'has-drink':true, 'has-food':true},</v>
      </c>
      <c r="AY146" s="17" t="str">
        <f t="shared" si="89"/>
        <v/>
      </c>
      <c r="AZ146" s="17" t="str">
        <f t="shared" si="90"/>
        <v/>
      </c>
      <c r="BA146" s="17" t="str">
        <f t="shared" si="91"/>
        <v/>
      </c>
      <c r="BB146" s="17" t="str">
        <f t="shared" si="92"/>
        <v>&lt;img src=@img/drinkicon.png@&gt;</v>
      </c>
      <c r="BC146" s="17" t="str">
        <f t="shared" si="93"/>
        <v>&lt;img src=@img/foodicon.png@&gt;</v>
      </c>
      <c r="BD146" s="17" t="str">
        <f t="shared" si="94"/>
        <v>&lt;img src=@img/drinkicon.png@&gt;&lt;img src=@img/foodicon.png@&gt;</v>
      </c>
      <c r="BE146" s="17" t="str">
        <f t="shared" si="95"/>
        <v>drink food   lowery</v>
      </c>
      <c r="BF146" s="17" t="str">
        <f t="shared" si="96"/>
        <v>Lowery</v>
      </c>
      <c r="BG146" s="17">
        <v>39.720298</v>
      </c>
      <c r="BH146" s="17">
        <v>-104.8963</v>
      </c>
      <c r="BI146" s="17" t="str">
        <f t="shared" si="65"/>
        <v>[39.720298,-104.8963],</v>
      </c>
      <c r="BJ146" s="17"/>
      <c r="BK146" s="17" t="str">
        <f t="shared" si="66"/>
        <v/>
      </c>
      <c r="BL146" s="17"/>
    </row>
    <row r="147" spans="2:64" ht="150">
      <c r="B147" s="8" t="s">
        <v>121</v>
      </c>
      <c r="C147" s="8" t="s">
        <v>913</v>
      </c>
      <c r="D147" s="8"/>
      <c r="E147" s="8"/>
      <c r="F147" s="8"/>
      <c r="G147" s="17" t="s">
        <v>572</v>
      </c>
      <c r="H147" s="8"/>
      <c r="I147" s="8"/>
      <c r="J147" s="8" t="s">
        <v>488</v>
      </c>
      <c r="K147" s="8" t="s">
        <v>490</v>
      </c>
      <c r="L147" s="8" t="s">
        <v>488</v>
      </c>
      <c r="M147" s="8" t="s">
        <v>490</v>
      </c>
      <c r="N147" s="8" t="s">
        <v>488</v>
      </c>
      <c r="O147" s="8" t="s">
        <v>490</v>
      </c>
      <c r="P147" s="8" t="s">
        <v>488</v>
      </c>
      <c r="Q147" s="8" t="s">
        <v>490</v>
      </c>
      <c r="R147" s="8" t="s">
        <v>488</v>
      </c>
      <c r="S147" s="8" t="s">
        <v>490</v>
      </c>
      <c r="T147" s="8"/>
      <c r="U147" s="8"/>
      <c r="V147" s="8" t="s">
        <v>367</v>
      </c>
      <c r="W147" s="17" t="str">
        <f t="shared" si="67"/>
        <v/>
      </c>
      <c r="X147" s="17" t="str">
        <f t="shared" si="68"/>
        <v/>
      </c>
      <c r="Y147" s="17">
        <f t="shared" si="69"/>
        <v>15</v>
      </c>
      <c r="Z147" s="17">
        <f t="shared" si="70"/>
        <v>18</v>
      </c>
      <c r="AA147" s="17">
        <f t="shared" si="71"/>
        <v>15</v>
      </c>
      <c r="AB147" s="17">
        <f t="shared" si="72"/>
        <v>18</v>
      </c>
      <c r="AC147" s="17">
        <f t="shared" si="73"/>
        <v>15</v>
      </c>
      <c r="AD147" s="17">
        <f t="shared" si="74"/>
        <v>18</v>
      </c>
      <c r="AE147" s="17">
        <f t="shared" si="75"/>
        <v>15</v>
      </c>
      <c r="AF147" s="17">
        <f t="shared" si="76"/>
        <v>18</v>
      </c>
      <c r="AG147" s="17">
        <f t="shared" si="77"/>
        <v>15</v>
      </c>
      <c r="AH147" s="17">
        <f t="shared" si="78"/>
        <v>18</v>
      </c>
      <c r="AI147" s="17" t="str">
        <f t="shared" si="79"/>
        <v/>
      </c>
      <c r="AJ147" s="17" t="str">
        <f t="shared" si="80"/>
        <v/>
      </c>
      <c r="AK147" s="17" t="str">
        <f t="shared" si="81"/>
        <v/>
      </c>
      <c r="AL147" s="17" t="str">
        <f t="shared" si="82"/>
        <v>3pm-6pm</v>
      </c>
      <c r="AM147" s="17" t="str">
        <f t="shared" si="83"/>
        <v>3pm-6pm</v>
      </c>
      <c r="AN147" s="17" t="str">
        <f t="shared" si="84"/>
        <v>3pm-6pm</v>
      </c>
      <c r="AO147" s="17" t="str">
        <f t="shared" si="85"/>
        <v>3pm-6pm</v>
      </c>
      <c r="AP147" s="17" t="str">
        <f t="shared" si="86"/>
        <v>3pm-6pm</v>
      </c>
      <c r="AQ147" s="17" t="str">
        <f t="shared" si="87"/>
        <v/>
      </c>
      <c r="AR147" s="14" t="s">
        <v>765</v>
      </c>
      <c r="AS147" s="8" t="s">
        <v>485</v>
      </c>
      <c r="AT147" s="8"/>
      <c r="AU147" s="8"/>
      <c r="AV147" s="11" t="s">
        <v>30</v>
      </c>
      <c r="AW147" s="11" t="s">
        <v>31</v>
      </c>
      <c r="AX147" s="16" t="str">
        <f t="shared" si="8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   'phone-number': "", 'address': "7577 East Academy Boulevard Denver CO", 'other-amenities': ['outside','',''], 'has-drink':true, 'has-food':false},</v>
      </c>
      <c r="AY147" s="17" t="str">
        <f t="shared" si="89"/>
        <v>&lt;img src=@img/outdoor.png@&gt;</v>
      </c>
      <c r="AZ147" s="17" t="str">
        <f t="shared" si="90"/>
        <v/>
      </c>
      <c r="BA147" s="17" t="str">
        <f t="shared" si="91"/>
        <v/>
      </c>
      <c r="BB147" s="17" t="str">
        <f t="shared" si="92"/>
        <v>&lt;img src=@img/drinkicon.png@&gt;</v>
      </c>
      <c r="BC147" s="17" t="str">
        <f t="shared" si="93"/>
        <v/>
      </c>
      <c r="BD147" s="17" t="str">
        <f t="shared" si="94"/>
        <v>&lt;img src=@img/outdoor.png@&gt;&lt;img src=@img/drinkicon.png@&gt;</v>
      </c>
      <c r="BE147" s="17" t="str">
        <f t="shared" si="95"/>
        <v>outdoor drink   lowery</v>
      </c>
      <c r="BF147" s="17" t="str">
        <f t="shared" si="96"/>
        <v>Lowery</v>
      </c>
      <c r="BG147" s="17">
        <v>39.720298</v>
      </c>
      <c r="BH147" s="17">
        <v>-104.8963</v>
      </c>
      <c r="BI147" s="17" t="str">
        <f t="shared" si="65"/>
        <v>[39.720298,-104.8963],</v>
      </c>
      <c r="BJ147" s="17"/>
      <c r="BK147" s="17" t="str">
        <f t="shared" si="66"/>
        <v/>
      </c>
      <c r="BL147" s="7"/>
    </row>
    <row r="148" spans="2:64" ht="150">
      <c r="B148" s="17" t="s">
        <v>122</v>
      </c>
      <c r="C148" s="17" t="s">
        <v>318</v>
      </c>
      <c r="D148" s="17"/>
      <c r="E148" s="17"/>
      <c r="F148" s="17"/>
      <c r="G148" s="17" t="s">
        <v>573</v>
      </c>
      <c r="H148" s="17" t="s">
        <v>495</v>
      </c>
      <c r="I148" s="17" t="s">
        <v>490</v>
      </c>
      <c r="J148" s="17" t="s">
        <v>495</v>
      </c>
      <c r="K148" s="17" t="s">
        <v>490</v>
      </c>
      <c r="L148" s="17" t="s">
        <v>495</v>
      </c>
      <c r="M148" s="17" t="s">
        <v>490</v>
      </c>
      <c r="N148" s="17" t="s">
        <v>495</v>
      </c>
      <c r="O148" s="17" t="s">
        <v>490</v>
      </c>
      <c r="P148" s="17" t="s">
        <v>495</v>
      </c>
      <c r="Q148" s="17" t="s">
        <v>490</v>
      </c>
      <c r="R148" s="17" t="s">
        <v>495</v>
      </c>
      <c r="S148" s="17" t="s">
        <v>490</v>
      </c>
      <c r="T148" s="17" t="s">
        <v>495</v>
      </c>
      <c r="U148" s="17" t="s">
        <v>490</v>
      </c>
      <c r="V148" s="8" t="s">
        <v>368</v>
      </c>
      <c r="W148" s="17">
        <f t="shared" si="67"/>
        <v>16</v>
      </c>
      <c r="X148" s="17">
        <f t="shared" si="68"/>
        <v>18</v>
      </c>
      <c r="Y148" s="17">
        <f t="shared" si="69"/>
        <v>16</v>
      </c>
      <c r="Z148" s="17">
        <f t="shared" si="70"/>
        <v>18</v>
      </c>
      <c r="AA148" s="17">
        <f t="shared" si="71"/>
        <v>16</v>
      </c>
      <c r="AB148" s="17">
        <f t="shared" si="72"/>
        <v>18</v>
      </c>
      <c r="AC148" s="17">
        <f t="shared" si="73"/>
        <v>16</v>
      </c>
      <c r="AD148" s="17">
        <f t="shared" si="74"/>
        <v>18</v>
      </c>
      <c r="AE148" s="17">
        <f t="shared" si="75"/>
        <v>16</v>
      </c>
      <c r="AF148" s="17">
        <f t="shared" si="76"/>
        <v>18</v>
      </c>
      <c r="AG148" s="17">
        <f t="shared" si="77"/>
        <v>16</v>
      </c>
      <c r="AH148" s="17">
        <f t="shared" si="78"/>
        <v>18</v>
      </c>
      <c r="AI148" s="17">
        <f t="shared" si="79"/>
        <v>16</v>
      </c>
      <c r="AJ148" s="17">
        <f t="shared" si="80"/>
        <v>18</v>
      </c>
      <c r="AK148" s="17" t="str">
        <f t="shared" si="81"/>
        <v>4pm-6pm</v>
      </c>
      <c r="AL148" s="17" t="str">
        <f t="shared" si="82"/>
        <v>4pm-6pm</v>
      </c>
      <c r="AM148" s="17" t="str">
        <f t="shared" si="83"/>
        <v>4pm-6pm</v>
      </c>
      <c r="AN148" s="17" t="str">
        <f t="shared" si="84"/>
        <v>4pm-6pm</v>
      </c>
      <c r="AO148" s="17" t="str">
        <f t="shared" si="85"/>
        <v>4pm-6pm</v>
      </c>
      <c r="AP148" s="17" t="str">
        <f t="shared" si="86"/>
        <v>4pm-6pm</v>
      </c>
      <c r="AQ148" s="17" t="str">
        <f t="shared" si="87"/>
        <v>4pm-6pm</v>
      </c>
      <c r="AR148" s="1" t="s">
        <v>766</v>
      </c>
      <c r="AS148" s="17"/>
      <c r="AT148" s="17"/>
      <c r="AU148" s="17"/>
      <c r="AV148" s="4" t="s">
        <v>30</v>
      </c>
      <c r="AW148" s="4" t="s">
        <v>30</v>
      </c>
      <c r="AX148" s="16" t="str">
        <f t="shared" si="8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   'phone-number': "", 'address': "1610 16th Street Denver CO", 'other-amenities': ['','',''], 'has-drink':true, 'has-food':true},</v>
      </c>
      <c r="AY148" s="17" t="str">
        <f t="shared" si="89"/>
        <v/>
      </c>
      <c r="AZ148" s="17" t="str">
        <f t="shared" si="90"/>
        <v/>
      </c>
      <c r="BA148" s="17" t="str">
        <f t="shared" si="91"/>
        <v/>
      </c>
      <c r="BB148" s="17" t="str">
        <f t="shared" si="92"/>
        <v>&lt;img src=@img/drinkicon.png@&gt;</v>
      </c>
      <c r="BC148" s="17" t="str">
        <f t="shared" si="93"/>
        <v>&lt;img src=@img/foodicon.png@&gt;</v>
      </c>
      <c r="BD148" s="17" t="str">
        <f t="shared" si="94"/>
        <v>&lt;img src=@img/drinkicon.png@&gt;&lt;img src=@img/foodicon.png@&gt;</v>
      </c>
      <c r="BE148" s="17" t="str">
        <f t="shared" si="95"/>
        <v>drink food   LoDo</v>
      </c>
      <c r="BF148" s="17" t="str">
        <f t="shared" si="96"/>
        <v>LoDo</v>
      </c>
      <c r="BG148" s="17">
        <v>39.751266000000001</v>
      </c>
      <c r="BH148" s="17">
        <v>-105.000544</v>
      </c>
      <c r="BI148" s="17" t="str">
        <f t="shared" si="65"/>
        <v>[39.751266,-105.000544],</v>
      </c>
      <c r="BJ148" s="17"/>
      <c r="BK148" s="17" t="str">
        <f t="shared" si="66"/>
        <v/>
      </c>
      <c r="BL148" s="7"/>
    </row>
    <row r="149" spans="2:64" ht="150">
      <c r="B149" s="17" t="s">
        <v>207</v>
      </c>
      <c r="C149" s="17" t="s">
        <v>699</v>
      </c>
      <c r="D149" s="17"/>
      <c r="E149" s="17"/>
      <c r="F149" s="17"/>
      <c r="G149" s="17" t="s">
        <v>658</v>
      </c>
      <c r="H149" s="17"/>
      <c r="I149" s="17"/>
      <c r="J149" s="17" t="s">
        <v>494</v>
      </c>
      <c r="K149" s="17" t="s">
        <v>490</v>
      </c>
      <c r="L149" s="17" t="s">
        <v>494</v>
      </c>
      <c r="M149" s="17" t="s">
        <v>490</v>
      </c>
      <c r="N149" s="17" t="s">
        <v>494</v>
      </c>
      <c r="O149" s="17" t="s">
        <v>490</v>
      </c>
      <c r="P149" s="17" t="s">
        <v>494</v>
      </c>
      <c r="Q149" s="17" t="s">
        <v>490</v>
      </c>
      <c r="R149" s="17" t="s">
        <v>494</v>
      </c>
      <c r="S149" s="17" t="s">
        <v>490</v>
      </c>
      <c r="T149" s="17"/>
      <c r="U149" s="17"/>
      <c r="V149" s="8" t="s">
        <v>1155</v>
      </c>
      <c r="W149" s="17" t="str">
        <f t="shared" si="67"/>
        <v/>
      </c>
      <c r="X149" s="17" t="str">
        <f t="shared" si="68"/>
        <v/>
      </c>
      <c r="Y149" s="17">
        <f t="shared" si="69"/>
        <v>11</v>
      </c>
      <c r="Z149" s="17">
        <f t="shared" si="70"/>
        <v>18</v>
      </c>
      <c r="AA149" s="17">
        <f t="shared" si="71"/>
        <v>11</v>
      </c>
      <c r="AB149" s="17">
        <f t="shared" si="72"/>
        <v>18</v>
      </c>
      <c r="AC149" s="17">
        <f t="shared" si="73"/>
        <v>11</v>
      </c>
      <c r="AD149" s="17">
        <f t="shared" si="74"/>
        <v>18</v>
      </c>
      <c r="AE149" s="17">
        <f t="shared" si="75"/>
        <v>11</v>
      </c>
      <c r="AF149" s="17">
        <f t="shared" si="76"/>
        <v>18</v>
      </c>
      <c r="AG149" s="17">
        <f t="shared" si="77"/>
        <v>11</v>
      </c>
      <c r="AH149" s="17">
        <f t="shared" si="78"/>
        <v>18</v>
      </c>
      <c r="AI149" s="17" t="str">
        <f t="shared" si="79"/>
        <v/>
      </c>
      <c r="AJ149" s="17" t="str">
        <f t="shared" si="80"/>
        <v/>
      </c>
      <c r="AK149" s="17" t="str">
        <f t="shared" si="81"/>
        <v/>
      </c>
      <c r="AL149" s="17" t="str">
        <f t="shared" si="82"/>
        <v>11am-6pm</v>
      </c>
      <c r="AM149" s="17" t="str">
        <f t="shared" si="83"/>
        <v>11am-6pm</v>
      </c>
      <c r="AN149" s="17" t="str">
        <f t="shared" si="84"/>
        <v>11am-6pm</v>
      </c>
      <c r="AO149" s="17" t="str">
        <f t="shared" si="85"/>
        <v>11am-6pm</v>
      </c>
      <c r="AP149" s="17" t="str">
        <f t="shared" si="86"/>
        <v>11am-6pm</v>
      </c>
      <c r="AQ149" s="17" t="str">
        <f t="shared" si="87"/>
        <v/>
      </c>
      <c r="AR149" s="1" t="s">
        <v>847</v>
      </c>
      <c r="AS149" s="17"/>
      <c r="AT149" s="17"/>
      <c r="AU149" s="17"/>
      <c r="AV149" s="4" t="s">
        <v>30</v>
      </c>
      <c r="AW149" s="4" t="s">
        <v>30</v>
      </c>
      <c r="AX149" s="16" t="str">
        <f t="shared" si="8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   'phone-number': "", 'address': "2817 E. 3rd Ave.Denver CO", 'other-amenities': ['','',''], 'has-drink':true, 'has-food':true},</v>
      </c>
      <c r="AY149" s="17" t="str">
        <f t="shared" si="89"/>
        <v/>
      </c>
      <c r="AZ149" s="17" t="str">
        <f t="shared" si="90"/>
        <v/>
      </c>
      <c r="BA149" s="17" t="str">
        <f t="shared" si="91"/>
        <v/>
      </c>
      <c r="BB149" s="17" t="str">
        <f t="shared" si="92"/>
        <v>&lt;img src=@img/drinkicon.png@&gt;</v>
      </c>
      <c r="BC149" s="17" t="str">
        <f t="shared" si="93"/>
        <v>&lt;img src=@img/foodicon.png@&gt;</v>
      </c>
      <c r="BD149" s="17" t="str">
        <f t="shared" si="94"/>
        <v>&lt;img src=@img/drinkicon.png@&gt;&lt;img src=@img/foodicon.png@&gt;</v>
      </c>
      <c r="BE149" s="17" t="str">
        <f t="shared" si="95"/>
        <v>drink food   Cherry</v>
      </c>
      <c r="BF149" s="17" t="str">
        <f t="shared" si="96"/>
        <v>Cherry Creek</v>
      </c>
      <c r="BG149" s="17">
        <v>39.721240000000002</v>
      </c>
      <c r="BH149" s="17">
        <v>-104.954297</v>
      </c>
      <c r="BI149" s="17" t="str">
        <f t="shared" si="65"/>
        <v>[39.72124,-104.954297],</v>
      </c>
      <c r="BJ149" s="17"/>
      <c r="BK149" s="17" t="str">
        <f t="shared" si="66"/>
        <v/>
      </c>
      <c r="BL149" s="7"/>
    </row>
    <row r="150" spans="2:64" ht="150">
      <c r="B150" s="17" t="s">
        <v>208</v>
      </c>
      <c r="C150" s="17" t="s">
        <v>318</v>
      </c>
      <c r="D150" s="17"/>
      <c r="E150" s="17"/>
      <c r="F150" s="17"/>
      <c r="G150" s="17" t="s">
        <v>659</v>
      </c>
      <c r="H150" s="17"/>
      <c r="I150" s="17"/>
      <c r="J150" s="17" t="s">
        <v>488</v>
      </c>
      <c r="K150" s="17" t="s">
        <v>490</v>
      </c>
      <c r="L150" s="17" t="s">
        <v>488</v>
      </c>
      <c r="M150" s="17" t="s">
        <v>490</v>
      </c>
      <c r="N150" s="17" t="s">
        <v>488</v>
      </c>
      <c r="O150" s="17" t="s">
        <v>490</v>
      </c>
      <c r="P150" s="17" t="s">
        <v>488</v>
      </c>
      <c r="Q150" s="17" t="s">
        <v>490</v>
      </c>
      <c r="R150" s="17" t="s">
        <v>488</v>
      </c>
      <c r="S150" s="17" t="s">
        <v>490</v>
      </c>
      <c r="T150" s="17"/>
      <c r="U150" s="17"/>
      <c r="V150" s="17" t="s">
        <v>1155</v>
      </c>
      <c r="W150" s="17" t="str">
        <f t="shared" si="67"/>
        <v/>
      </c>
      <c r="X150" s="17" t="str">
        <f t="shared" si="68"/>
        <v/>
      </c>
      <c r="Y150" s="17">
        <f t="shared" si="69"/>
        <v>15</v>
      </c>
      <c r="Z150" s="17">
        <f t="shared" si="70"/>
        <v>18</v>
      </c>
      <c r="AA150" s="17">
        <f t="shared" si="71"/>
        <v>15</v>
      </c>
      <c r="AB150" s="17">
        <f t="shared" si="72"/>
        <v>18</v>
      </c>
      <c r="AC150" s="17">
        <f t="shared" si="73"/>
        <v>15</v>
      </c>
      <c r="AD150" s="17">
        <f t="shared" si="74"/>
        <v>18</v>
      </c>
      <c r="AE150" s="17">
        <f t="shared" si="75"/>
        <v>15</v>
      </c>
      <c r="AF150" s="17">
        <f t="shared" si="76"/>
        <v>18</v>
      </c>
      <c r="AG150" s="17">
        <f t="shared" si="77"/>
        <v>15</v>
      </c>
      <c r="AH150" s="17">
        <f t="shared" si="78"/>
        <v>18</v>
      </c>
      <c r="AI150" s="17" t="str">
        <f t="shared" si="79"/>
        <v/>
      </c>
      <c r="AJ150" s="17" t="str">
        <f t="shared" si="80"/>
        <v/>
      </c>
      <c r="AK150" s="17" t="str">
        <f t="shared" si="81"/>
        <v/>
      </c>
      <c r="AL150" s="17" t="str">
        <f t="shared" si="82"/>
        <v>3pm-6pm</v>
      </c>
      <c r="AM150" s="17" t="str">
        <f t="shared" si="83"/>
        <v>3pm-6pm</v>
      </c>
      <c r="AN150" s="17" t="str">
        <f t="shared" si="84"/>
        <v>3pm-6pm</v>
      </c>
      <c r="AO150" s="17" t="str">
        <f t="shared" si="85"/>
        <v>3pm-6pm</v>
      </c>
      <c r="AP150" s="17" t="str">
        <f t="shared" si="86"/>
        <v>3pm-6pm</v>
      </c>
      <c r="AQ150" s="17" t="str">
        <f t="shared" si="87"/>
        <v/>
      </c>
      <c r="AR150" s="17" t="s">
        <v>847</v>
      </c>
      <c r="AS150" s="17"/>
      <c r="AT150" s="17"/>
      <c r="AU150" s="17"/>
      <c r="AV150" s="17" t="s">
        <v>30</v>
      </c>
      <c r="AW150" s="17" t="s">
        <v>30</v>
      </c>
      <c r="AX150" s="16" t="str">
        <f t="shared" si="8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   'phone-number': "", 'address': "1730 Wynkoop St.Denver CO", 'other-amenities': ['','',''], 'has-drink':true, 'has-food':true},</v>
      </c>
      <c r="AY150" s="17" t="str">
        <f t="shared" si="89"/>
        <v/>
      </c>
      <c r="AZ150" s="17" t="str">
        <f t="shared" si="90"/>
        <v/>
      </c>
      <c r="BA150" s="17" t="str">
        <f t="shared" si="91"/>
        <v/>
      </c>
      <c r="BB150" s="17" t="str">
        <f t="shared" si="92"/>
        <v>&lt;img src=@img/drinkicon.png@&gt;</v>
      </c>
      <c r="BC150" s="17" t="str">
        <f t="shared" si="93"/>
        <v>&lt;img src=@img/foodicon.png@&gt;</v>
      </c>
      <c r="BD150" s="17" t="str">
        <f t="shared" si="94"/>
        <v>&lt;img src=@img/drinkicon.png@&gt;&lt;img src=@img/foodicon.png@&gt;</v>
      </c>
      <c r="BE150" s="17" t="str">
        <f t="shared" si="95"/>
        <v>drink food   LoDo</v>
      </c>
      <c r="BF150" s="17" t="str">
        <f t="shared" si="96"/>
        <v>LoDo</v>
      </c>
      <c r="BG150" s="17">
        <v>39.752943999999999</v>
      </c>
      <c r="BH150" s="17">
        <v>-104.999077</v>
      </c>
      <c r="BI150" s="17" t="str">
        <f t="shared" si="65"/>
        <v>[39.752944,-104.999077],</v>
      </c>
      <c r="BJ150" s="17"/>
      <c r="BK150" s="17" t="str">
        <f t="shared" si="66"/>
        <v/>
      </c>
      <c r="BL150" s="7"/>
    </row>
    <row r="151" spans="2:64" ht="150">
      <c r="B151" s="17" t="s">
        <v>123</v>
      </c>
      <c r="C151" s="17" t="s">
        <v>343</v>
      </c>
      <c r="D151" s="17"/>
      <c r="E151" s="17"/>
      <c r="F151" s="17"/>
      <c r="G151" s="17" t="s">
        <v>574</v>
      </c>
      <c r="H151" s="17" t="s">
        <v>488</v>
      </c>
      <c r="I151" s="17" t="s">
        <v>490</v>
      </c>
      <c r="J151" s="17" t="s">
        <v>488</v>
      </c>
      <c r="K151" s="17" t="s">
        <v>490</v>
      </c>
      <c r="L151" s="17" t="s">
        <v>488</v>
      </c>
      <c r="M151" s="17" t="s">
        <v>490</v>
      </c>
      <c r="N151" s="17" t="s">
        <v>504</v>
      </c>
      <c r="O151" s="17" t="s">
        <v>490</v>
      </c>
      <c r="P151" s="17" t="s">
        <v>488</v>
      </c>
      <c r="Q151" s="17" t="s">
        <v>490</v>
      </c>
      <c r="R151" s="17" t="s">
        <v>488</v>
      </c>
      <c r="S151" s="17" t="s">
        <v>490</v>
      </c>
      <c r="T151" s="17" t="s">
        <v>488</v>
      </c>
      <c r="U151" s="17" t="s">
        <v>490</v>
      </c>
      <c r="V151" s="8" t="s">
        <v>369</v>
      </c>
      <c r="W151" s="17">
        <f t="shared" si="67"/>
        <v>15</v>
      </c>
      <c r="X151" s="17">
        <f t="shared" si="68"/>
        <v>18</v>
      </c>
      <c r="Y151" s="17">
        <f t="shared" si="69"/>
        <v>15</v>
      </c>
      <c r="Z151" s="17">
        <f t="shared" si="70"/>
        <v>18</v>
      </c>
      <c r="AA151" s="17">
        <f t="shared" si="71"/>
        <v>15</v>
      </c>
      <c r="AB151" s="17">
        <f t="shared" si="72"/>
        <v>18</v>
      </c>
      <c r="AC151" s="17">
        <f t="shared" si="73"/>
        <v>5.3</v>
      </c>
      <c r="AD151" s="17">
        <f t="shared" si="74"/>
        <v>18</v>
      </c>
      <c r="AE151" s="17">
        <f t="shared" si="75"/>
        <v>15</v>
      </c>
      <c r="AF151" s="17">
        <f t="shared" si="76"/>
        <v>18</v>
      </c>
      <c r="AG151" s="17">
        <f t="shared" si="77"/>
        <v>15</v>
      </c>
      <c r="AH151" s="17">
        <f t="shared" si="78"/>
        <v>18</v>
      </c>
      <c r="AI151" s="17">
        <f t="shared" si="79"/>
        <v>15</v>
      </c>
      <c r="AJ151" s="17">
        <f t="shared" si="80"/>
        <v>18</v>
      </c>
      <c r="AK151" s="17" t="str">
        <f t="shared" si="81"/>
        <v>3pm-6pm</v>
      </c>
      <c r="AL151" s="17" t="str">
        <f t="shared" si="82"/>
        <v>3pm-6pm</v>
      </c>
      <c r="AM151" s="17" t="str">
        <f t="shared" si="83"/>
        <v>3pm-6pm</v>
      </c>
      <c r="AN151" s="17" t="str">
        <f t="shared" si="84"/>
        <v>5.3am-6pm</v>
      </c>
      <c r="AO151" s="17" t="str">
        <f t="shared" si="85"/>
        <v>3pm-6pm</v>
      </c>
      <c r="AP151" s="17" t="str">
        <f t="shared" si="86"/>
        <v>3pm-6pm</v>
      </c>
      <c r="AQ151" s="17" t="str">
        <f t="shared" si="87"/>
        <v>3pm-6pm</v>
      </c>
      <c r="AR151" s="1" t="s">
        <v>767</v>
      </c>
      <c r="AS151" s="17"/>
      <c r="AT151" s="17"/>
      <c r="AU151" s="17"/>
      <c r="AV151" s="4" t="s">
        <v>30</v>
      </c>
      <c r="AW151" s="4" t="s">
        <v>30</v>
      </c>
      <c r="AX151" s="16" t="str">
        <f t="shared" si="88"/>
        <v>{
    'name': "Marco's Coal-Fired Pizzeria - Ballpark",
    'area': "Ballpark",'hours': {
      'sunday-start':"1500", 'sunday-end':"1800", 'monday-start':"1500", 'monday-end':"1800", 'tuesday-start':"1500", 'tuesday-end':"1800", 'wednesday-start':"0530", 'wednesday-end':"1800", 'thursday-start':"1500", 'thursday-end':"1800", 'friday-start':"1500", 'friday-end':"1800", 'saturday-start':"1500", 'saturday-end':"1800"},  'description': "$3 select drafts, $4 house wines and $5 house Mules and Mojitos; $5 small plate menu", 'link':"http://www.marcoscfp.com/", 'pricing':"",   'phone-number': "", 'address': "2129 Larimer St. Denver CO", 'other-amenities': ['','',''], 'has-drink':true, 'has-food':true},</v>
      </c>
      <c r="AY151" s="17" t="str">
        <f t="shared" si="89"/>
        <v/>
      </c>
      <c r="AZ151" s="17" t="str">
        <f t="shared" si="90"/>
        <v/>
      </c>
      <c r="BA151" s="17" t="str">
        <f t="shared" si="91"/>
        <v/>
      </c>
      <c r="BB151" s="17" t="str">
        <f t="shared" si="92"/>
        <v>&lt;img src=@img/drinkicon.png@&gt;</v>
      </c>
      <c r="BC151" s="17" t="str">
        <f t="shared" si="93"/>
        <v>&lt;img src=@img/foodicon.png@&gt;</v>
      </c>
      <c r="BD151" s="17" t="str">
        <f t="shared" si="94"/>
        <v>&lt;img src=@img/drinkicon.png@&gt;&lt;img src=@img/foodicon.png@&gt;</v>
      </c>
      <c r="BE151" s="17" t="str">
        <f t="shared" si="95"/>
        <v>drink food   Ballpark</v>
      </c>
      <c r="BF151" s="17" t="str">
        <f t="shared" si="96"/>
        <v>Ballpark</v>
      </c>
      <c r="BG151" s="17">
        <v>39.754505999999999</v>
      </c>
      <c r="BH151" s="17">
        <v>-104.99097</v>
      </c>
      <c r="BI151" s="17" t="str">
        <f t="shared" si="65"/>
        <v>[39.754506,-104.99097],</v>
      </c>
      <c r="BJ151" s="17"/>
      <c r="BK151" s="17" t="str">
        <f t="shared" si="66"/>
        <v/>
      </c>
      <c r="BL151" s="7"/>
    </row>
    <row r="152" spans="2:64" ht="150">
      <c r="B152" s="17" t="s">
        <v>124</v>
      </c>
      <c r="C152" s="17" t="s">
        <v>914</v>
      </c>
      <c r="D152" s="17"/>
      <c r="E152" s="17"/>
      <c r="F152" s="17"/>
      <c r="G152" s="17" t="s">
        <v>575</v>
      </c>
      <c r="H152" s="17" t="s">
        <v>488</v>
      </c>
      <c r="I152" s="17" t="s">
        <v>490</v>
      </c>
      <c r="J152" s="17" t="s">
        <v>488</v>
      </c>
      <c r="K152" s="17" t="s">
        <v>490</v>
      </c>
      <c r="L152" s="17" t="s">
        <v>488</v>
      </c>
      <c r="M152" s="17" t="s">
        <v>490</v>
      </c>
      <c r="N152" s="17" t="s">
        <v>488</v>
      </c>
      <c r="O152" s="17" t="s">
        <v>490</v>
      </c>
      <c r="P152" s="17" t="s">
        <v>488</v>
      </c>
      <c r="Q152" s="17" t="s">
        <v>490</v>
      </c>
      <c r="R152" s="17" t="s">
        <v>371</v>
      </c>
      <c r="S152" s="17" t="s">
        <v>490</v>
      </c>
      <c r="T152" s="17" t="s">
        <v>488</v>
      </c>
      <c r="U152" s="17" t="s">
        <v>490</v>
      </c>
      <c r="V152" s="8" t="s">
        <v>369</v>
      </c>
      <c r="W152" s="17">
        <f t="shared" si="67"/>
        <v>15</v>
      </c>
      <c r="X152" s="17">
        <f t="shared" si="68"/>
        <v>18</v>
      </c>
      <c r="Y152" s="17">
        <f t="shared" si="69"/>
        <v>15</v>
      </c>
      <c r="Z152" s="17">
        <f t="shared" si="70"/>
        <v>18</v>
      </c>
      <c r="AA152" s="17">
        <f t="shared" si="71"/>
        <v>15</v>
      </c>
      <c r="AB152" s="17">
        <f t="shared" si="72"/>
        <v>18</v>
      </c>
      <c r="AC152" s="17">
        <f t="shared" si="73"/>
        <v>15</v>
      </c>
      <c r="AD152" s="17">
        <f t="shared" si="74"/>
        <v>18</v>
      </c>
      <c r="AE152" s="17">
        <f t="shared" si="75"/>
        <v>15</v>
      </c>
      <c r="AF152" s="17">
        <f t="shared" si="76"/>
        <v>18</v>
      </c>
      <c r="AG152" s="17" t="e">
        <f t="shared" si="77"/>
        <v>#VALUE!</v>
      </c>
      <c r="AH152" s="17">
        <f t="shared" si="78"/>
        <v>18</v>
      </c>
      <c r="AI152" s="17">
        <f t="shared" si="79"/>
        <v>15</v>
      </c>
      <c r="AJ152" s="17">
        <f t="shared" si="80"/>
        <v>18</v>
      </c>
      <c r="AK152" s="17" t="str">
        <f t="shared" si="81"/>
        <v>3pm-6pm</v>
      </c>
      <c r="AL152" s="17" t="str">
        <f t="shared" si="82"/>
        <v>3pm-6pm</v>
      </c>
      <c r="AM152" s="17" t="str">
        <f t="shared" si="83"/>
        <v>3pm-6pm</v>
      </c>
      <c r="AN152" s="17" t="str">
        <f t="shared" si="84"/>
        <v>3pm-6pm</v>
      </c>
      <c r="AO152" s="17" t="str">
        <f t="shared" si="85"/>
        <v>3pm-6pm</v>
      </c>
      <c r="AP152" s="17" t="e">
        <f t="shared" si="86"/>
        <v>#VALUE!</v>
      </c>
      <c r="AQ152" s="17" t="str">
        <f t="shared" si="87"/>
        <v>3pm-6pm</v>
      </c>
      <c r="AR152" s="1" t="s">
        <v>767</v>
      </c>
      <c r="AS152" s="17"/>
      <c r="AT152" s="17"/>
      <c r="AU152" s="17"/>
      <c r="AV152" s="4" t="s">
        <v>30</v>
      </c>
      <c r="AW152" s="4" t="s">
        <v>30</v>
      </c>
      <c r="AX152" s="16" t="str">
        <f t="shared" si="8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   'phone-number': "", 'address': "10111 Inverness Main St Denver CO", 'other-amenities': ['','',''], 'has-drink':true, 'has-food':true},</v>
      </c>
      <c r="AY152" s="17" t="str">
        <f t="shared" si="89"/>
        <v/>
      </c>
      <c r="AZ152" s="17" t="str">
        <f t="shared" si="90"/>
        <v/>
      </c>
      <c r="BA152" s="17" t="str">
        <f t="shared" si="91"/>
        <v/>
      </c>
      <c r="BB152" s="17" t="str">
        <f t="shared" si="92"/>
        <v>&lt;img src=@img/drinkicon.png@&gt;</v>
      </c>
      <c r="BC152" s="17" t="str">
        <f t="shared" si="93"/>
        <v>&lt;img src=@img/foodicon.png@&gt;</v>
      </c>
      <c r="BD152" s="17" t="str">
        <f t="shared" si="94"/>
        <v>&lt;img src=@img/drinkicon.png@&gt;&lt;img src=@img/foodicon.png@&gt;</v>
      </c>
      <c r="BE152" s="17" t="str">
        <f t="shared" si="95"/>
        <v>drink food   meadows</v>
      </c>
      <c r="BF152" s="17" t="str">
        <f t="shared" si="96"/>
        <v>Park Meadows</v>
      </c>
      <c r="BG152" s="17">
        <v>39.579492999999999</v>
      </c>
      <c r="BH152" s="17">
        <v>-104.87091100000001</v>
      </c>
      <c r="BI152" s="17" t="str">
        <f t="shared" si="65"/>
        <v>[39.579493,-104.870911],</v>
      </c>
      <c r="BJ152" s="17"/>
      <c r="BK152" s="17" t="str">
        <f t="shared" si="66"/>
        <v/>
      </c>
      <c r="BL152" s="7"/>
    </row>
    <row r="153" spans="2:64" ht="150">
      <c r="B153" s="17" t="s">
        <v>125</v>
      </c>
      <c r="C153" s="17" t="s">
        <v>699</v>
      </c>
      <c r="D153" s="17"/>
      <c r="E153" s="17"/>
      <c r="F153" s="17"/>
      <c r="G153" s="17" t="s">
        <v>576</v>
      </c>
      <c r="H153" s="17" t="s">
        <v>488</v>
      </c>
      <c r="I153" s="17" t="s">
        <v>490</v>
      </c>
      <c r="J153" s="17" t="s">
        <v>488</v>
      </c>
      <c r="K153" s="17" t="s">
        <v>490</v>
      </c>
      <c r="L153" s="17" t="s">
        <v>488</v>
      </c>
      <c r="M153" s="17" t="s">
        <v>490</v>
      </c>
      <c r="N153" s="17" t="s">
        <v>488</v>
      </c>
      <c r="O153" s="17" t="s">
        <v>493</v>
      </c>
      <c r="P153" s="17" t="s">
        <v>488</v>
      </c>
      <c r="Q153" s="17" t="s">
        <v>490</v>
      </c>
      <c r="R153" s="17" t="s">
        <v>488</v>
      </c>
      <c r="S153" s="17" t="s">
        <v>490</v>
      </c>
      <c r="T153" s="17" t="s">
        <v>488</v>
      </c>
      <c r="U153" s="17" t="s">
        <v>490</v>
      </c>
      <c r="V153" s="8" t="s">
        <v>372</v>
      </c>
      <c r="W153" s="17">
        <f t="shared" si="67"/>
        <v>15</v>
      </c>
      <c r="X153" s="17">
        <f t="shared" si="68"/>
        <v>18</v>
      </c>
      <c r="Y153" s="17">
        <f t="shared" si="69"/>
        <v>15</v>
      </c>
      <c r="Z153" s="17">
        <f t="shared" si="70"/>
        <v>18</v>
      </c>
      <c r="AA153" s="17">
        <f t="shared" si="71"/>
        <v>15</v>
      </c>
      <c r="AB153" s="17">
        <f t="shared" si="72"/>
        <v>18</v>
      </c>
      <c r="AC153" s="17">
        <f t="shared" si="73"/>
        <v>15</v>
      </c>
      <c r="AD153" s="17">
        <f t="shared" si="74"/>
        <v>17.3</v>
      </c>
      <c r="AE153" s="17">
        <f t="shared" si="75"/>
        <v>15</v>
      </c>
      <c r="AF153" s="17">
        <f t="shared" si="76"/>
        <v>18</v>
      </c>
      <c r="AG153" s="17">
        <f t="shared" si="77"/>
        <v>15</v>
      </c>
      <c r="AH153" s="17">
        <f t="shared" si="78"/>
        <v>18</v>
      </c>
      <c r="AI153" s="17">
        <f t="shared" si="79"/>
        <v>15</v>
      </c>
      <c r="AJ153" s="17">
        <f t="shared" si="80"/>
        <v>18</v>
      </c>
      <c r="AK153" s="17" t="str">
        <f t="shared" si="81"/>
        <v>3pm-6pm</v>
      </c>
      <c r="AL153" s="17" t="str">
        <f t="shared" si="82"/>
        <v>3pm-6pm</v>
      </c>
      <c r="AM153" s="17" t="str">
        <f t="shared" si="83"/>
        <v>3pm-6pm</v>
      </c>
      <c r="AN153" s="17" t="str">
        <f t="shared" si="84"/>
        <v>3pm-5.3pm</v>
      </c>
      <c r="AO153" s="17" t="str">
        <f t="shared" si="85"/>
        <v>3pm-6pm</v>
      </c>
      <c r="AP153" s="17" t="str">
        <f t="shared" si="86"/>
        <v>3pm-6pm</v>
      </c>
      <c r="AQ153" s="17" t="str">
        <f t="shared" si="87"/>
        <v>3pm-6pm</v>
      </c>
      <c r="AR153" s="17" t="s">
        <v>768</v>
      </c>
      <c r="AS153" s="17"/>
      <c r="AT153" s="17"/>
      <c r="AU153" s="17"/>
      <c r="AV153" s="4" t="s">
        <v>30</v>
      </c>
      <c r="AW153" s="4" t="s">
        <v>31</v>
      </c>
      <c r="AX153" s="16" t="str">
        <f t="shared" si="8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   'phone-number': "", 'address': "200 Fillmore St. Denver CO", 'other-amenities': ['','',''], 'has-drink':true, 'has-food':false},</v>
      </c>
      <c r="AY153" s="17" t="str">
        <f t="shared" si="89"/>
        <v/>
      </c>
      <c r="AZ153" s="17" t="str">
        <f t="shared" si="90"/>
        <v/>
      </c>
      <c r="BA153" s="17" t="str">
        <f t="shared" si="91"/>
        <v/>
      </c>
      <c r="BB153" s="17" t="str">
        <f t="shared" si="92"/>
        <v>&lt;img src=@img/drinkicon.png@&gt;</v>
      </c>
      <c r="BC153" s="17" t="str">
        <f t="shared" si="93"/>
        <v/>
      </c>
      <c r="BD153" s="17" t="str">
        <f t="shared" si="94"/>
        <v>&lt;img src=@img/drinkicon.png@&gt;</v>
      </c>
      <c r="BE153" s="17" t="str">
        <f t="shared" si="95"/>
        <v>drink   Cherry</v>
      </c>
      <c r="BF153" s="17" t="str">
        <f t="shared" si="96"/>
        <v>Cherry Creek</v>
      </c>
      <c r="BG153" s="17">
        <v>39.719656000000001</v>
      </c>
      <c r="BH153" s="17">
        <v>-104.953124</v>
      </c>
      <c r="BI153" s="17" t="str">
        <f t="shared" si="65"/>
        <v>[39.719656,-104.953124],</v>
      </c>
      <c r="BJ153" s="17"/>
      <c r="BK153" s="17" t="str">
        <f t="shared" si="66"/>
        <v/>
      </c>
      <c r="BL153" s="7"/>
    </row>
    <row r="154" spans="2:64" ht="150">
      <c r="B154" s="17" t="s">
        <v>126</v>
      </c>
      <c r="C154" s="17" t="s">
        <v>318</v>
      </c>
      <c r="D154" s="17"/>
      <c r="E154" s="17"/>
      <c r="F154" s="17"/>
      <c r="G154" s="17" t="s">
        <v>577</v>
      </c>
      <c r="H154" s="17" t="s">
        <v>488</v>
      </c>
      <c r="I154" s="17" t="s">
        <v>490</v>
      </c>
      <c r="J154" s="17" t="s">
        <v>488</v>
      </c>
      <c r="K154" s="17" t="s">
        <v>490</v>
      </c>
      <c r="L154" s="17" t="s">
        <v>488</v>
      </c>
      <c r="M154" s="17" t="s">
        <v>490</v>
      </c>
      <c r="N154" s="17" t="s">
        <v>488</v>
      </c>
      <c r="O154" s="17" t="s">
        <v>490</v>
      </c>
      <c r="P154" s="17" t="s">
        <v>488</v>
      </c>
      <c r="Q154" s="17" t="s">
        <v>490</v>
      </c>
      <c r="R154" s="17" t="s">
        <v>488</v>
      </c>
      <c r="S154" s="17" t="s">
        <v>490</v>
      </c>
      <c r="T154" s="17" t="s">
        <v>488</v>
      </c>
      <c r="U154" s="17" t="s">
        <v>490</v>
      </c>
      <c r="V154" s="8" t="s">
        <v>373</v>
      </c>
      <c r="W154" s="17">
        <f t="shared" si="67"/>
        <v>15</v>
      </c>
      <c r="X154" s="17">
        <f t="shared" si="68"/>
        <v>18</v>
      </c>
      <c r="Y154" s="17">
        <f t="shared" si="69"/>
        <v>15</v>
      </c>
      <c r="Z154" s="17">
        <f t="shared" si="70"/>
        <v>18</v>
      </c>
      <c r="AA154" s="17">
        <f t="shared" si="71"/>
        <v>15</v>
      </c>
      <c r="AB154" s="17">
        <f t="shared" si="72"/>
        <v>18</v>
      </c>
      <c r="AC154" s="17">
        <f t="shared" si="73"/>
        <v>15</v>
      </c>
      <c r="AD154" s="17">
        <f t="shared" si="74"/>
        <v>18</v>
      </c>
      <c r="AE154" s="17">
        <f t="shared" si="75"/>
        <v>15</v>
      </c>
      <c r="AF154" s="17">
        <f t="shared" si="76"/>
        <v>18</v>
      </c>
      <c r="AG154" s="17">
        <f t="shared" si="77"/>
        <v>15</v>
      </c>
      <c r="AH154" s="17">
        <f t="shared" si="78"/>
        <v>18</v>
      </c>
      <c r="AI154" s="17">
        <f t="shared" si="79"/>
        <v>15</v>
      </c>
      <c r="AJ154" s="17">
        <f t="shared" si="80"/>
        <v>18</v>
      </c>
      <c r="AK154" s="17" t="str">
        <f t="shared" si="81"/>
        <v>3pm-6pm</v>
      </c>
      <c r="AL154" s="17" t="str">
        <f t="shared" si="82"/>
        <v>3pm-6pm</v>
      </c>
      <c r="AM154" s="17" t="str">
        <f t="shared" si="83"/>
        <v>3pm-6pm</v>
      </c>
      <c r="AN154" s="17" t="str">
        <f t="shared" si="84"/>
        <v>3pm-6pm</v>
      </c>
      <c r="AO154" s="17" t="str">
        <f t="shared" si="85"/>
        <v>3pm-6pm</v>
      </c>
      <c r="AP154" s="17" t="str">
        <f t="shared" si="86"/>
        <v>3pm-6pm</v>
      </c>
      <c r="AQ154" s="17" t="str">
        <f t="shared" si="87"/>
        <v>3pm-6pm</v>
      </c>
      <c r="AR154" s="1" t="s">
        <v>768</v>
      </c>
      <c r="AS154" s="17"/>
      <c r="AT154" s="17"/>
      <c r="AU154" s="17"/>
      <c r="AV154" s="4" t="s">
        <v>30</v>
      </c>
      <c r="AW154" s="4" t="s">
        <v>31</v>
      </c>
      <c r="AX154" s="16" t="str">
        <f t="shared" si="8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   'phone-number': "", 'address': "1519 Wynkoop St. Denver CO", 'other-amenities': ['','',''], 'has-drink':true, 'has-food':false},</v>
      </c>
      <c r="AY154" s="17" t="str">
        <f t="shared" si="89"/>
        <v/>
      </c>
      <c r="AZ154" s="17" t="str">
        <f t="shared" si="90"/>
        <v/>
      </c>
      <c r="BA154" s="17" t="str">
        <f t="shared" si="91"/>
        <v/>
      </c>
      <c r="BB154" s="17" t="str">
        <f t="shared" si="92"/>
        <v>&lt;img src=@img/drinkicon.png@&gt;</v>
      </c>
      <c r="BC154" s="17" t="str">
        <f t="shared" si="93"/>
        <v/>
      </c>
      <c r="BD154" s="17" t="str">
        <f t="shared" si="94"/>
        <v>&lt;img src=@img/drinkicon.png@&gt;</v>
      </c>
      <c r="BE154" s="17" t="str">
        <f t="shared" si="95"/>
        <v>drink   LoDo</v>
      </c>
      <c r="BF154" s="17" t="str">
        <f t="shared" si="96"/>
        <v>LoDo</v>
      </c>
      <c r="BG154" s="17">
        <v>39.751446000000001</v>
      </c>
      <c r="BH154" s="17">
        <v>-105.00169200000001</v>
      </c>
      <c r="BI154" s="17" t="str">
        <f t="shared" si="65"/>
        <v>[39.751446,-105.001692],</v>
      </c>
      <c r="BJ154" s="17"/>
      <c r="BK154" s="17" t="str">
        <f t="shared" si="66"/>
        <v/>
      </c>
      <c r="BL154" s="7"/>
    </row>
    <row r="155" spans="2:64" ht="150">
      <c r="B155" s="17" t="s">
        <v>127</v>
      </c>
      <c r="C155" s="17" t="s">
        <v>311</v>
      </c>
      <c r="D155" s="17"/>
      <c r="E155" s="17"/>
      <c r="F155" s="17"/>
      <c r="G155" s="17" t="s">
        <v>578</v>
      </c>
      <c r="H155" s="17" t="s">
        <v>488</v>
      </c>
      <c r="I155" s="17" t="s">
        <v>490</v>
      </c>
      <c r="J155" s="17" t="s">
        <v>488</v>
      </c>
      <c r="K155" s="17" t="s">
        <v>490</v>
      </c>
      <c r="L155" s="17" t="s">
        <v>488</v>
      </c>
      <c r="M155" s="17" t="s">
        <v>490</v>
      </c>
      <c r="N155" s="17" t="s">
        <v>488</v>
      </c>
      <c r="O155" s="17" t="s">
        <v>490</v>
      </c>
      <c r="P155" s="17" t="s">
        <v>488</v>
      </c>
      <c r="Q155" s="17" t="s">
        <v>490</v>
      </c>
      <c r="R155" s="17" t="s">
        <v>488</v>
      </c>
      <c r="S155" s="17" t="s">
        <v>490</v>
      </c>
      <c r="T155" s="17" t="s">
        <v>488</v>
      </c>
      <c r="U155" s="17" t="s">
        <v>490</v>
      </c>
      <c r="V155" s="8" t="s">
        <v>372</v>
      </c>
      <c r="W155" s="17">
        <f t="shared" si="67"/>
        <v>15</v>
      </c>
      <c r="X155" s="17">
        <f t="shared" si="68"/>
        <v>18</v>
      </c>
      <c r="Y155" s="17">
        <f t="shared" si="69"/>
        <v>15</v>
      </c>
      <c r="Z155" s="17">
        <f t="shared" si="70"/>
        <v>18</v>
      </c>
      <c r="AA155" s="17">
        <f t="shared" si="71"/>
        <v>15</v>
      </c>
      <c r="AB155" s="17">
        <f t="shared" si="72"/>
        <v>18</v>
      </c>
      <c r="AC155" s="17">
        <f t="shared" si="73"/>
        <v>15</v>
      </c>
      <c r="AD155" s="17">
        <f t="shared" si="74"/>
        <v>18</v>
      </c>
      <c r="AE155" s="17">
        <f t="shared" si="75"/>
        <v>15</v>
      </c>
      <c r="AF155" s="17">
        <f t="shared" si="76"/>
        <v>18</v>
      </c>
      <c r="AG155" s="17">
        <f t="shared" si="77"/>
        <v>15</v>
      </c>
      <c r="AH155" s="17">
        <f t="shared" si="78"/>
        <v>18</v>
      </c>
      <c r="AI155" s="17">
        <f t="shared" si="79"/>
        <v>15</v>
      </c>
      <c r="AJ155" s="17">
        <f t="shared" si="80"/>
        <v>18</v>
      </c>
      <c r="AK155" s="17" t="str">
        <f t="shared" si="81"/>
        <v>3pm-6pm</v>
      </c>
      <c r="AL155" s="17" t="str">
        <f t="shared" si="82"/>
        <v>3pm-6pm</v>
      </c>
      <c r="AM155" s="17" t="str">
        <f t="shared" si="83"/>
        <v>3pm-6pm</v>
      </c>
      <c r="AN155" s="17" t="str">
        <f t="shared" si="84"/>
        <v>3pm-6pm</v>
      </c>
      <c r="AO155" s="17" t="str">
        <f t="shared" si="85"/>
        <v>3pm-6pm</v>
      </c>
      <c r="AP155" s="17" t="str">
        <f t="shared" si="86"/>
        <v>3pm-6pm</v>
      </c>
      <c r="AQ155" s="17" t="str">
        <f t="shared" si="87"/>
        <v>3pm-6pm</v>
      </c>
      <c r="AR155" s="17" t="s">
        <v>768</v>
      </c>
      <c r="AS155" s="17"/>
      <c r="AT155" s="17"/>
      <c r="AU155" s="17"/>
      <c r="AV155" s="17" t="s">
        <v>30</v>
      </c>
      <c r="AW155" s="17" t="s">
        <v>31</v>
      </c>
      <c r="AX155" s="16" t="str">
        <f t="shared" si="8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   'phone-number': "", 'address': "500 E. 19th Ave. Denver CO", 'other-amenities': ['','',''], 'has-drink':true, 'has-food':false},</v>
      </c>
      <c r="AY155" s="17" t="str">
        <f t="shared" si="89"/>
        <v/>
      </c>
      <c r="AZ155" s="17" t="str">
        <f t="shared" si="90"/>
        <v/>
      </c>
      <c r="BA155" s="17" t="str">
        <f t="shared" si="91"/>
        <v/>
      </c>
      <c r="BB155" s="17" t="str">
        <f t="shared" si="92"/>
        <v>&lt;img src=@img/drinkicon.png@&gt;</v>
      </c>
      <c r="BC155" s="17" t="str">
        <f t="shared" si="93"/>
        <v/>
      </c>
      <c r="BD155" s="17" t="str">
        <f t="shared" si="94"/>
        <v>&lt;img src=@img/drinkicon.png@&gt;</v>
      </c>
      <c r="BE155" s="17" t="str">
        <f t="shared" si="95"/>
        <v>drink   Uptown</v>
      </c>
      <c r="BF155" s="17" t="str">
        <f t="shared" si="96"/>
        <v>Uptown</v>
      </c>
      <c r="BG155" s="17">
        <v>39.746012999999998</v>
      </c>
      <c r="BH155" s="17">
        <v>-104.980836</v>
      </c>
      <c r="BI155" s="17" t="str">
        <f t="shared" si="65"/>
        <v>[39.746013,-104.980836],</v>
      </c>
      <c r="BJ155" s="17"/>
      <c r="BK155" s="17" t="str">
        <f t="shared" si="66"/>
        <v/>
      </c>
      <c r="BL155" s="7"/>
    </row>
    <row r="156" spans="2:64" ht="150">
      <c r="B156" s="17" t="s">
        <v>128</v>
      </c>
      <c r="C156" s="17" t="s">
        <v>318</v>
      </c>
      <c r="D156" s="17"/>
      <c r="E156" s="17"/>
      <c r="F156" s="17"/>
      <c r="G156" s="17" t="s">
        <v>579</v>
      </c>
      <c r="H156" s="17"/>
      <c r="I156" s="17"/>
      <c r="J156" s="17" t="s">
        <v>492</v>
      </c>
      <c r="K156" s="17" t="s">
        <v>491</v>
      </c>
      <c r="L156" s="17"/>
      <c r="M156" s="17"/>
      <c r="N156" s="17" t="s">
        <v>492</v>
      </c>
      <c r="O156" s="17" t="s">
        <v>491</v>
      </c>
      <c r="P156" s="17" t="s">
        <v>492</v>
      </c>
      <c r="Q156" s="17" t="s">
        <v>491</v>
      </c>
      <c r="R156" s="17" t="s">
        <v>492</v>
      </c>
      <c r="S156" s="17" t="s">
        <v>491</v>
      </c>
      <c r="T156" s="17" t="s">
        <v>492</v>
      </c>
      <c r="U156" s="17" t="s">
        <v>491</v>
      </c>
      <c r="V156" s="8" t="s">
        <v>374</v>
      </c>
      <c r="W156" s="17" t="str">
        <f t="shared" si="67"/>
        <v/>
      </c>
      <c r="X156" s="17" t="str">
        <f t="shared" si="68"/>
        <v/>
      </c>
      <c r="Y156" s="17">
        <f t="shared" si="69"/>
        <v>17</v>
      </c>
      <c r="Z156" s="17">
        <f t="shared" si="70"/>
        <v>19</v>
      </c>
      <c r="AA156" s="17" t="str">
        <f t="shared" si="71"/>
        <v/>
      </c>
      <c r="AB156" s="17" t="str">
        <f t="shared" si="72"/>
        <v/>
      </c>
      <c r="AC156" s="17">
        <f t="shared" si="73"/>
        <v>17</v>
      </c>
      <c r="AD156" s="17">
        <f t="shared" si="74"/>
        <v>19</v>
      </c>
      <c r="AE156" s="17">
        <f t="shared" si="75"/>
        <v>17</v>
      </c>
      <c r="AF156" s="17">
        <f t="shared" si="76"/>
        <v>19</v>
      </c>
      <c r="AG156" s="17">
        <f t="shared" si="77"/>
        <v>17</v>
      </c>
      <c r="AH156" s="17">
        <f t="shared" si="78"/>
        <v>19</v>
      </c>
      <c r="AI156" s="17">
        <f t="shared" si="79"/>
        <v>17</v>
      </c>
      <c r="AJ156" s="17">
        <f t="shared" si="80"/>
        <v>19</v>
      </c>
      <c r="AK156" s="17" t="str">
        <f t="shared" si="81"/>
        <v/>
      </c>
      <c r="AL156" s="17" t="str">
        <f t="shared" si="82"/>
        <v>5pm-7pm</v>
      </c>
      <c r="AM156" s="17" t="str">
        <f t="shared" si="83"/>
        <v/>
      </c>
      <c r="AN156" s="17" t="str">
        <f t="shared" si="84"/>
        <v>5pm-7pm</v>
      </c>
      <c r="AO156" s="17" t="str">
        <f t="shared" si="85"/>
        <v>5pm-7pm</v>
      </c>
      <c r="AP156" s="17" t="str">
        <f t="shared" si="86"/>
        <v>5pm-7pm</v>
      </c>
      <c r="AQ156" s="17" t="str">
        <f t="shared" si="87"/>
        <v>5pm-7pm</v>
      </c>
      <c r="AR156" s="1" t="s">
        <v>769</v>
      </c>
      <c r="AS156" s="17"/>
      <c r="AT156" s="17"/>
      <c r="AU156" s="17"/>
      <c r="AV156" s="4" t="s">
        <v>30</v>
      </c>
      <c r="AW156" s="4" t="s">
        <v>31</v>
      </c>
      <c r="AX156" s="16" t="str">
        <f t="shared" si="8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   'phone-number': "", 'address': "1632 Market Street Denver CO", 'other-amenities': ['','',''], 'has-drink':true, 'has-food':false},</v>
      </c>
      <c r="AY156" s="17" t="str">
        <f t="shared" si="89"/>
        <v/>
      </c>
      <c r="AZ156" s="17" t="str">
        <f t="shared" si="90"/>
        <v/>
      </c>
      <c r="BA156" s="17" t="str">
        <f t="shared" si="91"/>
        <v/>
      </c>
      <c r="BB156" s="17" t="str">
        <f t="shared" si="92"/>
        <v>&lt;img src=@img/drinkicon.png@&gt;</v>
      </c>
      <c r="BC156" s="17" t="str">
        <f t="shared" si="93"/>
        <v/>
      </c>
      <c r="BD156" s="17" t="str">
        <f t="shared" si="94"/>
        <v>&lt;img src=@img/drinkicon.png@&gt;</v>
      </c>
      <c r="BE156" s="17" t="str">
        <f t="shared" si="95"/>
        <v>drink   LoDo</v>
      </c>
      <c r="BF156" s="17" t="str">
        <f t="shared" si="96"/>
        <v>LoDo</v>
      </c>
      <c r="BG156" s="17">
        <v>39.750191000000001</v>
      </c>
      <c r="BH156" s="17">
        <v>-104.997406</v>
      </c>
      <c r="BI156" s="17" t="str">
        <f t="shared" si="65"/>
        <v>[39.750191,-104.997406],</v>
      </c>
      <c r="BJ156" s="17"/>
      <c r="BK156" s="17" t="str">
        <f t="shared" si="66"/>
        <v/>
      </c>
      <c r="BL156" s="7"/>
    </row>
    <row r="157" spans="2:64" ht="150">
      <c r="B157" s="17" t="s">
        <v>209</v>
      </c>
      <c r="C157" s="17" t="s">
        <v>316</v>
      </c>
      <c r="D157" s="17"/>
      <c r="E157" s="17"/>
      <c r="F157" s="17"/>
      <c r="G157" s="17" t="s">
        <v>660</v>
      </c>
      <c r="H157" s="17"/>
      <c r="I157" s="17"/>
      <c r="J157" s="17" t="s">
        <v>495</v>
      </c>
      <c r="K157" s="17" t="s">
        <v>490</v>
      </c>
      <c r="L157" s="17" t="s">
        <v>495</v>
      </c>
      <c r="M157" s="17" t="s">
        <v>490</v>
      </c>
      <c r="N157" s="17" t="s">
        <v>495</v>
      </c>
      <c r="O157" s="17" t="s">
        <v>490</v>
      </c>
      <c r="P157" s="17" t="s">
        <v>495</v>
      </c>
      <c r="Q157" s="17" t="s">
        <v>490</v>
      </c>
      <c r="R157" s="17" t="s">
        <v>495</v>
      </c>
      <c r="S157" s="17" t="s">
        <v>490</v>
      </c>
      <c r="T157" s="17"/>
      <c r="U157" s="17"/>
      <c r="V157" s="8" t="s">
        <v>440</v>
      </c>
      <c r="W157" s="17" t="str">
        <f t="shared" si="67"/>
        <v/>
      </c>
      <c r="X157" s="17" t="str">
        <f t="shared" si="68"/>
        <v/>
      </c>
      <c r="Y157" s="17">
        <f t="shared" si="69"/>
        <v>16</v>
      </c>
      <c r="Z157" s="17">
        <f t="shared" si="70"/>
        <v>18</v>
      </c>
      <c r="AA157" s="17">
        <f t="shared" si="71"/>
        <v>16</v>
      </c>
      <c r="AB157" s="17">
        <f t="shared" si="72"/>
        <v>18</v>
      </c>
      <c r="AC157" s="17">
        <f t="shared" si="73"/>
        <v>16</v>
      </c>
      <c r="AD157" s="17">
        <f t="shared" si="74"/>
        <v>18</v>
      </c>
      <c r="AE157" s="17">
        <f t="shared" si="75"/>
        <v>16</v>
      </c>
      <c r="AF157" s="17">
        <f t="shared" si="76"/>
        <v>18</v>
      </c>
      <c r="AG157" s="17">
        <f t="shared" si="77"/>
        <v>16</v>
      </c>
      <c r="AH157" s="17">
        <f t="shared" si="78"/>
        <v>18</v>
      </c>
      <c r="AI157" s="17" t="str">
        <f t="shared" si="79"/>
        <v/>
      </c>
      <c r="AJ157" s="17" t="str">
        <f t="shared" si="80"/>
        <v/>
      </c>
      <c r="AK157" s="17" t="str">
        <f t="shared" si="81"/>
        <v/>
      </c>
      <c r="AL157" s="17" t="str">
        <f t="shared" si="82"/>
        <v>4pm-6pm</v>
      </c>
      <c r="AM157" s="17" t="str">
        <f t="shared" si="83"/>
        <v>4pm-6pm</v>
      </c>
      <c r="AN157" s="17" t="str">
        <f t="shared" si="84"/>
        <v>4pm-6pm</v>
      </c>
      <c r="AO157" s="17" t="str">
        <f t="shared" si="85"/>
        <v>4pm-6pm</v>
      </c>
      <c r="AP157" s="17" t="str">
        <f t="shared" si="86"/>
        <v>4pm-6pm</v>
      </c>
      <c r="AQ157" s="17" t="str">
        <f t="shared" si="87"/>
        <v/>
      </c>
      <c r="AR157" s="5" t="s">
        <v>848</v>
      </c>
      <c r="AS157" s="17"/>
      <c r="AT157" s="17"/>
      <c r="AU157" s="17"/>
      <c r="AV157" s="4" t="s">
        <v>30</v>
      </c>
      <c r="AW157" s="4" t="s">
        <v>30</v>
      </c>
      <c r="AX157" s="16" t="str">
        <f t="shared" si="8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   'phone-number': "", 'address': "501 16th Street Denver CO", 'other-amenities': ['','',''], 'has-drink':true, 'has-food':true},</v>
      </c>
      <c r="AY157" s="17" t="str">
        <f t="shared" si="89"/>
        <v/>
      </c>
      <c r="AZ157" s="17" t="str">
        <f t="shared" si="90"/>
        <v/>
      </c>
      <c r="BA157" s="17" t="str">
        <f t="shared" si="91"/>
        <v/>
      </c>
      <c r="BB157" s="17" t="str">
        <f t="shared" si="92"/>
        <v>&lt;img src=@img/drinkicon.png@&gt;</v>
      </c>
      <c r="BC157" s="17" t="str">
        <f t="shared" si="93"/>
        <v>&lt;img src=@img/foodicon.png@&gt;</v>
      </c>
      <c r="BD157" s="17" t="str">
        <f t="shared" si="94"/>
        <v>&lt;img src=@img/drinkicon.png@&gt;&lt;img src=@img/foodicon.png@&gt;</v>
      </c>
      <c r="BE157" s="17" t="str">
        <f t="shared" si="95"/>
        <v>drink food   Downtown</v>
      </c>
      <c r="BF157" s="17" t="str">
        <f t="shared" si="96"/>
        <v>Downtown</v>
      </c>
      <c r="BG157" s="17">
        <v>39.744129999999998</v>
      </c>
      <c r="BH157" s="17">
        <v>-104.99036700000001</v>
      </c>
      <c r="BI157" s="17" t="str">
        <f t="shared" si="65"/>
        <v>[39.74413,-104.990367],</v>
      </c>
      <c r="BJ157" s="17"/>
      <c r="BK157" s="17" t="str">
        <f t="shared" si="66"/>
        <v/>
      </c>
      <c r="BL157" s="7"/>
    </row>
    <row r="158" spans="2:64" ht="150">
      <c r="B158" s="17" t="s">
        <v>270</v>
      </c>
      <c r="C158" s="17" t="s">
        <v>912</v>
      </c>
      <c r="D158" s="17"/>
      <c r="E158" s="17"/>
      <c r="F158" s="17"/>
      <c r="G158" s="17" t="s">
        <v>299</v>
      </c>
      <c r="H158" s="17" t="s">
        <v>495</v>
      </c>
      <c r="I158" s="17" t="s">
        <v>502</v>
      </c>
      <c r="J158" s="17" t="s">
        <v>495</v>
      </c>
      <c r="K158" s="17" t="s">
        <v>502</v>
      </c>
      <c r="L158" s="17" t="s">
        <v>495</v>
      </c>
      <c r="M158" s="17" t="s">
        <v>502</v>
      </c>
      <c r="N158" s="17" t="s">
        <v>495</v>
      </c>
      <c r="O158" s="17" t="s">
        <v>502</v>
      </c>
      <c r="P158" s="17" t="s">
        <v>495</v>
      </c>
      <c r="Q158" s="17" t="s">
        <v>502</v>
      </c>
      <c r="R158" s="17" t="s">
        <v>495</v>
      </c>
      <c r="S158" s="17" t="s">
        <v>502</v>
      </c>
      <c r="T158" s="17" t="s">
        <v>495</v>
      </c>
      <c r="U158" s="17" t="s">
        <v>502</v>
      </c>
      <c r="V158" s="8" t="s">
        <v>1151</v>
      </c>
      <c r="W158" s="17">
        <f t="shared" si="67"/>
        <v>16</v>
      </c>
      <c r="X158" s="17">
        <f t="shared" si="68"/>
        <v>20</v>
      </c>
      <c r="Y158" s="17">
        <f t="shared" si="69"/>
        <v>16</v>
      </c>
      <c r="Z158" s="17">
        <f t="shared" si="70"/>
        <v>20</v>
      </c>
      <c r="AA158" s="17">
        <f t="shared" si="71"/>
        <v>16</v>
      </c>
      <c r="AB158" s="17">
        <f t="shared" si="72"/>
        <v>20</v>
      </c>
      <c r="AC158" s="17">
        <f t="shared" si="73"/>
        <v>16</v>
      </c>
      <c r="AD158" s="17">
        <f t="shared" si="74"/>
        <v>20</v>
      </c>
      <c r="AE158" s="17">
        <f t="shared" si="75"/>
        <v>16</v>
      </c>
      <c r="AF158" s="17">
        <f t="shared" si="76"/>
        <v>20</v>
      </c>
      <c r="AG158" s="17">
        <f t="shared" si="77"/>
        <v>16</v>
      </c>
      <c r="AH158" s="17">
        <f t="shared" si="78"/>
        <v>20</v>
      </c>
      <c r="AI158" s="17">
        <f t="shared" si="79"/>
        <v>16</v>
      </c>
      <c r="AJ158" s="17">
        <f t="shared" si="80"/>
        <v>20</v>
      </c>
      <c r="AK158" s="17" t="str">
        <f t="shared" si="81"/>
        <v>4pm-8pm</v>
      </c>
      <c r="AL158" s="17" t="str">
        <f t="shared" si="82"/>
        <v>4pm-8pm</v>
      </c>
      <c r="AM158" s="17" t="str">
        <f t="shared" si="83"/>
        <v>4pm-8pm</v>
      </c>
      <c r="AN158" s="17" t="str">
        <f t="shared" si="84"/>
        <v>4pm-8pm</v>
      </c>
      <c r="AO158" s="17" t="str">
        <f t="shared" si="85"/>
        <v>4pm-8pm</v>
      </c>
      <c r="AP158" s="17" t="str">
        <f t="shared" si="86"/>
        <v>4pm-8pm</v>
      </c>
      <c r="AQ158" s="17" t="str">
        <f t="shared" si="87"/>
        <v>4pm-8pm</v>
      </c>
      <c r="AR158" s="17" t="s">
        <v>902</v>
      </c>
      <c r="AS158" s="17" t="s">
        <v>485</v>
      </c>
      <c r="AT158" s="17"/>
      <c r="AU158" s="17"/>
      <c r="AV158" s="17" t="s">
        <v>30</v>
      </c>
      <c r="AW158" s="17" t="s">
        <v>31</v>
      </c>
      <c r="AX158" s="16" t="str">
        <f t="shared" si="8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   'phone-number': "", 'address': "2625 Larimer St, Denver, CO", 'other-amenities': ['outside','',''], 'has-drink':true, 'has-food':false},</v>
      </c>
      <c r="AY158" s="17" t="str">
        <f t="shared" si="89"/>
        <v>&lt;img src=@img/outdoor.png@&gt;</v>
      </c>
      <c r="AZ158" s="17" t="str">
        <f t="shared" si="90"/>
        <v/>
      </c>
      <c r="BA158" s="17" t="str">
        <f t="shared" si="91"/>
        <v/>
      </c>
      <c r="BB158" s="17" t="str">
        <f t="shared" si="92"/>
        <v>&lt;img src=@img/drinkicon.png@&gt;</v>
      </c>
      <c r="BC158" s="17" t="str">
        <f t="shared" si="93"/>
        <v/>
      </c>
      <c r="BD158" s="17" t="str">
        <f t="shared" si="94"/>
        <v>&lt;img src=@img/outdoor.png@&gt;&lt;img src=@img/drinkicon.png@&gt;</v>
      </c>
      <c r="BE158" s="17" t="str">
        <f t="shared" si="95"/>
        <v>outdoor drink   five</v>
      </c>
      <c r="BF158" s="17" t="str">
        <f t="shared" si="96"/>
        <v>Five Points</v>
      </c>
      <c r="BG158" s="17">
        <v>39.759079999999997</v>
      </c>
      <c r="BH158" s="17">
        <v>-104.985001</v>
      </c>
      <c r="BI158" s="17" t="str">
        <f t="shared" si="65"/>
        <v>[39.75908,-104.985001],</v>
      </c>
      <c r="BJ158" s="17"/>
      <c r="BK158" s="17" t="str">
        <f t="shared" si="66"/>
        <v/>
      </c>
      <c r="BL158" s="7"/>
    </row>
    <row r="159" spans="2:64" ht="165">
      <c r="B159" s="17" t="s">
        <v>129</v>
      </c>
      <c r="C159" s="17" t="s">
        <v>700</v>
      </c>
      <c r="D159" s="17"/>
      <c r="E159" s="17"/>
      <c r="F159" s="17"/>
      <c r="G159" s="17" t="s">
        <v>580</v>
      </c>
      <c r="H159" s="17" t="s">
        <v>488</v>
      </c>
      <c r="I159" s="17" t="s">
        <v>489</v>
      </c>
      <c r="J159" s="17" t="s">
        <v>488</v>
      </c>
      <c r="K159" s="17" t="s">
        <v>489</v>
      </c>
      <c r="L159" s="17" t="s">
        <v>488</v>
      </c>
      <c r="M159" s="17" t="s">
        <v>489</v>
      </c>
      <c r="N159" s="17" t="s">
        <v>488</v>
      </c>
      <c r="O159" s="17" t="s">
        <v>489</v>
      </c>
      <c r="P159" s="17" t="s">
        <v>488</v>
      </c>
      <c r="Q159" s="17" t="s">
        <v>489</v>
      </c>
      <c r="R159" s="17" t="s">
        <v>488</v>
      </c>
      <c r="S159" s="17" t="s">
        <v>489</v>
      </c>
      <c r="T159" s="17" t="s">
        <v>488</v>
      </c>
      <c r="U159" s="17" t="s">
        <v>489</v>
      </c>
      <c r="V159" s="8" t="s">
        <v>375</v>
      </c>
      <c r="W159" s="17">
        <f t="shared" si="67"/>
        <v>15</v>
      </c>
      <c r="X159" s="17">
        <f t="shared" si="68"/>
        <v>18.3</v>
      </c>
      <c r="Y159" s="17">
        <f t="shared" si="69"/>
        <v>15</v>
      </c>
      <c r="Z159" s="17">
        <f t="shared" si="70"/>
        <v>18.3</v>
      </c>
      <c r="AA159" s="17">
        <f t="shared" si="71"/>
        <v>15</v>
      </c>
      <c r="AB159" s="17">
        <f t="shared" si="72"/>
        <v>18.3</v>
      </c>
      <c r="AC159" s="17">
        <f t="shared" si="73"/>
        <v>15</v>
      </c>
      <c r="AD159" s="17">
        <f t="shared" si="74"/>
        <v>18.3</v>
      </c>
      <c r="AE159" s="17">
        <f t="shared" si="75"/>
        <v>15</v>
      </c>
      <c r="AF159" s="17">
        <f t="shared" si="76"/>
        <v>18.3</v>
      </c>
      <c r="AG159" s="17">
        <f t="shared" si="77"/>
        <v>15</v>
      </c>
      <c r="AH159" s="17">
        <f t="shared" si="78"/>
        <v>18.3</v>
      </c>
      <c r="AI159" s="17">
        <f t="shared" si="79"/>
        <v>15</v>
      </c>
      <c r="AJ159" s="17">
        <f t="shared" si="80"/>
        <v>18.3</v>
      </c>
      <c r="AK159" s="17" t="str">
        <f t="shared" si="81"/>
        <v>3pm-6.3pm</v>
      </c>
      <c r="AL159" s="17" t="str">
        <f t="shared" si="82"/>
        <v>3pm-6.3pm</v>
      </c>
      <c r="AM159" s="17" t="str">
        <f t="shared" si="83"/>
        <v>3pm-6.3pm</v>
      </c>
      <c r="AN159" s="17" t="str">
        <f t="shared" si="84"/>
        <v>3pm-6.3pm</v>
      </c>
      <c r="AO159" s="17" t="str">
        <f t="shared" si="85"/>
        <v>3pm-6.3pm</v>
      </c>
      <c r="AP159" s="17" t="str">
        <f t="shared" si="86"/>
        <v>3pm-6.3pm</v>
      </c>
      <c r="AQ159" s="17" t="str">
        <f t="shared" si="87"/>
        <v>3pm-6.3pm</v>
      </c>
      <c r="AR159" s="1" t="s">
        <v>770</v>
      </c>
      <c r="AS159" s="17"/>
      <c r="AT159" s="17"/>
      <c r="AU159" s="17"/>
      <c r="AV159" s="4" t="s">
        <v>30</v>
      </c>
      <c r="AW159" s="4" t="s">
        <v>30</v>
      </c>
      <c r="AX159" s="16" t="str">
        <f t="shared" si="8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   'phone-number': "", 'address': "1052 S. Gaylord St.     Denver CO", 'other-amenities': ['','',''], 'has-drink':true, 'has-food':true},</v>
      </c>
      <c r="AY159" s="17" t="str">
        <f t="shared" si="89"/>
        <v/>
      </c>
      <c r="AZ159" s="17" t="str">
        <f t="shared" si="90"/>
        <v/>
      </c>
      <c r="BA159" s="17" t="str">
        <f t="shared" si="91"/>
        <v/>
      </c>
      <c r="BB159" s="17" t="str">
        <f t="shared" si="92"/>
        <v>&lt;img src=@img/drinkicon.png@&gt;</v>
      </c>
      <c r="BC159" s="17" t="str">
        <f t="shared" si="93"/>
        <v>&lt;img src=@img/foodicon.png@&gt;</v>
      </c>
      <c r="BD159" s="17" t="str">
        <f t="shared" si="94"/>
        <v>&lt;img src=@img/drinkicon.png@&gt;&lt;img src=@img/foodicon.png@&gt;</v>
      </c>
      <c r="BE159" s="17" t="str">
        <f t="shared" si="95"/>
        <v>drink food   Washington</v>
      </c>
      <c r="BF159" s="17" t="str">
        <f t="shared" si="96"/>
        <v>Washington Park</v>
      </c>
      <c r="BG159" s="17">
        <v>39.697411000000002</v>
      </c>
      <c r="BH159" s="17">
        <v>-104.961383</v>
      </c>
      <c r="BI159" s="17" t="str">
        <f t="shared" si="65"/>
        <v>[39.697411,-104.961383],</v>
      </c>
      <c r="BJ159" s="17"/>
      <c r="BK159" s="17" t="str">
        <f t="shared" si="66"/>
        <v/>
      </c>
      <c r="BL159" s="7"/>
    </row>
    <row r="160" spans="2:64" ht="135">
      <c r="B160" t="s">
        <v>210</v>
      </c>
      <c r="C160" t="s">
        <v>318</v>
      </c>
      <c r="G160" s="17" t="s">
        <v>661</v>
      </c>
      <c r="J160" t="s">
        <v>494</v>
      </c>
      <c r="K160" t="s">
        <v>491</v>
      </c>
      <c r="L160" t="s">
        <v>494</v>
      </c>
      <c r="M160" t="s">
        <v>491</v>
      </c>
      <c r="N160" t="s">
        <v>494</v>
      </c>
      <c r="O160" t="s">
        <v>491</v>
      </c>
      <c r="P160" t="s">
        <v>494</v>
      </c>
      <c r="Q160" t="s">
        <v>491</v>
      </c>
      <c r="R160" t="s">
        <v>494</v>
      </c>
      <c r="S160" t="s">
        <v>491</v>
      </c>
      <c r="V160" s="8" t="s">
        <v>441</v>
      </c>
      <c r="W160" s="17" t="str">
        <f t="shared" si="67"/>
        <v/>
      </c>
      <c r="X160" s="17" t="str">
        <f t="shared" si="68"/>
        <v/>
      </c>
      <c r="Y160" s="17">
        <f t="shared" si="69"/>
        <v>11</v>
      </c>
      <c r="Z160" s="17">
        <f t="shared" si="70"/>
        <v>19</v>
      </c>
      <c r="AA160" s="17">
        <f t="shared" si="71"/>
        <v>11</v>
      </c>
      <c r="AB160" s="17">
        <f t="shared" si="72"/>
        <v>19</v>
      </c>
      <c r="AC160" s="17">
        <f t="shared" si="73"/>
        <v>11</v>
      </c>
      <c r="AD160" s="17">
        <f t="shared" si="74"/>
        <v>19</v>
      </c>
      <c r="AE160" s="17">
        <f t="shared" si="75"/>
        <v>11</v>
      </c>
      <c r="AF160" s="17">
        <f t="shared" si="76"/>
        <v>19</v>
      </c>
      <c r="AG160" s="17">
        <f t="shared" si="77"/>
        <v>11</v>
      </c>
      <c r="AH160" s="17">
        <f t="shared" si="78"/>
        <v>19</v>
      </c>
      <c r="AI160" s="17" t="str">
        <f t="shared" si="79"/>
        <v/>
      </c>
      <c r="AJ160" s="17" t="str">
        <f t="shared" si="80"/>
        <v/>
      </c>
      <c r="AK160" s="17" t="str">
        <f t="shared" si="81"/>
        <v/>
      </c>
      <c r="AL160" s="17" t="str">
        <f t="shared" si="82"/>
        <v>11am-7pm</v>
      </c>
      <c r="AM160" s="17" t="str">
        <f t="shared" si="83"/>
        <v>11am-7pm</v>
      </c>
      <c r="AN160" s="17" t="str">
        <f t="shared" si="84"/>
        <v>11am-7pm</v>
      </c>
      <c r="AO160" s="17" t="str">
        <f t="shared" si="85"/>
        <v>11am-7pm</v>
      </c>
      <c r="AP160" s="17" t="str">
        <f t="shared" si="86"/>
        <v>11am-7pm</v>
      </c>
      <c r="AQ160" s="17" t="str">
        <f t="shared" si="87"/>
        <v/>
      </c>
      <c r="AR160" t="s">
        <v>849</v>
      </c>
      <c r="AV160" s="4" t="s">
        <v>30</v>
      </c>
      <c r="AW160" s="4" t="s">
        <v>31</v>
      </c>
      <c r="AX160" s="16" t="str">
        <f t="shared" si="8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   'phone-number': "", 'address': "1201 16th Street Denver CO", 'other-amenities': ['','',''], 'has-drink':true, 'has-food':false},</v>
      </c>
      <c r="AY160" s="17" t="str">
        <f t="shared" si="89"/>
        <v/>
      </c>
      <c r="AZ160" s="17" t="str">
        <f t="shared" si="90"/>
        <v/>
      </c>
      <c r="BA160" s="17" t="str">
        <f t="shared" si="91"/>
        <v/>
      </c>
      <c r="BB160" s="17" t="str">
        <f t="shared" si="92"/>
        <v>&lt;img src=@img/drinkicon.png@&gt;</v>
      </c>
      <c r="BC160" s="17" t="str">
        <f t="shared" si="93"/>
        <v/>
      </c>
      <c r="BD160" s="17" t="str">
        <f t="shared" si="94"/>
        <v>&lt;img src=@img/drinkicon.png@&gt;</v>
      </c>
      <c r="BE160" s="17" t="str">
        <f t="shared" si="95"/>
        <v>drink   LoDo</v>
      </c>
      <c r="BF160" s="17" t="str">
        <f t="shared" si="96"/>
        <v>LoDo</v>
      </c>
      <c r="BG160" s="17">
        <v>39.748451000000003</v>
      </c>
      <c r="BH160" s="17">
        <v>-104.996092</v>
      </c>
      <c r="BI160" s="17" t="str">
        <f t="shared" si="65"/>
        <v>[39.748451,-104.996092],</v>
      </c>
      <c r="BJ160" s="17"/>
      <c r="BK160" s="17" t="str">
        <f t="shared" si="66"/>
        <v/>
      </c>
      <c r="BL160" s="7"/>
    </row>
    <row r="161" spans="2:64" ht="135">
      <c r="B161" t="s">
        <v>130</v>
      </c>
      <c r="C161" t="s">
        <v>702</v>
      </c>
      <c r="G161" s="17" t="s">
        <v>581</v>
      </c>
      <c r="H161" t="s">
        <v>488</v>
      </c>
      <c r="I161" t="s">
        <v>490</v>
      </c>
      <c r="J161" t="s">
        <v>488</v>
      </c>
      <c r="K161" t="s">
        <v>490</v>
      </c>
      <c r="L161" t="s">
        <v>488</v>
      </c>
      <c r="M161" t="s">
        <v>490</v>
      </c>
      <c r="N161" t="s">
        <v>488</v>
      </c>
      <c r="O161" t="s">
        <v>490</v>
      </c>
      <c r="P161" t="s">
        <v>488</v>
      </c>
      <c r="Q161" t="s">
        <v>490</v>
      </c>
      <c r="R161" t="s">
        <v>488</v>
      </c>
      <c r="S161" t="s">
        <v>490</v>
      </c>
      <c r="T161" t="s">
        <v>488</v>
      </c>
      <c r="U161" t="s">
        <v>490</v>
      </c>
      <c r="V161" s="17" t="s">
        <v>376</v>
      </c>
      <c r="W161" s="17">
        <f t="shared" si="67"/>
        <v>15</v>
      </c>
      <c r="X161" s="17">
        <f t="shared" si="68"/>
        <v>18</v>
      </c>
      <c r="Y161" s="17">
        <f t="shared" si="69"/>
        <v>15</v>
      </c>
      <c r="Z161" s="17">
        <f t="shared" si="70"/>
        <v>18</v>
      </c>
      <c r="AA161" s="17">
        <f t="shared" si="71"/>
        <v>15</v>
      </c>
      <c r="AB161" s="17">
        <f t="shared" si="72"/>
        <v>18</v>
      </c>
      <c r="AC161" s="17">
        <f t="shared" si="73"/>
        <v>15</v>
      </c>
      <c r="AD161" s="17">
        <f t="shared" si="74"/>
        <v>18</v>
      </c>
      <c r="AE161" s="17">
        <f t="shared" si="75"/>
        <v>15</v>
      </c>
      <c r="AF161" s="17">
        <f t="shared" si="76"/>
        <v>18</v>
      </c>
      <c r="AG161" s="17">
        <f t="shared" si="77"/>
        <v>15</v>
      </c>
      <c r="AH161" s="17">
        <f t="shared" si="78"/>
        <v>18</v>
      </c>
      <c r="AI161" s="17">
        <f t="shared" si="79"/>
        <v>15</v>
      </c>
      <c r="AJ161" s="17">
        <f t="shared" si="80"/>
        <v>18</v>
      </c>
      <c r="AK161" s="17" t="str">
        <f t="shared" si="81"/>
        <v>3pm-6pm</v>
      </c>
      <c r="AL161" s="17" t="str">
        <f t="shared" si="82"/>
        <v>3pm-6pm</v>
      </c>
      <c r="AM161" s="17" t="str">
        <f t="shared" si="83"/>
        <v>3pm-6pm</v>
      </c>
      <c r="AN161" s="17" t="str">
        <f t="shared" si="84"/>
        <v>3pm-6pm</v>
      </c>
      <c r="AO161" s="17" t="str">
        <f t="shared" si="85"/>
        <v>3pm-6pm</v>
      </c>
      <c r="AP161" s="17" t="str">
        <f t="shared" si="86"/>
        <v>3pm-6pm</v>
      </c>
      <c r="AQ161" s="17" t="str">
        <f t="shared" si="87"/>
        <v>3pm-6pm</v>
      </c>
      <c r="AR161" t="s">
        <v>771</v>
      </c>
      <c r="AV161" t="s">
        <v>30</v>
      </c>
      <c r="AW161" t="s">
        <v>30</v>
      </c>
      <c r="AX161" s="16" t="str">
        <f t="shared" si="8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   'phone-number': "", 'address': "3230 E. Colfax Ave.; 303-322-5219 Denver CO", 'other-amenities': ['','',''], 'has-drink':true, 'has-food':true},</v>
      </c>
      <c r="AY161" s="17" t="str">
        <f t="shared" si="89"/>
        <v/>
      </c>
      <c r="AZ161" s="17" t="str">
        <f t="shared" si="90"/>
        <v/>
      </c>
      <c r="BA161" s="17" t="str">
        <f t="shared" si="91"/>
        <v/>
      </c>
      <c r="BB161" s="17" t="str">
        <f t="shared" si="92"/>
        <v>&lt;img src=@img/drinkicon.png@&gt;</v>
      </c>
      <c r="BC161" s="17" t="str">
        <f t="shared" si="93"/>
        <v>&lt;img src=@img/foodicon.png@&gt;</v>
      </c>
      <c r="BD161" s="17" t="str">
        <f t="shared" si="94"/>
        <v>&lt;img src=@img/drinkicon.png@&gt;&lt;img src=@img/foodicon.png@&gt;</v>
      </c>
      <c r="BE161" s="17" t="str">
        <f t="shared" si="95"/>
        <v>drink food   city</v>
      </c>
      <c r="BF161" s="17" t="str">
        <f t="shared" si="96"/>
        <v>City Park</v>
      </c>
      <c r="BG161" s="17">
        <v>39.739936</v>
      </c>
      <c r="BH161" s="17">
        <v>-104.948808</v>
      </c>
      <c r="BI161" s="17" t="str">
        <f t="shared" si="65"/>
        <v>[39.739936,-104.948808],</v>
      </c>
      <c r="BJ161" s="17"/>
      <c r="BK161" s="17" t="str">
        <f t="shared" si="66"/>
        <v/>
      </c>
      <c r="BL161" s="7"/>
    </row>
    <row r="162" spans="2:64" ht="150">
      <c r="B162" t="s">
        <v>211</v>
      </c>
      <c r="C162" t="s">
        <v>279</v>
      </c>
      <c r="G162" s="17" t="s">
        <v>662</v>
      </c>
      <c r="J162" t="s">
        <v>508</v>
      </c>
      <c r="K162" t="s">
        <v>490</v>
      </c>
      <c r="L162" t="s">
        <v>508</v>
      </c>
      <c r="M162" t="s">
        <v>490</v>
      </c>
      <c r="N162" t="s">
        <v>508</v>
      </c>
      <c r="O162" t="s">
        <v>490</v>
      </c>
      <c r="P162" t="s">
        <v>508</v>
      </c>
      <c r="Q162" t="s">
        <v>490</v>
      </c>
      <c r="R162" t="s">
        <v>508</v>
      </c>
      <c r="S162" t="s">
        <v>490</v>
      </c>
      <c r="V162" s="8" t="s">
        <v>442</v>
      </c>
      <c r="W162" s="17" t="str">
        <f t="shared" si="67"/>
        <v/>
      </c>
      <c r="X162" s="17" t="str">
        <f t="shared" si="68"/>
        <v/>
      </c>
      <c r="Y162" s="17">
        <f t="shared" si="69"/>
        <v>15.3</v>
      </c>
      <c r="Z162" s="17">
        <f t="shared" si="70"/>
        <v>18</v>
      </c>
      <c r="AA162" s="17">
        <f t="shared" si="71"/>
        <v>15.3</v>
      </c>
      <c r="AB162" s="17">
        <f t="shared" si="72"/>
        <v>18</v>
      </c>
      <c r="AC162" s="17">
        <f t="shared" si="73"/>
        <v>15.3</v>
      </c>
      <c r="AD162" s="17">
        <f t="shared" si="74"/>
        <v>18</v>
      </c>
      <c r="AE162" s="17">
        <f t="shared" si="75"/>
        <v>15.3</v>
      </c>
      <c r="AF162" s="17">
        <f t="shared" si="76"/>
        <v>18</v>
      </c>
      <c r="AG162" s="17">
        <f t="shared" si="77"/>
        <v>15.3</v>
      </c>
      <c r="AH162" s="17">
        <f t="shared" si="78"/>
        <v>18</v>
      </c>
      <c r="AI162" s="17" t="str">
        <f t="shared" si="79"/>
        <v/>
      </c>
      <c r="AJ162" s="17" t="str">
        <f t="shared" si="80"/>
        <v/>
      </c>
      <c r="AK162" s="17" t="str">
        <f t="shared" si="81"/>
        <v/>
      </c>
      <c r="AL162" s="17" t="str">
        <f t="shared" si="82"/>
        <v>3.3pm-6pm</v>
      </c>
      <c r="AM162" s="17" t="str">
        <f t="shared" si="83"/>
        <v>3.3pm-6pm</v>
      </c>
      <c r="AN162" s="17" t="str">
        <f t="shared" si="84"/>
        <v>3.3pm-6pm</v>
      </c>
      <c r="AO162" s="17" t="str">
        <f t="shared" si="85"/>
        <v>3.3pm-6pm</v>
      </c>
      <c r="AP162" s="17" t="str">
        <f t="shared" si="86"/>
        <v>3.3pm-6pm</v>
      </c>
      <c r="AQ162" s="17" t="str">
        <f t="shared" si="87"/>
        <v/>
      </c>
      <c r="AR162" s="1" t="s">
        <v>850</v>
      </c>
      <c r="AV162" s="4" t="s">
        <v>30</v>
      </c>
      <c r="AW162" s="4" t="s">
        <v>30</v>
      </c>
      <c r="AX162" s="16" t="str">
        <f t="shared" si="8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   'phone-number': "", 'address': "3033 Brighton Blvd. Denver CO", 'other-amenities': ['','',''], 'has-drink':true, 'has-food':true},</v>
      </c>
      <c r="AY162" s="17" t="str">
        <f t="shared" si="89"/>
        <v/>
      </c>
      <c r="AZ162" s="17" t="str">
        <f t="shared" si="90"/>
        <v/>
      </c>
      <c r="BA162" s="17" t="str">
        <f t="shared" si="91"/>
        <v/>
      </c>
      <c r="BB162" s="17" t="str">
        <f t="shared" si="92"/>
        <v>&lt;img src=@img/drinkicon.png@&gt;</v>
      </c>
      <c r="BC162" s="17" t="str">
        <f t="shared" si="93"/>
        <v>&lt;img src=@img/foodicon.png@&gt;</v>
      </c>
      <c r="BD162" s="17" t="str">
        <f t="shared" si="94"/>
        <v>&lt;img src=@img/drinkicon.png@&gt;&lt;img src=@img/foodicon.png@&gt;</v>
      </c>
      <c r="BE162" s="17" t="str">
        <f t="shared" si="95"/>
        <v>drink food   RiNo</v>
      </c>
      <c r="BF162" s="17" t="str">
        <f t="shared" si="96"/>
        <v>RiNo</v>
      </c>
      <c r="BG162" s="17">
        <v>39.765416000000002</v>
      </c>
      <c r="BH162" s="17">
        <v>-104.98557</v>
      </c>
      <c r="BI162" s="17" t="str">
        <f t="shared" si="65"/>
        <v>[39.765416,-104.98557],</v>
      </c>
      <c r="BJ162" s="17"/>
      <c r="BK162" s="17" t="str">
        <f t="shared" si="66"/>
        <v/>
      </c>
      <c r="BL162" s="7"/>
    </row>
    <row r="163" spans="2:64" ht="150">
      <c r="B163" t="s">
        <v>131</v>
      </c>
      <c r="C163" t="s">
        <v>318</v>
      </c>
      <c r="G163" s="17" t="s">
        <v>582</v>
      </c>
      <c r="H163" t="s">
        <v>495</v>
      </c>
      <c r="I163" t="s">
        <v>489</v>
      </c>
      <c r="J163" t="s">
        <v>495</v>
      </c>
      <c r="K163" t="s">
        <v>489</v>
      </c>
      <c r="L163" t="s">
        <v>495</v>
      </c>
      <c r="M163" t="s">
        <v>489</v>
      </c>
      <c r="N163" t="s">
        <v>495</v>
      </c>
      <c r="O163" t="s">
        <v>489</v>
      </c>
      <c r="P163" t="s">
        <v>495</v>
      </c>
      <c r="Q163" t="s">
        <v>489</v>
      </c>
      <c r="R163" t="s">
        <v>495</v>
      </c>
      <c r="S163" t="s">
        <v>489</v>
      </c>
      <c r="T163" t="s">
        <v>495</v>
      </c>
      <c r="U163" t="s">
        <v>489</v>
      </c>
      <c r="V163" s="8" t="s">
        <v>377</v>
      </c>
      <c r="W163" s="17">
        <f t="shared" si="67"/>
        <v>16</v>
      </c>
      <c r="X163" s="17">
        <f t="shared" si="68"/>
        <v>18.3</v>
      </c>
      <c r="Y163" s="17">
        <f t="shared" si="69"/>
        <v>16</v>
      </c>
      <c r="Z163" s="17">
        <f t="shared" si="70"/>
        <v>18.3</v>
      </c>
      <c r="AA163" s="17">
        <f t="shared" si="71"/>
        <v>16</v>
      </c>
      <c r="AB163" s="17">
        <f t="shared" si="72"/>
        <v>18.3</v>
      </c>
      <c r="AC163" s="17">
        <f t="shared" si="73"/>
        <v>16</v>
      </c>
      <c r="AD163" s="17">
        <f t="shared" si="74"/>
        <v>18.3</v>
      </c>
      <c r="AE163" s="17">
        <f t="shared" si="75"/>
        <v>16</v>
      </c>
      <c r="AF163" s="17">
        <f t="shared" si="76"/>
        <v>18.3</v>
      </c>
      <c r="AG163" s="17">
        <f t="shared" si="77"/>
        <v>16</v>
      </c>
      <c r="AH163" s="17">
        <f t="shared" si="78"/>
        <v>18.3</v>
      </c>
      <c r="AI163" s="17">
        <f t="shared" si="79"/>
        <v>16</v>
      </c>
      <c r="AJ163" s="17">
        <f t="shared" si="80"/>
        <v>18.3</v>
      </c>
      <c r="AK163" s="17" t="str">
        <f t="shared" si="81"/>
        <v>4pm-6.3pm</v>
      </c>
      <c r="AL163" s="17" t="str">
        <f t="shared" si="82"/>
        <v>4pm-6.3pm</v>
      </c>
      <c r="AM163" s="17" t="str">
        <f t="shared" si="83"/>
        <v>4pm-6.3pm</v>
      </c>
      <c r="AN163" s="17" t="str">
        <f t="shared" si="84"/>
        <v>4pm-6.3pm</v>
      </c>
      <c r="AO163" s="17" t="str">
        <f t="shared" si="85"/>
        <v>4pm-6.3pm</v>
      </c>
      <c r="AP163" s="17" t="str">
        <f t="shared" si="86"/>
        <v>4pm-6.3pm</v>
      </c>
      <c r="AQ163" s="17" t="str">
        <f t="shared" si="87"/>
        <v>4pm-6.3pm</v>
      </c>
      <c r="AR163" s="2" t="s">
        <v>772</v>
      </c>
      <c r="AV163" s="4" t="s">
        <v>30</v>
      </c>
      <c r="AW163" s="4" t="s">
        <v>30</v>
      </c>
      <c r="AX163" s="16" t="str">
        <f t="shared" si="8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   'phone-number': "", 'address': "1745 Wazee St. Denver CO", 'other-amenities': ['','',''], 'has-drink':true, 'has-food':true},</v>
      </c>
      <c r="AY163" s="17" t="str">
        <f t="shared" si="89"/>
        <v/>
      </c>
      <c r="AZ163" s="17" t="str">
        <f t="shared" si="90"/>
        <v/>
      </c>
      <c r="BA163" s="17" t="str">
        <f t="shared" si="91"/>
        <v/>
      </c>
      <c r="BB163" s="17" t="str">
        <f t="shared" si="92"/>
        <v>&lt;img src=@img/drinkicon.png@&gt;</v>
      </c>
      <c r="BC163" s="17" t="str">
        <f t="shared" si="93"/>
        <v>&lt;img src=@img/foodicon.png@&gt;</v>
      </c>
      <c r="BD163" s="17" t="str">
        <f t="shared" si="94"/>
        <v>&lt;img src=@img/drinkicon.png@&gt;&lt;img src=@img/foodicon.png@&gt;</v>
      </c>
      <c r="BE163" s="17" t="str">
        <f t="shared" si="95"/>
        <v>drink food   LoDo</v>
      </c>
      <c r="BF163" s="17" t="str">
        <f t="shared" si="96"/>
        <v>LoDo</v>
      </c>
      <c r="BG163" s="17">
        <v>39.753041000000003</v>
      </c>
      <c r="BH163" s="17">
        <v>-104.998125</v>
      </c>
      <c r="BI163" s="17" t="str">
        <f t="shared" si="65"/>
        <v>[39.753041,-104.998125],</v>
      </c>
      <c r="BJ163" s="17"/>
      <c r="BK163" s="17" t="str">
        <f t="shared" si="66"/>
        <v/>
      </c>
      <c r="BL163" s="7"/>
    </row>
    <row r="164" spans="2:64" ht="135">
      <c r="B164" t="s">
        <v>271</v>
      </c>
      <c r="C164" t="s">
        <v>907</v>
      </c>
      <c r="G164" s="17" t="s">
        <v>300</v>
      </c>
      <c r="J164" t="s">
        <v>505</v>
      </c>
      <c r="K164" t="s">
        <v>489</v>
      </c>
      <c r="L164" t="s">
        <v>505</v>
      </c>
      <c r="M164" t="s">
        <v>489</v>
      </c>
      <c r="N164" t="s">
        <v>505</v>
      </c>
      <c r="O164" t="s">
        <v>489</v>
      </c>
      <c r="P164" t="s">
        <v>505</v>
      </c>
      <c r="Q164" t="s">
        <v>489</v>
      </c>
      <c r="R164" t="s">
        <v>505</v>
      </c>
      <c r="S164" t="s">
        <v>489</v>
      </c>
      <c r="V164" s="8" t="s">
        <v>1152</v>
      </c>
      <c r="W164" s="17" t="str">
        <f t="shared" si="67"/>
        <v/>
      </c>
      <c r="X164" s="17" t="str">
        <f t="shared" si="68"/>
        <v/>
      </c>
      <c r="Y164" s="17">
        <f t="shared" si="69"/>
        <v>16.3</v>
      </c>
      <c r="Z164" s="17">
        <f t="shared" si="70"/>
        <v>18.3</v>
      </c>
      <c r="AA164" s="17">
        <f t="shared" si="71"/>
        <v>16.3</v>
      </c>
      <c r="AB164" s="17">
        <f t="shared" si="72"/>
        <v>18.3</v>
      </c>
      <c r="AC164" s="17">
        <f t="shared" si="73"/>
        <v>16.3</v>
      </c>
      <c r="AD164" s="17">
        <f t="shared" si="74"/>
        <v>18.3</v>
      </c>
      <c r="AE164" s="17">
        <f t="shared" si="75"/>
        <v>16.3</v>
      </c>
      <c r="AF164" s="17">
        <f t="shared" si="76"/>
        <v>18.3</v>
      </c>
      <c r="AG164" s="17">
        <f t="shared" si="77"/>
        <v>16.3</v>
      </c>
      <c r="AH164" s="17">
        <f t="shared" si="78"/>
        <v>18.3</v>
      </c>
      <c r="AI164" s="17" t="str">
        <f t="shared" si="79"/>
        <v/>
      </c>
      <c r="AJ164" s="17" t="str">
        <f t="shared" si="80"/>
        <v/>
      </c>
      <c r="AK164" s="17" t="str">
        <f t="shared" si="81"/>
        <v/>
      </c>
      <c r="AL164" s="17" t="str">
        <f t="shared" si="82"/>
        <v>4.3pm-6.3pm</v>
      </c>
      <c r="AM164" s="17" t="str">
        <f t="shared" si="83"/>
        <v>4.3pm-6.3pm</v>
      </c>
      <c r="AN164" s="17" t="str">
        <f t="shared" si="84"/>
        <v>4.3pm-6.3pm</v>
      </c>
      <c r="AO164" s="17" t="str">
        <f t="shared" si="85"/>
        <v>4.3pm-6.3pm</v>
      </c>
      <c r="AP164" s="17" t="str">
        <f t="shared" si="86"/>
        <v>4.3pm-6.3pm</v>
      </c>
      <c r="AQ164" s="17" t="str">
        <f t="shared" si="87"/>
        <v/>
      </c>
      <c r="AR164" t="s">
        <v>705</v>
      </c>
      <c r="AS164" t="s">
        <v>485</v>
      </c>
      <c r="AV164" t="s">
        <v>30</v>
      </c>
      <c r="AW164" t="s">
        <v>31</v>
      </c>
      <c r="AX164" s="16" t="str">
        <f t="shared" si="8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   'phone-number': "", 'address': "2376 15th St, Denver, CO ", 'other-amenities': ['outside','',''], 'has-drink':true, 'has-food':false},</v>
      </c>
      <c r="AY164" s="17" t="str">
        <f t="shared" si="89"/>
        <v>&lt;img src=@img/outdoor.png@&gt;</v>
      </c>
      <c r="AZ164" s="17" t="str">
        <f t="shared" si="90"/>
        <v/>
      </c>
      <c r="BA164" s="17" t="str">
        <f t="shared" si="91"/>
        <v/>
      </c>
      <c r="BB164" s="17" t="str">
        <f t="shared" si="92"/>
        <v>&lt;img src=@img/drinkicon.png@&gt;</v>
      </c>
      <c r="BC164" s="17" t="str">
        <f t="shared" si="93"/>
        <v/>
      </c>
      <c r="BD164" s="17" t="str">
        <f t="shared" si="94"/>
        <v>&lt;img src=@img/outdoor.png@&gt;&lt;img src=@img/drinkicon.png@&gt;</v>
      </c>
      <c r="BE164" s="17" t="str">
        <f t="shared" si="95"/>
        <v>outdoor drink   highlands</v>
      </c>
      <c r="BF164" s="17" t="str">
        <f t="shared" si="96"/>
        <v>Highlands</v>
      </c>
      <c r="BG164" s="17">
        <v>39.756174000000001</v>
      </c>
      <c r="BH164" s="17">
        <v>-105.009308</v>
      </c>
      <c r="BI164" s="17" t="str">
        <f t="shared" si="65"/>
        <v>[39.756174,-105.009308],</v>
      </c>
      <c r="BJ164" s="17"/>
      <c r="BK164" s="17" t="str">
        <f t="shared" si="66"/>
        <v/>
      </c>
      <c r="BL164" s="7"/>
    </row>
    <row r="165" spans="2:64" ht="409.5">
      <c r="B165" s="1" t="s">
        <v>951</v>
      </c>
      <c r="C165" t="s">
        <v>913</v>
      </c>
      <c r="G165" s="20" t="s">
        <v>952</v>
      </c>
      <c r="L165">
        <v>1700</v>
      </c>
      <c r="M165">
        <v>1900</v>
      </c>
      <c r="N165">
        <v>1700</v>
      </c>
      <c r="O165">
        <v>1900</v>
      </c>
      <c r="P165">
        <v>1700</v>
      </c>
      <c r="Q165">
        <v>1900</v>
      </c>
      <c r="R165">
        <v>1700</v>
      </c>
      <c r="S165">
        <v>1900</v>
      </c>
      <c r="V165" s="12" t="s">
        <v>1069</v>
      </c>
      <c r="W165" s="17" t="str">
        <f t="shared" si="67"/>
        <v/>
      </c>
      <c r="X165" s="17" t="str">
        <f t="shared" si="68"/>
        <v/>
      </c>
      <c r="Y165" s="17" t="str">
        <f t="shared" si="69"/>
        <v/>
      </c>
      <c r="Z165" s="17" t="str">
        <f t="shared" si="70"/>
        <v/>
      </c>
      <c r="AA165" s="17">
        <f t="shared" si="71"/>
        <v>17</v>
      </c>
      <c r="AB165" s="17">
        <f t="shared" si="72"/>
        <v>19</v>
      </c>
      <c r="AC165" s="17">
        <f t="shared" si="73"/>
        <v>17</v>
      </c>
      <c r="AD165" s="17">
        <f t="shared" si="74"/>
        <v>19</v>
      </c>
      <c r="AE165" s="17">
        <f t="shared" si="75"/>
        <v>17</v>
      </c>
      <c r="AF165" s="17">
        <f t="shared" si="76"/>
        <v>19</v>
      </c>
      <c r="AG165" s="17">
        <f t="shared" si="77"/>
        <v>17</v>
      </c>
      <c r="AH165" s="17">
        <f t="shared" si="78"/>
        <v>19</v>
      </c>
      <c r="AI165" s="17" t="str">
        <f t="shared" si="79"/>
        <v/>
      </c>
      <c r="AJ165" s="17" t="str">
        <f t="shared" si="80"/>
        <v/>
      </c>
      <c r="AK165" s="17" t="str">
        <f t="shared" si="81"/>
        <v/>
      </c>
      <c r="AL165" s="17" t="str">
        <f t="shared" si="82"/>
        <v/>
      </c>
      <c r="AM165" s="17" t="str">
        <f t="shared" si="83"/>
        <v>5pm-7pm</v>
      </c>
      <c r="AN165" s="17" t="str">
        <f t="shared" si="84"/>
        <v>5pm-7pm</v>
      </c>
      <c r="AO165" s="17" t="str">
        <f t="shared" si="85"/>
        <v>5pm-7pm</v>
      </c>
      <c r="AP165" s="17" t="str">
        <f t="shared" si="86"/>
        <v>5pm-7pm</v>
      </c>
      <c r="AQ165" s="17" t="str">
        <f t="shared" si="87"/>
        <v/>
      </c>
      <c r="AR165" t="s">
        <v>1070</v>
      </c>
      <c r="AV165" s="4" t="s">
        <v>30</v>
      </c>
      <c r="AW165" s="4" t="s">
        <v>31</v>
      </c>
      <c r="AX165" s="16" t="str">
        <f t="shared" si="8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   'phone-number': "", 'address': "2202 Kearney St Denver CO", 'other-amenities': ['','',''], 'has-drink':true, 'has-food':false},</v>
      </c>
      <c r="AY165" s="17" t="str">
        <f t="shared" si="89"/>
        <v/>
      </c>
      <c r="AZ165" s="17" t="str">
        <f t="shared" si="90"/>
        <v/>
      </c>
      <c r="BA165" s="17" t="str">
        <f t="shared" si="91"/>
        <v/>
      </c>
      <c r="BB165" s="17" t="str">
        <f t="shared" si="92"/>
        <v>&lt;img src=@img/drinkicon.png@&gt;</v>
      </c>
      <c r="BC165" s="17" t="str">
        <f t="shared" si="93"/>
        <v/>
      </c>
      <c r="BD165" s="17" t="str">
        <f t="shared" si="94"/>
        <v>&lt;img src=@img/drinkicon.png@&gt;</v>
      </c>
      <c r="BE165" s="17" t="str">
        <f t="shared" si="95"/>
        <v>drink   lowery</v>
      </c>
      <c r="BF165" s="17" t="str">
        <f t="shared" si="96"/>
        <v>Lowery</v>
      </c>
      <c r="BG165" s="17">
        <v>39.749504999999999</v>
      </c>
      <c r="BH165" s="17">
        <v>-104.917292</v>
      </c>
      <c r="BI165" s="17" t="str">
        <f t="shared" si="65"/>
        <v>[39.749505,-104.917292],</v>
      </c>
      <c r="BJ165" s="17"/>
      <c r="BK165" s="17" t="str">
        <f t="shared" si="66"/>
        <v/>
      </c>
      <c r="BL165" s="17"/>
    </row>
    <row r="166" spans="2:64" ht="165">
      <c r="B166" t="s">
        <v>959</v>
      </c>
      <c r="C166" t="s">
        <v>908</v>
      </c>
      <c r="G166" s="16" t="s">
        <v>960</v>
      </c>
      <c r="H166">
        <v>1500</v>
      </c>
      <c r="I166">
        <v>1800</v>
      </c>
      <c r="J166">
        <v>1500</v>
      </c>
      <c r="K166">
        <v>1800</v>
      </c>
      <c r="L166">
        <v>1500</v>
      </c>
      <c r="M166">
        <v>1800</v>
      </c>
      <c r="N166">
        <v>1500</v>
      </c>
      <c r="O166">
        <v>1800</v>
      </c>
      <c r="P166">
        <v>1500</v>
      </c>
      <c r="Q166">
        <v>1800</v>
      </c>
      <c r="R166">
        <v>1500</v>
      </c>
      <c r="S166">
        <v>1800</v>
      </c>
      <c r="T166">
        <v>1500</v>
      </c>
      <c r="U166">
        <v>1800</v>
      </c>
      <c r="V166" s="8" t="s">
        <v>1079</v>
      </c>
      <c r="W166" s="17">
        <f t="shared" si="67"/>
        <v>15</v>
      </c>
      <c r="X166" s="17">
        <f t="shared" si="68"/>
        <v>18</v>
      </c>
      <c r="Y166" s="17">
        <f t="shared" si="69"/>
        <v>15</v>
      </c>
      <c r="Z166" s="17">
        <f t="shared" si="70"/>
        <v>18</v>
      </c>
      <c r="AA166" s="17">
        <f t="shared" si="71"/>
        <v>15</v>
      </c>
      <c r="AB166" s="17">
        <f t="shared" si="72"/>
        <v>18</v>
      </c>
      <c r="AC166" s="17">
        <f t="shared" si="73"/>
        <v>15</v>
      </c>
      <c r="AD166" s="17">
        <f t="shared" si="74"/>
        <v>18</v>
      </c>
      <c r="AE166" s="17">
        <f t="shared" si="75"/>
        <v>15</v>
      </c>
      <c r="AF166" s="17">
        <f t="shared" si="76"/>
        <v>18</v>
      </c>
      <c r="AG166" s="17">
        <f t="shared" si="77"/>
        <v>15</v>
      </c>
      <c r="AH166" s="17">
        <f t="shared" si="78"/>
        <v>18</v>
      </c>
      <c r="AI166" s="17">
        <f t="shared" si="79"/>
        <v>15</v>
      </c>
      <c r="AJ166" s="17">
        <f t="shared" si="80"/>
        <v>18</v>
      </c>
      <c r="AK166" s="17" t="str">
        <f t="shared" si="81"/>
        <v>3pm-6pm</v>
      </c>
      <c r="AL166" s="17" t="str">
        <f t="shared" si="82"/>
        <v>3pm-6pm</v>
      </c>
      <c r="AM166" s="17" t="str">
        <f t="shared" si="83"/>
        <v>3pm-6pm</v>
      </c>
      <c r="AN166" s="17" t="str">
        <f t="shared" si="84"/>
        <v>3pm-6pm</v>
      </c>
      <c r="AO166" s="17" t="str">
        <f t="shared" si="85"/>
        <v>3pm-6pm</v>
      </c>
      <c r="AP166" s="17" t="str">
        <f t="shared" si="86"/>
        <v>3pm-6pm</v>
      </c>
      <c r="AQ166" s="17" t="str">
        <f t="shared" si="87"/>
        <v>3pm-6pm</v>
      </c>
      <c r="AR166" s="21" t="s">
        <v>1078</v>
      </c>
      <c r="AV166" s="4" t="s">
        <v>30</v>
      </c>
      <c r="AW166" s="4" t="s">
        <v>30</v>
      </c>
      <c r="AX166" s="16" t="str">
        <f t="shared" si="8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   'phone-number': "", 'address': "10155 E 29th Dr Denver CO", 'other-amenities': ['','',''], 'has-drink':true, 'has-food':true},</v>
      </c>
      <c r="AY166" s="17" t="str">
        <f t="shared" si="89"/>
        <v/>
      </c>
      <c r="AZ166" s="17" t="str">
        <f t="shared" si="90"/>
        <v/>
      </c>
      <c r="BA166" s="17" t="str">
        <f t="shared" si="91"/>
        <v/>
      </c>
      <c r="BB166" s="17" t="str">
        <f t="shared" si="92"/>
        <v>&lt;img src=@img/drinkicon.png@&gt;</v>
      </c>
      <c r="BC166" s="17" t="str">
        <f t="shared" si="93"/>
        <v>&lt;img src=@img/foodicon.png@&gt;</v>
      </c>
      <c r="BD166" s="17" t="str">
        <f t="shared" si="94"/>
        <v>&lt;img src=@img/drinkicon.png@&gt;&lt;img src=@img/foodicon.png@&gt;</v>
      </c>
      <c r="BE166" s="17" t="str">
        <f t="shared" si="95"/>
        <v>drink food   stapleton</v>
      </c>
      <c r="BF166" s="17" t="str">
        <f t="shared" si="96"/>
        <v>Stapleton</v>
      </c>
      <c r="BG166" s="17">
        <v>39.759636</v>
      </c>
      <c r="BH166" s="17">
        <v>-104.868858</v>
      </c>
      <c r="BI166" s="17" t="str">
        <f t="shared" si="65"/>
        <v>[39.759636,-104.868858],</v>
      </c>
      <c r="BJ166" s="17"/>
      <c r="BK166" s="17" t="str">
        <f t="shared" si="66"/>
        <v/>
      </c>
      <c r="BL166" s="17"/>
    </row>
    <row r="167" spans="2:64" ht="150">
      <c r="B167" t="s">
        <v>132</v>
      </c>
      <c r="C167" t="s">
        <v>316</v>
      </c>
      <c r="G167" s="17" t="s">
        <v>583</v>
      </c>
      <c r="H167" t="s">
        <v>488</v>
      </c>
      <c r="I167" t="s">
        <v>492</v>
      </c>
      <c r="J167" t="s">
        <v>488</v>
      </c>
      <c r="K167" t="s">
        <v>492</v>
      </c>
      <c r="L167" t="s">
        <v>488</v>
      </c>
      <c r="M167" t="s">
        <v>492</v>
      </c>
      <c r="N167" t="s">
        <v>488</v>
      </c>
      <c r="O167" t="s">
        <v>492</v>
      </c>
      <c r="P167" t="s">
        <v>488</v>
      </c>
      <c r="Q167" t="s">
        <v>492</v>
      </c>
      <c r="R167" t="s">
        <v>488</v>
      </c>
      <c r="S167" t="s">
        <v>492</v>
      </c>
      <c r="T167" t="s">
        <v>488</v>
      </c>
      <c r="U167" t="s">
        <v>492</v>
      </c>
      <c r="V167" s="8" t="s">
        <v>378</v>
      </c>
      <c r="W167" s="17">
        <f t="shared" si="67"/>
        <v>15</v>
      </c>
      <c r="X167" s="17">
        <f t="shared" si="68"/>
        <v>17</v>
      </c>
      <c r="Y167" s="17">
        <f t="shared" si="69"/>
        <v>15</v>
      </c>
      <c r="Z167" s="17">
        <f t="shared" si="70"/>
        <v>17</v>
      </c>
      <c r="AA167" s="17">
        <f t="shared" si="71"/>
        <v>15</v>
      </c>
      <c r="AB167" s="17">
        <f t="shared" si="72"/>
        <v>17</v>
      </c>
      <c r="AC167" s="17">
        <f t="shared" si="73"/>
        <v>15</v>
      </c>
      <c r="AD167" s="17">
        <f t="shared" si="74"/>
        <v>17</v>
      </c>
      <c r="AE167" s="17">
        <f t="shared" si="75"/>
        <v>15</v>
      </c>
      <c r="AF167" s="17">
        <f t="shared" si="76"/>
        <v>17</v>
      </c>
      <c r="AG167" s="17">
        <f t="shared" si="77"/>
        <v>15</v>
      </c>
      <c r="AH167" s="17">
        <f t="shared" si="78"/>
        <v>17</v>
      </c>
      <c r="AI167" s="17">
        <f t="shared" si="79"/>
        <v>15</v>
      </c>
      <c r="AJ167" s="17">
        <f t="shared" si="80"/>
        <v>17</v>
      </c>
      <c r="AK167" s="17" t="str">
        <f t="shared" si="81"/>
        <v>3pm-5pm</v>
      </c>
      <c r="AL167" s="17" t="str">
        <f t="shared" si="82"/>
        <v>3pm-5pm</v>
      </c>
      <c r="AM167" s="17" t="str">
        <f t="shared" si="83"/>
        <v>3pm-5pm</v>
      </c>
      <c r="AN167" s="17" t="str">
        <f t="shared" si="84"/>
        <v>3pm-5pm</v>
      </c>
      <c r="AO167" s="17" t="str">
        <f t="shared" si="85"/>
        <v>3pm-5pm</v>
      </c>
      <c r="AP167" s="17" t="str">
        <f t="shared" si="86"/>
        <v>3pm-5pm</v>
      </c>
      <c r="AQ167" s="17" t="str">
        <f t="shared" si="87"/>
        <v>3pm-5pm</v>
      </c>
      <c r="AR167" t="s">
        <v>773</v>
      </c>
      <c r="AV167" s="4" t="s">
        <v>30</v>
      </c>
      <c r="AW167" s="4" t="s">
        <v>30</v>
      </c>
      <c r="AX167" s="16" t="str">
        <f t="shared" si="8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   'phone-number': "", 'address': "1100 14th St Denver CO", 'other-amenities': ['','',''], 'has-drink':true, 'has-food':true},</v>
      </c>
      <c r="AY167" s="17" t="str">
        <f t="shared" si="89"/>
        <v/>
      </c>
      <c r="AZ167" s="17" t="str">
        <f t="shared" si="90"/>
        <v/>
      </c>
      <c r="BA167" s="17" t="str">
        <f t="shared" si="91"/>
        <v/>
      </c>
      <c r="BB167" s="17" t="str">
        <f t="shared" si="92"/>
        <v>&lt;img src=@img/drinkicon.png@&gt;</v>
      </c>
      <c r="BC167" s="17" t="str">
        <f t="shared" si="93"/>
        <v>&lt;img src=@img/foodicon.png@&gt;</v>
      </c>
      <c r="BD167" s="17" t="str">
        <f t="shared" si="94"/>
        <v>&lt;img src=@img/drinkicon.png@&gt;&lt;img src=@img/foodicon.png@&gt;</v>
      </c>
      <c r="BE167" s="17" t="str">
        <f t="shared" si="95"/>
        <v>drink food   Downtown</v>
      </c>
      <c r="BF167" s="17" t="str">
        <f t="shared" si="96"/>
        <v>Downtown</v>
      </c>
      <c r="BG167" s="17">
        <v>39.746029</v>
      </c>
      <c r="BH167" s="17">
        <v>-104.998508</v>
      </c>
      <c r="BI167" s="17" t="str">
        <f t="shared" si="65"/>
        <v>[39.746029,-104.998508],</v>
      </c>
      <c r="BJ167" s="17"/>
      <c r="BK167" s="17" t="str">
        <f t="shared" si="66"/>
        <v/>
      </c>
      <c r="BL167" s="7"/>
    </row>
    <row r="168" spans="2:64" ht="150">
      <c r="B168" t="s">
        <v>244</v>
      </c>
      <c r="C168" t="s">
        <v>912</v>
      </c>
      <c r="G168" s="17" t="s">
        <v>695</v>
      </c>
      <c r="L168" t="s">
        <v>491</v>
      </c>
      <c r="M168" t="s">
        <v>509</v>
      </c>
      <c r="N168" t="s">
        <v>491</v>
      </c>
      <c r="O168" t="s">
        <v>509</v>
      </c>
      <c r="P168" t="s">
        <v>491</v>
      </c>
      <c r="Q168" t="s">
        <v>496</v>
      </c>
      <c r="R168" t="s">
        <v>491</v>
      </c>
      <c r="S168" t="s">
        <v>496</v>
      </c>
      <c r="T168" t="s">
        <v>491</v>
      </c>
      <c r="U168" t="s">
        <v>496</v>
      </c>
      <c r="V168" s="8" t="s">
        <v>469</v>
      </c>
      <c r="W168" s="17" t="str">
        <f t="shared" si="67"/>
        <v/>
      </c>
      <c r="X168" s="17" t="str">
        <f t="shared" si="68"/>
        <v/>
      </c>
      <c r="Y168" s="17" t="str">
        <f t="shared" si="69"/>
        <v/>
      </c>
      <c r="Z168" s="17" t="str">
        <f t="shared" si="70"/>
        <v/>
      </c>
      <c r="AA168" s="17">
        <f t="shared" si="71"/>
        <v>19</v>
      </c>
      <c r="AB168" s="17">
        <f t="shared" si="72"/>
        <v>20.3</v>
      </c>
      <c r="AC168" s="17">
        <f t="shared" si="73"/>
        <v>19</v>
      </c>
      <c r="AD168" s="17">
        <f t="shared" si="74"/>
        <v>20.3</v>
      </c>
      <c r="AE168" s="17">
        <f t="shared" si="75"/>
        <v>19</v>
      </c>
      <c r="AF168" s="17">
        <f t="shared" si="76"/>
        <v>21</v>
      </c>
      <c r="AG168" s="17">
        <f t="shared" si="77"/>
        <v>19</v>
      </c>
      <c r="AH168" s="17">
        <f t="shared" si="78"/>
        <v>21</v>
      </c>
      <c r="AI168" s="17">
        <f t="shared" si="79"/>
        <v>19</v>
      </c>
      <c r="AJ168" s="17">
        <f t="shared" si="80"/>
        <v>21</v>
      </c>
      <c r="AK168" s="17" t="str">
        <f t="shared" si="81"/>
        <v/>
      </c>
      <c r="AL168" s="17" t="str">
        <f t="shared" si="82"/>
        <v/>
      </c>
      <c r="AM168" s="17" t="str">
        <f t="shared" si="83"/>
        <v>7pm-8.3pm</v>
      </c>
      <c r="AN168" s="17" t="str">
        <f t="shared" si="84"/>
        <v>7pm-8.3pm</v>
      </c>
      <c r="AO168" s="17" t="str">
        <f t="shared" si="85"/>
        <v>7pm-9pm</v>
      </c>
      <c r="AP168" s="17" t="str">
        <f t="shared" si="86"/>
        <v>7pm-9pm</v>
      </c>
      <c r="AQ168" s="17" t="str">
        <f t="shared" si="87"/>
        <v>7pm-9pm</v>
      </c>
      <c r="AR168" t="s">
        <v>882</v>
      </c>
      <c r="AV168" t="s">
        <v>30</v>
      </c>
      <c r="AW168" t="s">
        <v>31</v>
      </c>
      <c r="AX168" s="16" t="str">
        <f t="shared" si="8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   'phone-number': "", 'address': "1330 27th Street, 303-295-3333 Denver CO", 'other-amenities': ['','',''], 'has-drink':true, 'has-food':false},</v>
      </c>
      <c r="AY168" s="17" t="str">
        <f t="shared" si="89"/>
        <v/>
      </c>
      <c r="AZ168" s="17" t="str">
        <f t="shared" si="90"/>
        <v/>
      </c>
      <c r="BA168" s="17" t="str">
        <f t="shared" si="91"/>
        <v/>
      </c>
      <c r="BB168" s="17" t="str">
        <f t="shared" si="92"/>
        <v>&lt;img src=@img/drinkicon.png@&gt;</v>
      </c>
      <c r="BC168" s="17" t="str">
        <f t="shared" si="93"/>
        <v/>
      </c>
      <c r="BD168" s="17" t="str">
        <f t="shared" si="94"/>
        <v>&lt;img src=@img/drinkicon.png@&gt;</v>
      </c>
      <c r="BE168" s="17" t="str">
        <f t="shared" si="95"/>
        <v>drink   five</v>
      </c>
      <c r="BF168" s="17" t="str">
        <f t="shared" si="96"/>
        <v>Five Points</v>
      </c>
      <c r="BG168" s="17">
        <v>39.759624000000002</v>
      </c>
      <c r="BH168" s="17">
        <v>-104.98459699999999</v>
      </c>
      <c r="BI168" s="17" t="str">
        <f t="shared" si="65"/>
        <v>[39.759624,-104.984597],</v>
      </c>
      <c r="BJ168" s="17"/>
      <c r="BK168" s="17" t="str">
        <f t="shared" si="66"/>
        <v/>
      </c>
      <c r="BL168" s="7"/>
    </row>
    <row r="169" spans="2:64" ht="135">
      <c r="B169" t="s">
        <v>276</v>
      </c>
      <c r="C169" t="s">
        <v>913</v>
      </c>
      <c r="G169" s="17" t="s">
        <v>305</v>
      </c>
      <c r="J169" t="s">
        <v>488</v>
      </c>
      <c r="K169" t="s">
        <v>490</v>
      </c>
      <c r="L169" t="s">
        <v>488</v>
      </c>
      <c r="M169" t="s">
        <v>490</v>
      </c>
      <c r="T169" t="s">
        <v>488</v>
      </c>
      <c r="U169" t="s">
        <v>490</v>
      </c>
      <c r="V169" s="8" t="s">
        <v>306</v>
      </c>
      <c r="W169" s="17" t="str">
        <f t="shared" si="67"/>
        <v/>
      </c>
      <c r="X169" s="17" t="str">
        <f t="shared" si="68"/>
        <v/>
      </c>
      <c r="Y169" s="17">
        <f t="shared" si="69"/>
        <v>15</v>
      </c>
      <c r="Z169" s="17">
        <f t="shared" si="70"/>
        <v>18</v>
      </c>
      <c r="AA169" s="17">
        <f t="shared" si="71"/>
        <v>15</v>
      </c>
      <c r="AB169" s="17">
        <f t="shared" si="72"/>
        <v>18</v>
      </c>
      <c r="AC169" s="17" t="str">
        <f t="shared" si="73"/>
        <v/>
      </c>
      <c r="AD169" s="17" t="str">
        <f t="shared" si="74"/>
        <v/>
      </c>
      <c r="AE169" s="17" t="str">
        <f t="shared" si="75"/>
        <v/>
      </c>
      <c r="AF169" s="17" t="str">
        <f t="shared" si="76"/>
        <v/>
      </c>
      <c r="AG169" s="17" t="str">
        <f t="shared" si="77"/>
        <v/>
      </c>
      <c r="AH169" s="17" t="str">
        <f t="shared" si="78"/>
        <v/>
      </c>
      <c r="AI169" s="17">
        <f t="shared" si="79"/>
        <v>15</v>
      </c>
      <c r="AJ169" s="17">
        <f t="shared" si="80"/>
        <v>18</v>
      </c>
      <c r="AK169" s="17" t="str">
        <f t="shared" si="81"/>
        <v/>
      </c>
      <c r="AL169" s="17" t="str">
        <f t="shared" si="82"/>
        <v>3pm-6pm</v>
      </c>
      <c r="AM169" s="17" t="str">
        <f t="shared" si="83"/>
        <v>3pm-6pm</v>
      </c>
      <c r="AN169" s="17" t="str">
        <f t="shared" si="84"/>
        <v/>
      </c>
      <c r="AO169" s="17" t="str">
        <f t="shared" si="85"/>
        <v/>
      </c>
      <c r="AP169" s="17" t="str">
        <f t="shared" si="86"/>
        <v/>
      </c>
      <c r="AQ169" s="17" t="str">
        <f t="shared" si="87"/>
        <v>3pm-6pm</v>
      </c>
      <c r="AR169" t="s">
        <v>484</v>
      </c>
      <c r="AT169" t="s">
        <v>486</v>
      </c>
      <c r="AV169" t="s">
        <v>30</v>
      </c>
      <c r="AW169" t="s">
        <v>30</v>
      </c>
      <c r="AX169" s="16" t="str">
        <f t="shared" si="8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   'phone-number': "", 'address': "94 Rampart Way, Denver, CO", 'other-amenities': ['','pet',''], 'has-drink':true, 'has-food':true},</v>
      </c>
      <c r="AY169" s="17" t="str">
        <f t="shared" si="89"/>
        <v/>
      </c>
      <c r="AZ169" s="17" t="str">
        <f t="shared" si="90"/>
        <v>&lt;img src=@img/pets.png@&gt;</v>
      </c>
      <c r="BA169" s="17" t="str">
        <f t="shared" si="91"/>
        <v/>
      </c>
      <c r="BB169" s="17" t="str">
        <f t="shared" si="92"/>
        <v>&lt;img src=@img/drinkicon.png@&gt;</v>
      </c>
      <c r="BC169" s="17" t="str">
        <f t="shared" si="93"/>
        <v>&lt;img src=@img/foodicon.png@&gt;</v>
      </c>
      <c r="BD169" s="17" t="str">
        <f t="shared" si="94"/>
        <v>&lt;img src=@img/pets.png@&gt;&lt;img src=@img/drinkicon.png@&gt;&lt;img src=@img/foodicon.png@&gt;</v>
      </c>
      <c r="BE169" s="17" t="str">
        <f t="shared" si="95"/>
        <v>pet drink food   lowery</v>
      </c>
      <c r="BF169" s="17" t="str">
        <f t="shared" si="96"/>
        <v>Lowery</v>
      </c>
      <c r="BG169" s="17">
        <v>39.719448</v>
      </c>
      <c r="BH169" s="17">
        <v>-104.897385</v>
      </c>
      <c r="BI169" s="17" t="str">
        <f t="shared" si="65"/>
        <v>[39.719448,-104.897385],</v>
      </c>
      <c r="BJ169" s="17"/>
      <c r="BK169" s="17" t="str">
        <f t="shared" si="66"/>
        <v/>
      </c>
      <c r="BL169" s="7"/>
    </row>
    <row r="170" spans="2:64" ht="135">
      <c r="B170" t="s">
        <v>1030</v>
      </c>
      <c r="C170" s="17" t="s">
        <v>421</v>
      </c>
      <c r="G170" s="16" t="s">
        <v>1031</v>
      </c>
      <c r="H170">
        <v>1500</v>
      </c>
      <c r="I170">
        <v>1800</v>
      </c>
      <c r="J170">
        <v>1100</v>
      </c>
      <c r="K170">
        <v>1800</v>
      </c>
      <c r="L170">
        <v>1100</v>
      </c>
      <c r="M170">
        <v>1800</v>
      </c>
      <c r="N170">
        <v>1100</v>
      </c>
      <c r="O170">
        <v>1800</v>
      </c>
      <c r="P170">
        <v>1100</v>
      </c>
      <c r="Q170">
        <v>1800</v>
      </c>
      <c r="R170">
        <v>1100</v>
      </c>
      <c r="S170">
        <v>1800</v>
      </c>
      <c r="T170">
        <v>1500</v>
      </c>
      <c r="U170">
        <v>1800</v>
      </c>
      <c r="V170" s="8" t="s">
        <v>332</v>
      </c>
      <c r="W170" s="17">
        <f t="shared" si="67"/>
        <v>15</v>
      </c>
      <c r="X170" s="17">
        <f t="shared" si="68"/>
        <v>18</v>
      </c>
      <c r="Y170" s="17">
        <f t="shared" si="69"/>
        <v>11</v>
      </c>
      <c r="Z170" s="17">
        <f t="shared" si="70"/>
        <v>18</v>
      </c>
      <c r="AA170" s="17">
        <f t="shared" si="71"/>
        <v>11</v>
      </c>
      <c r="AB170" s="17">
        <f t="shared" si="72"/>
        <v>18</v>
      </c>
      <c r="AC170" s="17">
        <f t="shared" si="73"/>
        <v>11</v>
      </c>
      <c r="AD170" s="17">
        <f t="shared" si="74"/>
        <v>18</v>
      </c>
      <c r="AE170" s="17">
        <f t="shared" si="75"/>
        <v>11</v>
      </c>
      <c r="AF170" s="17">
        <f t="shared" si="76"/>
        <v>18</v>
      </c>
      <c r="AG170" s="17">
        <f t="shared" si="77"/>
        <v>11</v>
      </c>
      <c r="AH170" s="17">
        <f t="shared" si="78"/>
        <v>18</v>
      </c>
      <c r="AI170" s="17">
        <f t="shared" si="79"/>
        <v>15</v>
      </c>
      <c r="AJ170" s="17">
        <f t="shared" si="80"/>
        <v>18</v>
      </c>
      <c r="AK170" s="17" t="str">
        <f t="shared" si="81"/>
        <v>3pm-6pm</v>
      </c>
      <c r="AL170" s="17" t="str">
        <f t="shared" si="82"/>
        <v>11am-6pm</v>
      </c>
      <c r="AM170" s="17" t="str">
        <f t="shared" si="83"/>
        <v>11am-6pm</v>
      </c>
      <c r="AN170" s="17" t="str">
        <f t="shared" si="84"/>
        <v>11am-6pm</v>
      </c>
      <c r="AO170" s="17" t="str">
        <f t="shared" si="85"/>
        <v>11am-6pm</v>
      </c>
      <c r="AP170" s="17" t="str">
        <f t="shared" si="86"/>
        <v>11am-6pm</v>
      </c>
      <c r="AQ170" s="17" t="str">
        <f t="shared" si="87"/>
        <v>3pm-6pm</v>
      </c>
      <c r="AR170" s="1" t="s">
        <v>1132</v>
      </c>
      <c r="AV170" s="4" t="s">
        <v>30</v>
      </c>
      <c r="AW170" s="4" t="s">
        <v>30</v>
      </c>
      <c r="AX170" s="16" t="str">
        <f t="shared" si="8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   'phone-number': "", 'address': "12708 Lowell Blvd Broomfield CO", 'other-amenities': ['','',''], 'has-drink':true, 'has-food':true},</v>
      </c>
      <c r="AY170" s="17" t="str">
        <f t="shared" si="89"/>
        <v/>
      </c>
      <c r="AZ170" s="17" t="str">
        <f t="shared" si="90"/>
        <v/>
      </c>
      <c r="BA170" s="17" t="str">
        <f t="shared" si="91"/>
        <v/>
      </c>
      <c r="BB170" s="17" t="str">
        <f t="shared" si="92"/>
        <v>&lt;img src=@img/drinkicon.png@&gt;</v>
      </c>
      <c r="BC170" s="17" t="str">
        <f t="shared" si="93"/>
        <v>&lt;img src=@img/foodicon.png@&gt;</v>
      </c>
      <c r="BD170" s="17" t="str">
        <f t="shared" si="94"/>
        <v>&lt;img src=@img/drinkicon.png@&gt;&lt;img src=@img/foodicon.png@&gt;</v>
      </c>
      <c r="BE170" s="17" t="str">
        <f t="shared" si="95"/>
        <v>drink food   Westminster</v>
      </c>
      <c r="BF170" s="17" t="str">
        <f t="shared" si="96"/>
        <v>Westminster</v>
      </c>
      <c r="BG170" s="17">
        <v>39.927202999999999</v>
      </c>
      <c r="BH170" s="17">
        <v>-105.03295</v>
      </c>
      <c r="BI170" s="17" t="str">
        <f t="shared" si="65"/>
        <v>[39.927203,-105.03295],</v>
      </c>
      <c r="BJ170" s="17"/>
      <c r="BK170" s="17" t="str">
        <f t="shared" si="66"/>
        <v/>
      </c>
      <c r="BL170" s="17"/>
    </row>
    <row r="171" spans="2:64" ht="120">
      <c r="B171" t="s">
        <v>965</v>
      </c>
      <c r="C171" t="s">
        <v>908</v>
      </c>
      <c r="G171" s="16" t="s">
        <v>966</v>
      </c>
      <c r="W171" s="17" t="str">
        <f t="shared" si="67"/>
        <v/>
      </c>
      <c r="X171" s="17" t="str">
        <f t="shared" si="68"/>
        <v/>
      </c>
      <c r="Y171" s="17" t="str">
        <f t="shared" si="69"/>
        <v/>
      </c>
      <c r="Z171" s="17" t="str">
        <f t="shared" si="70"/>
        <v/>
      </c>
      <c r="AA171" s="17" t="str">
        <f t="shared" si="71"/>
        <v/>
      </c>
      <c r="AB171" s="17" t="str">
        <f t="shared" si="72"/>
        <v/>
      </c>
      <c r="AC171" s="17" t="str">
        <f t="shared" si="73"/>
        <v/>
      </c>
      <c r="AD171" s="17" t="str">
        <f t="shared" si="74"/>
        <v/>
      </c>
      <c r="AE171" s="17" t="str">
        <f t="shared" si="75"/>
        <v/>
      </c>
      <c r="AF171" s="17" t="str">
        <f t="shared" si="76"/>
        <v/>
      </c>
      <c r="AG171" s="17" t="str">
        <f t="shared" si="77"/>
        <v/>
      </c>
      <c r="AH171" s="17" t="str">
        <f t="shared" si="78"/>
        <v/>
      </c>
      <c r="AI171" s="17" t="str">
        <f t="shared" si="79"/>
        <v/>
      </c>
      <c r="AJ171" s="17" t="str">
        <f t="shared" si="80"/>
        <v/>
      </c>
      <c r="AK171" s="17" t="str">
        <f t="shared" si="81"/>
        <v/>
      </c>
      <c r="AL171" s="17" t="str">
        <f t="shared" si="82"/>
        <v/>
      </c>
      <c r="AM171" s="17" t="str">
        <f t="shared" si="83"/>
        <v/>
      </c>
      <c r="AN171" s="17" t="str">
        <f t="shared" si="84"/>
        <v/>
      </c>
      <c r="AO171" s="17" t="str">
        <f t="shared" si="85"/>
        <v/>
      </c>
      <c r="AP171" s="17" t="str">
        <f t="shared" si="86"/>
        <v/>
      </c>
      <c r="AQ171" s="17" t="str">
        <f t="shared" si="87"/>
        <v/>
      </c>
      <c r="AV171" s="4" t="s">
        <v>31</v>
      </c>
      <c r="AW171" s="4" t="s">
        <v>31</v>
      </c>
      <c r="AX171" s="16" t="str">
        <f t="shared" si="88"/>
        <v>{
    'name': "Northfields Grill",
    'area': "stapleton",'hours': {
      'sunday-start':"", 'sunday-end':"", 'monday-start':"", 'monday-end':"", 'tuesday-start':"", 'tuesday-end':"", 'wednesday-start':"", 'wednesday-end':"", 'thursday-start':"", 'thursday-end':"", 'friday-start':"", 'friday-end':"", 'saturday-start':"", 'saturday-end':""},  'description': "", 'link':"", 'pricing':"",   'phone-number': "", 'address': "4444 Havana St Denver CO", 'other-amenities': ['','',''], 'has-drink':false, 'has-food':false},</v>
      </c>
      <c r="AY171" s="17" t="str">
        <f t="shared" si="89"/>
        <v/>
      </c>
      <c r="AZ171" s="17" t="str">
        <f t="shared" si="90"/>
        <v/>
      </c>
      <c r="BA171" s="17" t="str">
        <f t="shared" si="91"/>
        <v/>
      </c>
      <c r="BB171" s="17" t="str">
        <f t="shared" si="92"/>
        <v/>
      </c>
      <c r="BC171" s="17" t="str">
        <f t="shared" si="93"/>
        <v/>
      </c>
      <c r="BD171" s="17" t="str">
        <f t="shared" si="94"/>
        <v/>
      </c>
      <c r="BE171" s="17" t="str">
        <f t="shared" si="95"/>
        <v xml:space="preserve">  stapleton</v>
      </c>
      <c r="BF171" s="17" t="str">
        <f t="shared" si="96"/>
        <v>Stapleton</v>
      </c>
      <c r="BG171" s="17">
        <v>39.777763999999998</v>
      </c>
      <c r="BH171" s="17">
        <v>-104.865118</v>
      </c>
      <c r="BI171" s="17" t="str">
        <f t="shared" si="65"/>
        <v>[39.777764,-104.865118],</v>
      </c>
      <c r="BJ171" s="17"/>
      <c r="BK171" s="17" t="str">
        <f t="shared" si="66"/>
        <v/>
      </c>
      <c r="BL171" s="17"/>
    </row>
    <row r="172" spans="2:64" ht="165">
      <c r="B172" t="s">
        <v>212</v>
      </c>
      <c r="C172" t="s">
        <v>703</v>
      </c>
      <c r="G172" s="17" t="s">
        <v>663</v>
      </c>
      <c r="J172" t="s">
        <v>508</v>
      </c>
      <c r="K172" t="s">
        <v>490</v>
      </c>
      <c r="L172" t="s">
        <v>508</v>
      </c>
      <c r="M172" t="s">
        <v>490</v>
      </c>
      <c r="N172" t="s">
        <v>508</v>
      </c>
      <c r="O172" t="s">
        <v>490</v>
      </c>
      <c r="P172" t="s">
        <v>508</v>
      </c>
      <c r="Q172" t="s">
        <v>490</v>
      </c>
      <c r="R172" t="s">
        <v>508</v>
      </c>
      <c r="S172" t="s">
        <v>490</v>
      </c>
      <c r="T172" t="s">
        <v>508</v>
      </c>
      <c r="U172" t="s">
        <v>490</v>
      </c>
      <c r="V172" s="8" t="s">
        <v>443</v>
      </c>
      <c r="W172" s="17" t="str">
        <f t="shared" si="67"/>
        <v/>
      </c>
      <c r="X172" s="17" t="str">
        <f t="shared" si="68"/>
        <v/>
      </c>
      <c r="Y172" s="17">
        <f t="shared" si="69"/>
        <v>15.3</v>
      </c>
      <c r="Z172" s="17">
        <f t="shared" si="70"/>
        <v>18</v>
      </c>
      <c r="AA172" s="17">
        <f t="shared" si="71"/>
        <v>15.3</v>
      </c>
      <c r="AB172" s="17">
        <f t="shared" si="72"/>
        <v>18</v>
      </c>
      <c r="AC172" s="17">
        <f t="shared" si="73"/>
        <v>15.3</v>
      </c>
      <c r="AD172" s="17">
        <f t="shared" si="74"/>
        <v>18</v>
      </c>
      <c r="AE172" s="17">
        <f t="shared" si="75"/>
        <v>15.3</v>
      </c>
      <c r="AF172" s="17">
        <f t="shared" si="76"/>
        <v>18</v>
      </c>
      <c r="AG172" s="17">
        <f t="shared" si="77"/>
        <v>15.3</v>
      </c>
      <c r="AH172" s="17">
        <f t="shared" si="78"/>
        <v>18</v>
      </c>
      <c r="AI172" s="17">
        <f t="shared" si="79"/>
        <v>15.3</v>
      </c>
      <c r="AJ172" s="17">
        <f t="shared" si="80"/>
        <v>18</v>
      </c>
      <c r="AK172" s="17" t="str">
        <f t="shared" si="81"/>
        <v/>
      </c>
      <c r="AL172" s="17" t="str">
        <f t="shared" si="82"/>
        <v>3.3pm-6pm</v>
      </c>
      <c r="AM172" s="17" t="str">
        <f t="shared" si="83"/>
        <v>3.3pm-6pm</v>
      </c>
      <c r="AN172" s="17" t="str">
        <f t="shared" si="84"/>
        <v>3.3pm-6pm</v>
      </c>
      <c r="AO172" s="17" t="str">
        <f t="shared" si="85"/>
        <v>3.3pm-6pm</v>
      </c>
      <c r="AP172" s="17" t="str">
        <f t="shared" si="86"/>
        <v>3.3pm-6pm</v>
      </c>
      <c r="AQ172" s="17" t="str">
        <f t="shared" si="87"/>
        <v>3.3pm-6pm</v>
      </c>
      <c r="AR172" s="18" t="s">
        <v>851</v>
      </c>
      <c r="AV172" s="4" t="s">
        <v>30</v>
      </c>
      <c r="AW172" s="4" t="s">
        <v>30</v>
      </c>
      <c r="AX172" s="16" t="str">
        <f t="shared" si="8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   'phone-number': "", 'address': "1465 Larimer St. Denver CO", 'other-amenities': ['','',''], 'has-drink':true, 'has-food':true},</v>
      </c>
      <c r="AY172" s="17" t="str">
        <f t="shared" si="89"/>
        <v/>
      </c>
      <c r="AZ172" s="17" t="str">
        <f t="shared" si="90"/>
        <v/>
      </c>
      <c r="BA172" s="17" t="str">
        <f t="shared" si="91"/>
        <v/>
      </c>
      <c r="BB172" s="17" t="str">
        <f t="shared" si="92"/>
        <v>&lt;img src=@img/drinkicon.png@&gt;</v>
      </c>
      <c r="BC172" s="17" t="str">
        <f t="shared" si="93"/>
        <v>&lt;img src=@img/foodicon.png@&gt;</v>
      </c>
      <c r="BD172" s="17" t="str">
        <f t="shared" si="94"/>
        <v>&lt;img src=@img/drinkicon.png@&gt;&lt;img src=@img/foodicon.png@&gt;</v>
      </c>
      <c r="BE172" s="17" t="str">
        <f t="shared" si="95"/>
        <v>drink food   larimer</v>
      </c>
      <c r="BF172" s="17" t="str">
        <f t="shared" si="96"/>
        <v>Larimer Square</v>
      </c>
      <c r="BG172" s="17">
        <v>39.748308999999999</v>
      </c>
      <c r="BH172" s="17">
        <v>-104.999083</v>
      </c>
      <c r="BI172" s="17" t="str">
        <f t="shared" si="65"/>
        <v>[39.748309,-104.999083],</v>
      </c>
      <c r="BJ172" s="17"/>
      <c r="BK172" s="17" t="str">
        <f t="shared" si="66"/>
        <v/>
      </c>
      <c r="BL172" s="7"/>
    </row>
    <row r="173" spans="2:64" ht="409.5">
      <c r="B173" t="s">
        <v>946</v>
      </c>
      <c r="C173" t="s">
        <v>913</v>
      </c>
      <c r="G173" s="20" t="s">
        <v>947</v>
      </c>
      <c r="H173">
        <v>1400</v>
      </c>
      <c r="I173">
        <v>1800</v>
      </c>
      <c r="J173">
        <v>1400</v>
      </c>
      <c r="K173">
        <v>1800</v>
      </c>
      <c r="L173">
        <v>1400</v>
      </c>
      <c r="M173">
        <v>1800</v>
      </c>
      <c r="N173">
        <v>1400</v>
      </c>
      <c r="O173">
        <v>1800</v>
      </c>
      <c r="P173">
        <v>1400</v>
      </c>
      <c r="Q173">
        <v>1800</v>
      </c>
      <c r="R173">
        <v>1400</v>
      </c>
      <c r="S173">
        <v>1800</v>
      </c>
      <c r="T173">
        <v>1400</v>
      </c>
      <c r="U173">
        <v>1800</v>
      </c>
      <c r="V173" s="12" t="s">
        <v>1141</v>
      </c>
      <c r="W173" s="17">
        <f t="shared" si="67"/>
        <v>14</v>
      </c>
      <c r="X173" s="17">
        <f t="shared" si="68"/>
        <v>18</v>
      </c>
      <c r="Y173" s="17">
        <f t="shared" si="69"/>
        <v>14</v>
      </c>
      <c r="Z173" s="17">
        <f t="shared" si="70"/>
        <v>18</v>
      </c>
      <c r="AA173" s="17">
        <f t="shared" si="71"/>
        <v>14</v>
      </c>
      <c r="AB173" s="17">
        <f t="shared" si="72"/>
        <v>18</v>
      </c>
      <c r="AC173" s="17">
        <f t="shared" si="73"/>
        <v>14</v>
      </c>
      <c r="AD173" s="17">
        <f t="shared" si="74"/>
        <v>18</v>
      </c>
      <c r="AE173" s="17">
        <f t="shared" si="75"/>
        <v>14</v>
      </c>
      <c r="AF173" s="17">
        <f t="shared" si="76"/>
        <v>18</v>
      </c>
      <c r="AG173" s="17">
        <f t="shared" si="77"/>
        <v>14</v>
      </c>
      <c r="AH173" s="17">
        <f t="shared" si="78"/>
        <v>18</v>
      </c>
      <c r="AI173" s="17">
        <f t="shared" si="79"/>
        <v>14</v>
      </c>
      <c r="AJ173" s="17">
        <f t="shared" si="80"/>
        <v>18</v>
      </c>
      <c r="AK173" s="17" t="str">
        <f t="shared" si="81"/>
        <v>2pm-6pm</v>
      </c>
      <c r="AL173" s="17" t="str">
        <f t="shared" si="82"/>
        <v>2pm-6pm</v>
      </c>
      <c r="AM173" s="17" t="str">
        <f t="shared" si="83"/>
        <v>2pm-6pm</v>
      </c>
      <c r="AN173" s="17" t="str">
        <f t="shared" si="84"/>
        <v>2pm-6pm</v>
      </c>
      <c r="AO173" s="17" t="str">
        <f t="shared" si="85"/>
        <v>2pm-6pm</v>
      </c>
      <c r="AP173" s="17" t="str">
        <f t="shared" si="86"/>
        <v>2pm-6pm</v>
      </c>
      <c r="AQ173" s="17" t="str">
        <f t="shared" si="87"/>
        <v>2pm-6pm</v>
      </c>
      <c r="AR173" s="21" t="s">
        <v>1063</v>
      </c>
      <c r="AV173" s="4" t="s">
        <v>30</v>
      </c>
      <c r="AW173" s="4" t="s">
        <v>30</v>
      </c>
      <c r="AX173" s="16" t="str">
        <f t="shared" si="8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   'phone-number': "", 'address': "84 Rampart Way Denver CO", 'other-amenities': ['','',''], 'has-drink':true, 'has-food':true},</v>
      </c>
      <c r="AY173" s="17" t="str">
        <f t="shared" si="89"/>
        <v/>
      </c>
      <c r="AZ173" s="17" t="str">
        <f t="shared" si="90"/>
        <v/>
      </c>
      <c r="BA173" s="17" t="str">
        <f t="shared" si="91"/>
        <v/>
      </c>
      <c r="BB173" s="17" t="str">
        <f t="shared" si="92"/>
        <v>&lt;img src=@img/drinkicon.png@&gt;</v>
      </c>
      <c r="BC173" s="17" t="str">
        <f t="shared" si="93"/>
        <v>&lt;img src=@img/foodicon.png@&gt;</v>
      </c>
      <c r="BD173" s="17" t="str">
        <f t="shared" si="94"/>
        <v>&lt;img src=@img/drinkicon.png@&gt;&lt;img src=@img/foodicon.png@&gt;</v>
      </c>
      <c r="BE173" s="17" t="str">
        <f t="shared" si="95"/>
        <v>drink food   lowery</v>
      </c>
      <c r="BF173" s="17" t="str">
        <f t="shared" si="96"/>
        <v>Lowery</v>
      </c>
      <c r="BG173" s="17">
        <v>39.719270999999999</v>
      </c>
      <c r="BH173" s="17">
        <v>-104.89708</v>
      </c>
      <c r="BI173" s="17" t="str">
        <f t="shared" si="65"/>
        <v>[39.719271,-104.89708],</v>
      </c>
      <c r="BJ173" s="17"/>
      <c r="BK173" s="17" t="str">
        <f t="shared" si="66"/>
        <v/>
      </c>
      <c r="BL173" s="17"/>
    </row>
    <row r="174" spans="2:64" ht="135">
      <c r="B174" t="s">
        <v>213</v>
      </c>
      <c r="C174" t="s">
        <v>700</v>
      </c>
      <c r="G174" s="17" t="s">
        <v>664</v>
      </c>
      <c r="J174" t="s">
        <v>488</v>
      </c>
      <c r="K174" t="s">
        <v>490</v>
      </c>
      <c r="L174" t="s">
        <v>488</v>
      </c>
      <c r="M174" t="s">
        <v>490</v>
      </c>
      <c r="N174" t="s">
        <v>488</v>
      </c>
      <c r="O174" t="s">
        <v>490</v>
      </c>
      <c r="P174" t="s">
        <v>488</v>
      </c>
      <c r="Q174" t="s">
        <v>490</v>
      </c>
      <c r="R174" t="s">
        <v>488</v>
      </c>
      <c r="S174" t="s">
        <v>490</v>
      </c>
      <c r="V174" s="17" t="s">
        <v>444</v>
      </c>
      <c r="W174" s="17" t="str">
        <f t="shared" si="67"/>
        <v/>
      </c>
      <c r="X174" s="17" t="str">
        <f t="shared" si="68"/>
        <v/>
      </c>
      <c r="Y174" s="17">
        <f t="shared" si="69"/>
        <v>15</v>
      </c>
      <c r="Z174" s="17">
        <f t="shared" si="70"/>
        <v>18</v>
      </c>
      <c r="AA174" s="17">
        <f t="shared" si="71"/>
        <v>15</v>
      </c>
      <c r="AB174" s="17">
        <f t="shared" si="72"/>
        <v>18</v>
      </c>
      <c r="AC174" s="17">
        <f t="shared" si="73"/>
        <v>15</v>
      </c>
      <c r="AD174" s="17">
        <f t="shared" si="74"/>
        <v>18</v>
      </c>
      <c r="AE174" s="17">
        <f t="shared" si="75"/>
        <v>15</v>
      </c>
      <c r="AF174" s="17">
        <f t="shared" si="76"/>
        <v>18</v>
      </c>
      <c r="AG174" s="17">
        <f t="shared" si="77"/>
        <v>15</v>
      </c>
      <c r="AH174" s="17">
        <f t="shared" si="78"/>
        <v>18</v>
      </c>
      <c r="AI174" s="17" t="str">
        <f t="shared" si="79"/>
        <v/>
      </c>
      <c r="AJ174" s="17" t="str">
        <f t="shared" si="80"/>
        <v/>
      </c>
      <c r="AK174" s="17" t="str">
        <f t="shared" si="81"/>
        <v/>
      </c>
      <c r="AL174" s="17" t="str">
        <f t="shared" si="82"/>
        <v>3pm-6pm</v>
      </c>
      <c r="AM174" s="17" t="str">
        <f t="shared" si="83"/>
        <v>3pm-6pm</v>
      </c>
      <c r="AN174" s="17" t="str">
        <f t="shared" si="84"/>
        <v>3pm-6pm</v>
      </c>
      <c r="AO174" s="17" t="str">
        <f t="shared" si="85"/>
        <v>3pm-6pm</v>
      </c>
      <c r="AP174" s="17" t="str">
        <f t="shared" si="86"/>
        <v>3pm-6pm</v>
      </c>
      <c r="AQ174" s="17" t="str">
        <f t="shared" si="87"/>
        <v/>
      </c>
      <c r="AR174" s="18" t="s">
        <v>852</v>
      </c>
      <c r="AV174" t="s">
        <v>30</v>
      </c>
      <c r="AW174" t="s">
        <v>30</v>
      </c>
      <c r="AX174" s="16" t="str">
        <f t="shared" si="8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   'phone-number': "", 'address': "103 S. Ogden St. Denver CO", 'other-amenities': ['','',''], 'has-drink':true, 'has-food':true},</v>
      </c>
      <c r="AY174" s="17" t="str">
        <f t="shared" si="89"/>
        <v/>
      </c>
      <c r="AZ174" s="17" t="str">
        <f t="shared" si="90"/>
        <v/>
      </c>
      <c r="BA174" s="17" t="str">
        <f t="shared" si="91"/>
        <v/>
      </c>
      <c r="BB174" s="17" t="str">
        <f t="shared" si="92"/>
        <v>&lt;img src=@img/drinkicon.png@&gt;</v>
      </c>
      <c r="BC174" s="17" t="str">
        <f t="shared" si="93"/>
        <v>&lt;img src=@img/foodicon.png@&gt;</v>
      </c>
      <c r="BD174" s="17" t="str">
        <f t="shared" si="94"/>
        <v>&lt;img src=@img/drinkicon.png@&gt;&lt;img src=@img/foodicon.png@&gt;</v>
      </c>
      <c r="BE174" s="17" t="str">
        <f t="shared" si="95"/>
        <v>drink food   Washington</v>
      </c>
      <c r="BF174" s="17" t="str">
        <f t="shared" si="96"/>
        <v>Washington Park</v>
      </c>
      <c r="BG174" s="17">
        <v>39.714562999999998</v>
      </c>
      <c r="BH174" s="17">
        <v>-104.975987</v>
      </c>
      <c r="BI174" s="17" t="str">
        <f t="shared" si="65"/>
        <v>[39.714563,-104.975987],</v>
      </c>
      <c r="BJ174" s="17"/>
      <c r="BK174" s="17" t="str">
        <f t="shared" si="66"/>
        <v/>
      </c>
      <c r="BL174" s="7"/>
    </row>
    <row r="175" spans="2:64" ht="165">
      <c r="B175" s="6" t="s">
        <v>214</v>
      </c>
      <c r="C175" t="s">
        <v>356</v>
      </c>
      <c r="G175" s="17" t="s">
        <v>665</v>
      </c>
      <c r="J175" t="s">
        <v>488</v>
      </c>
      <c r="K175" t="s">
        <v>490</v>
      </c>
      <c r="L175" t="s">
        <v>488</v>
      </c>
      <c r="M175" t="s">
        <v>490</v>
      </c>
      <c r="N175" t="s">
        <v>488</v>
      </c>
      <c r="O175" t="s">
        <v>490</v>
      </c>
      <c r="P175" t="s">
        <v>488</v>
      </c>
      <c r="Q175" t="s">
        <v>490</v>
      </c>
      <c r="R175" t="s">
        <v>488</v>
      </c>
      <c r="S175" t="s">
        <v>490</v>
      </c>
      <c r="V175" s="8" t="s">
        <v>445</v>
      </c>
      <c r="W175" s="17" t="str">
        <f t="shared" si="67"/>
        <v/>
      </c>
      <c r="X175" s="17" t="str">
        <f t="shared" si="68"/>
        <v/>
      </c>
      <c r="Y175" s="17">
        <f t="shared" si="69"/>
        <v>15</v>
      </c>
      <c r="Z175" s="17">
        <f t="shared" si="70"/>
        <v>18</v>
      </c>
      <c r="AA175" s="17">
        <f t="shared" si="71"/>
        <v>15</v>
      </c>
      <c r="AB175" s="17">
        <f t="shared" si="72"/>
        <v>18</v>
      </c>
      <c r="AC175" s="17">
        <f t="shared" si="73"/>
        <v>15</v>
      </c>
      <c r="AD175" s="17">
        <f t="shared" si="74"/>
        <v>18</v>
      </c>
      <c r="AE175" s="17">
        <f t="shared" si="75"/>
        <v>15</v>
      </c>
      <c r="AF175" s="17">
        <f t="shared" si="76"/>
        <v>18</v>
      </c>
      <c r="AG175" s="17">
        <f t="shared" si="77"/>
        <v>15</v>
      </c>
      <c r="AH175" s="17">
        <f t="shared" si="78"/>
        <v>18</v>
      </c>
      <c r="AI175" s="17" t="str">
        <f t="shared" si="79"/>
        <v/>
      </c>
      <c r="AJ175" s="17" t="str">
        <f t="shared" si="80"/>
        <v/>
      </c>
      <c r="AK175" s="17" t="str">
        <f t="shared" si="81"/>
        <v/>
      </c>
      <c r="AL175" s="17" t="str">
        <f t="shared" si="82"/>
        <v>3pm-6pm</v>
      </c>
      <c r="AM175" s="17" t="str">
        <f t="shared" si="83"/>
        <v>3pm-6pm</v>
      </c>
      <c r="AN175" s="17" t="str">
        <f t="shared" si="84"/>
        <v>3pm-6pm</v>
      </c>
      <c r="AO175" s="17" t="str">
        <f t="shared" si="85"/>
        <v>3pm-6pm</v>
      </c>
      <c r="AP175" s="17" t="str">
        <f t="shared" si="86"/>
        <v>3pm-6pm</v>
      </c>
      <c r="AQ175" s="17" t="str">
        <f t="shared" si="87"/>
        <v/>
      </c>
      <c r="AR175" t="s">
        <v>853</v>
      </c>
      <c r="AV175" s="4" t="s">
        <v>30</v>
      </c>
      <c r="AW175" s="4" t="s">
        <v>30</v>
      </c>
      <c r="AX175" s="16" t="str">
        <f t="shared" si="8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   'phone-number': "", 'address': "3550 S. Wadsworth Blvd. Denver CO", 'other-amenities': ['','',''], 'has-drink':true, 'has-food':true},</v>
      </c>
      <c r="AY175" s="17" t="str">
        <f t="shared" si="89"/>
        <v/>
      </c>
      <c r="AZ175" s="17" t="str">
        <f t="shared" si="90"/>
        <v/>
      </c>
      <c r="BA175" s="17" t="str">
        <f t="shared" si="91"/>
        <v/>
      </c>
      <c r="BB175" s="17" t="str">
        <f t="shared" si="92"/>
        <v>&lt;img src=@img/drinkicon.png@&gt;</v>
      </c>
      <c r="BC175" s="17" t="str">
        <f t="shared" si="93"/>
        <v>&lt;img src=@img/foodicon.png@&gt;</v>
      </c>
      <c r="BD175" s="17" t="str">
        <f t="shared" si="94"/>
        <v>&lt;img src=@img/drinkicon.png@&gt;&lt;img src=@img/foodicon.png@&gt;</v>
      </c>
      <c r="BE175" s="17" t="str">
        <f t="shared" si="95"/>
        <v>drink food   Lakewood</v>
      </c>
      <c r="BF175" s="17" t="str">
        <f t="shared" si="96"/>
        <v>Lakewood</v>
      </c>
      <c r="BG175" s="17">
        <v>39.650627</v>
      </c>
      <c r="BH175" s="17">
        <v>-105.08063</v>
      </c>
      <c r="BI175" s="17" t="str">
        <f t="shared" si="65"/>
        <v>[39.650627,-105.08063],</v>
      </c>
      <c r="BJ175" s="17"/>
      <c r="BK175" s="17" t="str">
        <f t="shared" si="66"/>
        <v/>
      </c>
      <c r="BL175" s="7"/>
    </row>
    <row r="176" spans="2:64" ht="150">
      <c r="B176" t="s">
        <v>215</v>
      </c>
      <c r="C176" t="s">
        <v>906</v>
      </c>
      <c r="G176" s="17" t="s">
        <v>666</v>
      </c>
      <c r="J176" t="s">
        <v>488</v>
      </c>
      <c r="K176" t="s">
        <v>490</v>
      </c>
      <c r="L176" t="s">
        <v>488</v>
      </c>
      <c r="M176" t="s">
        <v>490</v>
      </c>
      <c r="N176" t="s">
        <v>488</v>
      </c>
      <c r="O176" t="s">
        <v>490</v>
      </c>
      <c r="P176" t="s">
        <v>488</v>
      </c>
      <c r="Q176" t="s">
        <v>490</v>
      </c>
      <c r="R176" t="s">
        <v>488</v>
      </c>
      <c r="S176" t="s">
        <v>490</v>
      </c>
      <c r="V176" s="17" t="s">
        <v>445</v>
      </c>
      <c r="W176" s="17" t="str">
        <f t="shared" si="67"/>
        <v/>
      </c>
      <c r="X176" s="17" t="str">
        <f t="shared" si="68"/>
        <v/>
      </c>
      <c r="Y176" s="17">
        <f t="shared" si="69"/>
        <v>15</v>
      </c>
      <c r="Z176" s="17">
        <f t="shared" si="70"/>
        <v>18</v>
      </c>
      <c r="AA176" s="17">
        <f t="shared" si="71"/>
        <v>15</v>
      </c>
      <c r="AB176" s="17">
        <f t="shared" si="72"/>
        <v>18</v>
      </c>
      <c r="AC176" s="17">
        <f t="shared" si="73"/>
        <v>15</v>
      </c>
      <c r="AD176" s="17">
        <f t="shared" si="74"/>
        <v>18</v>
      </c>
      <c r="AE176" s="17">
        <f t="shared" si="75"/>
        <v>15</v>
      </c>
      <c r="AF176" s="17">
        <f t="shared" si="76"/>
        <v>18</v>
      </c>
      <c r="AG176" s="17">
        <f t="shared" si="77"/>
        <v>15</v>
      </c>
      <c r="AH176" s="17">
        <f t="shared" si="78"/>
        <v>18</v>
      </c>
      <c r="AI176" s="17" t="str">
        <f t="shared" si="79"/>
        <v/>
      </c>
      <c r="AJ176" s="17" t="str">
        <f t="shared" si="80"/>
        <v/>
      </c>
      <c r="AK176" s="17" t="str">
        <f t="shared" si="81"/>
        <v/>
      </c>
      <c r="AL176" s="17" t="str">
        <f t="shared" si="82"/>
        <v>3pm-6pm</v>
      </c>
      <c r="AM176" s="17" t="str">
        <f t="shared" si="83"/>
        <v>3pm-6pm</v>
      </c>
      <c r="AN176" s="17" t="str">
        <f t="shared" si="84"/>
        <v>3pm-6pm</v>
      </c>
      <c r="AO176" s="17" t="str">
        <f t="shared" si="85"/>
        <v>3pm-6pm</v>
      </c>
      <c r="AP176" s="17" t="str">
        <f t="shared" si="86"/>
        <v>3pm-6pm</v>
      </c>
      <c r="AQ176" s="17" t="str">
        <f t="shared" si="87"/>
        <v/>
      </c>
      <c r="AR176" s="18" t="s">
        <v>854</v>
      </c>
      <c r="AV176" t="s">
        <v>30</v>
      </c>
      <c r="AW176" t="s">
        <v>30</v>
      </c>
      <c r="AX176" s="16" t="str">
        <f t="shared" si="8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   'phone-number': "", 'address': "7961 S. Broadway Denver CO", 'other-amenities': ['','',''], 'has-drink':true, 'has-food':true},</v>
      </c>
      <c r="AY176" s="17" t="str">
        <f t="shared" si="89"/>
        <v/>
      </c>
      <c r="AZ176" s="17" t="str">
        <f t="shared" si="90"/>
        <v/>
      </c>
      <c r="BA176" s="17" t="str">
        <f t="shared" si="91"/>
        <v/>
      </c>
      <c r="BB176" s="17" t="str">
        <f t="shared" si="92"/>
        <v>&lt;img src=@img/drinkicon.png@&gt;</v>
      </c>
      <c r="BC176" s="17" t="str">
        <f t="shared" si="93"/>
        <v>&lt;img src=@img/foodicon.png@&gt;</v>
      </c>
      <c r="BD176" s="17" t="str">
        <f t="shared" si="94"/>
        <v>&lt;img src=@img/drinkicon.png@&gt;&lt;img src=@img/foodicon.png@&gt;</v>
      </c>
      <c r="BE176" s="17" t="str">
        <f t="shared" si="95"/>
        <v>drink food   ranch</v>
      </c>
      <c r="BF176" s="17" t="str">
        <f t="shared" si="96"/>
        <v>Highlands Ranch</v>
      </c>
      <c r="BG176" s="17">
        <v>39.571725999999998</v>
      </c>
      <c r="BH176" s="17">
        <v>-104.989041</v>
      </c>
      <c r="BI176" s="17" t="str">
        <f t="shared" si="65"/>
        <v>[39.571726,-104.989041],</v>
      </c>
      <c r="BJ176" s="17"/>
      <c r="BK176" s="17" t="str">
        <f t="shared" si="66"/>
        <v/>
      </c>
      <c r="BL176" s="7"/>
    </row>
    <row r="177" spans="2:64" ht="165">
      <c r="B177" t="s">
        <v>216</v>
      </c>
      <c r="C177" t="s">
        <v>356</v>
      </c>
      <c r="G177" s="17" t="s">
        <v>667</v>
      </c>
      <c r="J177" t="s">
        <v>495</v>
      </c>
      <c r="K177" t="s">
        <v>490</v>
      </c>
      <c r="L177" t="s">
        <v>495</v>
      </c>
      <c r="M177" t="s">
        <v>490</v>
      </c>
      <c r="N177" t="s">
        <v>495</v>
      </c>
      <c r="O177" t="s">
        <v>490</v>
      </c>
      <c r="P177" t="s">
        <v>495</v>
      </c>
      <c r="Q177" t="s">
        <v>490</v>
      </c>
      <c r="R177" t="s">
        <v>495</v>
      </c>
      <c r="S177" t="s">
        <v>490</v>
      </c>
      <c r="V177" s="8" t="s">
        <v>445</v>
      </c>
      <c r="W177" s="17" t="str">
        <f t="shared" si="67"/>
        <v/>
      </c>
      <c r="X177" s="17" t="str">
        <f t="shared" si="68"/>
        <v/>
      </c>
      <c r="Y177" s="17">
        <f t="shared" si="69"/>
        <v>16</v>
      </c>
      <c r="Z177" s="17">
        <f t="shared" si="70"/>
        <v>18</v>
      </c>
      <c r="AA177" s="17">
        <f t="shared" si="71"/>
        <v>16</v>
      </c>
      <c r="AB177" s="17">
        <f t="shared" si="72"/>
        <v>18</v>
      </c>
      <c r="AC177" s="17">
        <f t="shared" si="73"/>
        <v>16</v>
      </c>
      <c r="AD177" s="17">
        <f t="shared" si="74"/>
        <v>18</v>
      </c>
      <c r="AE177" s="17">
        <f t="shared" si="75"/>
        <v>16</v>
      </c>
      <c r="AF177" s="17">
        <f t="shared" si="76"/>
        <v>18</v>
      </c>
      <c r="AG177" s="17">
        <f t="shared" si="77"/>
        <v>16</v>
      </c>
      <c r="AH177" s="17">
        <f t="shared" si="78"/>
        <v>18</v>
      </c>
      <c r="AI177" s="17" t="str">
        <f t="shared" si="79"/>
        <v/>
      </c>
      <c r="AJ177" s="17" t="str">
        <f t="shared" si="80"/>
        <v/>
      </c>
      <c r="AK177" s="17" t="str">
        <f t="shared" si="81"/>
        <v/>
      </c>
      <c r="AL177" s="17" t="str">
        <f t="shared" si="82"/>
        <v>4pm-6pm</v>
      </c>
      <c r="AM177" s="17" t="str">
        <f t="shared" si="83"/>
        <v>4pm-6pm</v>
      </c>
      <c r="AN177" s="17" t="str">
        <f t="shared" si="84"/>
        <v>4pm-6pm</v>
      </c>
      <c r="AO177" s="17" t="str">
        <f t="shared" si="85"/>
        <v>4pm-6pm</v>
      </c>
      <c r="AP177" s="17" t="str">
        <f t="shared" si="86"/>
        <v>4pm-6pm</v>
      </c>
      <c r="AQ177" s="17" t="str">
        <f t="shared" si="87"/>
        <v/>
      </c>
      <c r="AR177" t="s">
        <v>855</v>
      </c>
      <c r="AV177" t="s">
        <v>30</v>
      </c>
      <c r="AW177" t="s">
        <v>30</v>
      </c>
      <c r="AX177" s="16" t="str">
        <f t="shared" si="8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   'phone-number': "", 'address': "145 Union Blvd., Ste. 101 Denver CO", 'other-amenities': ['','',''], 'has-drink':true, 'has-food':true},</v>
      </c>
      <c r="AY177" s="17" t="str">
        <f t="shared" si="89"/>
        <v/>
      </c>
      <c r="AZ177" s="17" t="str">
        <f t="shared" si="90"/>
        <v/>
      </c>
      <c r="BA177" s="17" t="str">
        <f t="shared" si="91"/>
        <v/>
      </c>
      <c r="BB177" s="17" t="str">
        <f t="shared" si="92"/>
        <v>&lt;img src=@img/drinkicon.png@&gt;</v>
      </c>
      <c r="BC177" s="17" t="str">
        <f t="shared" si="93"/>
        <v>&lt;img src=@img/foodicon.png@&gt;</v>
      </c>
      <c r="BD177" s="17" t="str">
        <f t="shared" si="94"/>
        <v>&lt;img src=@img/drinkicon.png@&gt;&lt;img src=@img/foodicon.png@&gt;</v>
      </c>
      <c r="BE177" s="17" t="str">
        <f t="shared" si="95"/>
        <v>drink food   Lakewood</v>
      </c>
      <c r="BF177" s="17" t="str">
        <f t="shared" si="96"/>
        <v>Lakewood</v>
      </c>
      <c r="BG177" s="17">
        <v>39.717309999999998</v>
      </c>
      <c r="BH177" s="17">
        <v>-105.133662</v>
      </c>
      <c r="BI177" s="17" t="str">
        <f t="shared" si="65"/>
        <v>[39.71731,-105.133662],</v>
      </c>
      <c r="BJ177" s="17"/>
      <c r="BK177" s="17" t="str">
        <f t="shared" si="66"/>
        <v/>
      </c>
      <c r="BL177" s="7"/>
    </row>
    <row r="178" spans="2:64" ht="150">
      <c r="B178" t="s">
        <v>217</v>
      </c>
      <c r="C178" t="s">
        <v>343</v>
      </c>
      <c r="G178" s="17" t="s">
        <v>668</v>
      </c>
      <c r="J178" t="s">
        <v>498</v>
      </c>
      <c r="K178" t="s">
        <v>490</v>
      </c>
      <c r="L178" t="s">
        <v>498</v>
      </c>
      <c r="M178" t="s">
        <v>490</v>
      </c>
      <c r="N178" t="s">
        <v>498</v>
      </c>
      <c r="O178" t="s">
        <v>490</v>
      </c>
      <c r="P178" t="s">
        <v>498</v>
      </c>
      <c r="Q178" t="s">
        <v>490</v>
      </c>
      <c r="R178" t="s">
        <v>498</v>
      </c>
      <c r="S178" t="s">
        <v>490</v>
      </c>
      <c r="V178" s="8" t="s">
        <v>446</v>
      </c>
      <c r="W178" s="17" t="str">
        <f t="shared" si="67"/>
        <v/>
      </c>
      <c r="X178" s="17" t="str">
        <f t="shared" si="68"/>
        <v/>
      </c>
      <c r="Y178" s="17">
        <f t="shared" si="69"/>
        <v>14</v>
      </c>
      <c r="Z178" s="17">
        <f t="shared" si="70"/>
        <v>18</v>
      </c>
      <c r="AA178" s="17">
        <f t="shared" si="71"/>
        <v>14</v>
      </c>
      <c r="AB178" s="17">
        <f t="shared" si="72"/>
        <v>18</v>
      </c>
      <c r="AC178" s="17">
        <f t="shared" si="73"/>
        <v>14</v>
      </c>
      <c r="AD178" s="17">
        <f t="shared" si="74"/>
        <v>18</v>
      </c>
      <c r="AE178" s="17">
        <f t="shared" si="75"/>
        <v>14</v>
      </c>
      <c r="AF178" s="17">
        <f t="shared" si="76"/>
        <v>18</v>
      </c>
      <c r="AG178" s="17">
        <f t="shared" si="77"/>
        <v>14</v>
      </c>
      <c r="AH178" s="17">
        <f t="shared" si="78"/>
        <v>18</v>
      </c>
      <c r="AI178" s="17" t="str">
        <f t="shared" si="79"/>
        <v/>
      </c>
      <c r="AJ178" s="17" t="str">
        <f t="shared" si="80"/>
        <v/>
      </c>
      <c r="AK178" s="17" t="str">
        <f t="shared" si="81"/>
        <v/>
      </c>
      <c r="AL178" s="17" t="str">
        <f t="shared" si="82"/>
        <v>2pm-6pm</v>
      </c>
      <c r="AM178" s="17" t="str">
        <f t="shared" si="83"/>
        <v>2pm-6pm</v>
      </c>
      <c r="AN178" s="17" t="str">
        <f t="shared" si="84"/>
        <v>2pm-6pm</v>
      </c>
      <c r="AO178" s="17" t="str">
        <f t="shared" si="85"/>
        <v>2pm-6pm</v>
      </c>
      <c r="AP178" s="17" t="str">
        <f t="shared" si="86"/>
        <v>2pm-6pm</v>
      </c>
      <c r="AQ178" s="17" t="str">
        <f t="shared" si="87"/>
        <v/>
      </c>
      <c r="AR178" t="s">
        <v>856</v>
      </c>
      <c r="AV178" t="s">
        <v>30</v>
      </c>
      <c r="AW178" t="s">
        <v>30</v>
      </c>
      <c r="AX178" s="16" t="str">
        <f t="shared" si="8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   'phone-number': "", 'address': "1215 20th St. Denver CO", 'other-amenities': ['','',''], 'has-drink':true, 'has-food':true},</v>
      </c>
      <c r="AY178" s="17" t="str">
        <f t="shared" si="89"/>
        <v/>
      </c>
      <c r="AZ178" s="17" t="str">
        <f t="shared" si="90"/>
        <v/>
      </c>
      <c r="BA178" s="17" t="str">
        <f t="shared" si="91"/>
        <v/>
      </c>
      <c r="BB178" s="17" t="str">
        <f t="shared" si="92"/>
        <v>&lt;img src=@img/drinkicon.png@&gt;</v>
      </c>
      <c r="BC178" s="17" t="str">
        <f t="shared" si="93"/>
        <v>&lt;img src=@img/foodicon.png@&gt;</v>
      </c>
      <c r="BD178" s="17" t="str">
        <f t="shared" si="94"/>
        <v>&lt;img src=@img/drinkicon.png@&gt;&lt;img src=@img/foodicon.png@&gt;</v>
      </c>
      <c r="BE178" s="17" t="str">
        <f t="shared" si="95"/>
        <v>drink food   Ballpark</v>
      </c>
      <c r="BF178" s="17" t="str">
        <f t="shared" si="96"/>
        <v>Ballpark</v>
      </c>
      <c r="BG178" s="17">
        <v>39.752623</v>
      </c>
      <c r="BH178" s="17">
        <v>-104.991974</v>
      </c>
      <c r="BI178" s="17" t="str">
        <f t="shared" si="65"/>
        <v>[39.752623,-104.991974],</v>
      </c>
      <c r="BJ178" s="17"/>
      <c r="BK178" s="17" t="str">
        <f t="shared" si="66"/>
        <v/>
      </c>
      <c r="BL178" s="7"/>
    </row>
    <row r="179" spans="2:64" ht="150">
      <c r="B179" t="s">
        <v>133</v>
      </c>
      <c r="C179" t="s">
        <v>316</v>
      </c>
      <c r="G179" s="17" t="s">
        <v>584</v>
      </c>
      <c r="J179" t="s">
        <v>488</v>
      </c>
      <c r="K179" t="s">
        <v>490</v>
      </c>
      <c r="L179" t="s">
        <v>488</v>
      </c>
      <c r="M179" t="s">
        <v>490</v>
      </c>
      <c r="N179" t="s">
        <v>488</v>
      </c>
      <c r="O179" t="s">
        <v>490</v>
      </c>
      <c r="P179" t="s">
        <v>488</v>
      </c>
      <c r="Q179" t="s">
        <v>490</v>
      </c>
      <c r="R179" t="s">
        <v>488</v>
      </c>
      <c r="S179" t="s">
        <v>490</v>
      </c>
      <c r="V179" s="8" t="s">
        <v>379</v>
      </c>
      <c r="W179" s="17" t="str">
        <f t="shared" si="67"/>
        <v/>
      </c>
      <c r="X179" s="17" t="str">
        <f t="shared" si="68"/>
        <v/>
      </c>
      <c r="Y179" s="17">
        <f t="shared" si="69"/>
        <v>15</v>
      </c>
      <c r="Z179" s="17">
        <f t="shared" si="70"/>
        <v>18</v>
      </c>
      <c r="AA179" s="17">
        <f t="shared" si="71"/>
        <v>15</v>
      </c>
      <c r="AB179" s="17">
        <f t="shared" si="72"/>
        <v>18</v>
      </c>
      <c r="AC179" s="17">
        <f t="shared" si="73"/>
        <v>15</v>
      </c>
      <c r="AD179" s="17">
        <f t="shared" si="74"/>
        <v>18</v>
      </c>
      <c r="AE179" s="17">
        <f t="shared" si="75"/>
        <v>15</v>
      </c>
      <c r="AF179" s="17">
        <f t="shared" si="76"/>
        <v>18</v>
      </c>
      <c r="AG179" s="17">
        <f t="shared" si="77"/>
        <v>15</v>
      </c>
      <c r="AH179" s="17">
        <f t="shared" si="78"/>
        <v>18</v>
      </c>
      <c r="AI179" s="17" t="str">
        <f t="shared" si="79"/>
        <v/>
      </c>
      <c r="AJ179" s="17" t="str">
        <f t="shared" si="80"/>
        <v/>
      </c>
      <c r="AK179" s="17" t="str">
        <f t="shared" si="81"/>
        <v/>
      </c>
      <c r="AL179" s="17" t="str">
        <f t="shared" si="82"/>
        <v>3pm-6pm</v>
      </c>
      <c r="AM179" s="17" t="str">
        <f t="shared" si="83"/>
        <v>3pm-6pm</v>
      </c>
      <c r="AN179" s="17" t="str">
        <f t="shared" si="84"/>
        <v>3pm-6pm</v>
      </c>
      <c r="AO179" s="17" t="str">
        <f t="shared" si="85"/>
        <v>3pm-6pm</v>
      </c>
      <c r="AP179" s="17" t="str">
        <f t="shared" si="86"/>
        <v>3pm-6pm</v>
      </c>
      <c r="AQ179" s="17" t="str">
        <f t="shared" si="87"/>
        <v/>
      </c>
      <c r="AR179" s="1" t="s">
        <v>774</v>
      </c>
      <c r="AV179" s="4" t="s">
        <v>30</v>
      </c>
      <c r="AW179" s="4" t="s">
        <v>31</v>
      </c>
      <c r="AX179" s="16" t="str">
        <f t="shared" si="8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   'phone-number': "", 'address': "519 16th Street Denver CO", 'other-amenities': ['','',''], 'has-drink':true, 'has-food':false},</v>
      </c>
      <c r="AY179" s="17" t="str">
        <f t="shared" si="89"/>
        <v/>
      </c>
      <c r="AZ179" s="17" t="str">
        <f t="shared" si="90"/>
        <v/>
      </c>
      <c r="BA179" s="17" t="str">
        <f t="shared" si="91"/>
        <v/>
      </c>
      <c r="BB179" s="17" t="str">
        <f t="shared" si="92"/>
        <v>&lt;img src=@img/drinkicon.png@&gt;</v>
      </c>
      <c r="BC179" s="17" t="str">
        <f t="shared" si="93"/>
        <v/>
      </c>
      <c r="BD179" s="17" t="str">
        <f t="shared" si="94"/>
        <v>&lt;img src=@img/drinkicon.png@&gt;</v>
      </c>
      <c r="BE179" s="17" t="str">
        <f t="shared" si="95"/>
        <v>drink   Downtown</v>
      </c>
      <c r="BF179" s="17" t="str">
        <f t="shared" si="96"/>
        <v>Downtown</v>
      </c>
      <c r="BG179" s="17">
        <v>39.744244000000002</v>
      </c>
      <c r="BH179" s="17">
        <v>-104.99074400000001</v>
      </c>
      <c r="BI179" s="17" t="str">
        <f t="shared" si="65"/>
        <v>[39.744244,-104.990744],</v>
      </c>
      <c r="BJ179" s="17"/>
      <c r="BK179" s="17" t="str">
        <f t="shared" si="66"/>
        <v/>
      </c>
      <c r="BL179" s="7"/>
    </row>
    <row r="180" spans="2:64" ht="180">
      <c r="B180" t="s">
        <v>990</v>
      </c>
      <c r="C180" t="s">
        <v>311</v>
      </c>
      <c r="G180" s="16" t="s">
        <v>991</v>
      </c>
      <c r="J180">
        <v>1400</v>
      </c>
      <c r="K180">
        <v>1800</v>
      </c>
      <c r="L180">
        <v>1400</v>
      </c>
      <c r="M180">
        <v>1800</v>
      </c>
      <c r="N180">
        <v>1400</v>
      </c>
      <c r="O180">
        <v>1800</v>
      </c>
      <c r="P180">
        <v>1400</v>
      </c>
      <c r="Q180">
        <v>1800</v>
      </c>
      <c r="R180">
        <v>1400</v>
      </c>
      <c r="S180">
        <v>1800</v>
      </c>
      <c r="V180" s="8" t="s">
        <v>1104</v>
      </c>
      <c r="W180" s="17" t="str">
        <f t="shared" si="67"/>
        <v/>
      </c>
      <c r="X180" s="17" t="str">
        <f t="shared" si="68"/>
        <v/>
      </c>
      <c r="Y180" s="17">
        <f t="shared" si="69"/>
        <v>14</v>
      </c>
      <c r="Z180" s="17">
        <f t="shared" si="70"/>
        <v>18</v>
      </c>
      <c r="AA180" s="17">
        <f t="shared" si="71"/>
        <v>14</v>
      </c>
      <c r="AB180" s="17">
        <f t="shared" si="72"/>
        <v>18</v>
      </c>
      <c r="AC180" s="17">
        <f t="shared" si="73"/>
        <v>14</v>
      </c>
      <c r="AD180" s="17">
        <f t="shared" si="74"/>
        <v>18</v>
      </c>
      <c r="AE180" s="17">
        <f t="shared" si="75"/>
        <v>14</v>
      </c>
      <c r="AF180" s="17">
        <f t="shared" si="76"/>
        <v>18</v>
      </c>
      <c r="AG180" s="17">
        <f t="shared" si="77"/>
        <v>14</v>
      </c>
      <c r="AH180" s="17">
        <f t="shared" si="78"/>
        <v>18</v>
      </c>
      <c r="AI180" s="17" t="str">
        <f t="shared" si="79"/>
        <v/>
      </c>
      <c r="AJ180" s="17" t="str">
        <f t="shared" si="80"/>
        <v/>
      </c>
      <c r="AK180" s="17" t="str">
        <f t="shared" si="81"/>
        <v/>
      </c>
      <c r="AL180" s="17" t="str">
        <f t="shared" si="82"/>
        <v>2pm-6pm</v>
      </c>
      <c r="AM180" s="17" t="str">
        <f t="shared" si="83"/>
        <v>2pm-6pm</v>
      </c>
      <c r="AN180" s="17" t="str">
        <f t="shared" si="84"/>
        <v>2pm-6pm</v>
      </c>
      <c r="AO180" s="17" t="str">
        <f t="shared" si="85"/>
        <v>2pm-6pm</v>
      </c>
      <c r="AP180" s="17" t="str">
        <f t="shared" si="86"/>
        <v>2pm-6pm</v>
      </c>
      <c r="AQ180" s="17" t="str">
        <f t="shared" si="87"/>
        <v/>
      </c>
      <c r="AR180" t="s">
        <v>1103</v>
      </c>
      <c r="AV180" s="4" t="s">
        <v>30</v>
      </c>
      <c r="AW180" s="4" t="s">
        <v>30</v>
      </c>
      <c r="AX180" s="16" t="str">
        <f t="shared" si="8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   'phone-number': "", 'address': "439 E 17th Ave Denver CO", 'other-amenities': ['','',''], 'has-drink':true, 'has-food':true},</v>
      </c>
      <c r="AY180" s="17" t="str">
        <f t="shared" si="89"/>
        <v/>
      </c>
      <c r="AZ180" s="17" t="str">
        <f t="shared" si="90"/>
        <v/>
      </c>
      <c r="BA180" s="17" t="str">
        <f t="shared" si="91"/>
        <v/>
      </c>
      <c r="BB180" s="17" t="str">
        <f t="shared" si="92"/>
        <v>&lt;img src=@img/drinkicon.png@&gt;</v>
      </c>
      <c r="BC180" s="17" t="str">
        <f t="shared" si="93"/>
        <v>&lt;img src=@img/foodicon.png@&gt;</v>
      </c>
      <c r="BD180" s="17" t="str">
        <f t="shared" si="94"/>
        <v>&lt;img src=@img/drinkicon.png@&gt;&lt;img src=@img/foodicon.png@&gt;</v>
      </c>
      <c r="BE180" s="17" t="str">
        <f t="shared" si="95"/>
        <v>drink food   Uptown</v>
      </c>
      <c r="BF180" s="17" t="str">
        <f t="shared" si="96"/>
        <v>Uptown</v>
      </c>
      <c r="BG180" s="17">
        <v>39.743422000000002</v>
      </c>
      <c r="BH180" s="17">
        <v>-104.981375</v>
      </c>
      <c r="BI180" s="17" t="str">
        <f t="shared" si="65"/>
        <v>[39.743422,-104.981375],</v>
      </c>
      <c r="BJ180" s="17"/>
      <c r="BK180" s="17" t="str">
        <f t="shared" si="66"/>
        <v/>
      </c>
      <c r="BL180" s="17"/>
    </row>
    <row r="181" spans="2:64" ht="135">
      <c r="B181" t="s">
        <v>134</v>
      </c>
      <c r="C181" t="s">
        <v>1137</v>
      </c>
      <c r="G181" s="17" t="s">
        <v>585</v>
      </c>
      <c r="H181" t="s">
        <v>505</v>
      </c>
      <c r="I181" t="s">
        <v>489</v>
      </c>
      <c r="J181" t="s">
        <v>505</v>
      </c>
      <c r="K181" t="s">
        <v>489</v>
      </c>
      <c r="N181" t="s">
        <v>505</v>
      </c>
      <c r="O181" t="s">
        <v>489</v>
      </c>
      <c r="P181" t="s">
        <v>505</v>
      </c>
      <c r="Q181" t="s">
        <v>489</v>
      </c>
      <c r="R181" t="s">
        <v>505</v>
      </c>
      <c r="S181" t="s">
        <v>489</v>
      </c>
      <c r="T181" t="s">
        <v>505</v>
      </c>
      <c r="U181" t="s">
        <v>489</v>
      </c>
      <c r="V181" s="8" t="s">
        <v>380</v>
      </c>
      <c r="W181" s="17">
        <f t="shared" si="67"/>
        <v>16.3</v>
      </c>
      <c r="X181" s="17">
        <f t="shared" si="68"/>
        <v>18.3</v>
      </c>
      <c r="Y181" s="17">
        <f t="shared" si="69"/>
        <v>16.3</v>
      </c>
      <c r="Z181" s="17">
        <f t="shared" si="70"/>
        <v>18.3</v>
      </c>
      <c r="AA181" s="17" t="str">
        <f t="shared" si="71"/>
        <v/>
      </c>
      <c r="AB181" s="17" t="str">
        <f t="shared" si="72"/>
        <v/>
      </c>
      <c r="AC181" s="17">
        <f t="shared" si="73"/>
        <v>16.3</v>
      </c>
      <c r="AD181" s="17">
        <f t="shared" si="74"/>
        <v>18.3</v>
      </c>
      <c r="AE181" s="17">
        <f t="shared" si="75"/>
        <v>16.3</v>
      </c>
      <c r="AF181" s="17">
        <f t="shared" si="76"/>
        <v>18.3</v>
      </c>
      <c r="AG181" s="17">
        <f t="shared" si="77"/>
        <v>16.3</v>
      </c>
      <c r="AH181" s="17">
        <f t="shared" si="78"/>
        <v>18.3</v>
      </c>
      <c r="AI181" s="17">
        <f t="shared" si="79"/>
        <v>16.3</v>
      </c>
      <c r="AJ181" s="17">
        <f t="shared" si="80"/>
        <v>18.3</v>
      </c>
      <c r="AK181" s="17" t="str">
        <f t="shared" si="81"/>
        <v>4.3pm-6.3pm</v>
      </c>
      <c r="AL181" s="17" t="str">
        <f t="shared" si="82"/>
        <v>4.3pm-6.3pm</v>
      </c>
      <c r="AM181" s="17" t="str">
        <f t="shared" si="83"/>
        <v/>
      </c>
      <c r="AN181" s="17" t="str">
        <f t="shared" si="84"/>
        <v>4.3pm-6.3pm</v>
      </c>
      <c r="AO181" s="17" t="str">
        <f t="shared" si="85"/>
        <v>4.3pm-6.3pm</v>
      </c>
      <c r="AP181" s="17" t="str">
        <f t="shared" si="86"/>
        <v>4.3pm-6.3pm</v>
      </c>
      <c r="AQ181" s="17" t="str">
        <f t="shared" si="87"/>
        <v>4.3pm-6.3pm</v>
      </c>
      <c r="AR181" s="1" t="s">
        <v>775</v>
      </c>
      <c r="AV181" s="4" t="s">
        <v>30</v>
      </c>
      <c r="AW181" s="4" t="s">
        <v>30</v>
      </c>
      <c r="AX181" s="16" t="str">
        <f t="shared" si="8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   'phone-number': "", 'address': "931 E. 11th Avenue Denver CO", 'other-amenities': ['','',''], 'has-drink':true, 'has-food':true},</v>
      </c>
      <c r="AY181" s="17" t="str">
        <f t="shared" si="89"/>
        <v/>
      </c>
      <c r="AZ181" s="17" t="str">
        <f t="shared" si="90"/>
        <v/>
      </c>
      <c r="BA181" s="17" t="str">
        <f t="shared" si="91"/>
        <v/>
      </c>
      <c r="BB181" s="17" t="str">
        <f t="shared" si="92"/>
        <v>&lt;img src=@img/drinkicon.png@&gt;</v>
      </c>
      <c r="BC181" s="17" t="str">
        <f t="shared" si="93"/>
        <v>&lt;img src=@img/foodicon.png@&gt;</v>
      </c>
      <c r="BD181" s="17" t="str">
        <f t="shared" si="94"/>
        <v>&lt;img src=@img/drinkicon.png@&gt;&lt;img src=@img/foodicon.png@&gt;</v>
      </c>
      <c r="BE181" s="17" t="str">
        <f t="shared" si="95"/>
        <v>drink food   capital</v>
      </c>
      <c r="BF181" s="17" t="str">
        <f t="shared" si="96"/>
        <v>Capital Hill</v>
      </c>
      <c r="BG181" s="17">
        <v>39.733856000000003</v>
      </c>
      <c r="BH181" s="17">
        <v>-104.97563599999999</v>
      </c>
      <c r="BI181" s="17" t="str">
        <f t="shared" si="65"/>
        <v>[39.733856,-104.975636],</v>
      </c>
      <c r="BJ181" s="17"/>
      <c r="BK181" s="17" t="str">
        <f t="shared" si="66"/>
        <v/>
      </c>
      <c r="BL181" s="7"/>
    </row>
    <row r="182" spans="2:64" ht="135">
      <c r="B182" t="s">
        <v>916</v>
      </c>
      <c r="C182" t="s">
        <v>911</v>
      </c>
      <c r="G182" s="16" t="s">
        <v>917</v>
      </c>
      <c r="J182">
        <v>1500</v>
      </c>
      <c r="K182">
        <v>1800</v>
      </c>
      <c r="L182">
        <v>1500</v>
      </c>
      <c r="M182">
        <v>1800</v>
      </c>
      <c r="N182">
        <v>1500</v>
      </c>
      <c r="O182">
        <v>1800</v>
      </c>
      <c r="P182">
        <v>1500</v>
      </c>
      <c r="Q182">
        <v>1800</v>
      </c>
      <c r="R182">
        <v>1500</v>
      </c>
      <c r="S182">
        <v>1800</v>
      </c>
      <c r="W182" s="17" t="str">
        <f t="shared" si="67"/>
        <v/>
      </c>
      <c r="X182" s="17" t="str">
        <f t="shared" si="68"/>
        <v/>
      </c>
      <c r="Y182" s="17">
        <f t="shared" si="69"/>
        <v>15</v>
      </c>
      <c r="Z182" s="17">
        <f t="shared" si="70"/>
        <v>18</v>
      </c>
      <c r="AA182" s="17">
        <f t="shared" si="71"/>
        <v>15</v>
      </c>
      <c r="AB182" s="17">
        <f t="shared" si="72"/>
        <v>18</v>
      </c>
      <c r="AC182" s="17">
        <f t="shared" si="73"/>
        <v>15</v>
      </c>
      <c r="AD182" s="17">
        <f t="shared" si="74"/>
        <v>18</v>
      </c>
      <c r="AE182" s="17">
        <f t="shared" si="75"/>
        <v>15</v>
      </c>
      <c r="AF182" s="17">
        <f t="shared" si="76"/>
        <v>18</v>
      </c>
      <c r="AG182" s="17">
        <f t="shared" si="77"/>
        <v>15</v>
      </c>
      <c r="AH182" s="17">
        <f t="shared" si="78"/>
        <v>18</v>
      </c>
      <c r="AI182" s="17" t="str">
        <f t="shared" si="79"/>
        <v/>
      </c>
      <c r="AJ182" s="17" t="str">
        <f t="shared" si="80"/>
        <v/>
      </c>
      <c r="AK182" s="17" t="str">
        <f t="shared" si="81"/>
        <v/>
      </c>
      <c r="AL182" s="17" t="str">
        <f t="shared" si="82"/>
        <v>3pm-6pm</v>
      </c>
      <c r="AM182" s="17" t="str">
        <f t="shared" si="83"/>
        <v>3pm-6pm</v>
      </c>
      <c r="AN182" s="17" t="str">
        <f t="shared" si="84"/>
        <v>3pm-6pm</v>
      </c>
      <c r="AO182" s="17" t="str">
        <f t="shared" si="85"/>
        <v>3pm-6pm</v>
      </c>
      <c r="AP182" s="17" t="str">
        <f t="shared" si="86"/>
        <v>3pm-6pm</v>
      </c>
      <c r="AQ182" s="17" t="str">
        <f t="shared" si="87"/>
        <v/>
      </c>
      <c r="AR182" t="s">
        <v>1040</v>
      </c>
      <c r="AV182" s="4" t="s">
        <v>30</v>
      </c>
      <c r="AW182" s="4" t="s">
        <v>31</v>
      </c>
      <c r="AX182" s="16" t="str">
        <f t="shared" si="8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   'phone-number': "", 'address': "16701 E Iliff Ave Aurora, CO", 'other-amenities': ['','',''], 'has-drink':true, 'has-food':false},</v>
      </c>
      <c r="AY182" s="17" t="str">
        <f t="shared" si="89"/>
        <v/>
      </c>
      <c r="AZ182" s="17" t="str">
        <f t="shared" si="90"/>
        <v/>
      </c>
      <c r="BA182" s="17" t="str">
        <f t="shared" si="91"/>
        <v/>
      </c>
      <c r="BB182" s="17" t="str">
        <f t="shared" si="92"/>
        <v>&lt;img src=@img/drinkicon.png@&gt;</v>
      </c>
      <c r="BC182" s="17" t="str">
        <f t="shared" si="93"/>
        <v/>
      </c>
      <c r="BD182" s="17" t="str">
        <f t="shared" si="94"/>
        <v>&lt;img src=@img/drinkicon.png@&gt;</v>
      </c>
      <c r="BE182" s="17" t="str">
        <f t="shared" si="95"/>
        <v>drink   aurora</v>
      </c>
      <c r="BF182" s="17" t="str">
        <f t="shared" si="96"/>
        <v>Aurora</v>
      </c>
      <c r="BG182" s="17">
        <v>39.674106000000002</v>
      </c>
      <c r="BH182" s="17">
        <v>-104.793802</v>
      </c>
      <c r="BI182" s="17" t="str">
        <f t="shared" si="65"/>
        <v>[39.674106,-104.793802],</v>
      </c>
      <c r="BJ182" s="17"/>
      <c r="BK182" s="17" t="str">
        <f t="shared" si="66"/>
        <v/>
      </c>
      <c r="BL182" s="17"/>
    </row>
    <row r="183" spans="2:64" ht="150">
      <c r="B183" t="s">
        <v>135</v>
      </c>
      <c r="C183" s="17" t="s">
        <v>914</v>
      </c>
      <c r="G183" s="17" t="s">
        <v>586</v>
      </c>
      <c r="H183" t="s">
        <v>495</v>
      </c>
      <c r="I183" t="s">
        <v>496</v>
      </c>
      <c r="J183" t="s">
        <v>495</v>
      </c>
      <c r="K183" t="s">
        <v>491</v>
      </c>
      <c r="L183" t="s">
        <v>495</v>
      </c>
      <c r="M183" t="s">
        <v>491</v>
      </c>
      <c r="N183" t="s">
        <v>495</v>
      </c>
      <c r="O183" t="s">
        <v>491</v>
      </c>
      <c r="P183" t="s">
        <v>495</v>
      </c>
      <c r="Q183" t="s">
        <v>491</v>
      </c>
      <c r="R183" t="s">
        <v>495</v>
      </c>
      <c r="S183" t="s">
        <v>491</v>
      </c>
      <c r="V183" s="8" t="s">
        <v>381</v>
      </c>
      <c r="W183" s="17">
        <f t="shared" si="67"/>
        <v>16</v>
      </c>
      <c r="X183" s="17">
        <f t="shared" si="68"/>
        <v>21</v>
      </c>
      <c r="Y183" s="17">
        <f t="shared" si="69"/>
        <v>16</v>
      </c>
      <c r="Z183" s="17">
        <f t="shared" si="70"/>
        <v>19</v>
      </c>
      <c r="AA183" s="17">
        <f t="shared" si="71"/>
        <v>16</v>
      </c>
      <c r="AB183" s="17">
        <f t="shared" si="72"/>
        <v>19</v>
      </c>
      <c r="AC183" s="17">
        <f t="shared" si="73"/>
        <v>16</v>
      </c>
      <c r="AD183" s="17">
        <f t="shared" si="74"/>
        <v>19</v>
      </c>
      <c r="AE183" s="17">
        <f t="shared" si="75"/>
        <v>16</v>
      </c>
      <c r="AF183" s="17">
        <f t="shared" si="76"/>
        <v>19</v>
      </c>
      <c r="AG183" s="17">
        <f t="shared" si="77"/>
        <v>16</v>
      </c>
      <c r="AH183" s="17">
        <f t="shared" si="78"/>
        <v>19</v>
      </c>
      <c r="AI183" s="17" t="str">
        <f t="shared" si="79"/>
        <v/>
      </c>
      <c r="AJ183" s="17" t="str">
        <f t="shared" si="80"/>
        <v/>
      </c>
      <c r="AK183" s="17" t="str">
        <f t="shared" si="81"/>
        <v>4pm-9pm</v>
      </c>
      <c r="AL183" s="17" t="str">
        <f t="shared" si="82"/>
        <v>4pm-7pm</v>
      </c>
      <c r="AM183" s="17" t="str">
        <f t="shared" si="83"/>
        <v>4pm-7pm</v>
      </c>
      <c r="AN183" s="17" t="str">
        <f t="shared" si="84"/>
        <v>4pm-7pm</v>
      </c>
      <c r="AO183" s="17" t="str">
        <f t="shared" si="85"/>
        <v>4pm-7pm</v>
      </c>
      <c r="AP183" s="17" t="str">
        <f t="shared" si="86"/>
        <v>4pm-7pm</v>
      </c>
      <c r="AQ183" s="17" t="str">
        <f t="shared" si="87"/>
        <v/>
      </c>
      <c r="AR183" s="1" t="s">
        <v>776</v>
      </c>
      <c r="AV183" s="4" t="s">
        <v>30</v>
      </c>
      <c r="AW183" s="4" t="s">
        <v>30</v>
      </c>
      <c r="AX183" s="16" t="str">
        <f t="shared" si="8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   'phone-number': "", 'address': "8433 Park Meadows Center Dr., Ste. 154 Denver CO", 'other-amenities': ['','',''], 'has-drink':true, 'has-food':true},</v>
      </c>
      <c r="AY183" s="17" t="str">
        <f t="shared" si="89"/>
        <v/>
      </c>
      <c r="AZ183" s="17" t="str">
        <f t="shared" si="90"/>
        <v/>
      </c>
      <c r="BA183" s="17" t="str">
        <f t="shared" si="91"/>
        <v/>
      </c>
      <c r="BB183" s="17" t="str">
        <f t="shared" si="92"/>
        <v>&lt;img src=@img/drinkicon.png@&gt;</v>
      </c>
      <c r="BC183" s="17" t="str">
        <f t="shared" si="93"/>
        <v>&lt;img src=@img/foodicon.png@&gt;</v>
      </c>
      <c r="BD183" s="17" t="str">
        <f t="shared" si="94"/>
        <v>&lt;img src=@img/drinkicon.png@&gt;&lt;img src=@img/foodicon.png@&gt;</v>
      </c>
      <c r="BE183" s="17" t="str">
        <f t="shared" si="95"/>
        <v>drink food   meadows</v>
      </c>
      <c r="BF183" s="17" t="str">
        <f t="shared" si="96"/>
        <v>Park Meadows</v>
      </c>
      <c r="BG183" s="17">
        <v>39.561844999999998</v>
      </c>
      <c r="BH183" s="17">
        <v>-104.877948</v>
      </c>
      <c r="BI183" s="17" t="str">
        <f t="shared" si="65"/>
        <v>[39.561845,-104.877948],</v>
      </c>
      <c r="BJ183" s="17"/>
      <c r="BK183" s="17" t="str">
        <f t="shared" si="66"/>
        <v/>
      </c>
      <c r="BL183" s="7"/>
    </row>
    <row r="184" spans="2:64" ht="150">
      <c r="B184" t="s">
        <v>136</v>
      </c>
      <c r="C184" t="s">
        <v>318</v>
      </c>
      <c r="G184" s="17" t="s">
        <v>587</v>
      </c>
      <c r="H184" t="s">
        <v>488</v>
      </c>
      <c r="I184" t="s">
        <v>490</v>
      </c>
      <c r="J184" t="s">
        <v>488</v>
      </c>
      <c r="K184" t="s">
        <v>490</v>
      </c>
      <c r="L184" t="s">
        <v>488</v>
      </c>
      <c r="M184" t="s">
        <v>490</v>
      </c>
      <c r="N184" t="s">
        <v>488</v>
      </c>
      <c r="O184" t="s">
        <v>490</v>
      </c>
      <c r="P184" t="s">
        <v>488</v>
      </c>
      <c r="Q184" t="s">
        <v>490</v>
      </c>
      <c r="R184" t="s">
        <v>488</v>
      </c>
      <c r="S184" t="s">
        <v>490</v>
      </c>
      <c r="T184" t="s">
        <v>488</v>
      </c>
      <c r="U184" t="s">
        <v>490</v>
      </c>
      <c r="V184" s="8" t="s">
        <v>382</v>
      </c>
      <c r="W184" s="17">
        <f t="shared" si="67"/>
        <v>15</v>
      </c>
      <c r="X184" s="17">
        <f t="shared" si="68"/>
        <v>18</v>
      </c>
      <c r="Y184" s="17">
        <f t="shared" si="69"/>
        <v>15</v>
      </c>
      <c r="Z184" s="17">
        <f t="shared" si="70"/>
        <v>18</v>
      </c>
      <c r="AA184" s="17">
        <f t="shared" si="71"/>
        <v>15</v>
      </c>
      <c r="AB184" s="17">
        <f t="shared" si="72"/>
        <v>18</v>
      </c>
      <c r="AC184" s="17">
        <f t="shared" si="73"/>
        <v>15</v>
      </c>
      <c r="AD184" s="17">
        <f t="shared" si="74"/>
        <v>18</v>
      </c>
      <c r="AE184" s="17">
        <f t="shared" si="75"/>
        <v>15</v>
      </c>
      <c r="AF184" s="17">
        <f t="shared" si="76"/>
        <v>18</v>
      </c>
      <c r="AG184" s="17">
        <f t="shared" si="77"/>
        <v>15</v>
      </c>
      <c r="AH184" s="17">
        <f t="shared" si="78"/>
        <v>18</v>
      </c>
      <c r="AI184" s="17">
        <f t="shared" si="79"/>
        <v>15</v>
      </c>
      <c r="AJ184" s="17">
        <f t="shared" si="80"/>
        <v>18</v>
      </c>
      <c r="AK184" s="17" t="str">
        <f t="shared" si="81"/>
        <v>3pm-6pm</v>
      </c>
      <c r="AL184" s="17" t="str">
        <f t="shared" si="82"/>
        <v>3pm-6pm</v>
      </c>
      <c r="AM184" s="17" t="str">
        <f t="shared" si="83"/>
        <v>3pm-6pm</v>
      </c>
      <c r="AN184" s="17" t="str">
        <f t="shared" si="84"/>
        <v>3pm-6pm</v>
      </c>
      <c r="AO184" s="17" t="str">
        <f t="shared" si="85"/>
        <v>3pm-6pm</v>
      </c>
      <c r="AP184" s="17" t="str">
        <f t="shared" si="86"/>
        <v>3pm-6pm</v>
      </c>
      <c r="AQ184" s="17" t="str">
        <f t="shared" si="87"/>
        <v>3pm-6pm</v>
      </c>
      <c r="AR184" s="1" t="s">
        <v>777</v>
      </c>
      <c r="AV184" s="4" t="s">
        <v>30</v>
      </c>
      <c r="AW184" s="4" t="s">
        <v>31</v>
      </c>
      <c r="AX184" s="16" t="str">
        <f t="shared" si="8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   'phone-number': "", 'address': "1900 Chestnut St. Denver CO", 'other-amenities': ['','',''], 'has-drink':true, 'has-food':false},</v>
      </c>
      <c r="AY184" s="17" t="str">
        <f t="shared" si="89"/>
        <v/>
      </c>
      <c r="AZ184" s="17" t="str">
        <f t="shared" si="90"/>
        <v/>
      </c>
      <c r="BA184" s="17" t="str">
        <f t="shared" si="91"/>
        <v/>
      </c>
      <c r="BB184" s="17" t="str">
        <f t="shared" si="92"/>
        <v>&lt;img src=@img/drinkicon.png@&gt;</v>
      </c>
      <c r="BC184" s="17" t="str">
        <f t="shared" si="93"/>
        <v/>
      </c>
      <c r="BD184" s="17" t="str">
        <f t="shared" si="94"/>
        <v>&lt;img src=@img/drinkicon.png@&gt;</v>
      </c>
      <c r="BE184" s="17" t="str">
        <f t="shared" si="95"/>
        <v>drink   LoDo</v>
      </c>
      <c r="BF184" s="17" t="str">
        <f t="shared" si="96"/>
        <v>LoDo</v>
      </c>
      <c r="BG184" s="17">
        <v>39.756714000000002</v>
      </c>
      <c r="BH184" s="17">
        <v>-104.99962600000001</v>
      </c>
      <c r="BI184" s="17" t="str">
        <f t="shared" si="65"/>
        <v>[39.756714,-104.999626],</v>
      </c>
      <c r="BJ184" s="17"/>
      <c r="BK184" s="17" t="str">
        <f t="shared" si="66"/>
        <v/>
      </c>
      <c r="BL184" s="7"/>
    </row>
    <row r="185" spans="2:64" ht="135">
      <c r="B185" t="s">
        <v>249</v>
      </c>
      <c r="C185" t="s">
        <v>279</v>
      </c>
      <c r="G185" s="17" t="s">
        <v>280</v>
      </c>
      <c r="L185" t="s">
        <v>492</v>
      </c>
      <c r="M185" t="s">
        <v>491</v>
      </c>
      <c r="N185" t="s">
        <v>492</v>
      </c>
      <c r="O185" t="s">
        <v>491</v>
      </c>
      <c r="P185" t="s">
        <v>492</v>
      </c>
      <c r="Q185" t="s">
        <v>491</v>
      </c>
      <c r="R185" t="s">
        <v>492</v>
      </c>
      <c r="S185" t="s">
        <v>491</v>
      </c>
      <c r="V185" s="8" t="s">
        <v>24</v>
      </c>
      <c r="W185" s="17" t="str">
        <f t="shared" si="67"/>
        <v/>
      </c>
      <c r="X185" s="17" t="str">
        <f t="shared" si="68"/>
        <v/>
      </c>
      <c r="Y185" s="17" t="str">
        <f t="shared" si="69"/>
        <v/>
      </c>
      <c r="Z185" s="17" t="str">
        <f t="shared" si="70"/>
        <v/>
      </c>
      <c r="AA185" s="17">
        <f t="shared" si="71"/>
        <v>17</v>
      </c>
      <c r="AB185" s="17">
        <f t="shared" si="72"/>
        <v>19</v>
      </c>
      <c r="AC185" s="17">
        <f t="shared" si="73"/>
        <v>17</v>
      </c>
      <c r="AD185" s="17">
        <f t="shared" si="74"/>
        <v>19</v>
      </c>
      <c r="AE185" s="17">
        <f t="shared" si="75"/>
        <v>17</v>
      </c>
      <c r="AF185" s="17">
        <f t="shared" si="76"/>
        <v>19</v>
      </c>
      <c r="AG185" s="17">
        <f t="shared" si="77"/>
        <v>17</v>
      </c>
      <c r="AH185" s="17">
        <f t="shared" si="78"/>
        <v>19</v>
      </c>
      <c r="AI185" s="17" t="str">
        <f t="shared" si="79"/>
        <v/>
      </c>
      <c r="AJ185" s="17" t="str">
        <f t="shared" si="80"/>
        <v/>
      </c>
      <c r="AK185" s="17" t="str">
        <f t="shared" si="81"/>
        <v/>
      </c>
      <c r="AL185" s="17" t="str">
        <f t="shared" si="82"/>
        <v/>
      </c>
      <c r="AM185" s="17" t="str">
        <f t="shared" si="83"/>
        <v>5pm-7pm</v>
      </c>
      <c r="AN185" s="17" t="str">
        <f t="shared" si="84"/>
        <v>5pm-7pm</v>
      </c>
      <c r="AO185" s="17" t="str">
        <f t="shared" si="85"/>
        <v>5pm-7pm</v>
      </c>
      <c r="AP185" s="17" t="str">
        <f t="shared" si="86"/>
        <v>5pm-7pm</v>
      </c>
      <c r="AQ185" s="17" t="str">
        <f t="shared" si="87"/>
        <v/>
      </c>
      <c r="AR185" t="s">
        <v>478</v>
      </c>
      <c r="AS185" t="s">
        <v>485</v>
      </c>
      <c r="AV185" t="s">
        <v>30</v>
      </c>
      <c r="AW185" t="s">
        <v>30</v>
      </c>
      <c r="AX185" s="16" t="str">
        <f t="shared" si="8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   'phone-number': "", 'address': "3163 Larimer St, Denver, CO", 'other-amenities': ['outside','',''], 'has-drink':true, 'has-food':true},</v>
      </c>
      <c r="AY185" s="17" t="str">
        <f t="shared" si="89"/>
        <v>&lt;img src=@img/outdoor.png@&gt;</v>
      </c>
      <c r="AZ185" s="17" t="str">
        <f t="shared" si="90"/>
        <v/>
      </c>
      <c r="BA185" s="17" t="str">
        <f t="shared" si="91"/>
        <v/>
      </c>
      <c r="BB185" s="17" t="str">
        <f t="shared" si="92"/>
        <v>&lt;img src=@img/drinkicon.png@&gt;</v>
      </c>
      <c r="BC185" s="17" t="str">
        <f t="shared" si="93"/>
        <v>&lt;img src=@img/foodicon.png@&gt;</v>
      </c>
      <c r="BD185" s="17" t="str">
        <f t="shared" si="94"/>
        <v>&lt;img src=@img/outdoor.png@&gt;&lt;img src=@img/drinkicon.png@&gt;&lt;img src=@img/foodicon.png@&gt;</v>
      </c>
      <c r="BE185" s="17" t="str">
        <f t="shared" si="95"/>
        <v>outdoor drink food   RiNo</v>
      </c>
      <c r="BF185" s="17" t="str">
        <f t="shared" si="96"/>
        <v>RiNo</v>
      </c>
      <c r="BG185" s="17">
        <v>39.764195999999998</v>
      </c>
      <c r="BH185" s="17">
        <v>-104.97842900000001</v>
      </c>
      <c r="BI185" s="17" t="str">
        <f t="shared" si="65"/>
        <v>[39.764196,-104.978429],</v>
      </c>
      <c r="BJ185" s="17"/>
      <c r="BK185" s="17" t="str">
        <f t="shared" si="66"/>
        <v/>
      </c>
      <c r="BL185" s="7"/>
    </row>
    <row r="186" spans="2:64" ht="120">
      <c r="B186" t="s">
        <v>137</v>
      </c>
      <c r="C186" t="s">
        <v>907</v>
      </c>
      <c r="G186" s="17" t="s">
        <v>588</v>
      </c>
      <c r="W186" s="17" t="str">
        <f t="shared" si="67"/>
        <v/>
      </c>
      <c r="X186" s="17" t="str">
        <f t="shared" si="68"/>
        <v/>
      </c>
      <c r="Y186" s="17" t="str">
        <f t="shared" si="69"/>
        <v/>
      </c>
      <c r="Z186" s="17" t="str">
        <f t="shared" si="70"/>
        <v/>
      </c>
      <c r="AA186" s="17" t="str">
        <f t="shared" si="71"/>
        <v/>
      </c>
      <c r="AB186" s="17" t="str">
        <f t="shared" si="72"/>
        <v/>
      </c>
      <c r="AC186" s="17" t="str">
        <f t="shared" si="73"/>
        <v/>
      </c>
      <c r="AD186" s="17" t="str">
        <f t="shared" si="74"/>
        <v/>
      </c>
      <c r="AE186" s="17" t="str">
        <f t="shared" si="75"/>
        <v/>
      </c>
      <c r="AF186" s="17" t="str">
        <f t="shared" si="76"/>
        <v/>
      </c>
      <c r="AG186" s="17" t="str">
        <f t="shared" si="77"/>
        <v/>
      </c>
      <c r="AH186" s="17" t="str">
        <f t="shared" si="78"/>
        <v/>
      </c>
      <c r="AI186" s="17" t="str">
        <f t="shared" si="79"/>
        <v/>
      </c>
      <c r="AJ186" s="17" t="str">
        <f t="shared" si="80"/>
        <v/>
      </c>
      <c r="AK186" s="17" t="str">
        <f t="shared" si="81"/>
        <v/>
      </c>
      <c r="AL186" s="17" t="str">
        <f t="shared" si="82"/>
        <v/>
      </c>
      <c r="AM186" s="17" t="str">
        <f t="shared" si="83"/>
        <v/>
      </c>
      <c r="AN186" s="17" t="str">
        <f t="shared" si="84"/>
        <v/>
      </c>
      <c r="AO186" s="17" t="str">
        <f t="shared" si="85"/>
        <v/>
      </c>
      <c r="AP186" s="17" t="str">
        <f t="shared" si="86"/>
        <v/>
      </c>
      <c r="AQ186" s="17" t="str">
        <f t="shared" si="87"/>
        <v/>
      </c>
      <c r="AR186" s="1" t="s">
        <v>778</v>
      </c>
      <c r="AS186" t="s">
        <v>485</v>
      </c>
      <c r="AV186" s="4" t="s">
        <v>31</v>
      </c>
      <c r="AW186" s="4" t="s">
        <v>31</v>
      </c>
      <c r="AX186" s="16" t="str">
        <f t="shared" si="88"/>
        <v>{
    'name': "Postino",
    'area': "highlands",'hours': {
      'sunday-start':"", 'sunday-end':"", 'monday-start':"", 'monday-end':"", 'tuesday-start':"", 'tuesday-end':"", 'wednesday-start':"", 'wednesday-end':"", 'thursday-start':"", 'thursday-end':"", 'friday-start':"", 'friday-end':"", 'saturday-start':"", 'saturday-end':""},  'description': "", 'link':"http://www.postinowinecafe.com/", 'pricing':"",   'phone-number': "", 'address': "2715 17th St. Denver CO", 'other-amenities': ['outside','',''], 'has-drink':false, 'has-food':false},</v>
      </c>
      <c r="AY186" s="17" t="str">
        <f t="shared" si="89"/>
        <v>&lt;img src=@img/outdoor.png@&gt;</v>
      </c>
      <c r="AZ186" s="17" t="str">
        <f t="shared" si="90"/>
        <v/>
      </c>
      <c r="BA186" s="17" t="str">
        <f t="shared" si="91"/>
        <v/>
      </c>
      <c r="BB186" s="17" t="str">
        <f t="shared" si="92"/>
        <v/>
      </c>
      <c r="BC186" s="17" t="str">
        <f t="shared" si="93"/>
        <v/>
      </c>
      <c r="BD186" s="17" t="str">
        <f t="shared" si="94"/>
        <v>&lt;img src=@img/outdoor.png@&gt;</v>
      </c>
      <c r="BE186" s="17" t="str">
        <f t="shared" si="95"/>
        <v>outdoor   highlands</v>
      </c>
      <c r="BF186" s="17" t="str">
        <f t="shared" si="96"/>
        <v>Highlands</v>
      </c>
      <c r="BG186" s="17">
        <v>39.761527999999998</v>
      </c>
      <c r="BH186" s="17">
        <v>-105.01049500000001</v>
      </c>
      <c r="BI186" s="17" t="str">
        <f t="shared" si="65"/>
        <v>[39.761528,-105.010495],</v>
      </c>
      <c r="BJ186" s="17"/>
      <c r="BK186" s="17" t="str">
        <f t="shared" si="66"/>
        <v/>
      </c>
      <c r="BL186" s="7"/>
    </row>
    <row r="187" spans="2:64" ht="135">
      <c r="B187" t="s">
        <v>138</v>
      </c>
      <c r="C187" t="s">
        <v>318</v>
      </c>
      <c r="G187" s="17" t="s">
        <v>589</v>
      </c>
      <c r="J187" t="s">
        <v>498</v>
      </c>
      <c r="K187" t="s">
        <v>502</v>
      </c>
      <c r="L187" t="s">
        <v>498</v>
      </c>
      <c r="M187" t="s">
        <v>502</v>
      </c>
      <c r="N187" t="s">
        <v>498</v>
      </c>
      <c r="O187" t="s">
        <v>502</v>
      </c>
      <c r="P187" t="s">
        <v>498</v>
      </c>
      <c r="Q187" t="s">
        <v>502</v>
      </c>
      <c r="R187" t="s">
        <v>498</v>
      </c>
      <c r="S187" t="s">
        <v>502</v>
      </c>
      <c r="V187" s="17" t="s">
        <v>510</v>
      </c>
      <c r="W187" s="17" t="str">
        <f t="shared" si="67"/>
        <v/>
      </c>
      <c r="X187" s="17" t="str">
        <f t="shared" si="68"/>
        <v/>
      </c>
      <c r="Y187" s="17">
        <f t="shared" si="69"/>
        <v>14</v>
      </c>
      <c r="Z187" s="17">
        <f t="shared" si="70"/>
        <v>20</v>
      </c>
      <c r="AA187" s="17">
        <f t="shared" si="71"/>
        <v>14</v>
      </c>
      <c r="AB187" s="17">
        <f t="shared" si="72"/>
        <v>20</v>
      </c>
      <c r="AC187" s="17">
        <f t="shared" si="73"/>
        <v>14</v>
      </c>
      <c r="AD187" s="17">
        <f t="shared" si="74"/>
        <v>20</v>
      </c>
      <c r="AE187" s="17">
        <f t="shared" si="75"/>
        <v>14</v>
      </c>
      <c r="AF187" s="17">
        <f t="shared" si="76"/>
        <v>20</v>
      </c>
      <c r="AG187" s="17">
        <f t="shared" si="77"/>
        <v>14</v>
      </c>
      <c r="AH187" s="17">
        <f t="shared" si="78"/>
        <v>20</v>
      </c>
      <c r="AI187" s="17" t="str">
        <f t="shared" si="79"/>
        <v/>
      </c>
      <c r="AJ187" s="17" t="str">
        <f t="shared" si="80"/>
        <v/>
      </c>
      <c r="AK187" s="17" t="str">
        <f t="shared" si="81"/>
        <v/>
      </c>
      <c r="AL187" s="17" t="str">
        <f t="shared" si="82"/>
        <v>2pm-8pm</v>
      </c>
      <c r="AM187" s="17" t="str">
        <f t="shared" si="83"/>
        <v>2pm-8pm</v>
      </c>
      <c r="AN187" s="17" t="str">
        <f t="shared" si="84"/>
        <v>2pm-8pm</v>
      </c>
      <c r="AO187" s="17" t="str">
        <f t="shared" si="85"/>
        <v>2pm-8pm</v>
      </c>
      <c r="AP187" s="17" t="str">
        <f t="shared" si="86"/>
        <v>2pm-8pm</v>
      </c>
      <c r="AQ187" s="17" t="str">
        <f t="shared" si="87"/>
        <v/>
      </c>
      <c r="AR187" s="1" t="s">
        <v>905</v>
      </c>
      <c r="AV187" t="s">
        <v>30</v>
      </c>
      <c r="AW187" t="s">
        <v>31</v>
      </c>
      <c r="AX187" s="16" t="str">
        <f t="shared" si="8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   'phone-number': "", 'address': "1435 Market Street Denver CO", 'other-amenities': ['','',''], 'has-drink':true, 'has-food':false},</v>
      </c>
      <c r="AY187" s="17" t="str">
        <f t="shared" si="89"/>
        <v/>
      </c>
      <c r="AZ187" s="17" t="str">
        <f t="shared" si="90"/>
        <v/>
      </c>
      <c r="BA187" s="17" t="str">
        <f t="shared" si="91"/>
        <v/>
      </c>
      <c r="BB187" s="17" t="str">
        <f t="shared" si="92"/>
        <v>&lt;img src=@img/drinkicon.png@&gt;</v>
      </c>
      <c r="BC187" s="17" t="str">
        <f t="shared" si="93"/>
        <v/>
      </c>
      <c r="BD187" s="17" t="str">
        <f t="shared" si="94"/>
        <v>&lt;img src=@img/drinkicon.png@&gt;</v>
      </c>
      <c r="BE187" s="17" t="str">
        <f t="shared" si="95"/>
        <v>drink   LoDo</v>
      </c>
      <c r="BF187" s="17" t="str">
        <f t="shared" si="96"/>
        <v>LoDo</v>
      </c>
      <c r="BG187" s="17">
        <v>39.748671999999999</v>
      </c>
      <c r="BH187" s="17">
        <v>-105.000281</v>
      </c>
      <c r="BI187" s="17" t="str">
        <f t="shared" si="65"/>
        <v>[39.748672,-105.000281],</v>
      </c>
      <c r="BJ187" s="17"/>
      <c r="BK187" s="17" t="str">
        <f t="shared" si="66"/>
        <v/>
      </c>
      <c r="BL187" s="7"/>
    </row>
    <row r="188" spans="2:64" ht="150">
      <c r="B188" t="s">
        <v>218</v>
      </c>
      <c r="C188" t="s">
        <v>311</v>
      </c>
      <c r="G188" s="17" t="s">
        <v>669</v>
      </c>
      <c r="J188" t="s">
        <v>498</v>
      </c>
      <c r="K188" t="s">
        <v>490</v>
      </c>
      <c r="L188" t="s">
        <v>498</v>
      </c>
      <c r="M188" t="s">
        <v>490</v>
      </c>
      <c r="N188" t="s">
        <v>498</v>
      </c>
      <c r="O188" t="s">
        <v>490</v>
      </c>
      <c r="P188" t="s">
        <v>498</v>
      </c>
      <c r="Q188" t="s">
        <v>490</v>
      </c>
      <c r="R188" t="s">
        <v>498</v>
      </c>
      <c r="S188" t="s">
        <v>490</v>
      </c>
      <c r="V188" s="8" t="s">
        <v>447</v>
      </c>
      <c r="W188" s="17" t="str">
        <f t="shared" si="67"/>
        <v/>
      </c>
      <c r="X188" s="17" t="str">
        <f t="shared" si="68"/>
        <v/>
      </c>
      <c r="Y188" s="17">
        <f t="shared" si="69"/>
        <v>14</v>
      </c>
      <c r="Z188" s="17">
        <f t="shared" si="70"/>
        <v>18</v>
      </c>
      <c r="AA188" s="17">
        <f t="shared" si="71"/>
        <v>14</v>
      </c>
      <c r="AB188" s="17">
        <f t="shared" si="72"/>
        <v>18</v>
      </c>
      <c r="AC188" s="17">
        <f t="shared" si="73"/>
        <v>14</v>
      </c>
      <c r="AD188" s="17">
        <f t="shared" si="74"/>
        <v>18</v>
      </c>
      <c r="AE188" s="17">
        <f t="shared" si="75"/>
        <v>14</v>
      </c>
      <c r="AF188" s="17">
        <f t="shared" si="76"/>
        <v>18</v>
      </c>
      <c r="AG188" s="17">
        <f t="shared" si="77"/>
        <v>14</v>
      </c>
      <c r="AH188" s="17">
        <f t="shared" si="78"/>
        <v>18</v>
      </c>
      <c r="AI188" s="17" t="str">
        <f t="shared" si="79"/>
        <v/>
      </c>
      <c r="AJ188" s="17" t="str">
        <f t="shared" si="80"/>
        <v/>
      </c>
      <c r="AK188" s="17" t="str">
        <f t="shared" si="81"/>
        <v/>
      </c>
      <c r="AL188" s="17" t="str">
        <f t="shared" si="82"/>
        <v>2pm-6pm</v>
      </c>
      <c r="AM188" s="17" t="str">
        <f t="shared" si="83"/>
        <v>2pm-6pm</v>
      </c>
      <c r="AN188" s="17" t="str">
        <f t="shared" si="84"/>
        <v>2pm-6pm</v>
      </c>
      <c r="AO188" s="17" t="str">
        <f t="shared" si="85"/>
        <v>2pm-6pm</v>
      </c>
      <c r="AP188" s="17" t="str">
        <f t="shared" si="86"/>
        <v>2pm-6pm</v>
      </c>
      <c r="AQ188" s="17" t="str">
        <f t="shared" si="87"/>
        <v/>
      </c>
      <c r="AR188" t="s">
        <v>857</v>
      </c>
      <c r="AV188" t="s">
        <v>30</v>
      </c>
      <c r="AW188" t="s">
        <v>30</v>
      </c>
      <c r="AX188" s="16" t="str">
        <f t="shared" si="8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   'phone-number': "", 'address': "504 E Colfax Avenue Denver CO", 'other-amenities': ['','',''], 'has-drink':true, 'has-food':true},</v>
      </c>
      <c r="AY188" s="17" t="str">
        <f t="shared" si="89"/>
        <v/>
      </c>
      <c r="AZ188" s="17" t="str">
        <f t="shared" si="90"/>
        <v/>
      </c>
      <c r="BA188" s="17" t="str">
        <f t="shared" si="91"/>
        <v/>
      </c>
      <c r="BB188" s="17" t="str">
        <f t="shared" si="92"/>
        <v>&lt;img src=@img/drinkicon.png@&gt;</v>
      </c>
      <c r="BC188" s="17" t="str">
        <f t="shared" si="93"/>
        <v>&lt;img src=@img/foodicon.png@&gt;</v>
      </c>
      <c r="BD188" s="17" t="str">
        <f t="shared" si="94"/>
        <v>&lt;img src=@img/drinkicon.png@&gt;&lt;img src=@img/foodicon.png@&gt;</v>
      </c>
      <c r="BE188" s="17" t="str">
        <f t="shared" si="95"/>
        <v>drink food   Uptown</v>
      </c>
      <c r="BF188" s="17" t="str">
        <f t="shared" si="96"/>
        <v>Uptown</v>
      </c>
      <c r="BG188" s="17">
        <v>39.739866999999997</v>
      </c>
      <c r="BH188" s="17">
        <v>-104.980897</v>
      </c>
      <c r="BI188" s="17" t="str">
        <f t="shared" si="65"/>
        <v>[39.739867,-104.980897],</v>
      </c>
      <c r="BJ188" s="17"/>
      <c r="BK188" s="17" t="str">
        <f t="shared" si="66"/>
        <v/>
      </c>
      <c r="BL188" s="7"/>
    </row>
    <row r="189" spans="2:64" ht="120">
      <c r="B189" t="s">
        <v>273</v>
      </c>
      <c r="C189" t="s">
        <v>907</v>
      </c>
      <c r="G189" s="17" t="s">
        <v>302</v>
      </c>
      <c r="W189" s="17" t="str">
        <f t="shared" si="67"/>
        <v/>
      </c>
      <c r="X189" s="17" t="str">
        <f t="shared" si="68"/>
        <v/>
      </c>
      <c r="Y189" s="17" t="str">
        <f t="shared" si="69"/>
        <v/>
      </c>
      <c r="Z189" s="17" t="str">
        <f t="shared" si="70"/>
        <v/>
      </c>
      <c r="AA189" s="17" t="str">
        <f t="shared" si="71"/>
        <v/>
      </c>
      <c r="AB189" s="17" t="str">
        <f t="shared" si="72"/>
        <v/>
      </c>
      <c r="AC189" s="17" t="str">
        <f t="shared" si="73"/>
        <v/>
      </c>
      <c r="AD189" s="17" t="str">
        <f t="shared" si="74"/>
        <v/>
      </c>
      <c r="AE189" s="17" t="str">
        <f t="shared" si="75"/>
        <v/>
      </c>
      <c r="AF189" s="17" t="str">
        <f t="shared" si="76"/>
        <v/>
      </c>
      <c r="AG189" s="17" t="str">
        <f t="shared" si="77"/>
        <v/>
      </c>
      <c r="AH189" s="17" t="str">
        <f t="shared" si="78"/>
        <v/>
      </c>
      <c r="AI189" s="17" t="str">
        <f t="shared" si="79"/>
        <v/>
      </c>
      <c r="AJ189" s="17" t="str">
        <f t="shared" si="80"/>
        <v/>
      </c>
      <c r="AK189" s="17" t="str">
        <f t="shared" si="81"/>
        <v/>
      </c>
      <c r="AL189" s="17" t="str">
        <f t="shared" si="82"/>
        <v/>
      </c>
      <c r="AM189" s="17" t="str">
        <f t="shared" si="83"/>
        <v/>
      </c>
      <c r="AN189" s="17" t="str">
        <f t="shared" si="84"/>
        <v/>
      </c>
      <c r="AO189" s="17" t="str">
        <f t="shared" si="85"/>
        <v/>
      </c>
      <c r="AP189" s="17" t="str">
        <f t="shared" si="86"/>
        <v/>
      </c>
      <c r="AQ189" s="17" t="str">
        <f t="shared" si="87"/>
        <v/>
      </c>
      <c r="AR189" t="s">
        <v>25</v>
      </c>
      <c r="AT189" t="s">
        <v>486</v>
      </c>
      <c r="AV189" t="s">
        <v>31</v>
      </c>
      <c r="AW189" t="s">
        <v>31</v>
      </c>
      <c r="AX189" s="16" t="str">
        <f t="shared" si="88"/>
        <v>{
    'name': "Prost",
    'area': "highlands",'hours': {
      'sunday-start':"", 'sunday-end':"", 'monday-start':"", 'monday-end':"", 'tuesday-start':"", 'tuesday-end':"", 'wednesday-start':"", 'wednesday-end':"", 'thursday-start':"", 'thursday-end':"", 'friday-start':"", 'friday-end':"", 'saturday-start':"", 'saturday-end':""},  'description': "", 'link':"https://prostbrewing.com/", 'pricing':"",   'phone-number': "", 'address': "2540 19th St, Denver, CO", 'other-amenities': ['','pet',''], 'has-drink':false, 'has-food':false},</v>
      </c>
      <c r="AY189" s="17" t="str">
        <f t="shared" si="89"/>
        <v/>
      </c>
      <c r="AZ189" s="17" t="str">
        <f t="shared" si="90"/>
        <v>&lt;img src=@img/pets.png@&gt;</v>
      </c>
      <c r="BA189" s="17" t="str">
        <f t="shared" si="91"/>
        <v/>
      </c>
      <c r="BB189" s="17" t="str">
        <f t="shared" si="92"/>
        <v/>
      </c>
      <c r="BC189" s="17" t="str">
        <f t="shared" si="93"/>
        <v/>
      </c>
      <c r="BD189" s="17" t="str">
        <f t="shared" si="94"/>
        <v>&lt;img src=@img/pets.png@&gt;</v>
      </c>
      <c r="BE189" s="17" t="str">
        <f t="shared" si="95"/>
        <v>pet   highlands</v>
      </c>
      <c r="BF189" s="17" t="str">
        <f t="shared" si="96"/>
        <v>Highlands</v>
      </c>
      <c r="BG189" s="17">
        <v>39.760278</v>
      </c>
      <c r="BH189" s="17">
        <v>-105.003967</v>
      </c>
      <c r="BI189" s="17" t="str">
        <f t="shared" si="65"/>
        <v>[39.760278,-105.003967],</v>
      </c>
      <c r="BJ189" s="17"/>
      <c r="BK189" s="17" t="str">
        <f t="shared" si="66"/>
        <v/>
      </c>
      <c r="BL189" s="7"/>
    </row>
    <row r="190" spans="2:64" ht="135">
      <c r="B190" t="s">
        <v>139</v>
      </c>
      <c r="C190" t="s">
        <v>700</v>
      </c>
      <c r="G190" s="17" t="s">
        <v>590</v>
      </c>
      <c r="J190" t="s">
        <v>506</v>
      </c>
      <c r="K190" t="s">
        <v>491</v>
      </c>
      <c r="L190" t="s">
        <v>506</v>
      </c>
      <c r="M190" t="s">
        <v>491</v>
      </c>
      <c r="N190" t="s">
        <v>506</v>
      </c>
      <c r="O190" t="s">
        <v>491</v>
      </c>
      <c r="P190" t="s">
        <v>494</v>
      </c>
      <c r="Q190" t="s">
        <v>490</v>
      </c>
      <c r="R190" t="s">
        <v>494</v>
      </c>
      <c r="S190" t="s">
        <v>490</v>
      </c>
      <c r="V190" s="8" t="s">
        <v>383</v>
      </c>
      <c r="W190" s="17" t="str">
        <f t="shared" si="67"/>
        <v/>
      </c>
      <c r="X190" s="17" t="str">
        <f t="shared" si="68"/>
        <v/>
      </c>
      <c r="Y190" s="17">
        <f t="shared" si="69"/>
        <v>13</v>
      </c>
      <c r="Z190" s="17">
        <f t="shared" si="70"/>
        <v>19</v>
      </c>
      <c r="AA190" s="17">
        <f t="shared" si="71"/>
        <v>13</v>
      </c>
      <c r="AB190" s="17">
        <f t="shared" si="72"/>
        <v>19</v>
      </c>
      <c r="AC190" s="17">
        <f t="shared" si="73"/>
        <v>13</v>
      </c>
      <c r="AD190" s="17">
        <f t="shared" si="74"/>
        <v>19</v>
      </c>
      <c r="AE190" s="17">
        <f t="shared" si="75"/>
        <v>11</v>
      </c>
      <c r="AF190" s="17">
        <f t="shared" si="76"/>
        <v>18</v>
      </c>
      <c r="AG190" s="17">
        <f t="shared" si="77"/>
        <v>11</v>
      </c>
      <c r="AH190" s="17">
        <f t="shared" si="78"/>
        <v>18</v>
      </c>
      <c r="AI190" s="17" t="str">
        <f t="shared" si="79"/>
        <v/>
      </c>
      <c r="AJ190" s="17" t="str">
        <f t="shared" si="80"/>
        <v/>
      </c>
      <c r="AK190" s="17" t="str">
        <f t="shared" si="81"/>
        <v/>
      </c>
      <c r="AL190" s="17" t="str">
        <f t="shared" si="82"/>
        <v>1pm-7pm</v>
      </c>
      <c r="AM190" s="17" t="str">
        <f t="shared" si="83"/>
        <v>1pm-7pm</v>
      </c>
      <c r="AN190" s="17" t="str">
        <f t="shared" si="84"/>
        <v>1pm-7pm</v>
      </c>
      <c r="AO190" s="17" t="str">
        <f t="shared" si="85"/>
        <v>11am-6pm</v>
      </c>
      <c r="AP190" s="17" t="str">
        <f t="shared" si="86"/>
        <v>11am-6pm</v>
      </c>
      <c r="AQ190" s="17" t="str">
        <f t="shared" si="87"/>
        <v/>
      </c>
      <c r="AR190" t="s">
        <v>779</v>
      </c>
      <c r="AV190" s="4" t="s">
        <v>30</v>
      </c>
      <c r="AW190" s="4" t="s">
        <v>31</v>
      </c>
      <c r="AX190" s="16" t="str">
        <f t="shared" si="8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   'phone-number': "", 'address': "1101 S. Pearl St. Denver CO", 'other-amenities': ['','',''], 'has-drink':true, 'has-food':false},</v>
      </c>
      <c r="AY190" s="17" t="str">
        <f t="shared" si="89"/>
        <v/>
      </c>
      <c r="AZ190" s="17" t="str">
        <f t="shared" si="90"/>
        <v/>
      </c>
      <c r="BA190" s="17" t="str">
        <f t="shared" si="91"/>
        <v/>
      </c>
      <c r="BB190" s="17" t="str">
        <f t="shared" si="92"/>
        <v>&lt;img src=@img/drinkicon.png@&gt;</v>
      </c>
      <c r="BC190" s="17" t="str">
        <f t="shared" si="93"/>
        <v/>
      </c>
      <c r="BD190" s="17" t="str">
        <f t="shared" si="94"/>
        <v>&lt;img src=@img/drinkicon.png@&gt;</v>
      </c>
      <c r="BE190" s="17" t="str">
        <f t="shared" si="95"/>
        <v>drink   Washington</v>
      </c>
      <c r="BF190" s="17" t="str">
        <f t="shared" si="96"/>
        <v>Washington Park</v>
      </c>
      <c r="BG190" s="17">
        <v>39.696491000000002</v>
      </c>
      <c r="BH190" s="17">
        <v>-104.980605</v>
      </c>
      <c r="BI190" s="17" t="str">
        <f t="shared" si="65"/>
        <v>[39.696491,-104.980605],</v>
      </c>
      <c r="BJ190" s="17"/>
      <c r="BK190" s="17" t="str">
        <f t="shared" si="66"/>
        <v/>
      </c>
      <c r="BL190" s="7"/>
    </row>
    <row r="191" spans="2:64" ht="150">
      <c r="B191" t="s">
        <v>140</v>
      </c>
      <c r="C191" t="s">
        <v>318</v>
      </c>
      <c r="G191" s="17" t="s">
        <v>591</v>
      </c>
      <c r="H191" t="s">
        <v>488</v>
      </c>
      <c r="I191" t="s">
        <v>491</v>
      </c>
      <c r="J191" t="s">
        <v>488</v>
      </c>
      <c r="K191" t="s">
        <v>491</v>
      </c>
      <c r="L191" t="s">
        <v>488</v>
      </c>
      <c r="M191" t="s">
        <v>491</v>
      </c>
      <c r="N191" t="s">
        <v>488</v>
      </c>
      <c r="O191" t="s">
        <v>491</v>
      </c>
      <c r="P191" t="s">
        <v>488</v>
      </c>
      <c r="Q191" t="s">
        <v>491</v>
      </c>
      <c r="R191" t="s">
        <v>488</v>
      </c>
      <c r="S191" t="s">
        <v>491</v>
      </c>
      <c r="T191" t="s">
        <v>488</v>
      </c>
      <c r="U191" t="s">
        <v>491</v>
      </c>
      <c r="V191" s="9" t="s">
        <v>1156</v>
      </c>
      <c r="W191" s="17">
        <f t="shared" si="67"/>
        <v>15</v>
      </c>
      <c r="X191" s="17">
        <f t="shared" si="68"/>
        <v>19</v>
      </c>
      <c r="Y191" s="17">
        <f t="shared" si="69"/>
        <v>15</v>
      </c>
      <c r="Z191" s="17">
        <f t="shared" si="70"/>
        <v>19</v>
      </c>
      <c r="AA191" s="17">
        <f t="shared" si="71"/>
        <v>15</v>
      </c>
      <c r="AB191" s="17">
        <f t="shared" si="72"/>
        <v>19</v>
      </c>
      <c r="AC191" s="17">
        <f t="shared" si="73"/>
        <v>15</v>
      </c>
      <c r="AD191" s="17">
        <f t="shared" si="74"/>
        <v>19</v>
      </c>
      <c r="AE191" s="17">
        <f t="shared" si="75"/>
        <v>15</v>
      </c>
      <c r="AF191" s="17">
        <f t="shared" si="76"/>
        <v>19</v>
      </c>
      <c r="AG191" s="17">
        <f t="shared" si="77"/>
        <v>15</v>
      </c>
      <c r="AH191" s="17">
        <f t="shared" si="78"/>
        <v>19</v>
      </c>
      <c r="AI191" s="17">
        <f t="shared" si="79"/>
        <v>15</v>
      </c>
      <c r="AJ191" s="17">
        <f t="shared" si="80"/>
        <v>19</v>
      </c>
      <c r="AK191" s="17" t="str">
        <f t="shared" si="81"/>
        <v>3pm-7pm</v>
      </c>
      <c r="AL191" s="17" t="str">
        <f t="shared" si="82"/>
        <v>3pm-7pm</v>
      </c>
      <c r="AM191" s="17" t="str">
        <f t="shared" si="83"/>
        <v>3pm-7pm</v>
      </c>
      <c r="AN191" s="17" t="str">
        <f t="shared" si="84"/>
        <v>3pm-7pm</v>
      </c>
      <c r="AO191" s="17" t="str">
        <f t="shared" si="85"/>
        <v>3pm-7pm</v>
      </c>
      <c r="AP191" s="17" t="str">
        <f t="shared" si="86"/>
        <v>3pm-7pm</v>
      </c>
      <c r="AQ191" s="17" t="str">
        <f t="shared" si="87"/>
        <v>3pm-7pm</v>
      </c>
      <c r="AR191" s="1" t="s">
        <v>780</v>
      </c>
      <c r="AV191" s="4" t="s">
        <v>30</v>
      </c>
      <c r="AW191" s="4" t="s">
        <v>30</v>
      </c>
      <c r="AX191" s="16" t="str">
        <f t="shared" si="8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   'phone-number': "", 'address': "1959 16th St. Denver CO", 'other-amenities': ['','',''], 'has-drink':true, 'has-food':true},</v>
      </c>
      <c r="AY191" s="17" t="str">
        <f t="shared" si="89"/>
        <v/>
      </c>
      <c r="AZ191" s="17" t="str">
        <f t="shared" si="90"/>
        <v/>
      </c>
      <c r="BA191" s="17" t="str">
        <f t="shared" si="91"/>
        <v/>
      </c>
      <c r="BB191" s="17" t="str">
        <f t="shared" si="92"/>
        <v>&lt;img src=@img/drinkicon.png@&gt;</v>
      </c>
      <c r="BC191" s="17" t="str">
        <f t="shared" si="93"/>
        <v>&lt;img src=@img/foodicon.png@&gt;</v>
      </c>
      <c r="BD191" s="17" t="str">
        <f t="shared" si="94"/>
        <v>&lt;img src=@img/drinkicon.png@&gt;&lt;img src=@img/foodicon.png@&gt;</v>
      </c>
      <c r="BE191" s="17" t="str">
        <f t="shared" si="95"/>
        <v>drink food   LoDo</v>
      </c>
      <c r="BF191" s="17" t="str">
        <f t="shared" si="96"/>
        <v>LoDo</v>
      </c>
      <c r="BG191" s="17">
        <v>39.753753000000003</v>
      </c>
      <c r="BH191" s="17">
        <v>-105.002923</v>
      </c>
      <c r="BI191" s="17" t="str">
        <f t="shared" si="65"/>
        <v>[39.753753,-105.002923],</v>
      </c>
      <c r="BJ191" s="17"/>
      <c r="BK191" s="17" t="str">
        <f t="shared" si="66"/>
        <v/>
      </c>
      <c r="BL191" s="7"/>
    </row>
    <row r="192" spans="2:64" ht="210">
      <c r="B192" t="s">
        <v>961</v>
      </c>
      <c r="C192" t="s">
        <v>908</v>
      </c>
      <c r="G192" s="16" t="s">
        <v>962</v>
      </c>
      <c r="H192">
        <v>1500</v>
      </c>
      <c r="I192">
        <v>1800</v>
      </c>
      <c r="J192">
        <v>1500</v>
      </c>
      <c r="K192">
        <v>1800</v>
      </c>
      <c r="L192">
        <v>1500</v>
      </c>
      <c r="M192">
        <v>1800</v>
      </c>
      <c r="N192">
        <v>1500</v>
      </c>
      <c r="O192">
        <v>1800</v>
      </c>
      <c r="P192">
        <v>1500</v>
      </c>
      <c r="Q192">
        <v>1800</v>
      </c>
      <c r="R192">
        <v>1500</v>
      </c>
      <c r="S192">
        <v>1800</v>
      </c>
      <c r="T192">
        <v>1500</v>
      </c>
      <c r="U192">
        <v>1800</v>
      </c>
      <c r="V192" s="8" t="s">
        <v>1081</v>
      </c>
      <c r="W192" s="17">
        <f t="shared" si="67"/>
        <v>15</v>
      </c>
      <c r="X192" s="17">
        <f t="shared" si="68"/>
        <v>18</v>
      </c>
      <c r="Y192" s="17">
        <f t="shared" si="69"/>
        <v>15</v>
      </c>
      <c r="Z192" s="17">
        <f t="shared" si="70"/>
        <v>18</v>
      </c>
      <c r="AA192" s="17">
        <f t="shared" si="71"/>
        <v>15</v>
      </c>
      <c r="AB192" s="17">
        <f t="shared" si="72"/>
        <v>18</v>
      </c>
      <c r="AC192" s="17">
        <f t="shared" si="73"/>
        <v>15</v>
      </c>
      <c r="AD192" s="17">
        <f t="shared" si="74"/>
        <v>18</v>
      </c>
      <c r="AE192" s="17">
        <f t="shared" si="75"/>
        <v>15</v>
      </c>
      <c r="AF192" s="17">
        <f t="shared" si="76"/>
        <v>18</v>
      </c>
      <c r="AG192" s="17">
        <f t="shared" si="77"/>
        <v>15</v>
      </c>
      <c r="AH192" s="17">
        <f t="shared" si="78"/>
        <v>18</v>
      </c>
      <c r="AI192" s="17">
        <f t="shared" si="79"/>
        <v>15</v>
      </c>
      <c r="AJ192" s="17">
        <f t="shared" si="80"/>
        <v>18</v>
      </c>
      <c r="AK192" s="17" t="str">
        <f t="shared" si="81"/>
        <v>3pm-6pm</v>
      </c>
      <c r="AL192" s="17" t="str">
        <f t="shared" si="82"/>
        <v>3pm-6pm</v>
      </c>
      <c r="AM192" s="17" t="str">
        <f t="shared" si="83"/>
        <v>3pm-6pm</v>
      </c>
      <c r="AN192" s="17" t="str">
        <f t="shared" si="84"/>
        <v>3pm-6pm</v>
      </c>
      <c r="AO192" s="17" t="str">
        <f t="shared" si="85"/>
        <v>3pm-6pm</v>
      </c>
      <c r="AP192" s="17" t="str">
        <f t="shared" si="86"/>
        <v>3pm-6pm</v>
      </c>
      <c r="AQ192" s="17" t="str">
        <f t="shared" si="87"/>
        <v>3pm-6pm</v>
      </c>
      <c r="AR192" t="s">
        <v>1080</v>
      </c>
      <c r="AV192" s="4" t="s">
        <v>30</v>
      </c>
      <c r="AW192" s="4" t="s">
        <v>30</v>
      </c>
      <c r="AX192" s="16" t="str">
        <f t="shared" si="8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   'phone-number': "", 'address': "3120 N Uinta St Denver CO", 'other-amenities': ['','',''], 'has-drink':true, 'has-food':true},</v>
      </c>
      <c r="AY192" s="17" t="str">
        <f t="shared" si="89"/>
        <v/>
      </c>
      <c r="AZ192" s="17" t="str">
        <f t="shared" si="90"/>
        <v/>
      </c>
      <c r="BA192" s="17" t="str">
        <f t="shared" si="91"/>
        <v/>
      </c>
      <c r="BB192" s="17" t="str">
        <f t="shared" si="92"/>
        <v>&lt;img src=@img/drinkicon.png@&gt;</v>
      </c>
      <c r="BC192" s="17" t="str">
        <f t="shared" si="93"/>
        <v>&lt;img src=@img/foodicon.png@&gt;</v>
      </c>
      <c r="BD192" s="17" t="str">
        <f t="shared" si="94"/>
        <v>&lt;img src=@img/drinkicon.png@&gt;&lt;img src=@img/foodicon.png@&gt;</v>
      </c>
      <c r="BE192" s="17" t="str">
        <f t="shared" si="95"/>
        <v>drink food   stapleton</v>
      </c>
      <c r="BF192" s="17" t="str">
        <f t="shared" si="96"/>
        <v>Stapleton</v>
      </c>
      <c r="BG192" s="17">
        <v>39.760672</v>
      </c>
      <c r="BH192" s="17">
        <v>-104.892036</v>
      </c>
      <c r="BI192" s="17" t="str">
        <f t="shared" si="65"/>
        <v>[39.760672,-104.892036],</v>
      </c>
      <c r="BJ192" s="17"/>
      <c r="BK192" s="17" t="str">
        <f t="shared" si="66"/>
        <v/>
      </c>
      <c r="BL192" s="17"/>
    </row>
    <row r="193" spans="2:64" ht="150">
      <c r="B193" t="s">
        <v>141</v>
      </c>
      <c r="C193" t="s">
        <v>278</v>
      </c>
      <c r="G193" s="17" t="s">
        <v>592</v>
      </c>
      <c r="H193" t="s">
        <v>488</v>
      </c>
      <c r="I193" t="s">
        <v>490</v>
      </c>
      <c r="J193" t="s">
        <v>488</v>
      </c>
      <c r="K193" t="s">
        <v>490</v>
      </c>
      <c r="L193" t="s">
        <v>488</v>
      </c>
      <c r="M193" t="s">
        <v>490</v>
      </c>
      <c r="N193" t="s">
        <v>488</v>
      </c>
      <c r="O193" t="s">
        <v>490</v>
      </c>
      <c r="P193" t="s">
        <v>488</v>
      </c>
      <c r="Q193" t="s">
        <v>490</v>
      </c>
      <c r="R193" t="s">
        <v>488</v>
      </c>
      <c r="S193" t="s">
        <v>490</v>
      </c>
      <c r="T193" t="s">
        <v>488</v>
      </c>
      <c r="U193" t="s">
        <v>490</v>
      </c>
      <c r="V193" s="17" t="s">
        <v>384</v>
      </c>
      <c r="W193" s="17">
        <f t="shared" si="67"/>
        <v>15</v>
      </c>
      <c r="X193" s="17">
        <f t="shared" si="68"/>
        <v>18</v>
      </c>
      <c r="Y193" s="17">
        <f t="shared" si="69"/>
        <v>15</v>
      </c>
      <c r="Z193" s="17">
        <f t="shared" si="70"/>
        <v>18</v>
      </c>
      <c r="AA193" s="17">
        <f t="shared" si="71"/>
        <v>15</v>
      </c>
      <c r="AB193" s="17">
        <f t="shared" si="72"/>
        <v>18</v>
      </c>
      <c r="AC193" s="17">
        <f t="shared" si="73"/>
        <v>15</v>
      </c>
      <c r="AD193" s="17">
        <f t="shared" si="74"/>
        <v>18</v>
      </c>
      <c r="AE193" s="17">
        <f t="shared" si="75"/>
        <v>15</v>
      </c>
      <c r="AF193" s="17">
        <f t="shared" si="76"/>
        <v>18</v>
      </c>
      <c r="AG193" s="17">
        <f t="shared" si="77"/>
        <v>15</v>
      </c>
      <c r="AH193" s="17">
        <f t="shared" si="78"/>
        <v>18</v>
      </c>
      <c r="AI193" s="17">
        <f t="shared" si="79"/>
        <v>15</v>
      </c>
      <c r="AJ193" s="17">
        <f t="shared" si="80"/>
        <v>18</v>
      </c>
      <c r="AK193" s="17" t="str">
        <f t="shared" si="81"/>
        <v>3pm-6pm</v>
      </c>
      <c r="AL193" s="17" t="str">
        <f t="shared" si="82"/>
        <v>3pm-6pm</v>
      </c>
      <c r="AM193" s="17" t="str">
        <f t="shared" si="83"/>
        <v>3pm-6pm</v>
      </c>
      <c r="AN193" s="17" t="str">
        <f t="shared" si="84"/>
        <v>3pm-6pm</v>
      </c>
      <c r="AO193" s="17" t="str">
        <f t="shared" si="85"/>
        <v>3pm-6pm</v>
      </c>
      <c r="AP193" s="17" t="str">
        <f t="shared" si="86"/>
        <v>3pm-6pm</v>
      </c>
      <c r="AQ193" s="17" t="str">
        <f t="shared" si="87"/>
        <v>3pm-6pm</v>
      </c>
      <c r="AR193" s="18" t="s">
        <v>781</v>
      </c>
      <c r="AV193" t="s">
        <v>30</v>
      </c>
      <c r="AW193" t="s">
        <v>30</v>
      </c>
      <c r="AX193" s="16" t="str">
        <f t="shared" si="8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   'phone-number': "", 'address': "65 Broadway Denver CO", 'other-amenities': ['','',''], 'has-drink':true, 'has-food':true},</v>
      </c>
      <c r="AY193" s="17" t="str">
        <f t="shared" si="89"/>
        <v/>
      </c>
      <c r="AZ193" s="17" t="str">
        <f t="shared" si="90"/>
        <v/>
      </c>
      <c r="BA193" s="17" t="str">
        <f t="shared" si="91"/>
        <v/>
      </c>
      <c r="BB193" s="17" t="str">
        <f t="shared" si="92"/>
        <v>&lt;img src=@img/drinkicon.png@&gt;</v>
      </c>
      <c r="BC193" s="17" t="str">
        <f t="shared" si="93"/>
        <v>&lt;img src=@img/foodicon.png@&gt;</v>
      </c>
      <c r="BD193" s="17" t="str">
        <f t="shared" si="94"/>
        <v>&lt;img src=@img/drinkicon.png@&gt;&lt;img src=@img/foodicon.png@&gt;</v>
      </c>
      <c r="BE193" s="17" t="str">
        <f t="shared" si="95"/>
        <v>drink food   Baker</v>
      </c>
      <c r="BF193" s="17" t="str">
        <f t="shared" si="96"/>
        <v>Baker</v>
      </c>
      <c r="BG193" s="17">
        <v>39.717928999999998</v>
      </c>
      <c r="BH193" s="17">
        <v>-104.987981</v>
      </c>
      <c r="BI193" s="17" t="str">
        <f t="shared" si="65"/>
        <v>[39.717929,-104.987981],</v>
      </c>
      <c r="BJ193" s="17"/>
      <c r="BK193" s="17" t="str">
        <f t="shared" si="66"/>
        <v/>
      </c>
      <c r="BL193" s="7"/>
    </row>
    <row r="194" spans="2:64" ht="135">
      <c r="B194" t="s">
        <v>263</v>
      </c>
      <c r="C194" t="s">
        <v>1137</v>
      </c>
      <c r="G194" s="17" t="s">
        <v>474</v>
      </c>
      <c r="J194" t="s">
        <v>488</v>
      </c>
      <c r="K194" t="s">
        <v>490</v>
      </c>
      <c r="L194" t="s">
        <v>488</v>
      </c>
      <c r="M194" t="s">
        <v>490</v>
      </c>
      <c r="N194" t="s">
        <v>488</v>
      </c>
      <c r="O194" t="s">
        <v>490</v>
      </c>
      <c r="P194" t="s">
        <v>488</v>
      </c>
      <c r="Q194" t="s">
        <v>490</v>
      </c>
      <c r="R194" t="s">
        <v>488</v>
      </c>
      <c r="S194" t="s">
        <v>490</v>
      </c>
      <c r="V194" s="8" t="s">
        <v>293</v>
      </c>
      <c r="W194" s="17" t="str">
        <f t="shared" si="67"/>
        <v/>
      </c>
      <c r="X194" s="17" t="str">
        <f t="shared" si="68"/>
        <v/>
      </c>
      <c r="Y194" s="17">
        <f t="shared" si="69"/>
        <v>15</v>
      </c>
      <c r="Z194" s="17">
        <f t="shared" si="70"/>
        <v>18</v>
      </c>
      <c r="AA194" s="17">
        <f t="shared" si="71"/>
        <v>15</v>
      </c>
      <c r="AB194" s="17">
        <f t="shared" si="72"/>
        <v>18</v>
      </c>
      <c r="AC194" s="17">
        <f t="shared" si="73"/>
        <v>15</v>
      </c>
      <c r="AD194" s="17">
        <f t="shared" si="74"/>
        <v>18</v>
      </c>
      <c r="AE194" s="17">
        <f t="shared" si="75"/>
        <v>15</v>
      </c>
      <c r="AF194" s="17">
        <f t="shared" si="76"/>
        <v>18</v>
      </c>
      <c r="AG194" s="17">
        <f t="shared" si="77"/>
        <v>15</v>
      </c>
      <c r="AH194" s="17">
        <f t="shared" si="78"/>
        <v>18</v>
      </c>
      <c r="AI194" s="17" t="str">
        <f t="shared" si="79"/>
        <v/>
      </c>
      <c r="AJ194" s="17" t="str">
        <f t="shared" si="80"/>
        <v/>
      </c>
      <c r="AK194" s="17" t="str">
        <f t="shared" si="81"/>
        <v/>
      </c>
      <c r="AL194" s="17" t="str">
        <f t="shared" si="82"/>
        <v>3pm-6pm</v>
      </c>
      <c r="AM194" s="17" t="str">
        <f t="shared" si="83"/>
        <v>3pm-6pm</v>
      </c>
      <c r="AN194" s="17" t="str">
        <f t="shared" si="84"/>
        <v>3pm-6pm</v>
      </c>
      <c r="AO194" s="17" t="str">
        <f t="shared" si="85"/>
        <v>3pm-6pm</v>
      </c>
      <c r="AP194" s="17" t="str">
        <f t="shared" si="86"/>
        <v>3pm-6pm</v>
      </c>
      <c r="AQ194" s="17" t="str">
        <f t="shared" si="87"/>
        <v/>
      </c>
      <c r="AR194" t="s">
        <v>895</v>
      </c>
      <c r="AS194" t="s">
        <v>485</v>
      </c>
      <c r="AT194" t="s">
        <v>486</v>
      </c>
      <c r="AV194" t="s">
        <v>30</v>
      </c>
      <c r="AW194" t="s">
        <v>30</v>
      </c>
      <c r="AX194" s="16" t="str">
        <f t="shared" si="8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   'phone-number': "", 'address': " 650 Sherman St, Denver, CO", 'other-amenities': ['outside','pet',''], 'has-drink':true, 'has-food':true},</v>
      </c>
      <c r="AY194" s="17" t="str">
        <f t="shared" si="89"/>
        <v>&lt;img src=@img/outdoor.png@&gt;</v>
      </c>
      <c r="AZ194" s="17" t="str">
        <f t="shared" si="90"/>
        <v>&lt;img src=@img/pets.png@&gt;</v>
      </c>
      <c r="BA194" s="17" t="str">
        <f t="shared" si="91"/>
        <v/>
      </c>
      <c r="BB194" s="17" t="str">
        <f t="shared" si="92"/>
        <v>&lt;img src=@img/drinkicon.png@&gt;</v>
      </c>
      <c r="BC194" s="17" t="str">
        <f t="shared" si="93"/>
        <v>&lt;img src=@img/foodicon.png@&gt;</v>
      </c>
      <c r="BD194" s="17" t="str">
        <f t="shared" si="94"/>
        <v>&lt;img src=@img/outdoor.png@&gt;&lt;img src=@img/pets.png@&gt;&lt;img src=@img/drinkicon.png@&gt;&lt;img src=@img/foodicon.png@&gt;</v>
      </c>
      <c r="BE194" s="17" t="str">
        <f t="shared" si="95"/>
        <v>outdoor pet drink food   capital</v>
      </c>
      <c r="BF194" s="17" t="str">
        <f t="shared" si="96"/>
        <v>Capital Hill</v>
      </c>
      <c r="BG194" s="17">
        <v>39.726602999999997</v>
      </c>
      <c r="BH194" s="17">
        <v>-104.984477</v>
      </c>
      <c r="BI194" s="17" t="str">
        <f t="shared" ref="BI194:BI257" si="97">CONCATENATE("[",BG194,",",BH194,"],")</f>
        <v>[39.726603,-104.984477],</v>
      </c>
      <c r="BJ194" s="17"/>
      <c r="BK194" s="17" t="str">
        <f t="shared" ref="BK194:BK257" si="98">IF(BJ194&gt;0,"&lt;img src=@img/kidicon.png@&gt;","")</f>
        <v/>
      </c>
      <c r="BL194" s="7"/>
    </row>
    <row r="195" spans="2:64" ht="120">
      <c r="B195" t="s">
        <v>1026</v>
      </c>
      <c r="C195" t="s">
        <v>421</v>
      </c>
      <c r="G195" s="16" t="s">
        <v>1027</v>
      </c>
      <c r="W195" s="17" t="str">
        <f t="shared" ref="W195:W258" si="99">IF(H195&gt;0,H195/100,"")</f>
        <v/>
      </c>
      <c r="X195" s="17" t="str">
        <f t="shared" ref="X195:X258" si="100">IF(I195&gt;0,I195/100,"")</f>
        <v/>
      </c>
      <c r="Y195" s="17" t="str">
        <f t="shared" ref="Y195:Y258" si="101">IF(J195&gt;0,J195/100,"")</f>
        <v/>
      </c>
      <c r="Z195" s="17" t="str">
        <f t="shared" ref="Z195:Z258" si="102">IF(K195&gt;0,K195/100,"")</f>
        <v/>
      </c>
      <c r="AA195" s="17" t="str">
        <f t="shared" ref="AA195:AA258" si="103">IF(L195&gt;0,L195/100,"")</f>
        <v/>
      </c>
      <c r="AB195" s="17" t="str">
        <f t="shared" ref="AB195:AB258" si="104">IF(M195&gt;0,M195/100,"")</f>
        <v/>
      </c>
      <c r="AC195" s="17" t="str">
        <f t="shared" ref="AC195:AC258" si="105">IF(N195&gt;0,N195/100,"")</f>
        <v/>
      </c>
      <c r="AD195" s="17" t="str">
        <f t="shared" ref="AD195:AD258" si="106">IF(O195&gt;0,O195/100,"")</f>
        <v/>
      </c>
      <c r="AE195" s="17" t="str">
        <f t="shared" ref="AE195:AE258" si="107">IF(P195&gt;0,P195/100,"")</f>
        <v/>
      </c>
      <c r="AF195" s="17" t="str">
        <f t="shared" ref="AF195:AF258" si="108">IF(Q195&gt;0,Q195/100,"")</f>
        <v/>
      </c>
      <c r="AG195" s="17" t="str">
        <f t="shared" ref="AG195:AG258" si="109">IF(R195&gt;0,R195/100,"")</f>
        <v/>
      </c>
      <c r="AH195" s="17" t="str">
        <f t="shared" ref="AH195:AH258" si="110">IF(S195&gt;0,S195/100,"")</f>
        <v/>
      </c>
      <c r="AI195" s="17" t="str">
        <f t="shared" ref="AI195:AI258" si="111">IF(T195&gt;0,T195/100,"")</f>
        <v/>
      </c>
      <c r="AJ195" s="17" t="str">
        <f t="shared" ref="AJ195:AJ258" si="112">IF(U195&gt;0,U195/100,"")</f>
        <v/>
      </c>
      <c r="AK195" s="17" t="str">
        <f t="shared" ref="AK195:AK258" si="113">IF(H195&gt;0,CONCATENATE(IF(W195&lt;=12,W195,W195-12),IF(OR(W195&lt;12,W195=24),"am","pm"),"-",IF(X195&lt;=12,X195,X195-12),IF(OR(X195&lt;12,X195=24),"am","pm")),"")</f>
        <v/>
      </c>
      <c r="AL195" s="17" t="str">
        <f t="shared" ref="AL195:AL258" si="114">IF(J195&gt;0,CONCATENATE(IF(Y195&lt;=12,Y195,Y195-12),IF(OR(Y195&lt;12,Y195=24),"am","pm"),"-",IF(Z195&lt;=12,Z195,Z195-12),IF(OR(Z195&lt;12,Z195=24),"am","pm")),"")</f>
        <v/>
      </c>
      <c r="AM195" s="17" t="str">
        <f t="shared" ref="AM195:AM258" si="115">IF(L195&gt;0,CONCATENATE(IF(AA195&lt;=12,AA195,AA195-12),IF(OR(AA195&lt;12,AA195=24),"am","pm"),"-",IF(AB195&lt;=12,AB195,AB195-12),IF(OR(AB195&lt;12,AB195=24),"am","pm")),"")</f>
        <v/>
      </c>
      <c r="AN195" s="17" t="str">
        <f t="shared" ref="AN195:AN258" si="116">IF(N195&gt;0,CONCATENATE(IF(AC195&lt;=12,AC195,AC195-12),IF(OR(AC195&lt;12,AC195=24),"am","pm"),"-",IF(AD195&lt;=12,AD195,AD195-12),IF(OR(AD195&lt;12,AD195=24),"am","pm")),"")</f>
        <v/>
      </c>
      <c r="AO195" s="17" t="str">
        <f t="shared" ref="AO195:AO258" si="117">IF(P195&gt;0,CONCATENATE(IF(AE195&lt;=12,AE195,AE195-12),IF(OR(AE195&lt;12,AE195=24),"am","pm"),"-",IF(AF195&lt;=12,AF195,AF195-12),IF(OR(AF195&lt;12,AF195=24),"am","pm")),"")</f>
        <v/>
      </c>
      <c r="AP195" s="17" t="str">
        <f t="shared" ref="AP195:AP258" si="118">IF(R195&gt;0,CONCATENATE(IF(AG195&lt;=12,AG195,AG195-12),IF(OR(AG195&lt;12,AG195=24),"am","pm"),"-",IF(AH195&lt;=12,AH195,AH195-12),IF(OR(AH195&lt;12,AH195=24),"am","pm")),"")</f>
        <v/>
      </c>
      <c r="AQ195" s="17" t="str">
        <f t="shared" ref="AQ195:AQ258" si="119">IF(T195&gt;0,CONCATENATE(IF(AI195&lt;=12,AI195,AI195-12),IF(OR(AI195&lt;12,AI195=24),"am","pm"),"-",IF(AJ195&lt;=12,AJ195,AJ195-12),IF(OR(AJ195&lt;12,AJ195=24),"am","pm")),"")</f>
        <v/>
      </c>
      <c r="AR195" t="s">
        <v>1129</v>
      </c>
      <c r="AV195" s="4" t="s">
        <v>31</v>
      </c>
      <c r="AW195" s="4" t="s">
        <v>31</v>
      </c>
      <c r="AX195" s="16" t="str">
        <f t="shared" ref="AX195:AX258" si="120">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"Rails End Beer Company",
    'area': "Westminster",'hours': {
      'sunday-start':"", 'sunday-end':"", 'monday-start':"", 'monday-end':"", 'tuesday-start':"", 'tuesday-end':"", 'wednesday-start':"", 'wednesday-end':"", 'thursday-start':"", 'thursday-end':"", 'friday-start':"", 'friday-end':"", 'saturday-start':"", 'saturday-end':""},  'description': "", 'link':"http://www.railsendbeerco.com/", 'pricing':"",   'phone-number': "", 'address': "11625 Reed Ct Broomfield CO", 'other-amenities': ['','',''], 'has-drink':false, 'has-food':false},</v>
      </c>
      <c r="AY195" s="17" t="str">
        <f t="shared" ref="AY195:AY258" si="121">IF(AS195&gt;0,"&lt;img src=@img/outdoor.png@&gt;","")</f>
        <v/>
      </c>
      <c r="AZ195" s="17" t="str">
        <f t="shared" ref="AZ195:AZ258" si="122">IF(AT195&gt;0,"&lt;img src=@img/pets.png@&gt;","")</f>
        <v/>
      </c>
      <c r="BA195" s="17" t="str">
        <f t="shared" ref="BA195:BA258" si="123">IF(AU195="hard","&lt;img src=@img/hard.png@&gt;",IF(AU195="medium","&lt;img src=@img/medium.png@&gt;",IF(AU195="easy","&lt;img src=@img/easy.png@&gt;","")))</f>
        <v/>
      </c>
      <c r="BB195" s="17" t="str">
        <f t="shared" ref="BB195:BB258" si="124">IF(AV195="true","&lt;img src=@img/drinkicon.png@&gt;","")</f>
        <v/>
      </c>
      <c r="BC195" s="17" t="str">
        <f t="shared" ref="BC195:BC258" si="125">IF(AW195="true","&lt;img src=@img/foodicon.png@&gt;","")</f>
        <v/>
      </c>
      <c r="BD195" s="17" t="str">
        <f t="shared" ref="BD195:BD258" si="126">CONCATENATE(AY195,AZ195,BA195,BB195,BC195,BK195)</f>
        <v/>
      </c>
      <c r="BE195" s="17" t="str">
        <f t="shared" ref="BE195:BE258" si="127">CONCATENATE(IF(AS195&gt;0,"outdoor ",""),IF(AT195&gt;0,"pet ",""),IF(AV195="true","drink ",""),IF(AW195="true","food ",""),AU195," ",E195," ",C195,IF(BJ195=TRUE," kid",""))</f>
        <v xml:space="preserve">  Westminster</v>
      </c>
      <c r="BF195" s="17" t="str">
        <f t="shared" ref="BF195:BF258" si="128">IF(C195="highlands","Highlands",IF(C195="Washington","Washington Park",IF(C195="Downtown","Downtown",IF(C195="city","City Park",IF(C195="Uptown","Uptown",IF(C195="capital","Capital Hill",IF(C195="Ballpark","Ballpark",IF(C195="LoDo","LoDo",IF(C195="ranch","Highlands Ranch",IF(C195="five","Five Points",IF(C195="stapleton","Stapleton",IF(C195="Cherry","Cherry Creek",IF(C195="dtc","DTC",IF(C195="Baker","Baker",IF(C195="Lakewood","Lakewood",IF(C195="Westminster","Westminster",IF(C195="lowery","Lowery",IF(C195="meadows","Park Meadows",IF(C195="larimer","Larimer Square",IF(C195="RiNo","RiNo",IF(C195="aurora","Aurora","")))))))))))))))))))))</f>
        <v>Westminster</v>
      </c>
      <c r="BG195" s="17">
        <v>39.908419000000002</v>
      </c>
      <c r="BH195" s="17">
        <v>-105.07514999999999</v>
      </c>
      <c r="BI195" s="17" t="str">
        <f t="shared" si="97"/>
        <v>[39.908419,-105.07515],</v>
      </c>
      <c r="BJ195" s="17"/>
      <c r="BK195" s="17" t="str">
        <f t="shared" si="98"/>
        <v/>
      </c>
      <c r="BL195" s="17"/>
    </row>
    <row r="196" spans="2:64" ht="120">
      <c r="B196" t="s">
        <v>272</v>
      </c>
      <c r="C196" t="s">
        <v>279</v>
      </c>
      <c r="G196" s="17" t="s">
        <v>301</v>
      </c>
      <c r="W196" s="17" t="str">
        <f t="shared" si="99"/>
        <v/>
      </c>
      <c r="X196" s="17" t="str">
        <f t="shared" si="100"/>
        <v/>
      </c>
      <c r="Y196" s="17" t="str">
        <f t="shared" si="101"/>
        <v/>
      </c>
      <c r="Z196" s="17" t="str">
        <f t="shared" si="102"/>
        <v/>
      </c>
      <c r="AA196" s="17" t="str">
        <f t="shared" si="103"/>
        <v/>
      </c>
      <c r="AB196" s="17" t="str">
        <f t="shared" si="104"/>
        <v/>
      </c>
      <c r="AC196" s="17" t="str">
        <f t="shared" si="105"/>
        <v/>
      </c>
      <c r="AD196" s="17" t="str">
        <f t="shared" si="106"/>
        <v/>
      </c>
      <c r="AE196" s="17" t="str">
        <f t="shared" si="107"/>
        <v/>
      </c>
      <c r="AF196" s="17" t="str">
        <f t="shared" si="108"/>
        <v/>
      </c>
      <c r="AG196" s="17" t="str">
        <f t="shared" si="109"/>
        <v/>
      </c>
      <c r="AH196" s="17" t="str">
        <f t="shared" si="110"/>
        <v/>
      </c>
      <c r="AI196" s="17" t="str">
        <f t="shared" si="111"/>
        <v/>
      </c>
      <c r="AJ196" s="17" t="str">
        <f t="shared" si="112"/>
        <v/>
      </c>
      <c r="AK196" s="17" t="str">
        <f t="shared" si="113"/>
        <v/>
      </c>
      <c r="AL196" s="17" t="str">
        <f t="shared" si="114"/>
        <v/>
      </c>
      <c r="AM196" s="17" t="str">
        <f t="shared" si="115"/>
        <v/>
      </c>
      <c r="AN196" s="17" t="str">
        <f t="shared" si="116"/>
        <v/>
      </c>
      <c r="AO196" s="17" t="str">
        <f t="shared" si="117"/>
        <v/>
      </c>
      <c r="AP196" s="17" t="str">
        <f t="shared" si="118"/>
        <v/>
      </c>
      <c r="AQ196" s="17" t="str">
        <f t="shared" si="119"/>
        <v/>
      </c>
      <c r="AR196" t="s">
        <v>903</v>
      </c>
      <c r="AS196" t="s">
        <v>485</v>
      </c>
      <c r="AV196" t="s">
        <v>31</v>
      </c>
      <c r="AW196" t="s">
        <v>31</v>
      </c>
      <c r="AX196" s="16" t="str">
        <f t="shared" si="120"/>
        <v>{
    'name': "Ratio Beerworks",
    'area': "RiNo",'hours': {
      'sunday-start':"", 'sunday-end':"", 'monday-start':"", 'monday-end':"", 'tuesday-start':"", 'tuesday-end':"", 'wednesday-start':"", 'wednesday-end':"", 'thursday-start':"", 'thursday-end':"", 'friday-start':"", 'friday-end':"", 'saturday-start':"", 'saturday-end':""},  'description': "", 'link':"http://www.ratiobeerworks.com", 'pricing':"",   'phone-number': "", 'address': "2920 Larimer St, Denver, CO", 'other-amenities': ['outside','',''], 'has-drink':false, 'has-food':false},</v>
      </c>
      <c r="AY196" s="17" t="str">
        <f t="shared" si="121"/>
        <v>&lt;img src=@img/outdoor.png@&gt;</v>
      </c>
      <c r="AZ196" s="17" t="str">
        <f t="shared" si="122"/>
        <v/>
      </c>
      <c r="BA196" s="17" t="str">
        <f t="shared" si="123"/>
        <v/>
      </c>
      <c r="BB196" s="17" t="str">
        <f t="shared" si="124"/>
        <v/>
      </c>
      <c r="BC196" s="17" t="str">
        <f t="shared" si="125"/>
        <v/>
      </c>
      <c r="BD196" s="17" t="str">
        <f t="shared" si="126"/>
        <v>&lt;img src=@img/outdoor.png@&gt;</v>
      </c>
      <c r="BE196" s="17" t="str">
        <f t="shared" si="127"/>
        <v>outdoor   RiNo</v>
      </c>
      <c r="BF196" s="17" t="str">
        <f t="shared" si="128"/>
        <v>RiNo</v>
      </c>
      <c r="BG196" s="17">
        <v>39.761485999999998</v>
      </c>
      <c r="BH196" s="17">
        <v>-104.981076</v>
      </c>
      <c r="BI196" s="17" t="str">
        <f t="shared" si="97"/>
        <v>[39.761486,-104.981076],</v>
      </c>
      <c r="BJ196" s="17"/>
      <c r="BK196" s="17" t="str">
        <f t="shared" si="98"/>
        <v/>
      </c>
      <c r="BL196" s="7"/>
    </row>
    <row r="197" spans="2:64" ht="409.5">
      <c r="B197" t="s">
        <v>254</v>
      </c>
      <c r="C197" t="s">
        <v>907</v>
      </c>
      <c r="G197" s="17" t="s">
        <v>472</v>
      </c>
      <c r="J197" t="s">
        <v>488</v>
      </c>
      <c r="K197" t="s">
        <v>491</v>
      </c>
      <c r="L197" t="s">
        <v>488</v>
      </c>
      <c r="M197" t="s">
        <v>491</v>
      </c>
      <c r="N197" t="s">
        <v>488</v>
      </c>
      <c r="O197" t="s">
        <v>491</v>
      </c>
      <c r="P197" t="s">
        <v>488</v>
      </c>
      <c r="Q197" t="s">
        <v>491</v>
      </c>
      <c r="R197" t="s">
        <v>488</v>
      </c>
      <c r="S197" t="s">
        <v>491</v>
      </c>
      <c r="V197" s="12" t="s">
        <v>1153</v>
      </c>
      <c r="W197" s="17" t="str">
        <f t="shared" si="99"/>
        <v/>
      </c>
      <c r="X197" s="17" t="str">
        <f t="shared" si="100"/>
        <v/>
      </c>
      <c r="Y197" s="17">
        <f t="shared" si="101"/>
        <v>15</v>
      </c>
      <c r="Z197" s="17">
        <f t="shared" si="102"/>
        <v>19</v>
      </c>
      <c r="AA197" s="17">
        <f t="shared" si="103"/>
        <v>15</v>
      </c>
      <c r="AB197" s="17">
        <f t="shared" si="104"/>
        <v>19</v>
      </c>
      <c r="AC197" s="17">
        <f t="shared" si="105"/>
        <v>15</v>
      </c>
      <c r="AD197" s="17">
        <f t="shared" si="106"/>
        <v>19</v>
      </c>
      <c r="AE197" s="17">
        <f t="shared" si="107"/>
        <v>15</v>
      </c>
      <c r="AF197" s="17">
        <f t="shared" si="108"/>
        <v>19</v>
      </c>
      <c r="AG197" s="17">
        <f t="shared" si="109"/>
        <v>15</v>
      </c>
      <c r="AH197" s="17">
        <f t="shared" si="110"/>
        <v>19</v>
      </c>
      <c r="AI197" s="17" t="str">
        <f t="shared" si="111"/>
        <v/>
      </c>
      <c r="AJ197" s="17" t="str">
        <f t="shared" si="112"/>
        <v/>
      </c>
      <c r="AK197" s="17" t="str">
        <f t="shared" si="113"/>
        <v/>
      </c>
      <c r="AL197" s="17" t="str">
        <f t="shared" si="114"/>
        <v>3pm-7pm</v>
      </c>
      <c r="AM197" s="17" t="str">
        <f t="shared" si="115"/>
        <v>3pm-7pm</v>
      </c>
      <c r="AN197" s="17" t="str">
        <f t="shared" si="116"/>
        <v>3pm-7pm</v>
      </c>
      <c r="AO197" s="17" t="str">
        <f t="shared" si="117"/>
        <v>3pm-7pm</v>
      </c>
      <c r="AP197" s="17" t="str">
        <f t="shared" si="118"/>
        <v>3pm-7pm</v>
      </c>
      <c r="AQ197" s="17" t="str">
        <f t="shared" si="119"/>
        <v/>
      </c>
      <c r="AR197" t="s">
        <v>888</v>
      </c>
      <c r="AS197" t="s">
        <v>485</v>
      </c>
      <c r="AV197" t="s">
        <v>30</v>
      </c>
      <c r="AW197" t="s">
        <v>30</v>
      </c>
      <c r="AX197" s="16" t="str">
        <f t="shared" si="12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   'phone-number': "", 'address': " 2715 17th St #103, Denver, CO", 'other-amenities': ['outside','',''], 'has-drink':true, 'has-food':true},</v>
      </c>
      <c r="AY197" s="17" t="str">
        <f t="shared" si="121"/>
        <v>&lt;img src=@img/outdoor.png@&gt;</v>
      </c>
      <c r="AZ197" s="17" t="str">
        <f t="shared" si="122"/>
        <v/>
      </c>
      <c r="BA197" s="17" t="str">
        <f t="shared" si="123"/>
        <v/>
      </c>
      <c r="BB197" s="17" t="str">
        <f t="shared" si="124"/>
        <v>&lt;img src=@img/drinkicon.png@&gt;</v>
      </c>
      <c r="BC197" s="17" t="str">
        <f t="shared" si="125"/>
        <v>&lt;img src=@img/foodicon.png@&gt;</v>
      </c>
      <c r="BD197" s="17" t="str">
        <f t="shared" si="126"/>
        <v>&lt;img src=@img/outdoor.png@&gt;&lt;img src=@img/drinkicon.png@&gt;&lt;img src=@img/foodicon.png@&gt;</v>
      </c>
      <c r="BE197" s="17" t="str">
        <f t="shared" si="127"/>
        <v>outdoor drink food   highlands</v>
      </c>
      <c r="BF197" s="17" t="str">
        <f t="shared" si="128"/>
        <v>Highlands</v>
      </c>
      <c r="BG197" s="17">
        <v>39.761527999999998</v>
      </c>
      <c r="BH197" s="17">
        <v>-105.01049500000001</v>
      </c>
      <c r="BI197" s="17" t="str">
        <f t="shared" si="97"/>
        <v>[39.761528,-105.010495],</v>
      </c>
      <c r="BJ197" s="17"/>
      <c r="BK197" s="17" t="str">
        <f t="shared" si="98"/>
        <v/>
      </c>
      <c r="BL197" s="7"/>
    </row>
    <row r="198" spans="2:64" ht="150">
      <c r="B198" t="s">
        <v>142</v>
      </c>
      <c r="C198" t="s">
        <v>318</v>
      </c>
      <c r="G198" s="17" t="s">
        <v>593</v>
      </c>
      <c r="H198" t="s">
        <v>492</v>
      </c>
      <c r="I198" t="s">
        <v>491</v>
      </c>
      <c r="J198" t="s">
        <v>492</v>
      </c>
      <c r="K198" t="s">
        <v>491</v>
      </c>
      <c r="N198" t="s">
        <v>492</v>
      </c>
      <c r="O198" t="s">
        <v>491</v>
      </c>
      <c r="P198" t="s">
        <v>492</v>
      </c>
      <c r="Q198" t="s">
        <v>491</v>
      </c>
      <c r="R198" t="s">
        <v>492</v>
      </c>
      <c r="S198" t="s">
        <v>491</v>
      </c>
      <c r="T198" t="s">
        <v>492</v>
      </c>
      <c r="U198" t="s">
        <v>491</v>
      </c>
      <c r="V198" s="8" t="s">
        <v>385</v>
      </c>
      <c r="W198" s="17">
        <f t="shared" si="99"/>
        <v>17</v>
      </c>
      <c r="X198" s="17">
        <f t="shared" si="100"/>
        <v>19</v>
      </c>
      <c r="Y198" s="17">
        <f t="shared" si="101"/>
        <v>17</v>
      </c>
      <c r="Z198" s="17">
        <f t="shared" si="102"/>
        <v>19</v>
      </c>
      <c r="AA198" s="17" t="str">
        <f t="shared" si="103"/>
        <v/>
      </c>
      <c r="AB198" s="17" t="str">
        <f t="shared" si="104"/>
        <v/>
      </c>
      <c r="AC198" s="17">
        <f t="shared" si="105"/>
        <v>17</v>
      </c>
      <c r="AD198" s="17">
        <f t="shared" si="106"/>
        <v>19</v>
      </c>
      <c r="AE198" s="17">
        <f t="shared" si="107"/>
        <v>17</v>
      </c>
      <c r="AF198" s="17">
        <f t="shared" si="108"/>
        <v>19</v>
      </c>
      <c r="AG198" s="17">
        <f t="shared" si="109"/>
        <v>17</v>
      </c>
      <c r="AH198" s="17">
        <f t="shared" si="110"/>
        <v>19</v>
      </c>
      <c r="AI198" s="17">
        <f t="shared" si="111"/>
        <v>17</v>
      </c>
      <c r="AJ198" s="17">
        <f t="shared" si="112"/>
        <v>19</v>
      </c>
      <c r="AK198" s="17" t="str">
        <f t="shared" si="113"/>
        <v>5pm-7pm</v>
      </c>
      <c r="AL198" s="17" t="str">
        <f t="shared" si="114"/>
        <v>5pm-7pm</v>
      </c>
      <c r="AM198" s="17" t="str">
        <f t="shared" si="115"/>
        <v/>
      </c>
      <c r="AN198" s="17" t="str">
        <f t="shared" si="116"/>
        <v>5pm-7pm</v>
      </c>
      <c r="AO198" s="17" t="str">
        <f t="shared" si="117"/>
        <v>5pm-7pm</v>
      </c>
      <c r="AP198" s="17" t="str">
        <f t="shared" si="118"/>
        <v>5pm-7pm</v>
      </c>
      <c r="AQ198" s="17" t="str">
        <f t="shared" si="119"/>
        <v>5pm-7pm</v>
      </c>
      <c r="AR198" s="1" t="s">
        <v>782</v>
      </c>
      <c r="AV198" s="4" t="s">
        <v>30</v>
      </c>
      <c r="AW198" s="4" t="s">
        <v>31</v>
      </c>
      <c r="AX198" s="16" t="str">
        <f t="shared" si="12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   'phone-number': "", 'address': "1512 Larimer Street Denver CO", 'other-amenities': ['','',''], 'has-drink':true, 'has-food':false},</v>
      </c>
      <c r="AY198" s="17" t="str">
        <f t="shared" si="121"/>
        <v/>
      </c>
      <c r="AZ198" s="17" t="str">
        <f t="shared" si="122"/>
        <v/>
      </c>
      <c r="BA198" s="17" t="str">
        <f t="shared" si="123"/>
        <v/>
      </c>
      <c r="BB198" s="17" t="str">
        <f t="shared" si="124"/>
        <v>&lt;img src=@img/drinkicon.png@&gt;</v>
      </c>
      <c r="BC198" s="17" t="str">
        <f t="shared" si="125"/>
        <v/>
      </c>
      <c r="BD198" s="17" t="str">
        <f t="shared" si="126"/>
        <v>&lt;img src=@img/drinkicon.png@&gt;</v>
      </c>
      <c r="BE198" s="17" t="str">
        <f t="shared" si="127"/>
        <v>drink   LoDo</v>
      </c>
      <c r="BF198" s="17" t="str">
        <f t="shared" si="128"/>
        <v>LoDo</v>
      </c>
      <c r="BG198" s="17">
        <v>39.748474999999999</v>
      </c>
      <c r="BH198" s="17">
        <v>-104.99763799999999</v>
      </c>
      <c r="BI198" s="17" t="str">
        <f t="shared" si="97"/>
        <v>[39.748475,-104.997638],</v>
      </c>
      <c r="BJ198" s="17"/>
      <c r="BK198" s="17" t="str">
        <f t="shared" si="98"/>
        <v/>
      </c>
      <c r="BL198" s="7"/>
    </row>
    <row r="199" spans="2:64" ht="135">
      <c r="B199" t="s">
        <v>143</v>
      </c>
      <c r="C199" t="s">
        <v>318</v>
      </c>
      <c r="G199" s="17" t="s">
        <v>594</v>
      </c>
      <c r="H199" t="s">
        <v>494</v>
      </c>
      <c r="I199" t="s">
        <v>507</v>
      </c>
      <c r="J199" t="s">
        <v>495</v>
      </c>
      <c r="K199" t="s">
        <v>491</v>
      </c>
      <c r="L199">
        <v>1600</v>
      </c>
      <c r="M199" t="s">
        <v>491</v>
      </c>
      <c r="N199" t="s">
        <v>495</v>
      </c>
      <c r="O199" t="s">
        <v>491</v>
      </c>
      <c r="P199" t="s">
        <v>495</v>
      </c>
      <c r="Q199" t="s">
        <v>491</v>
      </c>
      <c r="R199" t="s">
        <v>495</v>
      </c>
      <c r="S199" t="s">
        <v>491</v>
      </c>
      <c r="T199" t="s">
        <v>494</v>
      </c>
      <c r="U199" t="s">
        <v>491</v>
      </c>
      <c r="V199" s="17" t="s">
        <v>332</v>
      </c>
      <c r="W199" s="17">
        <f t="shared" si="99"/>
        <v>11</v>
      </c>
      <c r="X199" s="17">
        <f t="shared" si="100"/>
        <v>2</v>
      </c>
      <c r="Y199" s="17">
        <f t="shared" si="101"/>
        <v>16</v>
      </c>
      <c r="Z199" s="17">
        <f t="shared" si="102"/>
        <v>19</v>
      </c>
      <c r="AA199" s="17">
        <f t="shared" si="103"/>
        <v>16</v>
      </c>
      <c r="AB199" s="17">
        <f t="shared" si="104"/>
        <v>19</v>
      </c>
      <c r="AC199" s="17">
        <f t="shared" si="105"/>
        <v>16</v>
      </c>
      <c r="AD199" s="17">
        <f t="shared" si="106"/>
        <v>19</v>
      </c>
      <c r="AE199" s="17">
        <f t="shared" si="107"/>
        <v>16</v>
      </c>
      <c r="AF199" s="17">
        <f t="shared" si="108"/>
        <v>19</v>
      </c>
      <c r="AG199" s="17">
        <f t="shared" si="109"/>
        <v>16</v>
      </c>
      <c r="AH199" s="17">
        <f t="shared" si="110"/>
        <v>19</v>
      </c>
      <c r="AI199" s="17">
        <f t="shared" si="111"/>
        <v>11</v>
      </c>
      <c r="AJ199" s="17">
        <f t="shared" si="112"/>
        <v>19</v>
      </c>
      <c r="AK199" s="17" t="str">
        <f t="shared" si="113"/>
        <v>11am-2am</v>
      </c>
      <c r="AL199" s="17" t="str">
        <f t="shared" si="114"/>
        <v>4pm-7pm</v>
      </c>
      <c r="AM199" s="17" t="str">
        <f t="shared" si="115"/>
        <v>4pm-7pm</v>
      </c>
      <c r="AN199" s="17" t="str">
        <f t="shared" si="116"/>
        <v>4pm-7pm</v>
      </c>
      <c r="AO199" s="17" t="str">
        <f t="shared" si="117"/>
        <v>4pm-7pm</v>
      </c>
      <c r="AP199" s="17" t="str">
        <f t="shared" si="118"/>
        <v>4pm-7pm</v>
      </c>
      <c r="AQ199" s="17" t="str">
        <f t="shared" si="119"/>
        <v>11am-7pm</v>
      </c>
      <c r="AR199" s="18" t="s">
        <v>783</v>
      </c>
      <c r="AV199" t="s">
        <v>30</v>
      </c>
      <c r="AW199" t="s">
        <v>30</v>
      </c>
      <c r="AX199" s="16" t="str">
        <f t="shared" si="12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   'phone-number': "", 'address': "1932 Blake St. Denver CO", 'other-amenities': ['','',''], 'has-drink':true, 'has-food':true},</v>
      </c>
      <c r="AY199" s="17" t="str">
        <f t="shared" si="121"/>
        <v/>
      </c>
      <c r="AZ199" s="17" t="str">
        <f t="shared" si="122"/>
        <v/>
      </c>
      <c r="BA199" s="17" t="str">
        <f t="shared" si="123"/>
        <v/>
      </c>
      <c r="BB199" s="17" t="str">
        <f t="shared" si="124"/>
        <v>&lt;img src=@img/drinkicon.png@&gt;</v>
      </c>
      <c r="BC199" s="17" t="str">
        <f t="shared" si="125"/>
        <v>&lt;img src=@img/foodicon.png@&gt;</v>
      </c>
      <c r="BD199" s="17" t="str">
        <f t="shared" si="126"/>
        <v>&lt;img src=@img/drinkicon.png@&gt;&lt;img src=@img/foodicon.png@&gt;</v>
      </c>
      <c r="BE199" s="17" t="str">
        <f t="shared" si="127"/>
        <v>drink food   LoDo</v>
      </c>
      <c r="BF199" s="17" t="str">
        <f t="shared" si="128"/>
        <v>LoDo</v>
      </c>
      <c r="BG199" s="17">
        <v>39.753697000000003</v>
      </c>
      <c r="BH199" s="17">
        <v>-104.994598</v>
      </c>
      <c r="BI199" s="17" t="str">
        <f t="shared" si="97"/>
        <v>[39.753697,-104.994598],</v>
      </c>
      <c r="BJ199" s="17"/>
      <c r="BK199" s="17" t="str">
        <f t="shared" si="98"/>
        <v/>
      </c>
      <c r="BL199" s="7"/>
    </row>
    <row r="200" spans="2:64" ht="135">
      <c r="B200" t="s">
        <v>219</v>
      </c>
      <c r="C200" t="s">
        <v>700</v>
      </c>
      <c r="G200" s="17" t="s">
        <v>670</v>
      </c>
      <c r="J200" t="s">
        <v>488</v>
      </c>
      <c r="K200" t="s">
        <v>490</v>
      </c>
      <c r="L200" t="s">
        <v>488</v>
      </c>
      <c r="M200" t="s">
        <v>490</v>
      </c>
      <c r="N200" t="s">
        <v>488</v>
      </c>
      <c r="O200" t="s">
        <v>490</v>
      </c>
      <c r="P200" t="s">
        <v>488</v>
      </c>
      <c r="Q200" t="s">
        <v>490</v>
      </c>
      <c r="R200" t="s">
        <v>488</v>
      </c>
      <c r="S200" t="s">
        <v>490</v>
      </c>
      <c r="V200" s="8" t="s">
        <v>448</v>
      </c>
      <c r="W200" s="17" t="str">
        <f t="shared" si="99"/>
        <v/>
      </c>
      <c r="X200" s="17" t="str">
        <f t="shared" si="100"/>
        <v/>
      </c>
      <c r="Y200" s="17">
        <f t="shared" si="101"/>
        <v>15</v>
      </c>
      <c r="Z200" s="17">
        <f t="shared" si="102"/>
        <v>18</v>
      </c>
      <c r="AA200" s="17">
        <f t="shared" si="103"/>
        <v>15</v>
      </c>
      <c r="AB200" s="17">
        <f t="shared" si="104"/>
        <v>18</v>
      </c>
      <c r="AC200" s="17">
        <f t="shared" si="105"/>
        <v>15</v>
      </c>
      <c r="AD200" s="17">
        <f t="shared" si="106"/>
        <v>18</v>
      </c>
      <c r="AE200" s="17">
        <f t="shared" si="107"/>
        <v>15</v>
      </c>
      <c r="AF200" s="17">
        <f t="shared" si="108"/>
        <v>18</v>
      </c>
      <c r="AG200" s="17">
        <f t="shared" si="109"/>
        <v>15</v>
      </c>
      <c r="AH200" s="17">
        <f t="shared" si="110"/>
        <v>18</v>
      </c>
      <c r="AI200" s="17" t="str">
        <f t="shared" si="111"/>
        <v/>
      </c>
      <c r="AJ200" s="17" t="str">
        <f t="shared" si="112"/>
        <v/>
      </c>
      <c r="AK200" s="17" t="str">
        <f t="shared" si="113"/>
        <v/>
      </c>
      <c r="AL200" s="17" t="str">
        <f t="shared" si="114"/>
        <v>3pm-6pm</v>
      </c>
      <c r="AM200" s="17" t="str">
        <f t="shared" si="115"/>
        <v>3pm-6pm</v>
      </c>
      <c r="AN200" s="17" t="str">
        <f t="shared" si="116"/>
        <v>3pm-6pm</v>
      </c>
      <c r="AO200" s="17" t="str">
        <f t="shared" si="117"/>
        <v>3pm-6pm</v>
      </c>
      <c r="AP200" s="17" t="str">
        <f t="shared" si="118"/>
        <v>3pm-6pm</v>
      </c>
      <c r="AQ200" s="17" t="str">
        <f t="shared" si="119"/>
        <v/>
      </c>
      <c r="AR200" t="s">
        <v>858</v>
      </c>
      <c r="AV200" t="s">
        <v>30</v>
      </c>
      <c r="AW200" t="s">
        <v>30</v>
      </c>
      <c r="AX200" s="16" t="str">
        <f t="shared" si="12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   'phone-number': "", 'address': "1085 s. Gaylord St. Denver CO", 'other-amenities': ['','',''], 'has-drink':true, 'has-food':true},</v>
      </c>
      <c r="AY200" s="17" t="str">
        <f t="shared" si="121"/>
        <v/>
      </c>
      <c r="AZ200" s="17" t="str">
        <f t="shared" si="122"/>
        <v/>
      </c>
      <c r="BA200" s="17" t="str">
        <f t="shared" si="123"/>
        <v/>
      </c>
      <c r="BB200" s="17" t="str">
        <f t="shared" si="124"/>
        <v>&lt;img src=@img/drinkicon.png@&gt;</v>
      </c>
      <c r="BC200" s="17" t="str">
        <f t="shared" si="125"/>
        <v>&lt;img src=@img/foodicon.png@&gt;</v>
      </c>
      <c r="BD200" s="17" t="str">
        <f t="shared" si="126"/>
        <v>&lt;img src=@img/drinkicon.png@&gt;&lt;img src=@img/foodicon.png@&gt;</v>
      </c>
      <c r="BE200" s="17" t="str">
        <f t="shared" si="127"/>
        <v>drink food   Washington</v>
      </c>
      <c r="BF200" s="17" t="str">
        <f t="shared" si="128"/>
        <v>Washington Park</v>
      </c>
      <c r="BG200" s="17">
        <v>39.696883</v>
      </c>
      <c r="BH200" s="17">
        <v>-104.96195299999999</v>
      </c>
      <c r="BI200" s="17" t="str">
        <f t="shared" si="97"/>
        <v>[39.696883,-104.961953],</v>
      </c>
      <c r="BJ200" s="17"/>
      <c r="BK200" s="17" t="str">
        <f t="shared" si="98"/>
        <v/>
      </c>
      <c r="BL200" s="7"/>
    </row>
    <row r="201" spans="2:64" ht="135">
      <c r="B201" t="s">
        <v>144</v>
      </c>
      <c r="C201" t="s">
        <v>343</v>
      </c>
      <c r="G201" s="17" t="s">
        <v>595</v>
      </c>
      <c r="H201" t="s">
        <v>495</v>
      </c>
      <c r="I201" t="s">
        <v>491</v>
      </c>
      <c r="J201" t="s">
        <v>495</v>
      </c>
      <c r="K201" t="s">
        <v>491</v>
      </c>
      <c r="L201" t="s">
        <v>495</v>
      </c>
      <c r="M201" t="s">
        <v>491</v>
      </c>
      <c r="N201" t="s">
        <v>495</v>
      </c>
      <c r="O201" t="s">
        <v>491</v>
      </c>
      <c r="P201" t="s">
        <v>495</v>
      </c>
      <c r="Q201" t="s">
        <v>491</v>
      </c>
      <c r="R201" t="s">
        <v>495</v>
      </c>
      <c r="S201" t="s">
        <v>491</v>
      </c>
      <c r="T201" t="s">
        <v>495</v>
      </c>
      <c r="U201" t="s">
        <v>491</v>
      </c>
      <c r="V201" s="17" t="s">
        <v>386</v>
      </c>
      <c r="W201" s="17">
        <f t="shared" si="99"/>
        <v>16</v>
      </c>
      <c r="X201" s="17">
        <f t="shared" si="100"/>
        <v>19</v>
      </c>
      <c r="Y201" s="17">
        <f t="shared" si="101"/>
        <v>16</v>
      </c>
      <c r="Z201" s="17">
        <f t="shared" si="102"/>
        <v>19</v>
      </c>
      <c r="AA201" s="17">
        <f t="shared" si="103"/>
        <v>16</v>
      </c>
      <c r="AB201" s="17">
        <f t="shared" si="104"/>
        <v>19</v>
      </c>
      <c r="AC201" s="17">
        <f t="shared" si="105"/>
        <v>16</v>
      </c>
      <c r="AD201" s="17">
        <f t="shared" si="106"/>
        <v>19</v>
      </c>
      <c r="AE201" s="17">
        <f t="shared" si="107"/>
        <v>16</v>
      </c>
      <c r="AF201" s="17">
        <f t="shared" si="108"/>
        <v>19</v>
      </c>
      <c r="AG201" s="17">
        <f t="shared" si="109"/>
        <v>16</v>
      </c>
      <c r="AH201" s="17">
        <f t="shared" si="110"/>
        <v>19</v>
      </c>
      <c r="AI201" s="17">
        <f t="shared" si="111"/>
        <v>16</v>
      </c>
      <c r="AJ201" s="17">
        <f t="shared" si="112"/>
        <v>19</v>
      </c>
      <c r="AK201" s="17" t="str">
        <f t="shared" si="113"/>
        <v>4pm-7pm</v>
      </c>
      <c r="AL201" s="17" t="str">
        <f t="shared" si="114"/>
        <v>4pm-7pm</v>
      </c>
      <c r="AM201" s="17" t="str">
        <f t="shared" si="115"/>
        <v>4pm-7pm</v>
      </c>
      <c r="AN201" s="17" t="str">
        <f t="shared" si="116"/>
        <v>4pm-7pm</v>
      </c>
      <c r="AO201" s="17" t="str">
        <f t="shared" si="117"/>
        <v>4pm-7pm</v>
      </c>
      <c r="AP201" s="17" t="str">
        <f t="shared" si="118"/>
        <v>4pm-7pm</v>
      </c>
      <c r="AQ201" s="17" t="str">
        <f t="shared" si="119"/>
        <v>4pm-7pm</v>
      </c>
      <c r="AR201" t="s">
        <v>784</v>
      </c>
      <c r="AV201" t="s">
        <v>30</v>
      </c>
      <c r="AW201" t="s">
        <v>31</v>
      </c>
      <c r="AX201" s="16" t="str">
        <f t="shared" si="12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   'phone-number': "", 'address': "2034 Larimer Street Denver CO", 'other-amenities': ['','',''], 'has-drink':true, 'has-food':false},</v>
      </c>
      <c r="AY201" s="17" t="str">
        <f t="shared" si="121"/>
        <v/>
      </c>
      <c r="AZ201" s="17" t="str">
        <f t="shared" si="122"/>
        <v/>
      </c>
      <c r="BA201" s="17" t="str">
        <f t="shared" si="123"/>
        <v/>
      </c>
      <c r="BB201" s="17" t="str">
        <f t="shared" si="124"/>
        <v>&lt;img src=@img/drinkicon.png@&gt;</v>
      </c>
      <c r="BC201" s="17" t="str">
        <f t="shared" si="125"/>
        <v/>
      </c>
      <c r="BD201" s="17" t="str">
        <f t="shared" si="126"/>
        <v>&lt;img src=@img/drinkicon.png@&gt;</v>
      </c>
      <c r="BE201" s="17" t="str">
        <f t="shared" si="127"/>
        <v>drink   Ballpark</v>
      </c>
      <c r="BF201" s="17" t="str">
        <f t="shared" si="128"/>
        <v>Ballpark</v>
      </c>
      <c r="BG201" s="17">
        <v>39.753298000000001</v>
      </c>
      <c r="BH201" s="17">
        <v>-104.99176799999999</v>
      </c>
      <c r="BI201" s="17" t="str">
        <f t="shared" si="97"/>
        <v>[39.753298,-104.991768],</v>
      </c>
      <c r="BJ201" s="17"/>
      <c r="BK201" s="17" t="str">
        <f t="shared" si="98"/>
        <v/>
      </c>
      <c r="BL201" s="7"/>
    </row>
    <row r="202" spans="2:64" ht="120">
      <c r="B202" t="s">
        <v>994</v>
      </c>
      <c r="C202" t="s">
        <v>311</v>
      </c>
      <c r="G202" s="16" t="s">
        <v>995</v>
      </c>
      <c r="W202" s="17" t="str">
        <f t="shared" si="99"/>
        <v/>
      </c>
      <c r="X202" s="17" t="str">
        <f t="shared" si="100"/>
        <v/>
      </c>
      <c r="Y202" s="17" t="str">
        <f t="shared" si="101"/>
        <v/>
      </c>
      <c r="Z202" s="17" t="str">
        <f t="shared" si="102"/>
        <v/>
      </c>
      <c r="AA202" s="17" t="str">
        <f t="shared" si="103"/>
        <v/>
      </c>
      <c r="AB202" s="17" t="str">
        <f t="shared" si="104"/>
        <v/>
      </c>
      <c r="AC202" s="17" t="str">
        <f t="shared" si="105"/>
        <v/>
      </c>
      <c r="AD202" s="17" t="str">
        <f t="shared" si="106"/>
        <v/>
      </c>
      <c r="AE202" s="17" t="str">
        <f t="shared" si="107"/>
        <v/>
      </c>
      <c r="AF202" s="17" t="str">
        <f t="shared" si="108"/>
        <v/>
      </c>
      <c r="AG202" s="17" t="str">
        <f t="shared" si="109"/>
        <v/>
      </c>
      <c r="AH202" s="17" t="str">
        <f t="shared" si="110"/>
        <v/>
      </c>
      <c r="AI202" s="17" t="str">
        <f t="shared" si="111"/>
        <v/>
      </c>
      <c r="AJ202" s="17" t="str">
        <f t="shared" si="112"/>
        <v/>
      </c>
      <c r="AK202" s="17" t="str">
        <f t="shared" si="113"/>
        <v/>
      </c>
      <c r="AL202" s="17" t="str">
        <f t="shared" si="114"/>
        <v/>
      </c>
      <c r="AM202" s="17" t="str">
        <f t="shared" si="115"/>
        <v/>
      </c>
      <c r="AN202" s="17" t="str">
        <f t="shared" si="116"/>
        <v/>
      </c>
      <c r="AO202" s="17" t="str">
        <f t="shared" si="117"/>
        <v/>
      </c>
      <c r="AP202" s="17" t="str">
        <f t="shared" si="118"/>
        <v/>
      </c>
      <c r="AQ202" s="17" t="str">
        <f t="shared" si="119"/>
        <v/>
      </c>
      <c r="AR202" t="s">
        <v>1107</v>
      </c>
      <c r="AV202" s="4" t="s">
        <v>31</v>
      </c>
      <c r="AW202" s="4" t="s">
        <v>31</v>
      </c>
      <c r="AX202" s="16" t="str">
        <f t="shared" si="120"/>
        <v>{
    'name': "Retrograde",
    'area': "Uptown",'hours': {
      'sunday-start':"", 'sunday-end':"", 'monday-start':"", 'monday-end':"", 'tuesday-start':"", 'tuesday-end':"", 'wednesday-start':"", 'wednesday-end':"", 'thursday-start':"", 'thursday-end':"", 'friday-start':"", 'friday-end':"", 'saturday-start':"", 'saturday-end':""},  'description': "", 'link':"https://www.facebook.com/retrogradednvr/", 'pricing':"",   'phone-number': "", 'address': "530 E 19th Ave Denver CO", 'other-amenities': ['','',''], 'has-drink':false, 'has-food':false},</v>
      </c>
      <c r="AY202" s="17" t="str">
        <f t="shared" si="121"/>
        <v/>
      </c>
      <c r="AZ202" s="17" t="str">
        <f t="shared" si="122"/>
        <v/>
      </c>
      <c r="BA202" s="17" t="str">
        <f t="shared" si="123"/>
        <v/>
      </c>
      <c r="BB202" s="17" t="str">
        <f t="shared" si="124"/>
        <v/>
      </c>
      <c r="BC202" s="17" t="str">
        <f t="shared" si="125"/>
        <v/>
      </c>
      <c r="BD202" s="17" t="str">
        <f t="shared" si="126"/>
        <v/>
      </c>
      <c r="BE202" s="17" t="str">
        <f t="shared" si="127"/>
        <v xml:space="preserve">  Uptown</v>
      </c>
      <c r="BF202" s="17" t="str">
        <f t="shared" si="128"/>
        <v>Uptown</v>
      </c>
      <c r="BG202" s="17">
        <v>39.746059000000002</v>
      </c>
      <c r="BH202" s="17">
        <v>-104.980614</v>
      </c>
      <c r="BI202" s="17" t="str">
        <f t="shared" si="97"/>
        <v>[39.746059,-104.980614],</v>
      </c>
      <c r="BJ202" s="17"/>
      <c r="BK202" s="17" t="str">
        <f t="shared" si="98"/>
        <v/>
      </c>
      <c r="BL202" s="17"/>
    </row>
    <row r="203" spans="2:64" ht="15.95" customHeight="1">
      <c r="B203" t="s">
        <v>145</v>
      </c>
      <c r="C203" s="17" t="s">
        <v>318</v>
      </c>
      <c r="G203" s="17" t="s">
        <v>596</v>
      </c>
      <c r="H203" t="s">
        <v>488</v>
      </c>
      <c r="I203" t="s">
        <v>490</v>
      </c>
      <c r="J203" t="s">
        <v>488</v>
      </c>
      <c r="K203" t="s">
        <v>490</v>
      </c>
      <c r="N203" t="s">
        <v>488</v>
      </c>
      <c r="O203" t="s">
        <v>490</v>
      </c>
      <c r="P203" t="s">
        <v>488</v>
      </c>
      <c r="Q203" t="s">
        <v>490</v>
      </c>
      <c r="R203" t="s">
        <v>488</v>
      </c>
      <c r="S203" t="s">
        <v>490</v>
      </c>
      <c r="T203" t="s">
        <v>488</v>
      </c>
      <c r="U203" t="s">
        <v>490</v>
      </c>
      <c r="V203" s="8" t="s">
        <v>387</v>
      </c>
      <c r="W203" s="17">
        <f t="shared" si="99"/>
        <v>15</v>
      </c>
      <c r="X203" s="17">
        <f t="shared" si="100"/>
        <v>18</v>
      </c>
      <c r="Y203" s="17">
        <f t="shared" si="101"/>
        <v>15</v>
      </c>
      <c r="Z203" s="17">
        <f t="shared" si="102"/>
        <v>18</v>
      </c>
      <c r="AA203" s="17" t="str">
        <f t="shared" si="103"/>
        <v/>
      </c>
      <c r="AB203" s="17" t="str">
        <f t="shared" si="104"/>
        <v/>
      </c>
      <c r="AC203" s="17">
        <f t="shared" si="105"/>
        <v>15</v>
      </c>
      <c r="AD203" s="17">
        <f t="shared" si="106"/>
        <v>18</v>
      </c>
      <c r="AE203" s="17">
        <f t="shared" si="107"/>
        <v>15</v>
      </c>
      <c r="AF203" s="17">
        <f t="shared" si="108"/>
        <v>18</v>
      </c>
      <c r="AG203" s="17">
        <f t="shared" si="109"/>
        <v>15</v>
      </c>
      <c r="AH203" s="17">
        <f t="shared" si="110"/>
        <v>18</v>
      </c>
      <c r="AI203" s="17">
        <f t="shared" si="111"/>
        <v>15</v>
      </c>
      <c r="AJ203" s="17">
        <f t="shared" si="112"/>
        <v>18</v>
      </c>
      <c r="AK203" s="17" t="str">
        <f t="shared" si="113"/>
        <v>3pm-6pm</v>
      </c>
      <c r="AL203" s="17" t="str">
        <f t="shared" si="114"/>
        <v>3pm-6pm</v>
      </c>
      <c r="AM203" s="17" t="str">
        <f t="shared" si="115"/>
        <v/>
      </c>
      <c r="AN203" s="17" t="str">
        <f t="shared" si="116"/>
        <v>3pm-6pm</v>
      </c>
      <c r="AO203" s="17" t="str">
        <f t="shared" si="117"/>
        <v>3pm-6pm</v>
      </c>
      <c r="AP203" s="17" t="str">
        <f t="shared" si="118"/>
        <v>3pm-6pm</v>
      </c>
      <c r="AQ203" s="17" t="str">
        <f t="shared" si="119"/>
        <v>3pm-6pm</v>
      </c>
      <c r="AR203" t="s">
        <v>785</v>
      </c>
      <c r="AV203" s="4" t="s">
        <v>30</v>
      </c>
      <c r="AW203" s="4" t="s">
        <v>30</v>
      </c>
      <c r="AX203" s="16" t="str">
        <f t="shared" si="12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   'phone-number': "", 'address': "1415 Market St. Denver CO", 'other-amenities': ['','',''], 'has-drink':true, 'has-food':true},</v>
      </c>
      <c r="AY203" s="17" t="str">
        <f t="shared" si="121"/>
        <v/>
      </c>
      <c r="AZ203" s="17" t="str">
        <f t="shared" si="122"/>
        <v/>
      </c>
      <c r="BA203" s="17" t="str">
        <f t="shared" si="123"/>
        <v/>
      </c>
      <c r="BB203" s="17" t="str">
        <f t="shared" si="124"/>
        <v>&lt;img src=@img/drinkicon.png@&gt;</v>
      </c>
      <c r="BC203" s="17" t="str">
        <f t="shared" si="125"/>
        <v>&lt;img src=@img/foodicon.png@&gt;</v>
      </c>
      <c r="BD203" s="17" t="str">
        <f t="shared" si="126"/>
        <v>&lt;img src=@img/drinkicon.png@&gt;&lt;img src=@img/foodicon.png@&gt;</v>
      </c>
      <c r="BE203" s="17" t="str">
        <f t="shared" si="127"/>
        <v>drink food   LoDo</v>
      </c>
      <c r="BF203" s="17" t="str">
        <f t="shared" si="128"/>
        <v>LoDo</v>
      </c>
      <c r="BG203" s="17">
        <v>39.748373000000001</v>
      </c>
      <c r="BH203" s="17">
        <v>-105.000596</v>
      </c>
      <c r="BI203" s="17" t="str">
        <f t="shared" si="97"/>
        <v>[39.748373,-105.000596],</v>
      </c>
      <c r="BJ203" s="17"/>
      <c r="BK203" s="17" t="str">
        <f t="shared" si="98"/>
        <v/>
      </c>
      <c r="BL203" s="7"/>
    </row>
    <row r="204" spans="2:64" ht="150">
      <c r="B204" t="s">
        <v>146</v>
      </c>
      <c r="C204" t="s">
        <v>316</v>
      </c>
      <c r="G204" s="17" t="s">
        <v>597</v>
      </c>
      <c r="H204" t="s">
        <v>488</v>
      </c>
      <c r="I204" t="s">
        <v>490</v>
      </c>
      <c r="J204" t="s">
        <v>488</v>
      </c>
      <c r="K204" t="s">
        <v>490</v>
      </c>
      <c r="L204" t="s">
        <v>488</v>
      </c>
      <c r="M204" t="s">
        <v>490</v>
      </c>
      <c r="N204" t="s">
        <v>488</v>
      </c>
      <c r="O204" t="s">
        <v>490</v>
      </c>
      <c r="P204" t="s">
        <v>488</v>
      </c>
      <c r="Q204" t="s">
        <v>490</v>
      </c>
      <c r="R204" t="s">
        <v>488</v>
      </c>
      <c r="S204" t="s">
        <v>490</v>
      </c>
      <c r="T204" t="s">
        <v>488</v>
      </c>
      <c r="U204" t="s">
        <v>490</v>
      </c>
      <c r="V204" s="8" t="s">
        <v>388</v>
      </c>
      <c r="W204" s="17">
        <f t="shared" si="99"/>
        <v>15</v>
      </c>
      <c r="X204" s="17">
        <f t="shared" si="100"/>
        <v>18</v>
      </c>
      <c r="Y204" s="17">
        <f t="shared" si="101"/>
        <v>15</v>
      </c>
      <c r="Z204" s="17">
        <f t="shared" si="102"/>
        <v>18</v>
      </c>
      <c r="AA204" s="17">
        <f t="shared" si="103"/>
        <v>15</v>
      </c>
      <c r="AB204" s="17">
        <f t="shared" si="104"/>
        <v>18</v>
      </c>
      <c r="AC204" s="17">
        <f t="shared" si="105"/>
        <v>15</v>
      </c>
      <c r="AD204" s="17">
        <f t="shared" si="106"/>
        <v>18</v>
      </c>
      <c r="AE204" s="17">
        <f t="shared" si="107"/>
        <v>15</v>
      </c>
      <c r="AF204" s="17">
        <f t="shared" si="108"/>
        <v>18</v>
      </c>
      <c r="AG204" s="17">
        <f t="shared" si="109"/>
        <v>15</v>
      </c>
      <c r="AH204" s="17">
        <f t="shared" si="110"/>
        <v>18</v>
      </c>
      <c r="AI204" s="17">
        <f t="shared" si="111"/>
        <v>15</v>
      </c>
      <c r="AJ204" s="17">
        <f t="shared" si="112"/>
        <v>18</v>
      </c>
      <c r="AK204" s="17" t="str">
        <f t="shared" si="113"/>
        <v>3pm-6pm</v>
      </c>
      <c r="AL204" s="17" t="str">
        <f t="shared" si="114"/>
        <v>3pm-6pm</v>
      </c>
      <c r="AM204" s="17" t="str">
        <f t="shared" si="115"/>
        <v>3pm-6pm</v>
      </c>
      <c r="AN204" s="17" t="str">
        <f t="shared" si="116"/>
        <v>3pm-6pm</v>
      </c>
      <c r="AO204" s="17" t="str">
        <f t="shared" si="117"/>
        <v>3pm-6pm</v>
      </c>
      <c r="AP204" s="17" t="str">
        <f t="shared" si="118"/>
        <v>3pm-6pm</v>
      </c>
      <c r="AQ204" s="17" t="str">
        <f t="shared" si="119"/>
        <v>3pm-6pm</v>
      </c>
      <c r="AR204" s="1" t="s">
        <v>786</v>
      </c>
      <c r="AV204" s="4" t="s">
        <v>30</v>
      </c>
      <c r="AW204" s="4" t="s">
        <v>30</v>
      </c>
      <c r="AX204" s="16" t="str">
        <f t="shared" si="12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   'phone-number': "", 'address': "934 16th Street Denver CO", 'other-amenities': ['','',''], 'has-drink':true, 'has-food':true},</v>
      </c>
      <c r="AY204" s="17" t="str">
        <f t="shared" si="121"/>
        <v/>
      </c>
      <c r="AZ204" s="17" t="str">
        <f t="shared" si="122"/>
        <v/>
      </c>
      <c r="BA204" s="17" t="str">
        <f t="shared" si="123"/>
        <v/>
      </c>
      <c r="BB204" s="17" t="str">
        <f t="shared" si="124"/>
        <v>&lt;img src=@img/drinkicon.png@&gt;</v>
      </c>
      <c r="BC204" s="17" t="str">
        <f t="shared" si="125"/>
        <v>&lt;img src=@img/foodicon.png@&gt;</v>
      </c>
      <c r="BD204" s="17" t="str">
        <f t="shared" si="126"/>
        <v>&lt;img src=@img/drinkicon.png@&gt;&lt;img src=@img/foodicon.png@&gt;</v>
      </c>
      <c r="BE204" s="17" t="str">
        <f t="shared" si="127"/>
        <v>drink food   Downtown</v>
      </c>
      <c r="BF204" s="17" t="str">
        <f t="shared" si="128"/>
        <v>Downtown</v>
      </c>
      <c r="BG204" s="17">
        <v>39.746763999999999</v>
      </c>
      <c r="BH204" s="17">
        <v>-104.99486400000001</v>
      </c>
      <c r="BI204" s="17" t="str">
        <f t="shared" si="97"/>
        <v>[39.746764,-104.994864],</v>
      </c>
      <c r="BJ204" s="17"/>
      <c r="BK204" s="17" t="str">
        <f t="shared" si="98"/>
        <v/>
      </c>
      <c r="BL204" s="7"/>
    </row>
    <row r="205" spans="2:64" ht="135">
      <c r="B205" t="s">
        <v>147</v>
      </c>
      <c r="C205" t="s">
        <v>906</v>
      </c>
      <c r="G205" s="17" t="s">
        <v>598</v>
      </c>
      <c r="H205" t="s">
        <v>495</v>
      </c>
      <c r="I205" t="s">
        <v>491</v>
      </c>
      <c r="J205" t="s">
        <v>495</v>
      </c>
      <c r="K205" t="s">
        <v>491</v>
      </c>
      <c r="L205" t="s">
        <v>495</v>
      </c>
      <c r="M205" t="s">
        <v>491</v>
      </c>
      <c r="N205" t="s">
        <v>495</v>
      </c>
      <c r="O205" t="s">
        <v>491</v>
      </c>
      <c r="P205" t="s">
        <v>495</v>
      </c>
      <c r="Q205" t="s">
        <v>491</v>
      </c>
      <c r="R205" t="s">
        <v>495</v>
      </c>
      <c r="S205" t="s">
        <v>491</v>
      </c>
      <c r="T205" t="s">
        <v>495</v>
      </c>
      <c r="U205" t="s">
        <v>491</v>
      </c>
      <c r="V205" s="8" t="s">
        <v>389</v>
      </c>
      <c r="W205" s="17">
        <f t="shared" si="99"/>
        <v>16</v>
      </c>
      <c r="X205" s="17">
        <f t="shared" si="100"/>
        <v>19</v>
      </c>
      <c r="Y205" s="17">
        <f t="shared" si="101"/>
        <v>16</v>
      </c>
      <c r="Z205" s="17">
        <f t="shared" si="102"/>
        <v>19</v>
      </c>
      <c r="AA205" s="17">
        <f t="shared" si="103"/>
        <v>16</v>
      </c>
      <c r="AB205" s="17">
        <f t="shared" si="104"/>
        <v>19</v>
      </c>
      <c r="AC205" s="17">
        <f t="shared" si="105"/>
        <v>16</v>
      </c>
      <c r="AD205" s="17">
        <f t="shared" si="106"/>
        <v>19</v>
      </c>
      <c r="AE205" s="17">
        <f t="shared" si="107"/>
        <v>16</v>
      </c>
      <c r="AF205" s="17">
        <f t="shared" si="108"/>
        <v>19</v>
      </c>
      <c r="AG205" s="17">
        <f t="shared" si="109"/>
        <v>16</v>
      </c>
      <c r="AH205" s="17">
        <f t="shared" si="110"/>
        <v>19</v>
      </c>
      <c r="AI205" s="17">
        <f t="shared" si="111"/>
        <v>16</v>
      </c>
      <c r="AJ205" s="17">
        <f t="shared" si="112"/>
        <v>19</v>
      </c>
      <c r="AK205" s="17" t="str">
        <f t="shared" si="113"/>
        <v>4pm-7pm</v>
      </c>
      <c r="AL205" s="17" t="str">
        <f t="shared" si="114"/>
        <v>4pm-7pm</v>
      </c>
      <c r="AM205" s="17" t="str">
        <f t="shared" si="115"/>
        <v>4pm-7pm</v>
      </c>
      <c r="AN205" s="17" t="str">
        <f t="shared" si="116"/>
        <v>4pm-7pm</v>
      </c>
      <c r="AO205" s="17" t="str">
        <f t="shared" si="117"/>
        <v>4pm-7pm</v>
      </c>
      <c r="AP205" s="17" t="str">
        <f t="shared" si="118"/>
        <v>4pm-7pm</v>
      </c>
      <c r="AQ205" s="17" t="str">
        <f t="shared" si="119"/>
        <v>4pm-7pm</v>
      </c>
      <c r="AR205" s="1" t="s">
        <v>787</v>
      </c>
      <c r="AV205" s="4" t="s">
        <v>30</v>
      </c>
      <c r="AW205" s="4" t="s">
        <v>31</v>
      </c>
      <c r="AX205" s="16" t="str">
        <f t="shared" si="12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   'phone-number': "", 'address': "9535 Park Meadows Dr. Denver CO", 'other-amenities': ['','',''], 'has-drink':true, 'has-food':false},</v>
      </c>
      <c r="AY205" s="17" t="str">
        <f t="shared" si="121"/>
        <v/>
      </c>
      <c r="AZ205" s="17" t="str">
        <f t="shared" si="122"/>
        <v/>
      </c>
      <c r="BA205" s="17" t="str">
        <f t="shared" si="123"/>
        <v/>
      </c>
      <c r="BB205" s="17" t="str">
        <f t="shared" si="124"/>
        <v>&lt;img src=@img/drinkicon.png@&gt;</v>
      </c>
      <c r="BC205" s="17" t="str">
        <f t="shared" si="125"/>
        <v/>
      </c>
      <c r="BD205" s="17" t="str">
        <f t="shared" si="126"/>
        <v>&lt;img src=@img/drinkicon.png@&gt;</v>
      </c>
      <c r="BE205" s="17" t="str">
        <f t="shared" si="127"/>
        <v>drink   ranch</v>
      </c>
      <c r="BF205" s="17" t="str">
        <f t="shared" si="128"/>
        <v>Highlands Ranch</v>
      </c>
      <c r="BG205" s="17">
        <v>39.554721000000001</v>
      </c>
      <c r="BH205" s="17">
        <v>-104.87889</v>
      </c>
      <c r="BI205" s="17" t="str">
        <f t="shared" si="97"/>
        <v>[39.554721,-104.87889],</v>
      </c>
      <c r="BJ205" s="17"/>
      <c r="BK205" s="17" t="str">
        <f t="shared" si="98"/>
        <v/>
      </c>
      <c r="BL205" s="7"/>
    </row>
    <row r="206" spans="2:64" ht="135">
      <c r="B206" t="s">
        <v>274</v>
      </c>
      <c r="C206" s="17" t="s">
        <v>316</v>
      </c>
      <c r="G206" s="17" t="s">
        <v>303</v>
      </c>
      <c r="W206" s="17" t="str">
        <f t="shared" si="99"/>
        <v/>
      </c>
      <c r="X206" s="17" t="str">
        <f t="shared" si="100"/>
        <v/>
      </c>
      <c r="Y206" s="17" t="str">
        <f t="shared" si="101"/>
        <v/>
      </c>
      <c r="Z206" s="17" t="str">
        <f t="shared" si="102"/>
        <v/>
      </c>
      <c r="AA206" s="17" t="str">
        <f t="shared" si="103"/>
        <v/>
      </c>
      <c r="AB206" s="17" t="str">
        <f t="shared" si="104"/>
        <v/>
      </c>
      <c r="AC206" s="17" t="str">
        <f t="shared" si="105"/>
        <v/>
      </c>
      <c r="AD206" s="17" t="str">
        <f t="shared" si="106"/>
        <v/>
      </c>
      <c r="AE206" s="17" t="str">
        <f t="shared" si="107"/>
        <v/>
      </c>
      <c r="AF206" s="17" t="str">
        <f t="shared" si="108"/>
        <v/>
      </c>
      <c r="AG206" s="17" t="str">
        <f t="shared" si="109"/>
        <v/>
      </c>
      <c r="AH206" s="17" t="str">
        <f t="shared" si="110"/>
        <v/>
      </c>
      <c r="AI206" s="17" t="str">
        <f t="shared" si="111"/>
        <v/>
      </c>
      <c r="AJ206" s="17" t="str">
        <f t="shared" si="112"/>
        <v/>
      </c>
      <c r="AK206" s="17" t="str">
        <f t="shared" si="113"/>
        <v/>
      </c>
      <c r="AL206" s="17" t="str">
        <f t="shared" si="114"/>
        <v/>
      </c>
      <c r="AM206" s="17" t="str">
        <f t="shared" si="115"/>
        <v/>
      </c>
      <c r="AN206" s="17" t="str">
        <f t="shared" si="116"/>
        <v/>
      </c>
      <c r="AO206" s="17" t="str">
        <f t="shared" si="117"/>
        <v/>
      </c>
      <c r="AP206" s="17" t="str">
        <f t="shared" si="118"/>
        <v/>
      </c>
      <c r="AQ206" s="17" t="str">
        <f t="shared" si="119"/>
        <v/>
      </c>
      <c r="AR206" t="s">
        <v>482</v>
      </c>
      <c r="AT206" t="s">
        <v>486</v>
      </c>
      <c r="AV206" t="s">
        <v>31</v>
      </c>
      <c r="AW206" t="s">
        <v>31</v>
      </c>
      <c r="AX206" s="16" t="str">
        <f t="shared" si="120"/>
        <v>{
    'name': "Rock Bottom",
    'area': "Downtown",'hours': {
      'sunday-start':"", 'sunday-end':"", 'monday-start':"", 'monday-end':"", 'tuesday-start':"", 'tuesday-end':"", 'wednesday-start':"", 'wednesday-end':"", 'thursday-start':"", 'thursday-end':"", 'friday-start':"", 'friday-end':"", 'saturday-start':"", 'saturday-end':""},  'description': "", 'link':"https://rockbottom.com/locations/denver", 'pricing':"",   'phone-number': "", 'address': "1001 16th Street, #A-100, Denver, CO", 'other-amenities': ['','pet',''], 'has-drink':false, 'has-food':false},</v>
      </c>
      <c r="AY206" s="17" t="str">
        <f t="shared" si="121"/>
        <v/>
      </c>
      <c r="AZ206" s="17" t="str">
        <f t="shared" si="122"/>
        <v>&lt;img src=@img/pets.png@&gt;</v>
      </c>
      <c r="BA206" s="17" t="str">
        <f t="shared" si="123"/>
        <v/>
      </c>
      <c r="BB206" s="17" t="str">
        <f t="shared" si="124"/>
        <v/>
      </c>
      <c r="BC206" s="17" t="str">
        <f t="shared" si="125"/>
        <v/>
      </c>
      <c r="BD206" s="17" t="str">
        <f t="shared" si="126"/>
        <v>&lt;img src=@img/pets.png@&gt;</v>
      </c>
      <c r="BE206" s="17" t="str">
        <f t="shared" si="127"/>
        <v>pet   Downtown</v>
      </c>
      <c r="BF206" s="17" t="str">
        <f t="shared" si="128"/>
        <v>Downtown</v>
      </c>
      <c r="BG206" s="17">
        <v>39.747579000000002</v>
      </c>
      <c r="BH206" s="17">
        <v>-104.994722</v>
      </c>
      <c r="BI206" s="17" t="str">
        <f t="shared" si="97"/>
        <v>[39.747579,-104.994722],</v>
      </c>
      <c r="BJ206" s="17"/>
      <c r="BK206" s="17" t="str">
        <f t="shared" si="98"/>
        <v/>
      </c>
      <c r="BL206" s="7"/>
    </row>
    <row r="207" spans="2:64" ht="150">
      <c r="B207" t="s">
        <v>148</v>
      </c>
      <c r="C207" t="s">
        <v>907</v>
      </c>
      <c r="G207" s="17" t="s">
        <v>599</v>
      </c>
      <c r="J207" t="s">
        <v>495</v>
      </c>
      <c r="K207" t="s">
        <v>489</v>
      </c>
      <c r="L207" t="s">
        <v>495</v>
      </c>
      <c r="M207" t="s">
        <v>489</v>
      </c>
      <c r="N207" t="s">
        <v>495</v>
      </c>
      <c r="O207" t="s">
        <v>489</v>
      </c>
      <c r="P207" t="s">
        <v>495</v>
      </c>
      <c r="Q207" t="s">
        <v>489</v>
      </c>
      <c r="R207" t="s">
        <v>495</v>
      </c>
      <c r="S207" t="s">
        <v>489</v>
      </c>
      <c r="V207" s="17" t="s">
        <v>390</v>
      </c>
      <c r="W207" s="17" t="str">
        <f t="shared" si="99"/>
        <v/>
      </c>
      <c r="X207" s="17" t="str">
        <f t="shared" si="100"/>
        <v/>
      </c>
      <c r="Y207" s="17">
        <f t="shared" si="101"/>
        <v>16</v>
      </c>
      <c r="Z207" s="17">
        <f t="shared" si="102"/>
        <v>18.3</v>
      </c>
      <c r="AA207" s="17">
        <f t="shared" si="103"/>
        <v>16</v>
      </c>
      <c r="AB207" s="17">
        <f t="shared" si="104"/>
        <v>18.3</v>
      </c>
      <c r="AC207" s="17">
        <f t="shared" si="105"/>
        <v>16</v>
      </c>
      <c r="AD207" s="17">
        <f t="shared" si="106"/>
        <v>18.3</v>
      </c>
      <c r="AE207" s="17">
        <f t="shared" si="107"/>
        <v>16</v>
      </c>
      <c r="AF207" s="17">
        <f t="shared" si="108"/>
        <v>18.3</v>
      </c>
      <c r="AG207" s="17">
        <f t="shared" si="109"/>
        <v>16</v>
      </c>
      <c r="AH207" s="17">
        <f t="shared" si="110"/>
        <v>18.3</v>
      </c>
      <c r="AI207" s="17" t="str">
        <f t="shared" si="111"/>
        <v/>
      </c>
      <c r="AJ207" s="17" t="str">
        <f t="shared" si="112"/>
        <v/>
      </c>
      <c r="AK207" s="17" t="str">
        <f t="shared" si="113"/>
        <v/>
      </c>
      <c r="AL207" s="17" t="str">
        <f t="shared" si="114"/>
        <v>4pm-6.3pm</v>
      </c>
      <c r="AM207" s="17" t="str">
        <f t="shared" si="115"/>
        <v>4pm-6.3pm</v>
      </c>
      <c r="AN207" s="17" t="str">
        <f t="shared" si="116"/>
        <v>4pm-6.3pm</v>
      </c>
      <c r="AO207" s="17" t="str">
        <f t="shared" si="117"/>
        <v>4pm-6.3pm</v>
      </c>
      <c r="AP207" s="17" t="str">
        <f t="shared" si="118"/>
        <v>4pm-6.3pm</v>
      </c>
      <c r="AQ207" s="17" t="str">
        <f t="shared" si="119"/>
        <v/>
      </c>
      <c r="AR207" s="19" t="s">
        <v>788</v>
      </c>
      <c r="AS207" t="s">
        <v>485</v>
      </c>
      <c r="AV207" t="s">
        <v>30</v>
      </c>
      <c r="AW207" t="s">
        <v>30</v>
      </c>
      <c r="AX207" s="16" t="str">
        <f t="shared" si="12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   'phone-number': "", 'address': "1600 W 33rd Avenue Denver CO", 'other-amenities': ['outside','',''], 'has-drink':true, 'has-food':true},</v>
      </c>
      <c r="AY207" s="17" t="str">
        <f t="shared" si="121"/>
        <v>&lt;img src=@img/outdoor.png@&gt;</v>
      </c>
      <c r="AZ207" s="17" t="str">
        <f t="shared" si="122"/>
        <v/>
      </c>
      <c r="BA207" s="17" t="str">
        <f t="shared" si="123"/>
        <v/>
      </c>
      <c r="BB207" s="17" t="str">
        <f t="shared" si="124"/>
        <v>&lt;img src=@img/drinkicon.png@&gt;</v>
      </c>
      <c r="BC207" s="17" t="str">
        <f t="shared" si="125"/>
        <v>&lt;img src=@img/foodicon.png@&gt;</v>
      </c>
      <c r="BD207" s="17" t="str">
        <f t="shared" si="126"/>
        <v>&lt;img src=@img/outdoor.png@&gt;&lt;img src=@img/drinkicon.png@&gt;&lt;img src=@img/foodicon.png@&gt;</v>
      </c>
      <c r="BE207" s="17" t="str">
        <f t="shared" si="127"/>
        <v>outdoor drink food   highlands</v>
      </c>
      <c r="BF207" s="17" t="str">
        <f t="shared" si="128"/>
        <v>Highlands</v>
      </c>
      <c r="BG207" s="17">
        <v>39.763044000000001</v>
      </c>
      <c r="BH207" s="17">
        <v>-105.005565</v>
      </c>
      <c r="BI207" s="17" t="str">
        <f t="shared" si="97"/>
        <v>[39.763044,-105.005565],</v>
      </c>
      <c r="BJ207" s="17"/>
      <c r="BK207" s="17" t="str">
        <f t="shared" si="98"/>
        <v/>
      </c>
      <c r="BL207" s="7"/>
    </row>
    <row r="208" spans="2:64" ht="165">
      <c r="B208" t="s">
        <v>930</v>
      </c>
      <c r="C208" t="s">
        <v>911</v>
      </c>
      <c r="G208" s="16" t="s">
        <v>931</v>
      </c>
      <c r="H208">
        <v>1500</v>
      </c>
      <c r="I208">
        <v>1800</v>
      </c>
      <c r="J208">
        <v>1500</v>
      </c>
      <c r="K208">
        <v>1800</v>
      </c>
      <c r="L208">
        <v>1500</v>
      </c>
      <c r="M208">
        <v>1800</v>
      </c>
      <c r="N208">
        <v>1500</v>
      </c>
      <c r="O208">
        <v>1800</v>
      </c>
      <c r="P208">
        <v>1500</v>
      </c>
      <c r="Q208">
        <v>1800</v>
      </c>
      <c r="R208">
        <v>1500</v>
      </c>
      <c r="S208">
        <v>1800</v>
      </c>
      <c r="T208">
        <v>1500</v>
      </c>
      <c r="U208">
        <v>1800</v>
      </c>
      <c r="V208" s="8" t="s">
        <v>1052</v>
      </c>
      <c r="W208" s="17">
        <f t="shared" si="99"/>
        <v>15</v>
      </c>
      <c r="X208" s="17">
        <f t="shared" si="100"/>
        <v>18</v>
      </c>
      <c r="Y208" s="17">
        <f t="shared" si="101"/>
        <v>15</v>
      </c>
      <c r="Z208" s="17">
        <f t="shared" si="102"/>
        <v>18</v>
      </c>
      <c r="AA208" s="17">
        <f t="shared" si="103"/>
        <v>15</v>
      </c>
      <c r="AB208" s="17">
        <f t="shared" si="104"/>
        <v>18</v>
      </c>
      <c r="AC208" s="17">
        <f t="shared" si="105"/>
        <v>15</v>
      </c>
      <c r="AD208" s="17">
        <f t="shared" si="106"/>
        <v>18</v>
      </c>
      <c r="AE208" s="17">
        <f t="shared" si="107"/>
        <v>15</v>
      </c>
      <c r="AF208" s="17">
        <f t="shared" si="108"/>
        <v>18</v>
      </c>
      <c r="AG208" s="17">
        <f t="shared" si="109"/>
        <v>15</v>
      </c>
      <c r="AH208" s="17">
        <f t="shared" si="110"/>
        <v>18</v>
      </c>
      <c r="AI208" s="17">
        <f t="shared" si="111"/>
        <v>15</v>
      </c>
      <c r="AJ208" s="17">
        <f t="shared" si="112"/>
        <v>18</v>
      </c>
      <c r="AK208" s="17" t="str">
        <f t="shared" si="113"/>
        <v>3pm-6pm</v>
      </c>
      <c r="AL208" s="17" t="str">
        <f t="shared" si="114"/>
        <v>3pm-6pm</v>
      </c>
      <c r="AM208" s="17" t="str">
        <f t="shared" si="115"/>
        <v>3pm-6pm</v>
      </c>
      <c r="AN208" s="17" t="str">
        <f t="shared" si="116"/>
        <v>3pm-6pm</v>
      </c>
      <c r="AO208" s="17" t="str">
        <f t="shared" si="117"/>
        <v>3pm-6pm</v>
      </c>
      <c r="AP208" s="17" t="str">
        <f t="shared" si="118"/>
        <v>3pm-6pm</v>
      </c>
      <c r="AQ208" s="17" t="str">
        <f t="shared" si="119"/>
        <v>3pm-6pm</v>
      </c>
      <c r="AR208" s="21" t="s">
        <v>1051</v>
      </c>
      <c r="AV208" s="4" t="s">
        <v>30</v>
      </c>
      <c r="AW208" s="4" t="s">
        <v>30</v>
      </c>
      <c r="AX208" s="16" t="str">
        <f t="shared" si="12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   'phone-number': "", 'address': "6100 S Main St Aurora, CO", 'other-amenities': ['','',''], 'has-drink':true, 'has-food':true},</v>
      </c>
      <c r="AY208" s="17" t="str">
        <f t="shared" si="121"/>
        <v/>
      </c>
      <c r="AZ208" s="17" t="str">
        <f t="shared" si="122"/>
        <v/>
      </c>
      <c r="BA208" s="17" t="str">
        <f t="shared" si="123"/>
        <v/>
      </c>
      <c r="BB208" s="17" t="str">
        <f t="shared" si="124"/>
        <v>&lt;img src=@img/drinkicon.png@&gt;</v>
      </c>
      <c r="BC208" s="17" t="str">
        <f t="shared" si="125"/>
        <v>&lt;img src=@img/foodicon.png@&gt;</v>
      </c>
      <c r="BD208" s="17" t="str">
        <f t="shared" si="126"/>
        <v>&lt;img src=@img/drinkicon.png@&gt;&lt;img src=@img/foodicon.png@&gt;</v>
      </c>
      <c r="BE208" s="17" t="str">
        <f t="shared" si="127"/>
        <v>drink food   aurora</v>
      </c>
      <c r="BF208" s="17" t="str">
        <f t="shared" si="128"/>
        <v>Aurora</v>
      </c>
      <c r="BG208" s="17">
        <v>39.605943000000003</v>
      </c>
      <c r="BH208" s="17">
        <v>-104.708513</v>
      </c>
      <c r="BI208" s="17" t="str">
        <f t="shared" si="97"/>
        <v>[39.605943,-104.708513],</v>
      </c>
      <c r="BJ208" s="17"/>
      <c r="BK208" s="17" t="str">
        <f t="shared" si="98"/>
        <v/>
      </c>
      <c r="BL208" s="17"/>
    </row>
    <row r="209" spans="2:64" ht="135">
      <c r="B209" t="s">
        <v>220</v>
      </c>
      <c r="C209" t="s">
        <v>703</v>
      </c>
      <c r="G209" s="17" t="s">
        <v>671</v>
      </c>
      <c r="J209" t="s">
        <v>495</v>
      </c>
      <c r="K209" t="s">
        <v>490</v>
      </c>
      <c r="L209" t="s">
        <v>495</v>
      </c>
      <c r="M209" t="s">
        <v>490</v>
      </c>
      <c r="N209" t="s">
        <v>495</v>
      </c>
      <c r="O209" t="s">
        <v>490</v>
      </c>
      <c r="P209" t="s">
        <v>495</v>
      </c>
      <c r="Q209" t="s">
        <v>490</v>
      </c>
      <c r="R209" t="s">
        <v>495</v>
      </c>
      <c r="S209" t="s">
        <v>490</v>
      </c>
      <c r="V209" s="8" t="s">
        <v>449</v>
      </c>
      <c r="W209" s="17" t="str">
        <f t="shared" si="99"/>
        <v/>
      </c>
      <c r="X209" s="17" t="str">
        <f t="shared" si="100"/>
        <v/>
      </c>
      <c r="Y209" s="17">
        <f t="shared" si="101"/>
        <v>16</v>
      </c>
      <c r="Z209" s="17">
        <f t="shared" si="102"/>
        <v>18</v>
      </c>
      <c r="AA209" s="17">
        <f t="shared" si="103"/>
        <v>16</v>
      </c>
      <c r="AB209" s="17">
        <f t="shared" si="104"/>
        <v>18</v>
      </c>
      <c r="AC209" s="17">
        <f t="shared" si="105"/>
        <v>16</v>
      </c>
      <c r="AD209" s="17">
        <f t="shared" si="106"/>
        <v>18</v>
      </c>
      <c r="AE209" s="17">
        <f t="shared" si="107"/>
        <v>16</v>
      </c>
      <c r="AF209" s="17">
        <f t="shared" si="108"/>
        <v>18</v>
      </c>
      <c r="AG209" s="17">
        <f t="shared" si="109"/>
        <v>16</v>
      </c>
      <c r="AH209" s="17">
        <f t="shared" si="110"/>
        <v>18</v>
      </c>
      <c r="AI209" s="17" t="str">
        <f t="shared" si="111"/>
        <v/>
      </c>
      <c r="AJ209" s="17" t="str">
        <f t="shared" si="112"/>
        <v/>
      </c>
      <c r="AK209" s="17" t="str">
        <f t="shared" si="113"/>
        <v/>
      </c>
      <c r="AL209" s="17" t="str">
        <f t="shared" si="114"/>
        <v>4pm-6pm</v>
      </c>
      <c r="AM209" s="17" t="str">
        <f t="shared" si="115"/>
        <v>4pm-6pm</v>
      </c>
      <c r="AN209" s="17" t="str">
        <f t="shared" si="116"/>
        <v>4pm-6pm</v>
      </c>
      <c r="AO209" s="17" t="str">
        <f t="shared" si="117"/>
        <v>4pm-6pm</v>
      </c>
      <c r="AP209" s="17" t="str">
        <f t="shared" si="118"/>
        <v>4pm-6pm</v>
      </c>
      <c r="AQ209" s="17" t="str">
        <f t="shared" si="119"/>
        <v/>
      </c>
      <c r="AR209" t="s">
        <v>859</v>
      </c>
      <c r="AV209" t="s">
        <v>30</v>
      </c>
      <c r="AW209" t="s">
        <v>30</v>
      </c>
      <c r="AX209" s="16" t="str">
        <f t="shared" si="12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   'phone-number': "", 'address': "1422 Larimer St. Denver CO", 'other-amenities': ['','',''], 'has-drink':true, 'has-food':true},</v>
      </c>
      <c r="AY209" s="17" t="str">
        <f t="shared" si="121"/>
        <v/>
      </c>
      <c r="AZ209" s="17" t="str">
        <f t="shared" si="122"/>
        <v/>
      </c>
      <c r="BA209" s="17" t="str">
        <f t="shared" si="123"/>
        <v/>
      </c>
      <c r="BB209" s="17" t="str">
        <f t="shared" si="124"/>
        <v>&lt;img src=@img/drinkicon.png@&gt;</v>
      </c>
      <c r="BC209" s="17" t="str">
        <f t="shared" si="125"/>
        <v>&lt;img src=@img/foodicon.png@&gt;</v>
      </c>
      <c r="BD209" s="17" t="str">
        <f t="shared" si="126"/>
        <v>&lt;img src=@img/drinkicon.png@&gt;&lt;img src=@img/foodicon.png@&gt;</v>
      </c>
      <c r="BE209" s="17" t="str">
        <f t="shared" si="127"/>
        <v>drink food   larimer</v>
      </c>
      <c r="BF209" s="17" t="str">
        <f t="shared" si="128"/>
        <v>Larimer Square</v>
      </c>
      <c r="BG209" s="17">
        <v>39.747565999999999</v>
      </c>
      <c r="BH209" s="17">
        <v>-104.999121</v>
      </c>
      <c r="BI209" s="17" t="str">
        <f t="shared" si="97"/>
        <v>[39.747566,-104.999121],</v>
      </c>
      <c r="BJ209" s="17"/>
      <c r="BK209" s="17" t="str">
        <f t="shared" si="98"/>
        <v/>
      </c>
      <c r="BL209" s="7"/>
    </row>
    <row r="210" spans="2:64" ht="120">
      <c r="B210" t="s">
        <v>1006</v>
      </c>
      <c r="C210" t="s">
        <v>909</v>
      </c>
      <c r="G210" s="16" t="s">
        <v>1007</v>
      </c>
      <c r="W210" s="17" t="str">
        <f t="shared" si="99"/>
        <v/>
      </c>
      <c r="X210" s="17" t="str">
        <f t="shared" si="100"/>
        <v/>
      </c>
      <c r="Y210" s="17" t="str">
        <f t="shared" si="101"/>
        <v/>
      </c>
      <c r="Z210" s="17" t="str">
        <f t="shared" si="102"/>
        <v/>
      </c>
      <c r="AA210" s="17" t="str">
        <f t="shared" si="103"/>
        <v/>
      </c>
      <c r="AB210" s="17" t="str">
        <f t="shared" si="104"/>
        <v/>
      </c>
      <c r="AC210" s="17" t="str">
        <f t="shared" si="105"/>
        <v/>
      </c>
      <c r="AD210" s="17" t="str">
        <f t="shared" si="106"/>
        <v/>
      </c>
      <c r="AE210" s="17" t="str">
        <f t="shared" si="107"/>
        <v/>
      </c>
      <c r="AF210" s="17" t="str">
        <f t="shared" si="108"/>
        <v/>
      </c>
      <c r="AG210" s="17" t="str">
        <f t="shared" si="109"/>
        <v/>
      </c>
      <c r="AH210" s="17" t="str">
        <f t="shared" si="110"/>
        <v/>
      </c>
      <c r="AI210" s="17" t="str">
        <f t="shared" si="111"/>
        <v/>
      </c>
      <c r="AJ210" s="17" t="str">
        <f t="shared" si="112"/>
        <v/>
      </c>
      <c r="AK210" s="17" t="str">
        <f t="shared" si="113"/>
        <v/>
      </c>
      <c r="AL210" s="17" t="str">
        <f t="shared" si="114"/>
        <v/>
      </c>
      <c r="AM210" s="17" t="str">
        <f t="shared" si="115"/>
        <v/>
      </c>
      <c r="AN210" s="17" t="str">
        <f t="shared" si="116"/>
        <v/>
      </c>
      <c r="AO210" s="17" t="str">
        <f t="shared" si="117"/>
        <v/>
      </c>
      <c r="AP210" s="17" t="str">
        <f t="shared" si="118"/>
        <v/>
      </c>
      <c r="AQ210" s="17" t="str">
        <f t="shared" si="119"/>
        <v/>
      </c>
      <c r="AR210" t="s">
        <v>1115</v>
      </c>
      <c r="AV210" s="4" t="s">
        <v>31</v>
      </c>
      <c r="AW210" s="4" t="s">
        <v>31</v>
      </c>
      <c r="AX210" s="16" t="str">
        <f t="shared" si="120"/>
        <v>{
    'name': "Scissors and Scotch",
    'area': "dtc",'hours': {
      'sunday-start':"", 'sunday-end':"", 'monday-start':"", 'monday-end':"", 'tuesday-start':"", 'tuesday-end':"", 'wednesday-start':"", 'wednesday-end':"", 'thursday-start':"", 'thursday-end':"", 'friday-start':"", 'friday-end':"", 'saturday-start':"", 'saturday-end':""},  'description': "", 'link':"https://www.scissorsscotch.com/", 'pricing':"",   'phone-number': "", 'address': "7600 Ladmark Way Greenwood Village CO", 'other-amenities': ['','',''], 'has-drink':false, 'has-food':false},</v>
      </c>
      <c r="AY210" s="17" t="str">
        <f t="shared" si="121"/>
        <v/>
      </c>
      <c r="AZ210" s="17" t="str">
        <f t="shared" si="122"/>
        <v/>
      </c>
      <c r="BA210" s="17" t="str">
        <f t="shared" si="123"/>
        <v/>
      </c>
      <c r="BB210" s="17" t="str">
        <f t="shared" si="124"/>
        <v/>
      </c>
      <c r="BC210" s="17" t="str">
        <f t="shared" si="125"/>
        <v/>
      </c>
      <c r="BD210" s="17" t="str">
        <f t="shared" si="126"/>
        <v/>
      </c>
      <c r="BE210" s="17" t="str">
        <f t="shared" si="127"/>
        <v xml:space="preserve">  dtc</v>
      </c>
      <c r="BF210" s="17" t="str">
        <f t="shared" si="128"/>
        <v>DTC</v>
      </c>
      <c r="BG210" s="17">
        <v>39.617455999999997</v>
      </c>
      <c r="BH210" s="17">
        <v>-104.900052</v>
      </c>
      <c r="BI210" s="17" t="str">
        <f t="shared" si="97"/>
        <v>[39.617456,-104.900052],</v>
      </c>
      <c r="BJ210" s="17"/>
      <c r="BK210" s="17" t="str">
        <f t="shared" si="98"/>
        <v/>
      </c>
      <c r="BL210" s="17"/>
    </row>
    <row r="211" spans="2:64" ht="165">
      <c r="B211" t="s">
        <v>221</v>
      </c>
      <c r="C211" t="s">
        <v>909</v>
      </c>
      <c r="G211" s="17" t="s">
        <v>672</v>
      </c>
      <c r="J211" t="s">
        <v>488</v>
      </c>
      <c r="K211" t="s">
        <v>490</v>
      </c>
      <c r="L211" t="s">
        <v>488</v>
      </c>
      <c r="M211" t="s">
        <v>490</v>
      </c>
      <c r="N211" t="s">
        <v>488</v>
      </c>
      <c r="O211" t="s">
        <v>490</v>
      </c>
      <c r="P211" t="s">
        <v>488</v>
      </c>
      <c r="Q211" t="s">
        <v>490</v>
      </c>
      <c r="R211" t="s">
        <v>488</v>
      </c>
      <c r="S211" t="s">
        <v>490</v>
      </c>
      <c r="V211" s="8" t="s">
        <v>450</v>
      </c>
      <c r="W211" s="17" t="str">
        <f t="shared" si="99"/>
        <v/>
      </c>
      <c r="X211" s="17" t="str">
        <f t="shared" si="100"/>
        <v/>
      </c>
      <c r="Y211" s="17">
        <f t="shared" si="101"/>
        <v>15</v>
      </c>
      <c r="Z211" s="17">
        <f t="shared" si="102"/>
        <v>18</v>
      </c>
      <c r="AA211" s="17">
        <f t="shared" si="103"/>
        <v>15</v>
      </c>
      <c r="AB211" s="17">
        <f t="shared" si="104"/>
        <v>18</v>
      </c>
      <c r="AC211" s="17">
        <f t="shared" si="105"/>
        <v>15</v>
      </c>
      <c r="AD211" s="17">
        <f t="shared" si="106"/>
        <v>18</v>
      </c>
      <c r="AE211" s="17">
        <f t="shared" si="107"/>
        <v>15</v>
      </c>
      <c r="AF211" s="17">
        <f t="shared" si="108"/>
        <v>18</v>
      </c>
      <c r="AG211" s="17">
        <f t="shared" si="109"/>
        <v>15</v>
      </c>
      <c r="AH211" s="17">
        <f t="shared" si="110"/>
        <v>18</v>
      </c>
      <c r="AI211" s="17" t="str">
        <f t="shared" si="111"/>
        <v/>
      </c>
      <c r="AJ211" s="17" t="str">
        <f t="shared" si="112"/>
        <v/>
      </c>
      <c r="AK211" s="17" t="str">
        <f t="shared" si="113"/>
        <v/>
      </c>
      <c r="AL211" s="17" t="str">
        <f t="shared" si="114"/>
        <v>3pm-6pm</v>
      </c>
      <c r="AM211" s="17" t="str">
        <f t="shared" si="115"/>
        <v>3pm-6pm</v>
      </c>
      <c r="AN211" s="17" t="str">
        <f t="shared" si="116"/>
        <v>3pm-6pm</v>
      </c>
      <c r="AO211" s="17" t="str">
        <f t="shared" si="117"/>
        <v>3pm-6pm</v>
      </c>
      <c r="AP211" s="17" t="str">
        <f t="shared" si="118"/>
        <v>3pm-6pm</v>
      </c>
      <c r="AQ211" s="17" t="str">
        <f t="shared" si="119"/>
        <v/>
      </c>
      <c r="AR211" t="s">
        <v>860</v>
      </c>
      <c r="AS211" t="s">
        <v>485</v>
      </c>
      <c r="AV211" t="s">
        <v>30</v>
      </c>
      <c r="AW211" t="s">
        <v>30</v>
      </c>
      <c r="AX211" s="16" t="str">
        <f t="shared" si="12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   'phone-number': "", 'address': "5085 S. Syracuse St. Denver CO", 'other-amenities': ['outside','',''], 'has-drink':true, 'has-food':true},</v>
      </c>
      <c r="AY211" s="17" t="str">
        <f t="shared" si="121"/>
        <v>&lt;img src=@img/outdoor.png@&gt;</v>
      </c>
      <c r="AZ211" s="17" t="str">
        <f t="shared" si="122"/>
        <v/>
      </c>
      <c r="BA211" s="17" t="str">
        <f t="shared" si="123"/>
        <v/>
      </c>
      <c r="BB211" s="17" t="str">
        <f t="shared" si="124"/>
        <v>&lt;img src=@img/drinkicon.png@&gt;</v>
      </c>
      <c r="BC211" s="17" t="str">
        <f t="shared" si="125"/>
        <v>&lt;img src=@img/foodicon.png@&gt;</v>
      </c>
      <c r="BD211" s="17" t="str">
        <f t="shared" si="126"/>
        <v>&lt;img src=@img/outdoor.png@&gt;&lt;img src=@img/drinkicon.png@&gt;&lt;img src=@img/foodicon.png@&gt;</v>
      </c>
      <c r="BE211" s="17" t="str">
        <f t="shared" si="127"/>
        <v>outdoor drink food   dtc</v>
      </c>
      <c r="BF211" s="17" t="str">
        <f t="shared" si="128"/>
        <v>DTC</v>
      </c>
      <c r="BG211" s="17">
        <v>39.625109999999999</v>
      </c>
      <c r="BH211" s="17">
        <v>-104.900154</v>
      </c>
      <c r="BI211" s="17" t="str">
        <f t="shared" si="97"/>
        <v>[39.62511,-104.900154],</v>
      </c>
      <c r="BJ211" s="17"/>
      <c r="BK211" s="17" t="str">
        <f t="shared" si="98"/>
        <v/>
      </c>
      <c r="BL211" s="7"/>
    </row>
    <row r="212" spans="2:64" ht="150">
      <c r="B212" t="s">
        <v>149</v>
      </c>
      <c r="C212" t="s">
        <v>702</v>
      </c>
      <c r="G212" s="17" t="s">
        <v>600</v>
      </c>
      <c r="H212" t="s">
        <v>508</v>
      </c>
      <c r="I212" t="s">
        <v>490</v>
      </c>
      <c r="L212" t="s">
        <v>488</v>
      </c>
      <c r="M212" t="s">
        <v>490</v>
      </c>
      <c r="N212" t="s">
        <v>488</v>
      </c>
      <c r="O212" t="s">
        <v>490</v>
      </c>
      <c r="P212" t="s">
        <v>488</v>
      </c>
      <c r="Q212" t="s">
        <v>490</v>
      </c>
      <c r="R212" t="s">
        <v>488</v>
      </c>
      <c r="S212" t="s">
        <v>490</v>
      </c>
      <c r="T212" t="s">
        <v>508</v>
      </c>
      <c r="U212" t="s">
        <v>490</v>
      </c>
      <c r="V212" s="17" t="s">
        <v>391</v>
      </c>
      <c r="W212" s="17">
        <f t="shared" si="99"/>
        <v>15.3</v>
      </c>
      <c r="X212" s="17">
        <f t="shared" si="100"/>
        <v>18</v>
      </c>
      <c r="Y212" s="17" t="str">
        <f t="shared" si="101"/>
        <v/>
      </c>
      <c r="Z212" s="17" t="str">
        <f t="shared" si="102"/>
        <v/>
      </c>
      <c r="AA212" s="17">
        <f t="shared" si="103"/>
        <v>15</v>
      </c>
      <c r="AB212" s="17">
        <f t="shared" si="104"/>
        <v>18</v>
      </c>
      <c r="AC212" s="17">
        <f t="shared" si="105"/>
        <v>15</v>
      </c>
      <c r="AD212" s="17">
        <f t="shared" si="106"/>
        <v>18</v>
      </c>
      <c r="AE212" s="17">
        <f t="shared" si="107"/>
        <v>15</v>
      </c>
      <c r="AF212" s="17">
        <f t="shared" si="108"/>
        <v>18</v>
      </c>
      <c r="AG212" s="17">
        <f t="shared" si="109"/>
        <v>15</v>
      </c>
      <c r="AH212" s="17">
        <f t="shared" si="110"/>
        <v>18</v>
      </c>
      <c r="AI212" s="17">
        <f t="shared" si="111"/>
        <v>15.3</v>
      </c>
      <c r="AJ212" s="17">
        <f t="shared" si="112"/>
        <v>18</v>
      </c>
      <c r="AK212" s="17" t="str">
        <f t="shared" si="113"/>
        <v>3.3pm-6pm</v>
      </c>
      <c r="AL212" s="17" t="str">
        <f t="shared" si="114"/>
        <v/>
      </c>
      <c r="AM212" s="17" t="str">
        <f t="shared" si="115"/>
        <v>3pm-6pm</v>
      </c>
      <c r="AN212" s="17" t="str">
        <f t="shared" si="116"/>
        <v>3pm-6pm</v>
      </c>
      <c r="AO212" s="17" t="str">
        <f t="shared" si="117"/>
        <v>3pm-6pm</v>
      </c>
      <c r="AP212" s="17" t="str">
        <f t="shared" si="118"/>
        <v>3pm-6pm</v>
      </c>
      <c r="AQ212" s="17" t="str">
        <f t="shared" si="119"/>
        <v>3.3pm-6pm</v>
      </c>
      <c r="AR212" s="1" t="s">
        <v>789</v>
      </c>
      <c r="AV212" s="4" t="s">
        <v>30</v>
      </c>
      <c r="AW212" s="4" t="s">
        <v>30</v>
      </c>
      <c r="AX212" s="16" t="str">
        <f t="shared" si="12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   'phone-number': "", 'address': "2600 E. 12th Avenue Denver CO", 'other-amenities': ['','',''], 'has-drink':true, 'has-food':true},</v>
      </c>
      <c r="AY212" s="17" t="str">
        <f t="shared" si="121"/>
        <v/>
      </c>
      <c r="AZ212" s="17" t="str">
        <f t="shared" si="122"/>
        <v/>
      </c>
      <c r="BA212" s="17" t="str">
        <f t="shared" si="123"/>
        <v/>
      </c>
      <c r="BB212" s="17" t="str">
        <f t="shared" si="124"/>
        <v>&lt;img src=@img/drinkicon.png@&gt;</v>
      </c>
      <c r="BC212" s="17" t="str">
        <f t="shared" si="125"/>
        <v>&lt;img src=@img/foodicon.png@&gt;</v>
      </c>
      <c r="BD212" s="17" t="str">
        <f t="shared" si="126"/>
        <v>&lt;img src=@img/drinkicon.png@&gt;&lt;img src=@img/foodicon.png@&gt;</v>
      </c>
      <c r="BE212" s="17" t="str">
        <f t="shared" si="127"/>
        <v>drink food   city</v>
      </c>
      <c r="BF212" s="17" t="str">
        <f t="shared" si="128"/>
        <v>City Park</v>
      </c>
      <c r="BG212" s="17">
        <v>39.735013000000002</v>
      </c>
      <c r="BH212" s="17">
        <v>-104.95613400000001</v>
      </c>
      <c r="BI212" s="17" t="str">
        <f t="shared" si="97"/>
        <v>[39.735013,-104.956134],</v>
      </c>
      <c r="BJ212" s="17"/>
      <c r="BK212" s="17" t="str">
        <f t="shared" si="98"/>
        <v/>
      </c>
      <c r="BL212" s="7"/>
    </row>
    <row r="213" spans="2:64" ht="150">
      <c r="B213" t="s">
        <v>980</v>
      </c>
      <c r="C213" t="s">
        <v>912</v>
      </c>
      <c r="G213" s="16" t="s">
        <v>981</v>
      </c>
      <c r="H213">
        <v>1000</v>
      </c>
      <c r="I213">
        <v>2400</v>
      </c>
      <c r="J213">
        <v>1600</v>
      </c>
      <c r="K213">
        <v>1900</v>
      </c>
      <c r="L213">
        <v>1600</v>
      </c>
      <c r="M213">
        <v>1900</v>
      </c>
      <c r="N213">
        <v>1600</v>
      </c>
      <c r="O213">
        <v>1900</v>
      </c>
      <c r="P213">
        <v>1600</v>
      </c>
      <c r="Q213">
        <v>1900</v>
      </c>
      <c r="R213">
        <v>1600</v>
      </c>
      <c r="S213">
        <v>1900</v>
      </c>
      <c r="T213">
        <v>1600</v>
      </c>
      <c r="U213">
        <v>1900</v>
      </c>
      <c r="V213" s="8" t="s">
        <v>1096</v>
      </c>
      <c r="W213" s="17">
        <f t="shared" si="99"/>
        <v>10</v>
      </c>
      <c r="X213" s="17">
        <f t="shared" si="100"/>
        <v>24</v>
      </c>
      <c r="Y213" s="17">
        <f t="shared" si="101"/>
        <v>16</v>
      </c>
      <c r="Z213" s="17">
        <f t="shared" si="102"/>
        <v>19</v>
      </c>
      <c r="AA213" s="17">
        <f t="shared" si="103"/>
        <v>16</v>
      </c>
      <c r="AB213" s="17">
        <f t="shared" si="104"/>
        <v>19</v>
      </c>
      <c r="AC213" s="17">
        <f t="shared" si="105"/>
        <v>16</v>
      </c>
      <c r="AD213" s="17">
        <f t="shared" si="106"/>
        <v>19</v>
      </c>
      <c r="AE213" s="17">
        <f t="shared" si="107"/>
        <v>16</v>
      </c>
      <c r="AF213" s="17">
        <f t="shared" si="108"/>
        <v>19</v>
      </c>
      <c r="AG213" s="17">
        <f t="shared" si="109"/>
        <v>16</v>
      </c>
      <c r="AH213" s="17">
        <f t="shared" si="110"/>
        <v>19</v>
      </c>
      <c r="AI213" s="17">
        <f t="shared" si="111"/>
        <v>16</v>
      </c>
      <c r="AJ213" s="17">
        <f t="shared" si="112"/>
        <v>19</v>
      </c>
      <c r="AK213" s="17" t="str">
        <f t="shared" si="113"/>
        <v>10am-12am</v>
      </c>
      <c r="AL213" s="17" t="str">
        <f t="shared" si="114"/>
        <v>4pm-7pm</v>
      </c>
      <c r="AM213" s="17" t="str">
        <f t="shared" si="115"/>
        <v>4pm-7pm</v>
      </c>
      <c r="AN213" s="17" t="str">
        <f t="shared" si="116"/>
        <v>4pm-7pm</v>
      </c>
      <c r="AO213" s="17" t="str">
        <f t="shared" si="117"/>
        <v>4pm-7pm</v>
      </c>
      <c r="AP213" s="17" t="str">
        <f t="shared" si="118"/>
        <v>4pm-7pm</v>
      </c>
      <c r="AQ213" s="17" t="str">
        <f t="shared" si="119"/>
        <v>4pm-7pm</v>
      </c>
      <c r="AR213" t="s">
        <v>1095</v>
      </c>
      <c r="AV213" s="4" t="s">
        <v>30</v>
      </c>
      <c r="AW213" s="4" t="s">
        <v>30</v>
      </c>
      <c r="AX213" s="16" t="str">
        <f t="shared" si="12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   'phone-number': "", 'address': "2048 Larimer St Denver CO", 'other-amenities': ['','',''], 'has-drink':true, 'has-food':true},</v>
      </c>
      <c r="AY213" s="17" t="str">
        <f t="shared" si="121"/>
        <v/>
      </c>
      <c r="AZ213" s="17" t="str">
        <f t="shared" si="122"/>
        <v/>
      </c>
      <c r="BA213" s="17" t="str">
        <f t="shared" si="123"/>
        <v/>
      </c>
      <c r="BB213" s="17" t="str">
        <f t="shared" si="124"/>
        <v>&lt;img src=@img/drinkicon.png@&gt;</v>
      </c>
      <c r="BC213" s="17" t="str">
        <f t="shared" si="125"/>
        <v>&lt;img src=@img/foodicon.png@&gt;</v>
      </c>
      <c r="BD213" s="17" t="str">
        <f t="shared" si="126"/>
        <v>&lt;img src=@img/drinkicon.png@&gt;&lt;img src=@img/foodicon.png@&gt;</v>
      </c>
      <c r="BE213" s="17" t="str">
        <f t="shared" si="127"/>
        <v>drink food   five</v>
      </c>
      <c r="BF213" s="17" t="str">
        <f t="shared" si="128"/>
        <v>Five Points</v>
      </c>
      <c r="BG213" s="17">
        <v>39.753430000000002</v>
      </c>
      <c r="BH213" s="17">
        <v>-104.991437</v>
      </c>
      <c r="BI213" s="17" t="str">
        <f t="shared" si="97"/>
        <v>[39.75343,-104.991437],</v>
      </c>
      <c r="BJ213" s="17"/>
      <c r="BK213" s="17" t="str">
        <f t="shared" si="98"/>
        <v/>
      </c>
      <c r="BL213" s="17"/>
    </row>
    <row r="214" spans="2:64" ht="150">
      <c r="B214" t="s">
        <v>150</v>
      </c>
      <c r="C214" t="s">
        <v>356</v>
      </c>
      <c r="G214" s="17" t="s">
        <v>601</v>
      </c>
      <c r="H214" t="s">
        <v>495</v>
      </c>
      <c r="I214" t="s">
        <v>491</v>
      </c>
      <c r="J214" t="s">
        <v>495</v>
      </c>
      <c r="K214" t="s">
        <v>491</v>
      </c>
      <c r="L214" t="s">
        <v>495</v>
      </c>
      <c r="M214" t="s">
        <v>491</v>
      </c>
      <c r="N214" t="s">
        <v>495</v>
      </c>
      <c r="O214" t="s">
        <v>491</v>
      </c>
      <c r="P214" t="s">
        <v>495</v>
      </c>
      <c r="Q214" t="s">
        <v>491</v>
      </c>
      <c r="R214" t="s">
        <v>495</v>
      </c>
      <c r="S214" t="s">
        <v>491</v>
      </c>
      <c r="T214" t="s">
        <v>495</v>
      </c>
      <c r="U214" t="s">
        <v>491</v>
      </c>
      <c r="V214" s="8" t="s">
        <v>392</v>
      </c>
      <c r="W214" s="17">
        <f t="shared" si="99"/>
        <v>16</v>
      </c>
      <c r="X214" s="17">
        <f t="shared" si="100"/>
        <v>19</v>
      </c>
      <c r="Y214" s="17">
        <f t="shared" si="101"/>
        <v>16</v>
      </c>
      <c r="Z214" s="17">
        <f t="shared" si="102"/>
        <v>19</v>
      </c>
      <c r="AA214" s="17">
        <f t="shared" si="103"/>
        <v>16</v>
      </c>
      <c r="AB214" s="17">
        <f t="shared" si="104"/>
        <v>19</v>
      </c>
      <c r="AC214" s="17">
        <f t="shared" si="105"/>
        <v>16</v>
      </c>
      <c r="AD214" s="17">
        <f t="shared" si="106"/>
        <v>19</v>
      </c>
      <c r="AE214" s="17">
        <f t="shared" si="107"/>
        <v>16</v>
      </c>
      <c r="AF214" s="17">
        <f t="shared" si="108"/>
        <v>19</v>
      </c>
      <c r="AG214" s="17">
        <f t="shared" si="109"/>
        <v>16</v>
      </c>
      <c r="AH214" s="17">
        <f t="shared" si="110"/>
        <v>19</v>
      </c>
      <c r="AI214" s="17">
        <f t="shared" si="111"/>
        <v>16</v>
      </c>
      <c r="AJ214" s="17">
        <f t="shared" si="112"/>
        <v>19</v>
      </c>
      <c r="AK214" s="17" t="str">
        <f t="shared" si="113"/>
        <v>4pm-7pm</v>
      </c>
      <c r="AL214" s="17" t="str">
        <f t="shared" si="114"/>
        <v>4pm-7pm</v>
      </c>
      <c r="AM214" s="17" t="str">
        <f t="shared" si="115"/>
        <v>4pm-7pm</v>
      </c>
      <c r="AN214" s="17" t="str">
        <f t="shared" si="116"/>
        <v>4pm-7pm</v>
      </c>
      <c r="AO214" s="17" t="str">
        <f t="shared" si="117"/>
        <v>4pm-7pm</v>
      </c>
      <c r="AP214" s="17" t="str">
        <f t="shared" si="118"/>
        <v>4pm-7pm</v>
      </c>
      <c r="AQ214" s="17" t="str">
        <f t="shared" si="119"/>
        <v>4pm-7pm</v>
      </c>
      <c r="AR214" t="s">
        <v>790</v>
      </c>
      <c r="AV214" s="4" t="s">
        <v>30</v>
      </c>
      <c r="AW214" s="4" t="s">
        <v>30</v>
      </c>
      <c r="AX214" s="16" t="str">
        <f t="shared" si="12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   'phone-number': "", 'address': "11911 W 6th Avenue Denver CO", 'other-amenities': ['','',''], 'has-drink':true, 'has-food':true},</v>
      </c>
      <c r="AY214" s="17" t="str">
        <f t="shared" si="121"/>
        <v/>
      </c>
      <c r="AZ214" s="17" t="str">
        <f t="shared" si="122"/>
        <v/>
      </c>
      <c r="BA214" s="17" t="str">
        <f t="shared" si="123"/>
        <v/>
      </c>
      <c r="BB214" s="17" t="str">
        <f t="shared" si="124"/>
        <v>&lt;img src=@img/drinkicon.png@&gt;</v>
      </c>
      <c r="BC214" s="17" t="str">
        <f t="shared" si="125"/>
        <v>&lt;img src=@img/foodicon.png@&gt;</v>
      </c>
      <c r="BD214" s="17" t="str">
        <f t="shared" si="126"/>
        <v>&lt;img src=@img/drinkicon.png@&gt;&lt;img src=@img/foodicon.png@&gt;</v>
      </c>
      <c r="BE214" s="17" t="str">
        <f t="shared" si="127"/>
        <v>drink food   Lakewood</v>
      </c>
      <c r="BF214" s="17" t="str">
        <f t="shared" si="128"/>
        <v>Lakewood</v>
      </c>
      <c r="BG214" s="17">
        <v>39.726702000000003</v>
      </c>
      <c r="BH214" s="17">
        <v>-105.132611</v>
      </c>
      <c r="BI214" s="17" t="str">
        <f t="shared" si="97"/>
        <v>[39.726702,-105.132611],</v>
      </c>
      <c r="BJ214" s="17"/>
      <c r="BK214" s="17" t="str">
        <f t="shared" si="98"/>
        <v/>
      </c>
      <c r="BL214" s="7"/>
    </row>
    <row r="215" spans="2:64" ht="120">
      <c r="B215" t="s">
        <v>996</v>
      </c>
      <c r="C215" t="s">
        <v>316</v>
      </c>
      <c r="G215" s="16" t="s">
        <v>997</v>
      </c>
      <c r="W215" s="17" t="str">
        <f t="shared" si="99"/>
        <v/>
      </c>
      <c r="X215" s="17" t="str">
        <f t="shared" si="100"/>
        <v/>
      </c>
      <c r="Y215" s="17" t="str">
        <f t="shared" si="101"/>
        <v/>
      </c>
      <c r="Z215" s="17" t="str">
        <f t="shared" si="102"/>
        <v/>
      </c>
      <c r="AA215" s="17" t="str">
        <f t="shared" si="103"/>
        <v/>
      </c>
      <c r="AB215" s="17" t="str">
        <f t="shared" si="104"/>
        <v/>
      </c>
      <c r="AC215" s="17" t="str">
        <f t="shared" si="105"/>
        <v/>
      </c>
      <c r="AD215" s="17" t="str">
        <f t="shared" si="106"/>
        <v/>
      </c>
      <c r="AE215" s="17" t="str">
        <f t="shared" si="107"/>
        <v/>
      </c>
      <c r="AF215" s="17" t="str">
        <f t="shared" si="108"/>
        <v/>
      </c>
      <c r="AG215" s="17" t="str">
        <f t="shared" si="109"/>
        <v/>
      </c>
      <c r="AH215" s="17" t="str">
        <f t="shared" si="110"/>
        <v/>
      </c>
      <c r="AI215" s="17" t="str">
        <f t="shared" si="111"/>
        <v/>
      </c>
      <c r="AJ215" s="17" t="str">
        <f t="shared" si="112"/>
        <v/>
      </c>
      <c r="AK215" s="17" t="str">
        <f t="shared" si="113"/>
        <v/>
      </c>
      <c r="AL215" s="17" t="str">
        <f t="shared" si="114"/>
        <v/>
      </c>
      <c r="AM215" s="17" t="str">
        <f t="shared" si="115"/>
        <v/>
      </c>
      <c r="AN215" s="17" t="str">
        <f t="shared" si="116"/>
        <v/>
      </c>
      <c r="AO215" s="17" t="str">
        <f t="shared" si="117"/>
        <v/>
      </c>
      <c r="AP215" s="17" t="str">
        <f t="shared" si="118"/>
        <v/>
      </c>
      <c r="AQ215" s="17" t="str">
        <f t="shared" si="119"/>
        <v/>
      </c>
      <c r="AV215" s="4" t="s">
        <v>31</v>
      </c>
      <c r="AW215" s="4" t="s">
        <v>31</v>
      </c>
      <c r="AX215" s="16" t="str">
        <f t="shared" si="120"/>
        <v>{
    'name': "Sip",
    'area': "Downtown",'hours': {
      'sunday-start':"", 'sunday-end':"", 'monday-start':"", 'monday-end':"", 'tuesday-start':"", 'tuesday-end':"", 'wednesday-start':"", 'wednesday-end':"", 'thursday-start':"", 'thursday-end':"", 'friday-start':"", 'friday-end':"", 'saturday-start':"", 'saturday-end':""},  'description': "", 'link':"", 'pricing':"",   'phone-number': "", 'address': "891 14th St Denver CO", 'other-amenities': ['','',''], 'has-drink':false, 'has-food':false},</v>
      </c>
      <c r="AY215" s="17" t="str">
        <f t="shared" si="121"/>
        <v/>
      </c>
      <c r="AZ215" s="17" t="str">
        <f t="shared" si="122"/>
        <v/>
      </c>
      <c r="BA215" s="17" t="str">
        <f t="shared" si="123"/>
        <v/>
      </c>
      <c r="BB215" s="17" t="str">
        <f t="shared" si="124"/>
        <v/>
      </c>
      <c r="BC215" s="17" t="str">
        <f t="shared" si="125"/>
        <v/>
      </c>
      <c r="BD215" s="17" t="str">
        <f t="shared" si="126"/>
        <v/>
      </c>
      <c r="BE215" s="17" t="str">
        <f t="shared" si="127"/>
        <v xml:space="preserve">  Downtown</v>
      </c>
      <c r="BF215" s="17" t="str">
        <f t="shared" si="128"/>
        <v>Downtown</v>
      </c>
      <c r="BG215" s="17">
        <v>39.744874000000003</v>
      </c>
      <c r="BH215" s="17">
        <v>-104.99556800000001</v>
      </c>
      <c r="BI215" s="17" t="str">
        <f t="shared" si="97"/>
        <v>[39.744874,-104.995568],</v>
      </c>
      <c r="BJ215" s="17"/>
      <c r="BK215" s="17" t="str">
        <f t="shared" si="98"/>
        <v/>
      </c>
      <c r="BL215" s="17"/>
    </row>
    <row r="216" spans="2:64" ht="150">
      <c r="B216" t="s">
        <v>968</v>
      </c>
      <c r="C216" t="s">
        <v>907</v>
      </c>
      <c r="G216" s="17" t="s">
        <v>602</v>
      </c>
      <c r="H216" t="s">
        <v>488</v>
      </c>
      <c r="I216" t="s">
        <v>489</v>
      </c>
      <c r="J216" t="s">
        <v>488</v>
      </c>
      <c r="K216" t="s">
        <v>489</v>
      </c>
      <c r="L216" t="s">
        <v>488</v>
      </c>
      <c r="M216" t="s">
        <v>489</v>
      </c>
      <c r="N216" t="s">
        <v>488</v>
      </c>
      <c r="O216" t="s">
        <v>489</v>
      </c>
      <c r="P216" t="s">
        <v>488</v>
      </c>
      <c r="Q216" t="s">
        <v>489</v>
      </c>
      <c r="R216" t="s">
        <v>488</v>
      </c>
      <c r="S216" t="s">
        <v>489</v>
      </c>
      <c r="T216" t="s">
        <v>488</v>
      </c>
      <c r="U216" t="s">
        <v>489</v>
      </c>
      <c r="V216" s="8" t="s">
        <v>393</v>
      </c>
      <c r="W216" s="17">
        <f t="shared" si="99"/>
        <v>15</v>
      </c>
      <c r="X216" s="17">
        <f t="shared" si="100"/>
        <v>18.3</v>
      </c>
      <c r="Y216" s="17">
        <f t="shared" si="101"/>
        <v>15</v>
      </c>
      <c r="Z216" s="17">
        <f t="shared" si="102"/>
        <v>18.3</v>
      </c>
      <c r="AA216" s="17">
        <f t="shared" si="103"/>
        <v>15</v>
      </c>
      <c r="AB216" s="17">
        <f t="shared" si="104"/>
        <v>18.3</v>
      </c>
      <c r="AC216" s="17">
        <f t="shared" si="105"/>
        <v>15</v>
      </c>
      <c r="AD216" s="17">
        <f t="shared" si="106"/>
        <v>18.3</v>
      </c>
      <c r="AE216" s="17">
        <f t="shared" si="107"/>
        <v>15</v>
      </c>
      <c r="AF216" s="17">
        <f t="shared" si="108"/>
        <v>18.3</v>
      </c>
      <c r="AG216" s="17">
        <f t="shared" si="109"/>
        <v>15</v>
      </c>
      <c r="AH216" s="17">
        <f t="shared" si="110"/>
        <v>18.3</v>
      </c>
      <c r="AI216" s="17">
        <f t="shared" si="111"/>
        <v>15</v>
      </c>
      <c r="AJ216" s="17">
        <f t="shared" si="112"/>
        <v>18.3</v>
      </c>
      <c r="AK216" s="17" t="str">
        <f t="shared" si="113"/>
        <v>3pm-6.3pm</v>
      </c>
      <c r="AL216" s="17" t="str">
        <f t="shared" si="114"/>
        <v>3pm-6.3pm</v>
      </c>
      <c r="AM216" s="17" t="str">
        <f t="shared" si="115"/>
        <v>3pm-6.3pm</v>
      </c>
      <c r="AN216" s="17" t="str">
        <f t="shared" si="116"/>
        <v>3pm-6.3pm</v>
      </c>
      <c r="AO216" s="17" t="str">
        <f t="shared" si="117"/>
        <v>3pm-6.3pm</v>
      </c>
      <c r="AP216" s="17" t="str">
        <f t="shared" si="118"/>
        <v>3pm-6.3pm</v>
      </c>
      <c r="AQ216" s="17" t="str">
        <f t="shared" si="119"/>
        <v>3pm-6.3pm</v>
      </c>
      <c r="AR216" s="1" t="s">
        <v>791</v>
      </c>
      <c r="AV216" s="4" t="s">
        <v>30</v>
      </c>
      <c r="AW216" s="4" t="s">
        <v>30</v>
      </c>
      <c r="AX216" s="16" t="str">
        <f t="shared" si="12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   'phone-number': "", 'address': "1565 Raleigh St., Unit 100 Denver CO", 'other-amenities': ['','',''], 'has-drink':true, 'has-food':true},</v>
      </c>
      <c r="AY216" s="17" t="str">
        <f t="shared" si="121"/>
        <v/>
      </c>
      <c r="AZ216" s="17" t="str">
        <f t="shared" si="122"/>
        <v/>
      </c>
      <c r="BA216" s="17" t="str">
        <f t="shared" si="123"/>
        <v/>
      </c>
      <c r="BB216" s="17" t="str">
        <f t="shared" si="124"/>
        <v>&lt;img src=@img/drinkicon.png@&gt;</v>
      </c>
      <c r="BC216" s="17" t="str">
        <f t="shared" si="125"/>
        <v>&lt;img src=@img/foodicon.png@&gt;</v>
      </c>
      <c r="BD216" s="17" t="str">
        <f t="shared" si="126"/>
        <v>&lt;img src=@img/drinkicon.png@&gt;&lt;img src=@img/foodicon.png@&gt;</v>
      </c>
      <c r="BE216" s="17" t="str">
        <f t="shared" si="127"/>
        <v>drink food   highlands</v>
      </c>
      <c r="BF216" s="17" t="str">
        <f t="shared" si="128"/>
        <v>Highlands</v>
      </c>
      <c r="BG216" s="17">
        <v>39.742266000000001</v>
      </c>
      <c r="BH216" s="17">
        <v>-105.041906</v>
      </c>
      <c r="BI216" s="17" t="str">
        <f t="shared" si="97"/>
        <v>[39.742266,-105.041906],</v>
      </c>
      <c r="BJ216" s="17"/>
      <c r="BK216" s="17" t="str">
        <f t="shared" si="98"/>
        <v/>
      </c>
      <c r="BL216" s="7"/>
    </row>
    <row r="217" spans="2:64" ht="150">
      <c r="B217" t="s">
        <v>222</v>
      </c>
      <c r="C217" t="s">
        <v>278</v>
      </c>
      <c r="G217" s="17" t="s">
        <v>673</v>
      </c>
      <c r="J217" t="s">
        <v>495</v>
      </c>
      <c r="K217" t="s">
        <v>490</v>
      </c>
      <c r="L217" t="s">
        <v>495</v>
      </c>
      <c r="M217" t="s">
        <v>490</v>
      </c>
      <c r="N217" t="s">
        <v>495</v>
      </c>
      <c r="O217" t="s">
        <v>490</v>
      </c>
      <c r="P217" t="s">
        <v>495</v>
      </c>
      <c r="Q217" t="s">
        <v>490</v>
      </c>
      <c r="R217" t="s">
        <v>495</v>
      </c>
      <c r="S217" t="s">
        <v>490</v>
      </c>
      <c r="V217" s="8" t="s">
        <v>451</v>
      </c>
      <c r="W217" s="17" t="str">
        <f t="shared" si="99"/>
        <v/>
      </c>
      <c r="X217" s="17" t="str">
        <f t="shared" si="100"/>
        <v/>
      </c>
      <c r="Y217" s="17">
        <f t="shared" si="101"/>
        <v>16</v>
      </c>
      <c r="Z217" s="17">
        <f t="shared" si="102"/>
        <v>18</v>
      </c>
      <c r="AA217" s="17">
        <f t="shared" si="103"/>
        <v>16</v>
      </c>
      <c r="AB217" s="17">
        <f t="shared" si="104"/>
        <v>18</v>
      </c>
      <c r="AC217" s="17">
        <f t="shared" si="105"/>
        <v>16</v>
      </c>
      <c r="AD217" s="17">
        <f t="shared" si="106"/>
        <v>18</v>
      </c>
      <c r="AE217" s="17">
        <f t="shared" si="107"/>
        <v>16</v>
      </c>
      <c r="AF217" s="17">
        <f t="shared" si="108"/>
        <v>18</v>
      </c>
      <c r="AG217" s="17">
        <f t="shared" si="109"/>
        <v>16</v>
      </c>
      <c r="AH217" s="17">
        <f t="shared" si="110"/>
        <v>18</v>
      </c>
      <c r="AI217" s="17" t="str">
        <f t="shared" si="111"/>
        <v/>
      </c>
      <c r="AJ217" s="17" t="str">
        <f t="shared" si="112"/>
        <v/>
      </c>
      <c r="AK217" s="17" t="str">
        <f t="shared" si="113"/>
        <v/>
      </c>
      <c r="AL217" s="17" t="str">
        <f t="shared" si="114"/>
        <v>4pm-6pm</v>
      </c>
      <c r="AM217" s="17" t="str">
        <f t="shared" si="115"/>
        <v>4pm-6pm</v>
      </c>
      <c r="AN217" s="17" t="str">
        <f t="shared" si="116"/>
        <v>4pm-6pm</v>
      </c>
      <c r="AO217" s="17" t="str">
        <f t="shared" si="117"/>
        <v>4pm-6pm</v>
      </c>
      <c r="AP217" s="17" t="str">
        <f t="shared" si="118"/>
        <v>4pm-6pm</v>
      </c>
      <c r="AQ217" s="17" t="str">
        <f t="shared" si="119"/>
        <v/>
      </c>
      <c r="AR217" t="s">
        <v>861</v>
      </c>
      <c r="AV217" t="s">
        <v>30</v>
      </c>
      <c r="AW217" t="s">
        <v>30</v>
      </c>
      <c r="AX217" s="16" t="str">
        <f t="shared" si="12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   'phone-number': "", 'address': "151 S Broadway Denver CO", 'other-amenities': ['','',''], 'has-drink':true, 'has-food':true},</v>
      </c>
      <c r="AY217" s="17" t="str">
        <f t="shared" si="121"/>
        <v/>
      </c>
      <c r="AZ217" s="17" t="str">
        <f t="shared" si="122"/>
        <v/>
      </c>
      <c r="BA217" s="17" t="str">
        <f t="shared" si="123"/>
        <v/>
      </c>
      <c r="BB217" s="17" t="str">
        <f t="shared" si="124"/>
        <v>&lt;img src=@img/drinkicon.png@&gt;</v>
      </c>
      <c r="BC217" s="17" t="str">
        <f t="shared" si="125"/>
        <v>&lt;img src=@img/foodicon.png@&gt;</v>
      </c>
      <c r="BD217" s="17" t="str">
        <f t="shared" si="126"/>
        <v>&lt;img src=@img/drinkicon.png@&gt;&lt;img src=@img/foodicon.png@&gt;</v>
      </c>
      <c r="BE217" s="17" t="str">
        <f t="shared" si="127"/>
        <v>drink food   Baker</v>
      </c>
      <c r="BF217" s="17" t="str">
        <f t="shared" si="128"/>
        <v>Baker</v>
      </c>
      <c r="BG217" s="17">
        <v>39.713577999999998</v>
      </c>
      <c r="BH217" s="17">
        <v>-104.987872</v>
      </c>
      <c r="BI217" s="17" t="str">
        <f t="shared" si="97"/>
        <v>[39.713578,-104.987872],</v>
      </c>
      <c r="BJ217" s="17"/>
      <c r="BK217" s="17" t="str">
        <f t="shared" si="98"/>
        <v/>
      </c>
      <c r="BL217" s="7"/>
    </row>
    <row r="218" spans="2:64" ht="150">
      <c r="B218" t="s">
        <v>223</v>
      </c>
      <c r="C218" t="s">
        <v>699</v>
      </c>
      <c r="G218" s="17" t="s">
        <v>674</v>
      </c>
      <c r="J218" t="s">
        <v>498</v>
      </c>
      <c r="K218" t="s">
        <v>491</v>
      </c>
      <c r="L218" t="s">
        <v>498</v>
      </c>
      <c r="M218" t="s">
        <v>491</v>
      </c>
      <c r="N218" t="s">
        <v>498</v>
      </c>
      <c r="O218" t="s">
        <v>491</v>
      </c>
      <c r="P218" t="s">
        <v>498</v>
      </c>
      <c r="Q218" t="s">
        <v>491</v>
      </c>
      <c r="R218" t="s">
        <v>498</v>
      </c>
      <c r="S218" t="s">
        <v>491</v>
      </c>
      <c r="V218" s="8" t="s">
        <v>452</v>
      </c>
      <c r="W218" s="17" t="str">
        <f t="shared" si="99"/>
        <v/>
      </c>
      <c r="X218" s="17" t="str">
        <f t="shared" si="100"/>
        <v/>
      </c>
      <c r="Y218" s="17">
        <f t="shared" si="101"/>
        <v>14</v>
      </c>
      <c r="Z218" s="17">
        <f t="shared" si="102"/>
        <v>19</v>
      </c>
      <c r="AA218" s="17">
        <f t="shared" si="103"/>
        <v>14</v>
      </c>
      <c r="AB218" s="17">
        <f t="shared" si="104"/>
        <v>19</v>
      </c>
      <c r="AC218" s="17">
        <f t="shared" si="105"/>
        <v>14</v>
      </c>
      <c r="AD218" s="17">
        <f t="shared" si="106"/>
        <v>19</v>
      </c>
      <c r="AE218" s="17">
        <f t="shared" si="107"/>
        <v>14</v>
      </c>
      <c r="AF218" s="17">
        <f t="shared" si="108"/>
        <v>19</v>
      </c>
      <c r="AG218" s="17">
        <f t="shared" si="109"/>
        <v>14</v>
      </c>
      <c r="AH218" s="17">
        <f t="shared" si="110"/>
        <v>19</v>
      </c>
      <c r="AI218" s="17" t="str">
        <f t="shared" si="111"/>
        <v/>
      </c>
      <c r="AJ218" s="17" t="str">
        <f t="shared" si="112"/>
        <v/>
      </c>
      <c r="AK218" s="17" t="str">
        <f t="shared" si="113"/>
        <v/>
      </c>
      <c r="AL218" s="17" t="str">
        <f t="shared" si="114"/>
        <v>2pm-7pm</v>
      </c>
      <c r="AM218" s="17" t="str">
        <f t="shared" si="115"/>
        <v>2pm-7pm</v>
      </c>
      <c r="AN218" s="17" t="str">
        <f t="shared" si="116"/>
        <v>2pm-7pm</v>
      </c>
      <c r="AO218" s="17" t="str">
        <f t="shared" si="117"/>
        <v>2pm-7pm</v>
      </c>
      <c r="AP218" s="17" t="str">
        <f t="shared" si="118"/>
        <v>2pm-7pm</v>
      </c>
      <c r="AQ218" s="17" t="str">
        <f t="shared" si="119"/>
        <v/>
      </c>
      <c r="AR218" t="s">
        <v>862</v>
      </c>
      <c r="AV218" t="s">
        <v>30</v>
      </c>
      <c r="AW218" t="s">
        <v>30</v>
      </c>
      <c r="AX218" s="16" t="str">
        <f t="shared" si="12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   'phone-number': "", 'address': "150 Clayton Lane Denver CO", 'other-amenities': ['','',''], 'has-drink':true, 'has-food':true},</v>
      </c>
      <c r="AY218" s="17" t="str">
        <f t="shared" si="121"/>
        <v/>
      </c>
      <c r="AZ218" s="17" t="str">
        <f t="shared" si="122"/>
        <v/>
      </c>
      <c r="BA218" s="17" t="str">
        <f t="shared" si="123"/>
        <v/>
      </c>
      <c r="BB218" s="17" t="str">
        <f t="shared" si="124"/>
        <v>&lt;img src=@img/drinkicon.png@&gt;</v>
      </c>
      <c r="BC218" s="17" t="str">
        <f t="shared" si="125"/>
        <v>&lt;img src=@img/foodicon.png@&gt;</v>
      </c>
      <c r="BD218" s="17" t="str">
        <f t="shared" si="126"/>
        <v>&lt;img src=@img/drinkicon.png@&gt;&lt;img src=@img/foodicon.png@&gt;</v>
      </c>
      <c r="BE218" s="17" t="str">
        <f t="shared" si="127"/>
        <v>drink food   Cherry</v>
      </c>
      <c r="BF218" s="17" t="str">
        <f t="shared" si="128"/>
        <v>Cherry Creek</v>
      </c>
      <c r="BG218" s="17">
        <v>39.718888</v>
      </c>
      <c r="BH218" s="17">
        <v>-104.95562099999999</v>
      </c>
      <c r="BI218" s="17" t="str">
        <f t="shared" si="97"/>
        <v>[39.718888,-104.955621],</v>
      </c>
      <c r="BJ218" s="17"/>
      <c r="BK218" s="17" t="str">
        <f t="shared" si="98"/>
        <v/>
      </c>
      <c r="BL218" s="7"/>
    </row>
    <row r="219" spans="2:64" ht="135">
      <c r="B219" t="s">
        <v>224</v>
      </c>
      <c r="C219" t="s">
        <v>318</v>
      </c>
      <c r="G219" s="17" t="s">
        <v>675</v>
      </c>
      <c r="J219" t="s">
        <v>508</v>
      </c>
      <c r="K219" t="s">
        <v>490</v>
      </c>
      <c r="L219" t="s">
        <v>508</v>
      </c>
      <c r="M219" t="s">
        <v>490</v>
      </c>
      <c r="N219" t="s">
        <v>508</v>
      </c>
      <c r="O219" t="s">
        <v>490</v>
      </c>
      <c r="P219" t="s">
        <v>508</v>
      </c>
      <c r="Q219" t="s">
        <v>490</v>
      </c>
      <c r="R219" t="s">
        <v>508</v>
      </c>
      <c r="S219" t="s">
        <v>490</v>
      </c>
      <c r="V219" s="8" t="s">
        <v>361</v>
      </c>
      <c r="W219" s="17" t="str">
        <f t="shared" si="99"/>
        <v/>
      </c>
      <c r="X219" s="17" t="str">
        <f t="shared" si="100"/>
        <v/>
      </c>
      <c r="Y219" s="17">
        <f t="shared" si="101"/>
        <v>15.3</v>
      </c>
      <c r="Z219" s="17">
        <f t="shared" si="102"/>
        <v>18</v>
      </c>
      <c r="AA219" s="17">
        <f t="shared" si="103"/>
        <v>15.3</v>
      </c>
      <c r="AB219" s="17">
        <f t="shared" si="104"/>
        <v>18</v>
      </c>
      <c r="AC219" s="17">
        <f t="shared" si="105"/>
        <v>15.3</v>
      </c>
      <c r="AD219" s="17">
        <f t="shared" si="106"/>
        <v>18</v>
      </c>
      <c r="AE219" s="17">
        <f t="shared" si="107"/>
        <v>15.3</v>
      </c>
      <c r="AF219" s="17">
        <f t="shared" si="108"/>
        <v>18</v>
      </c>
      <c r="AG219" s="17">
        <f t="shared" si="109"/>
        <v>15.3</v>
      </c>
      <c r="AH219" s="17">
        <f t="shared" si="110"/>
        <v>18</v>
      </c>
      <c r="AI219" s="17" t="str">
        <f t="shared" si="111"/>
        <v/>
      </c>
      <c r="AJ219" s="17" t="str">
        <f t="shared" si="112"/>
        <v/>
      </c>
      <c r="AK219" s="17" t="str">
        <f t="shared" si="113"/>
        <v/>
      </c>
      <c r="AL219" s="17" t="str">
        <f t="shared" si="114"/>
        <v>3.3pm-6pm</v>
      </c>
      <c r="AM219" s="17" t="str">
        <f t="shared" si="115"/>
        <v>3.3pm-6pm</v>
      </c>
      <c r="AN219" s="17" t="str">
        <f t="shared" si="116"/>
        <v>3.3pm-6pm</v>
      </c>
      <c r="AO219" s="17" t="str">
        <f t="shared" si="117"/>
        <v>3.3pm-6pm</v>
      </c>
      <c r="AP219" s="17" t="str">
        <f t="shared" si="118"/>
        <v>3.3pm-6pm</v>
      </c>
      <c r="AQ219" s="17" t="str">
        <f t="shared" si="119"/>
        <v/>
      </c>
      <c r="AR219" t="s">
        <v>863</v>
      </c>
      <c r="AV219" t="s">
        <v>30</v>
      </c>
      <c r="AW219" t="s">
        <v>31</v>
      </c>
      <c r="AX219" s="16" t="str">
        <f t="shared" si="12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   'phone-number': "", 'address': "1434 Blake St. Denver CO", 'other-amenities': ['','',''], 'has-drink':true, 'has-food':false},</v>
      </c>
      <c r="AY219" s="17" t="str">
        <f t="shared" si="121"/>
        <v/>
      </c>
      <c r="AZ219" s="17" t="str">
        <f t="shared" si="122"/>
        <v/>
      </c>
      <c r="BA219" s="17" t="str">
        <f t="shared" si="123"/>
        <v/>
      </c>
      <c r="BB219" s="17" t="str">
        <f t="shared" si="124"/>
        <v>&lt;img src=@img/drinkicon.png@&gt;</v>
      </c>
      <c r="BC219" s="17" t="str">
        <f t="shared" si="125"/>
        <v/>
      </c>
      <c r="BD219" s="17" t="str">
        <f t="shared" si="126"/>
        <v>&lt;img src=@img/drinkicon.png@&gt;</v>
      </c>
      <c r="BE219" s="17" t="str">
        <f t="shared" si="127"/>
        <v>drink   LoDo</v>
      </c>
      <c r="BF219" s="17" t="str">
        <f t="shared" si="128"/>
        <v>LoDo</v>
      </c>
      <c r="BG219" s="17">
        <v>39.748978999999999</v>
      </c>
      <c r="BH219" s="17">
        <v>-105.000686</v>
      </c>
      <c r="BI219" s="17" t="str">
        <f t="shared" si="97"/>
        <v>[39.748979,-105.000686],</v>
      </c>
      <c r="BJ219" s="17"/>
      <c r="BK219" s="17" t="str">
        <f t="shared" si="98"/>
        <v/>
      </c>
      <c r="BL219" s="7"/>
    </row>
    <row r="220" spans="2:64" ht="165">
      <c r="B220" t="s">
        <v>225</v>
      </c>
      <c r="C220" t="s">
        <v>318</v>
      </c>
      <c r="G220" s="17" t="s">
        <v>676</v>
      </c>
      <c r="J220" t="s">
        <v>495</v>
      </c>
      <c r="K220" t="s">
        <v>490</v>
      </c>
      <c r="L220" t="s">
        <v>495</v>
      </c>
      <c r="M220" t="s">
        <v>490</v>
      </c>
      <c r="N220" t="s">
        <v>495</v>
      </c>
      <c r="O220" t="s">
        <v>490</v>
      </c>
      <c r="P220" t="s">
        <v>495</v>
      </c>
      <c r="Q220" t="s">
        <v>490</v>
      </c>
      <c r="R220" t="s">
        <v>495</v>
      </c>
      <c r="S220" t="s">
        <v>490</v>
      </c>
      <c r="V220" s="8" t="s">
        <v>453</v>
      </c>
      <c r="W220" s="17" t="str">
        <f t="shared" si="99"/>
        <v/>
      </c>
      <c r="X220" s="17" t="str">
        <f t="shared" si="100"/>
        <v/>
      </c>
      <c r="Y220" s="17">
        <f t="shared" si="101"/>
        <v>16</v>
      </c>
      <c r="Z220" s="17">
        <f t="shared" si="102"/>
        <v>18</v>
      </c>
      <c r="AA220" s="17">
        <f t="shared" si="103"/>
        <v>16</v>
      </c>
      <c r="AB220" s="17">
        <f t="shared" si="104"/>
        <v>18</v>
      </c>
      <c r="AC220" s="17">
        <f t="shared" si="105"/>
        <v>16</v>
      </c>
      <c r="AD220" s="17">
        <f t="shared" si="106"/>
        <v>18</v>
      </c>
      <c r="AE220" s="17">
        <f t="shared" si="107"/>
        <v>16</v>
      </c>
      <c r="AF220" s="17">
        <f t="shared" si="108"/>
        <v>18</v>
      </c>
      <c r="AG220" s="17">
        <f t="shared" si="109"/>
        <v>16</v>
      </c>
      <c r="AH220" s="17">
        <f t="shared" si="110"/>
        <v>18</v>
      </c>
      <c r="AI220" s="17" t="str">
        <f t="shared" si="111"/>
        <v/>
      </c>
      <c r="AJ220" s="17" t="str">
        <f t="shared" si="112"/>
        <v/>
      </c>
      <c r="AK220" s="17" t="str">
        <f t="shared" si="113"/>
        <v/>
      </c>
      <c r="AL220" s="17" t="str">
        <f t="shared" si="114"/>
        <v>4pm-6pm</v>
      </c>
      <c r="AM220" s="17" t="str">
        <f t="shared" si="115"/>
        <v>4pm-6pm</v>
      </c>
      <c r="AN220" s="17" t="str">
        <f t="shared" si="116"/>
        <v>4pm-6pm</v>
      </c>
      <c r="AO220" s="17" t="str">
        <f t="shared" si="117"/>
        <v>4pm-6pm</v>
      </c>
      <c r="AP220" s="17" t="str">
        <f t="shared" si="118"/>
        <v>4pm-6pm</v>
      </c>
      <c r="AQ220" s="17" t="str">
        <f t="shared" si="119"/>
        <v/>
      </c>
      <c r="AR220" t="s">
        <v>864</v>
      </c>
      <c r="AV220" s="17" t="s">
        <v>30</v>
      </c>
      <c r="AW220" t="s">
        <v>30</v>
      </c>
      <c r="AX220" s="16" t="str">
        <f t="shared" si="12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   'phone-number': "", 'address': "1930 Blake Street Denver CO", 'other-amenities': ['','',''], 'has-drink':true, 'has-food':true},</v>
      </c>
      <c r="AY220" s="17" t="str">
        <f t="shared" si="121"/>
        <v/>
      </c>
      <c r="AZ220" s="17" t="str">
        <f t="shared" si="122"/>
        <v/>
      </c>
      <c r="BA220" s="17" t="str">
        <f t="shared" si="123"/>
        <v/>
      </c>
      <c r="BB220" s="17" t="str">
        <f t="shared" si="124"/>
        <v>&lt;img src=@img/drinkicon.png@&gt;</v>
      </c>
      <c r="BC220" s="17" t="str">
        <f t="shared" si="125"/>
        <v>&lt;img src=@img/foodicon.png@&gt;</v>
      </c>
      <c r="BD220" s="17" t="str">
        <f t="shared" si="126"/>
        <v>&lt;img src=@img/drinkicon.png@&gt;&lt;img src=@img/foodicon.png@&gt;</v>
      </c>
      <c r="BE220" s="17" t="str">
        <f t="shared" si="127"/>
        <v>drink food   LoDo</v>
      </c>
      <c r="BF220" s="17" t="str">
        <f t="shared" si="128"/>
        <v>LoDo</v>
      </c>
      <c r="BG220" s="17">
        <v>39.753664000000001</v>
      </c>
      <c r="BH220" s="17">
        <v>-104.994817</v>
      </c>
      <c r="BI220" s="17" t="str">
        <f t="shared" si="97"/>
        <v>[39.753664,-104.994817],</v>
      </c>
      <c r="BJ220" s="17"/>
      <c r="BK220" s="17" t="str">
        <f t="shared" si="98"/>
        <v/>
      </c>
      <c r="BL220" s="7"/>
    </row>
    <row r="221" spans="2:64" ht="135">
      <c r="B221" t="s">
        <v>151</v>
      </c>
      <c r="C221" t="s">
        <v>278</v>
      </c>
      <c r="G221" s="17" t="s">
        <v>603</v>
      </c>
      <c r="H221" t="s">
        <v>488</v>
      </c>
      <c r="I221" t="s">
        <v>491</v>
      </c>
      <c r="J221" s="17" t="s">
        <v>488</v>
      </c>
      <c r="K221" s="17" t="s">
        <v>491</v>
      </c>
      <c r="L221" s="17" t="s">
        <v>488</v>
      </c>
      <c r="M221" s="17" t="s">
        <v>491</v>
      </c>
      <c r="N221" s="17" t="s">
        <v>488</v>
      </c>
      <c r="O221" s="17" t="s">
        <v>491</v>
      </c>
      <c r="P221" s="17" t="s">
        <v>488</v>
      </c>
      <c r="Q221" s="17" t="s">
        <v>491</v>
      </c>
      <c r="R221" s="17" t="s">
        <v>488</v>
      </c>
      <c r="S221" s="17" t="s">
        <v>491</v>
      </c>
      <c r="T221" t="s">
        <v>488</v>
      </c>
      <c r="U221" t="s">
        <v>491</v>
      </c>
      <c r="V221" s="8" t="s">
        <v>394</v>
      </c>
      <c r="W221" s="17">
        <f t="shared" si="99"/>
        <v>15</v>
      </c>
      <c r="X221" s="17">
        <f t="shared" si="100"/>
        <v>19</v>
      </c>
      <c r="Y221" s="17">
        <f t="shared" si="101"/>
        <v>15</v>
      </c>
      <c r="Z221" s="17">
        <f t="shared" si="102"/>
        <v>19</v>
      </c>
      <c r="AA221" s="17">
        <f t="shared" si="103"/>
        <v>15</v>
      </c>
      <c r="AB221" s="17">
        <f t="shared" si="104"/>
        <v>19</v>
      </c>
      <c r="AC221" s="17">
        <f t="shared" si="105"/>
        <v>15</v>
      </c>
      <c r="AD221" s="17">
        <f t="shared" si="106"/>
        <v>19</v>
      </c>
      <c r="AE221" s="17">
        <f t="shared" si="107"/>
        <v>15</v>
      </c>
      <c r="AF221" s="17">
        <f t="shared" si="108"/>
        <v>19</v>
      </c>
      <c r="AG221" s="17">
        <f t="shared" si="109"/>
        <v>15</v>
      </c>
      <c r="AH221" s="17">
        <f t="shared" si="110"/>
        <v>19</v>
      </c>
      <c r="AI221" s="17">
        <f t="shared" si="111"/>
        <v>15</v>
      </c>
      <c r="AJ221" s="17">
        <f t="shared" si="112"/>
        <v>19</v>
      </c>
      <c r="AK221" s="17" t="str">
        <f t="shared" si="113"/>
        <v>3pm-7pm</v>
      </c>
      <c r="AL221" s="17" t="str">
        <f t="shared" si="114"/>
        <v>3pm-7pm</v>
      </c>
      <c r="AM221" s="17" t="str">
        <f t="shared" si="115"/>
        <v>3pm-7pm</v>
      </c>
      <c r="AN221" s="17" t="str">
        <f t="shared" si="116"/>
        <v>3pm-7pm</v>
      </c>
      <c r="AO221" s="17" t="str">
        <f t="shared" si="117"/>
        <v>3pm-7pm</v>
      </c>
      <c r="AP221" s="17" t="str">
        <f t="shared" si="118"/>
        <v>3pm-7pm</v>
      </c>
      <c r="AQ221" s="17" t="str">
        <f t="shared" si="119"/>
        <v>3pm-7pm</v>
      </c>
      <c r="AR221" s="17" t="s">
        <v>792</v>
      </c>
      <c r="AV221" s="4" t="s">
        <v>30</v>
      </c>
      <c r="AW221" s="4" t="s">
        <v>31</v>
      </c>
      <c r="AX221" s="16" t="str">
        <f t="shared" si="120"/>
        <v>{
    'name': "Sputnik",
    'area': "Baker",'hours': {
      'sunday-start':"1500", 'sunday-end':"1900", 'monday-start':"1500", 'monday-end':"1900", 'tuesday-start':"1500", 'tuesday-end':"1900", 'wednesday-start':"1500", 'wednesday-end':"1900", 'thursday-start':"1500", 'thursday-end':"1900", 'friday-start':"1500", 'friday-end':"1900", 'saturday-start':"1500", 'saturday-end':"1900"},  'description': "$5 wines by the glass, $3 wells and $2 PBRs and Lost Lakes", 'link':"http://www.sputnikdenver.com", 'pricing':"",   'phone-number': "", 'address': "3 S. Broadway Denver CO", 'other-amenities': ['','',''], 'has-drink':true, 'has-food':false},</v>
      </c>
      <c r="AY221" s="17" t="str">
        <f t="shared" si="121"/>
        <v/>
      </c>
      <c r="AZ221" s="17" t="str">
        <f t="shared" si="122"/>
        <v/>
      </c>
      <c r="BA221" s="17" t="str">
        <f t="shared" si="123"/>
        <v/>
      </c>
      <c r="BB221" s="17" t="str">
        <f t="shared" si="124"/>
        <v>&lt;img src=@img/drinkicon.png@&gt;</v>
      </c>
      <c r="BC221" s="17" t="str">
        <f t="shared" si="125"/>
        <v/>
      </c>
      <c r="BD221" s="17" t="str">
        <f t="shared" si="126"/>
        <v>&lt;img src=@img/drinkicon.png@&gt;</v>
      </c>
      <c r="BE221" s="17" t="str">
        <f t="shared" si="127"/>
        <v>drink   Baker</v>
      </c>
      <c r="BF221" s="17" t="str">
        <f t="shared" si="128"/>
        <v>Baker</v>
      </c>
      <c r="BG221" s="17">
        <v>39.716388999999999</v>
      </c>
      <c r="BH221" s="17">
        <v>-104.987758</v>
      </c>
      <c r="BI221" s="17" t="str">
        <f t="shared" si="97"/>
        <v>[39.716389,-104.987758],</v>
      </c>
      <c r="BK221" s="17" t="str">
        <f t="shared" si="98"/>
        <v/>
      </c>
      <c r="BL221" s="7"/>
    </row>
    <row r="222" spans="2:64" ht="120">
      <c r="B222" t="s">
        <v>268</v>
      </c>
      <c r="C222" t="s">
        <v>343</v>
      </c>
      <c r="G222" s="17" t="s">
        <v>297</v>
      </c>
      <c r="L222" s="17"/>
      <c r="M222" s="17"/>
      <c r="N222" s="17"/>
      <c r="O222" s="17"/>
      <c r="P222" s="17"/>
      <c r="Q222" s="17"/>
      <c r="R222" s="17"/>
      <c r="S222" s="17"/>
      <c r="W222" s="17" t="str">
        <f t="shared" si="99"/>
        <v/>
      </c>
      <c r="X222" s="17" t="str">
        <f t="shared" si="100"/>
        <v/>
      </c>
      <c r="Y222" s="17" t="str">
        <f t="shared" si="101"/>
        <v/>
      </c>
      <c r="Z222" s="17" t="str">
        <f t="shared" si="102"/>
        <v/>
      </c>
      <c r="AA222" s="17" t="str">
        <f t="shared" si="103"/>
        <v/>
      </c>
      <c r="AB222" s="17" t="str">
        <f t="shared" si="104"/>
        <v/>
      </c>
      <c r="AC222" s="17" t="str">
        <f t="shared" si="105"/>
        <v/>
      </c>
      <c r="AD222" s="17" t="str">
        <f t="shared" si="106"/>
        <v/>
      </c>
      <c r="AE222" s="17" t="str">
        <f t="shared" si="107"/>
        <v/>
      </c>
      <c r="AF222" s="17" t="str">
        <f t="shared" si="108"/>
        <v/>
      </c>
      <c r="AG222" s="17" t="str">
        <f t="shared" si="109"/>
        <v/>
      </c>
      <c r="AH222" s="17" t="str">
        <f t="shared" si="110"/>
        <v/>
      </c>
      <c r="AI222" s="17" t="str">
        <f t="shared" si="111"/>
        <v/>
      </c>
      <c r="AJ222" s="17" t="str">
        <f t="shared" si="112"/>
        <v/>
      </c>
      <c r="AK222" s="17" t="str">
        <f t="shared" si="113"/>
        <v/>
      </c>
      <c r="AL222" s="17" t="str">
        <f t="shared" si="114"/>
        <v/>
      </c>
      <c r="AM222" s="17" t="str">
        <f t="shared" si="115"/>
        <v/>
      </c>
      <c r="AN222" s="17" t="str">
        <f t="shared" si="116"/>
        <v/>
      </c>
      <c r="AO222" s="17" t="str">
        <f t="shared" si="117"/>
        <v/>
      </c>
      <c r="AP222" s="17" t="str">
        <f t="shared" si="118"/>
        <v/>
      </c>
      <c r="AQ222" s="17" t="str">
        <f t="shared" si="119"/>
        <v/>
      </c>
      <c r="AR222" t="s">
        <v>900</v>
      </c>
      <c r="AS222" t="s">
        <v>485</v>
      </c>
      <c r="AV222" s="17" t="s">
        <v>31</v>
      </c>
      <c r="AW222" s="17" t="s">
        <v>31</v>
      </c>
      <c r="AX222" s="16" t="str">
        <f t="shared" si="120"/>
        <v>{
    'name': "Star Bar",
    'area': "Ballpark",'hours': {
      'sunday-start':"", 'sunday-end':"", 'monday-start':"", 'monday-end':"", 'tuesday-start':"", 'tuesday-end':"", 'wednesday-start':"", 'wednesday-end':"", 'thursday-start':"", 'thursday-end':"", 'friday-start':"", 'friday-end':"", 'saturday-start':"", 'saturday-end':""},  'description': "", 'link':"http://www.starbardenver.com", 'pricing':"",   'phone-number': "", 'address': "2137 Larimer St, Denver, CO", 'other-amenities': ['outside','',''], 'has-drink':false, 'has-food':false},</v>
      </c>
      <c r="AY222" s="17" t="str">
        <f t="shared" si="121"/>
        <v>&lt;img src=@img/outdoor.png@&gt;</v>
      </c>
      <c r="AZ222" s="17" t="str">
        <f t="shared" si="122"/>
        <v/>
      </c>
      <c r="BA222" s="17" t="str">
        <f t="shared" si="123"/>
        <v/>
      </c>
      <c r="BB222" s="17" t="str">
        <f t="shared" si="124"/>
        <v/>
      </c>
      <c r="BC222" s="17" t="str">
        <f t="shared" si="125"/>
        <v/>
      </c>
      <c r="BD222" s="17" t="str">
        <f t="shared" si="126"/>
        <v>&lt;img src=@img/outdoor.png@&gt;</v>
      </c>
      <c r="BE222" s="17" t="str">
        <f t="shared" si="127"/>
        <v>outdoor   Ballpark</v>
      </c>
      <c r="BF222" s="17" t="str">
        <f t="shared" si="128"/>
        <v>Ballpark</v>
      </c>
      <c r="BG222" s="17">
        <v>39.75461</v>
      </c>
      <c r="BH222" s="17">
        <v>-104.99092400000001</v>
      </c>
      <c r="BI222" s="17" t="str">
        <f t="shared" si="97"/>
        <v>[39.75461,-104.990924],</v>
      </c>
      <c r="BK222" s="17" t="str">
        <f t="shared" si="98"/>
        <v/>
      </c>
      <c r="BL222" s="7"/>
    </row>
    <row r="223" spans="2:64" ht="11.45" customHeight="1">
      <c r="B223" t="s">
        <v>255</v>
      </c>
      <c r="C223" t="s">
        <v>279</v>
      </c>
      <c r="G223" s="17" t="s">
        <v>285</v>
      </c>
      <c r="L223" s="17"/>
      <c r="M223" s="17"/>
      <c r="N223" s="17"/>
      <c r="O223" s="17"/>
      <c r="P223" s="17"/>
      <c r="Q223" s="17"/>
      <c r="R223" s="17"/>
      <c r="S223" s="17"/>
      <c r="W223" s="17" t="str">
        <f t="shared" si="99"/>
        <v/>
      </c>
      <c r="X223" s="17" t="str">
        <f t="shared" si="100"/>
        <v/>
      </c>
      <c r="Y223" s="17" t="str">
        <f t="shared" si="101"/>
        <v/>
      </c>
      <c r="Z223" s="17" t="str">
        <f t="shared" si="102"/>
        <v/>
      </c>
      <c r="AA223" s="17" t="str">
        <f t="shared" si="103"/>
        <v/>
      </c>
      <c r="AB223" s="17" t="str">
        <f t="shared" si="104"/>
        <v/>
      </c>
      <c r="AC223" s="17" t="str">
        <f t="shared" si="105"/>
        <v/>
      </c>
      <c r="AD223" s="17" t="str">
        <f t="shared" si="106"/>
        <v/>
      </c>
      <c r="AE223" s="17" t="str">
        <f t="shared" si="107"/>
        <v/>
      </c>
      <c r="AF223" s="17" t="str">
        <f t="shared" si="108"/>
        <v/>
      </c>
      <c r="AG223" s="17" t="str">
        <f t="shared" si="109"/>
        <v/>
      </c>
      <c r="AH223" s="17" t="str">
        <f t="shared" si="110"/>
        <v/>
      </c>
      <c r="AI223" s="17" t="str">
        <f t="shared" si="111"/>
        <v/>
      </c>
      <c r="AJ223" s="17" t="str">
        <f t="shared" si="112"/>
        <v/>
      </c>
      <c r="AK223" s="17" t="str">
        <f t="shared" si="113"/>
        <v/>
      </c>
      <c r="AL223" s="17" t="str">
        <f t="shared" si="114"/>
        <v/>
      </c>
      <c r="AM223" s="17" t="str">
        <f t="shared" si="115"/>
        <v/>
      </c>
      <c r="AN223" s="17" t="str">
        <f t="shared" si="116"/>
        <v/>
      </c>
      <c r="AO223" s="17" t="str">
        <f t="shared" si="117"/>
        <v/>
      </c>
      <c r="AP223" s="17" t="str">
        <f t="shared" si="118"/>
        <v/>
      </c>
      <c r="AQ223" s="17" t="str">
        <f t="shared" si="119"/>
        <v/>
      </c>
      <c r="AR223" s="17" t="s">
        <v>480</v>
      </c>
      <c r="AS223" t="s">
        <v>485</v>
      </c>
      <c r="AV223" s="17" t="s">
        <v>31</v>
      </c>
      <c r="AW223" s="17" t="s">
        <v>31</v>
      </c>
      <c r="AX223" s="16" t="str">
        <f t="shared" si="120"/>
        <v>{
    'name': "Stem Ciders",
    'area': "RiNo",'hours': {
      'sunday-start':"", 'sunday-end':"", 'monday-start':"", 'monday-end':"", 'tuesday-start':"", 'tuesday-end':"", 'wednesday-start':"", 'wednesday-end':"", 'thursday-start':"", 'thursday-end':"", 'friday-start':"", 'friday-end':"", 'saturday-start':"", 'saturday-end':""},  'description': "", 'link':"https://stemciders.com/", 'pricing':"",   'phone-number': "", 'address': "2811 Walnut St #150, Denver, CO", 'other-amenities': ['outside','',''], 'has-drink':false, 'has-food':false},</v>
      </c>
      <c r="AY223" s="17" t="str">
        <f t="shared" si="121"/>
        <v>&lt;img src=@img/outdoor.png@&gt;</v>
      </c>
      <c r="AZ223" s="17" t="str">
        <f t="shared" si="122"/>
        <v/>
      </c>
      <c r="BA223" s="17" t="str">
        <f t="shared" si="123"/>
        <v/>
      </c>
      <c r="BB223" s="17" t="str">
        <f t="shared" si="124"/>
        <v/>
      </c>
      <c r="BC223" s="17" t="str">
        <f t="shared" si="125"/>
        <v/>
      </c>
      <c r="BD223" s="17" t="str">
        <f t="shared" si="126"/>
        <v>&lt;img src=@img/outdoor.png@&gt;</v>
      </c>
      <c r="BE223" s="17" t="str">
        <f t="shared" si="127"/>
        <v>outdoor   RiNo</v>
      </c>
      <c r="BF223" s="17" t="str">
        <f t="shared" si="128"/>
        <v>RiNo</v>
      </c>
      <c r="BG223" s="17">
        <v>39.76153</v>
      </c>
      <c r="BH223" s="17">
        <v>-104.98388300000001</v>
      </c>
      <c r="BI223" s="17" t="str">
        <f t="shared" si="97"/>
        <v>[39.76153,-104.983883],</v>
      </c>
      <c r="BK223" s="17" t="str">
        <f t="shared" si="98"/>
        <v/>
      </c>
      <c r="BL223" s="7"/>
    </row>
    <row r="224" spans="2:64" ht="150">
      <c r="B224" t="s">
        <v>152</v>
      </c>
      <c r="C224" t="s">
        <v>311</v>
      </c>
      <c r="G224" t="s">
        <v>604</v>
      </c>
      <c r="H224" t="s">
        <v>488</v>
      </c>
      <c r="I224" t="s">
        <v>490</v>
      </c>
      <c r="J224" s="17" t="s">
        <v>488</v>
      </c>
      <c r="K224" s="17" t="s">
        <v>490</v>
      </c>
      <c r="L224" s="17" t="s">
        <v>488</v>
      </c>
      <c r="M224" s="17" t="s">
        <v>490</v>
      </c>
      <c r="N224" s="17" t="s">
        <v>488</v>
      </c>
      <c r="O224" s="17" t="s">
        <v>490</v>
      </c>
      <c r="P224" s="17" t="s">
        <v>488</v>
      </c>
      <c r="Q224" s="17" t="s">
        <v>490</v>
      </c>
      <c r="R224" s="17" t="s">
        <v>488</v>
      </c>
      <c r="S224" s="17" t="s">
        <v>490</v>
      </c>
      <c r="T224" s="17" t="s">
        <v>488</v>
      </c>
      <c r="U224" s="17" t="s">
        <v>490</v>
      </c>
      <c r="V224" s="8" t="s">
        <v>395</v>
      </c>
      <c r="W224" s="17">
        <f t="shared" si="99"/>
        <v>15</v>
      </c>
      <c r="X224" s="17">
        <f t="shared" si="100"/>
        <v>18</v>
      </c>
      <c r="Y224" s="17">
        <f t="shared" si="101"/>
        <v>15</v>
      </c>
      <c r="Z224" s="17">
        <f t="shared" si="102"/>
        <v>18</v>
      </c>
      <c r="AA224" s="17">
        <f t="shared" si="103"/>
        <v>15</v>
      </c>
      <c r="AB224" s="17">
        <f t="shared" si="104"/>
        <v>18</v>
      </c>
      <c r="AC224" s="17">
        <f t="shared" si="105"/>
        <v>15</v>
      </c>
      <c r="AD224" s="17">
        <f t="shared" si="106"/>
        <v>18</v>
      </c>
      <c r="AE224" s="17">
        <f t="shared" si="107"/>
        <v>15</v>
      </c>
      <c r="AF224" s="17">
        <f t="shared" si="108"/>
        <v>18</v>
      </c>
      <c r="AG224" s="17">
        <f t="shared" si="109"/>
        <v>15</v>
      </c>
      <c r="AH224" s="17">
        <f t="shared" si="110"/>
        <v>18</v>
      </c>
      <c r="AI224" s="17">
        <f t="shared" si="111"/>
        <v>15</v>
      </c>
      <c r="AJ224" s="17">
        <f t="shared" si="112"/>
        <v>18</v>
      </c>
      <c r="AK224" s="17" t="str">
        <f t="shared" si="113"/>
        <v>3pm-6pm</v>
      </c>
      <c r="AL224" s="17" t="str">
        <f t="shared" si="114"/>
        <v>3pm-6pm</v>
      </c>
      <c r="AM224" s="17" t="str">
        <f t="shared" si="115"/>
        <v>3pm-6pm</v>
      </c>
      <c r="AN224" s="17" t="str">
        <f t="shared" si="116"/>
        <v>3pm-6pm</v>
      </c>
      <c r="AO224" s="17" t="str">
        <f t="shared" si="117"/>
        <v>3pm-6pm</v>
      </c>
      <c r="AP224" s="17" t="str">
        <f t="shared" si="118"/>
        <v>3pm-6pm</v>
      </c>
      <c r="AQ224" s="17" t="str">
        <f t="shared" si="119"/>
        <v>3pm-6pm</v>
      </c>
      <c r="AR224" s="1" t="s">
        <v>793</v>
      </c>
      <c r="AV224" s="4" t="s">
        <v>30</v>
      </c>
      <c r="AW224" s="4" t="s">
        <v>30</v>
      </c>
      <c r="AX224" s="16" t="str">
        <f t="shared" si="12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   'phone-number': "", 'address': "523 E. 17th Ave. Denver CO", 'other-amenities': ['','',''], 'has-drink':true, 'has-food':true},</v>
      </c>
      <c r="AY224" s="17" t="str">
        <f t="shared" si="121"/>
        <v/>
      </c>
      <c r="AZ224" s="17" t="str">
        <f t="shared" si="122"/>
        <v/>
      </c>
      <c r="BA224" s="17" t="str">
        <f t="shared" si="123"/>
        <v/>
      </c>
      <c r="BB224" s="17" t="str">
        <f t="shared" si="124"/>
        <v>&lt;img src=@img/drinkicon.png@&gt;</v>
      </c>
      <c r="BC224" s="17" t="str">
        <f t="shared" si="125"/>
        <v>&lt;img src=@img/foodicon.png@&gt;</v>
      </c>
      <c r="BD224" s="17" t="str">
        <f t="shared" si="126"/>
        <v>&lt;img src=@img/drinkicon.png@&gt;&lt;img src=@img/foodicon.png@&gt;</v>
      </c>
      <c r="BE224" s="17" t="str">
        <f t="shared" si="127"/>
        <v>drink food   Uptown</v>
      </c>
      <c r="BF224" s="17" t="str">
        <f t="shared" si="128"/>
        <v>Uptown</v>
      </c>
      <c r="BG224" s="17">
        <v>39.743614000000001</v>
      </c>
      <c r="BH224" s="17">
        <v>-104.980378</v>
      </c>
      <c r="BI224" s="17" t="str">
        <f t="shared" si="97"/>
        <v>[39.743614,-104.980378],</v>
      </c>
      <c r="BK224" s="17" t="str">
        <f t="shared" si="98"/>
        <v/>
      </c>
      <c r="BL224" s="7"/>
    </row>
    <row r="225" spans="2:64" ht="150">
      <c r="B225" t="s">
        <v>226</v>
      </c>
      <c r="C225" t="s">
        <v>318</v>
      </c>
      <c r="G225" s="17" t="s">
        <v>677</v>
      </c>
      <c r="J225" t="s">
        <v>495</v>
      </c>
      <c r="K225" t="s">
        <v>491</v>
      </c>
      <c r="L225" s="17" t="s">
        <v>495</v>
      </c>
      <c r="M225" s="17" t="s">
        <v>491</v>
      </c>
      <c r="N225" s="17" t="s">
        <v>495</v>
      </c>
      <c r="O225" s="17" t="s">
        <v>491</v>
      </c>
      <c r="P225" s="17" t="s">
        <v>495</v>
      </c>
      <c r="Q225" s="17" t="s">
        <v>491</v>
      </c>
      <c r="R225" s="17" t="s">
        <v>495</v>
      </c>
      <c r="S225" s="17" t="s">
        <v>491</v>
      </c>
      <c r="V225" s="8" t="s">
        <v>454</v>
      </c>
      <c r="W225" s="17" t="str">
        <f t="shared" si="99"/>
        <v/>
      </c>
      <c r="X225" s="17" t="str">
        <f t="shared" si="100"/>
        <v/>
      </c>
      <c r="Y225" s="17">
        <f t="shared" si="101"/>
        <v>16</v>
      </c>
      <c r="Z225" s="17">
        <f t="shared" si="102"/>
        <v>19</v>
      </c>
      <c r="AA225" s="17">
        <f t="shared" si="103"/>
        <v>16</v>
      </c>
      <c r="AB225" s="17">
        <f t="shared" si="104"/>
        <v>19</v>
      </c>
      <c r="AC225" s="17">
        <f t="shared" si="105"/>
        <v>16</v>
      </c>
      <c r="AD225" s="17">
        <f t="shared" si="106"/>
        <v>19</v>
      </c>
      <c r="AE225" s="17">
        <f t="shared" si="107"/>
        <v>16</v>
      </c>
      <c r="AF225" s="17">
        <f t="shared" si="108"/>
        <v>19</v>
      </c>
      <c r="AG225" s="17">
        <f t="shared" si="109"/>
        <v>16</v>
      </c>
      <c r="AH225" s="17">
        <f t="shared" si="110"/>
        <v>19</v>
      </c>
      <c r="AI225" s="17" t="str">
        <f t="shared" si="111"/>
        <v/>
      </c>
      <c r="AJ225" s="17" t="str">
        <f t="shared" si="112"/>
        <v/>
      </c>
      <c r="AK225" s="17" t="str">
        <f t="shared" si="113"/>
        <v/>
      </c>
      <c r="AL225" s="17" t="str">
        <f t="shared" si="114"/>
        <v>4pm-7pm</v>
      </c>
      <c r="AM225" s="17" t="str">
        <f t="shared" si="115"/>
        <v>4pm-7pm</v>
      </c>
      <c r="AN225" s="17" t="str">
        <f t="shared" si="116"/>
        <v>4pm-7pm</v>
      </c>
      <c r="AO225" s="17" t="str">
        <f t="shared" si="117"/>
        <v>4pm-7pm</v>
      </c>
      <c r="AP225" s="17" t="str">
        <f t="shared" si="118"/>
        <v>4pm-7pm</v>
      </c>
      <c r="AQ225" s="17" t="str">
        <f t="shared" si="119"/>
        <v/>
      </c>
      <c r="AR225" s="17" t="s">
        <v>865</v>
      </c>
      <c r="AV225" s="17" t="s">
        <v>30</v>
      </c>
      <c r="AW225" s="17" t="s">
        <v>30</v>
      </c>
      <c r="AX225" s="16" t="str">
        <f t="shared" si="12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   'phone-number': "", 'address': "1550 Market St. Denver CO", 'other-amenities': ['','',''], 'has-drink':true, 'has-food':true},</v>
      </c>
      <c r="AY225" s="17" t="str">
        <f t="shared" si="121"/>
        <v/>
      </c>
      <c r="AZ225" s="17" t="str">
        <f t="shared" si="122"/>
        <v/>
      </c>
      <c r="BA225" s="17" t="str">
        <f t="shared" si="123"/>
        <v/>
      </c>
      <c r="BB225" s="17" t="str">
        <f t="shared" si="124"/>
        <v>&lt;img src=@img/drinkicon.png@&gt;</v>
      </c>
      <c r="BC225" s="17" t="str">
        <f t="shared" si="125"/>
        <v>&lt;img src=@img/foodicon.png@&gt;</v>
      </c>
      <c r="BD225" s="17" t="str">
        <f t="shared" si="126"/>
        <v>&lt;img src=@img/drinkicon.png@&gt;&lt;img src=@img/foodicon.png@&gt;</v>
      </c>
      <c r="BE225" s="17" t="str">
        <f t="shared" si="127"/>
        <v>drink food   LoDo</v>
      </c>
      <c r="BF225" s="17" t="str">
        <f t="shared" si="128"/>
        <v>LoDo</v>
      </c>
      <c r="BG225" s="17">
        <v>39.749408000000003</v>
      </c>
      <c r="BH225" s="17">
        <v>-104.998468</v>
      </c>
      <c r="BI225" s="17" t="str">
        <f t="shared" si="97"/>
        <v>[39.749408,-104.998468],</v>
      </c>
      <c r="BK225" s="17" t="str">
        <f t="shared" si="98"/>
        <v/>
      </c>
      <c r="BL225" s="7"/>
    </row>
    <row r="226" spans="2:64" ht="150">
      <c r="B226" t="s">
        <v>227</v>
      </c>
      <c r="C226" t="s">
        <v>1137</v>
      </c>
      <c r="G226" s="17" t="s">
        <v>678</v>
      </c>
      <c r="J226" t="s">
        <v>488</v>
      </c>
      <c r="K226" t="s">
        <v>490</v>
      </c>
      <c r="L226" t="s">
        <v>488</v>
      </c>
      <c r="M226" t="s">
        <v>490</v>
      </c>
      <c r="N226" t="s">
        <v>488</v>
      </c>
      <c r="O226" t="s">
        <v>490</v>
      </c>
      <c r="P226" t="s">
        <v>488</v>
      </c>
      <c r="Q226" t="s">
        <v>490</v>
      </c>
      <c r="R226" t="s">
        <v>488</v>
      </c>
      <c r="S226" t="s">
        <v>490</v>
      </c>
      <c r="V226" s="8" t="s">
        <v>455</v>
      </c>
      <c r="W226" s="17" t="str">
        <f t="shared" si="99"/>
        <v/>
      </c>
      <c r="X226" s="17" t="str">
        <f t="shared" si="100"/>
        <v/>
      </c>
      <c r="Y226" s="17">
        <f t="shared" si="101"/>
        <v>15</v>
      </c>
      <c r="Z226" s="17">
        <f t="shared" si="102"/>
        <v>18</v>
      </c>
      <c r="AA226" s="17">
        <f t="shared" si="103"/>
        <v>15</v>
      </c>
      <c r="AB226" s="17">
        <f t="shared" si="104"/>
        <v>18</v>
      </c>
      <c r="AC226" s="17">
        <f t="shared" si="105"/>
        <v>15</v>
      </c>
      <c r="AD226" s="17">
        <f t="shared" si="106"/>
        <v>18</v>
      </c>
      <c r="AE226" s="17">
        <f t="shared" si="107"/>
        <v>15</v>
      </c>
      <c r="AF226" s="17">
        <f t="shared" si="108"/>
        <v>18</v>
      </c>
      <c r="AG226" s="17">
        <f t="shared" si="109"/>
        <v>15</v>
      </c>
      <c r="AH226" s="17">
        <f t="shared" si="110"/>
        <v>18</v>
      </c>
      <c r="AI226" s="17" t="str">
        <f t="shared" si="111"/>
        <v/>
      </c>
      <c r="AJ226" s="17" t="str">
        <f t="shared" si="112"/>
        <v/>
      </c>
      <c r="AK226" s="17" t="str">
        <f t="shared" si="113"/>
        <v/>
      </c>
      <c r="AL226" s="17" t="str">
        <f t="shared" si="114"/>
        <v>3pm-6pm</v>
      </c>
      <c r="AM226" s="17" t="str">
        <f t="shared" si="115"/>
        <v>3pm-6pm</v>
      </c>
      <c r="AN226" s="17" t="str">
        <f t="shared" si="116"/>
        <v>3pm-6pm</v>
      </c>
      <c r="AO226" s="17" t="str">
        <f t="shared" si="117"/>
        <v>3pm-6pm</v>
      </c>
      <c r="AP226" s="17" t="str">
        <f t="shared" si="118"/>
        <v>3pm-6pm</v>
      </c>
      <c r="AQ226" s="17" t="str">
        <f t="shared" si="119"/>
        <v/>
      </c>
      <c r="AR226" s="17" t="s">
        <v>866</v>
      </c>
      <c r="AV226" s="17" t="s">
        <v>30</v>
      </c>
      <c r="AW226" s="17" t="s">
        <v>30</v>
      </c>
      <c r="AX226" s="16" t="str">
        <f t="shared" si="12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   'phone-number': "", 'address': "1111 Lincoln Street Denver CO", 'other-amenities': ['','',''], 'has-drink':true, 'has-food':true},</v>
      </c>
      <c r="AY226" s="17" t="str">
        <f t="shared" si="121"/>
        <v/>
      </c>
      <c r="AZ226" s="17" t="str">
        <f t="shared" si="122"/>
        <v/>
      </c>
      <c r="BA226" s="17" t="str">
        <f t="shared" si="123"/>
        <v/>
      </c>
      <c r="BB226" s="17" t="str">
        <f t="shared" si="124"/>
        <v>&lt;img src=@img/drinkicon.png@&gt;</v>
      </c>
      <c r="BC226" s="17" t="str">
        <f t="shared" si="125"/>
        <v>&lt;img src=@img/foodicon.png@&gt;</v>
      </c>
      <c r="BD226" s="17" t="str">
        <f t="shared" si="126"/>
        <v>&lt;img src=@img/drinkicon.png@&gt;&lt;img src=@img/foodicon.png@&gt;</v>
      </c>
      <c r="BE226" s="17" t="str">
        <f t="shared" si="127"/>
        <v>drink food   capital</v>
      </c>
      <c r="BF226" s="17" t="str">
        <f t="shared" si="128"/>
        <v>Capital Hill</v>
      </c>
      <c r="BG226" s="17">
        <v>39.734262000000001</v>
      </c>
      <c r="BH226" s="17">
        <v>-104.986439</v>
      </c>
      <c r="BI226" s="17" t="str">
        <f t="shared" si="97"/>
        <v>[39.734262,-104.986439],</v>
      </c>
      <c r="BK226" s="17" t="str">
        <f t="shared" si="98"/>
        <v/>
      </c>
      <c r="BL226" s="7"/>
    </row>
    <row r="227" spans="2:64" ht="150">
      <c r="B227" t="s">
        <v>228</v>
      </c>
      <c r="C227" t="s">
        <v>316</v>
      </c>
      <c r="G227" s="17" t="s">
        <v>679</v>
      </c>
      <c r="J227" s="17" t="s">
        <v>498</v>
      </c>
      <c r="K227" s="17" t="s">
        <v>490</v>
      </c>
      <c r="L227" s="17" t="s">
        <v>498</v>
      </c>
      <c r="M227" s="17" t="s">
        <v>490</v>
      </c>
      <c r="N227" s="17" t="s">
        <v>498</v>
      </c>
      <c r="O227" s="17" t="s">
        <v>490</v>
      </c>
      <c r="P227" s="17" t="s">
        <v>498</v>
      </c>
      <c r="Q227" s="17" t="s">
        <v>490</v>
      </c>
      <c r="R227" s="17" t="s">
        <v>498</v>
      </c>
      <c r="S227" s="17" t="s">
        <v>490</v>
      </c>
      <c r="T227" s="17"/>
      <c r="U227" s="17"/>
      <c r="V227" s="8" t="s">
        <v>456</v>
      </c>
      <c r="W227" s="17" t="str">
        <f t="shared" si="99"/>
        <v/>
      </c>
      <c r="X227" s="17" t="str">
        <f t="shared" si="100"/>
        <v/>
      </c>
      <c r="Y227" s="17">
        <f t="shared" si="101"/>
        <v>14</v>
      </c>
      <c r="Z227" s="17">
        <f t="shared" si="102"/>
        <v>18</v>
      </c>
      <c r="AA227" s="17">
        <f t="shared" si="103"/>
        <v>14</v>
      </c>
      <c r="AB227" s="17">
        <f t="shared" si="104"/>
        <v>18</v>
      </c>
      <c r="AC227" s="17">
        <f t="shared" si="105"/>
        <v>14</v>
      </c>
      <c r="AD227" s="17">
        <f t="shared" si="106"/>
        <v>18</v>
      </c>
      <c r="AE227" s="17">
        <f t="shared" si="107"/>
        <v>14</v>
      </c>
      <c r="AF227" s="17">
        <f t="shared" si="108"/>
        <v>18</v>
      </c>
      <c r="AG227" s="17">
        <f t="shared" si="109"/>
        <v>14</v>
      </c>
      <c r="AH227" s="17">
        <f t="shared" si="110"/>
        <v>18</v>
      </c>
      <c r="AI227" s="17" t="str">
        <f t="shared" si="111"/>
        <v/>
      </c>
      <c r="AJ227" s="17" t="str">
        <f t="shared" si="112"/>
        <v/>
      </c>
      <c r="AK227" s="17" t="str">
        <f t="shared" si="113"/>
        <v/>
      </c>
      <c r="AL227" s="17" t="str">
        <f t="shared" si="114"/>
        <v>2pm-6pm</v>
      </c>
      <c r="AM227" s="17" t="str">
        <f t="shared" si="115"/>
        <v>2pm-6pm</v>
      </c>
      <c r="AN227" s="17" t="str">
        <f t="shared" si="116"/>
        <v>2pm-6pm</v>
      </c>
      <c r="AO227" s="17" t="str">
        <f t="shared" si="117"/>
        <v>2pm-6pm</v>
      </c>
      <c r="AP227" s="17" t="str">
        <f t="shared" si="118"/>
        <v>2pm-6pm</v>
      </c>
      <c r="AQ227" s="17" t="str">
        <f t="shared" si="119"/>
        <v/>
      </c>
      <c r="AR227" s="17" t="s">
        <v>867</v>
      </c>
      <c r="AV227" s="17" t="s">
        <v>30</v>
      </c>
      <c r="AW227" s="17" t="s">
        <v>30</v>
      </c>
      <c r="AX227" s="16" t="str">
        <f t="shared" si="12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   'phone-number': "", 'address': "1400 Stout St Denver Denver CO", 'other-amenities': ['','',''], 'has-drink':true, 'has-food':true},</v>
      </c>
      <c r="AY227" s="17" t="str">
        <f t="shared" si="121"/>
        <v/>
      </c>
      <c r="AZ227" s="17" t="str">
        <f t="shared" si="122"/>
        <v/>
      </c>
      <c r="BA227" s="17" t="str">
        <f t="shared" si="123"/>
        <v/>
      </c>
      <c r="BB227" s="17" t="str">
        <f t="shared" si="124"/>
        <v>&lt;img src=@img/drinkicon.png@&gt;</v>
      </c>
      <c r="BC227" s="17" t="str">
        <f t="shared" si="125"/>
        <v>&lt;img src=@img/foodicon.png@&gt;</v>
      </c>
      <c r="BD227" s="17" t="str">
        <f t="shared" si="126"/>
        <v>&lt;img src=@img/drinkicon.png@&gt;&lt;img src=@img/foodicon.png@&gt;</v>
      </c>
      <c r="BE227" s="17" t="str">
        <f t="shared" si="127"/>
        <v>drink food   Downtown</v>
      </c>
      <c r="BF227" s="17" t="str">
        <f t="shared" si="128"/>
        <v>Downtown</v>
      </c>
      <c r="BG227" s="17">
        <v>39.744083000000003</v>
      </c>
      <c r="BH227" s="17">
        <v>-104.99507199999999</v>
      </c>
      <c r="BI227" s="17" t="str">
        <f t="shared" si="97"/>
        <v>[39.744083,-104.995072],</v>
      </c>
      <c r="BK227" s="17" t="str">
        <f t="shared" si="98"/>
        <v/>
      </c>
      <c r="BL227" s="7"/>
    </row>
    <row r="228" spans="2:64" ht="135">
      <c r="B228" t="s">
        <v>153</v>
      </c>
      <c r="C228" t="s">
        <v>356</v>
      </c>
      <c r="G228" s="17" t="s">
        <v>605</v>
      </c>
      <c r="H228">
        <v>1500</v>
      </c>
      <c r="I228">
        <v>1800</v>
      </c>
      <c r="J228" s="17">
        <v>1500</v>
      </c>
      <c r="K228" s="17">
        <v>1800</v>
      </c>
      <c r="L228" s="17">
        <v>1500</v>
      </c>
      <c r="M228" s="17">
        <v>1800</v>
      </c>
      <c r="N228" s="17">
        <v>1500</v>
      </c>
      <c r="O228" s="17">
        <v>1800</v>
      </c>
      <c r="P228" s="17">
        <v>1500</v>
      </c>
      <c r="Q228" s="17">
        <v>1800</v>
      </c>
      <c r="R228" s="17">
        <v>1500</v>
      </c>
      <c r="S228" s="17">
        <v>1800</v>
      </c>
      <c r="T228" s="17">
        <v>1500</v>
      </c>
      <c r="U228" s="17">
        <v>1800</v>
      </c>
      <c r="V228" s="8" t="s">
        <v>1144</v>
      </c>
      <c r="W228" s="17">
        <f t="shared" si="99"/>
        <v>15</v>
      </c>
      <c r="X228" s="17">
        <f t="shared" si="100"/>
        <v>18</v>
      </c>
      <c r="Y228" s="17">
        <f t="shared" si="101"/>
        <v>15</v>
      </c>
      <c r="Z228" s="17">
        <f t="shared" si="102"/>
        <v>18</v>
      </c>
      <c r="AA228" s="17">
        <f t="shared" si="103"/>
        <v>15</v>
      </c>
      <c r="AB228" s="17">
        <f t="shared" si="104"/>
        <v>18</v>
      </c>
      <c r="AC228" s="17">
        <f t="shared" si="105"/>
        <v>15</v>
      </c>
      <c r="AD228" s="17">
        <f t="shared" si="106"/>
        <v>18</v>
      </c>
      <c r="AE228" s="17">
        <f t="shared" si="107"/>
        <v>15</v>
      </c>
      <c r="AF228" s="17">
        <f t="shared" si="108"/>
        <v>18</v>
      </c>
      <c r="AG228" s="17">
        <f t="shared" si="109"/>
        <v>15</v>
      </c>
      <c r="AH228" s="17">
        <f t="shared" si="110"/>
        <v>18</v>
      </c>
      <c r="AI228" s="17">
        <f t="shared" si="111"/>
        <v>15</v>
      </c>
      <c r="AJ228" s="17">
        <f t="shared" si="112"/>
        <v>18</v>
      </c>
      <c r="AK228" s="17" t="str">
        <f t="shared" si="113"/>
        <v>3pm-6pm</v>
      </c>
      <c r="AL228" s="17" t="str">
        <f t="shared" si="114"/>
        <v>3pm-6pm</v>
      </c>
      <c r="AM228" s="17" t="str">
        <f t="shared" si="115"/>
        <v>3pm-6pm</v>
      </c>
      <c r="AN228" s="17" t="str">
        <f t="shared" si="116"/>
        <v>3pm-6pm</v>
      </c>
      <c r="AO228" s="17" t="str">
        <f t="shared" si="117"/>
        <v>3pm-6pm</v>
      </c>
      <c r="AP228" s="17" t="str">
        <f t="shared" si="118"/>
        <v>3pm-6pm</v>
      </c>
      <c r="AQ228" s="17" t="str">
        <f t="shared" si="119"/>
        <v>3pm-6pm</v>
      </c>
      <c r="AR228" s="1" t="s">
        <v>794</v>
      </c>
      <c r="AV228" s="4" t="s">
        <v>30</v>
      </c>
      <c r="AW228" s="4" t="s">
        <v>30</v>
      </c>
      <c r="AX228" s="16" t="str">
        <f t="shared" si="12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   'phone-number': "", 'address': "11810 W. Colfax Ave. Denver CO", 'other-amenities': ['','',''], 'has-drink':true, 'has-food':true},</v>
      </c>
      <c r="AY228" s="17" t="str">
        <f t="shared" si="121"/>
        <v/>
      </c>
      <c r="AZ228" s="17" t="str">
        <f t="shared" si="122"/>
        <v/>
      </c>
      <c r="BA228" s="17" t="str">
        <f t="shared" si="123"/>
        <v/>
      </c>
      <c r="BB228" s="17" t="str">
        <f t="shared" si="124"/>
        <v>&lt;img src=@img/drinkicon.png@&gt;</v>
      </c>
      <c r="BC228" s="17" t="str">
        <f t="shared" si="125"/>
        <v>&lt;img src=@img/foodicon.png@&gt;</v>
      </c>
      <c r="BD228" s="17" t="str">
        <f t="shared" si="126"/>
        <v>&lt;img src=@img/drinkicon.png@&gt;&lt;img src=@img/foodicon.png@&gt;</v>
      </c>
      <c r="BE228" s="17" t="str">
        <f t="shared" si="127"/>
        <v>drink food   Lakewood</v>
      </c>
      <c r="BF228" s="17" t="str">
        <f t="shared" si="128"/>
        <v>Lakewood</v>
      </c>
      <c r="BG228" s="17">
        <v>39.739877999999997</v>
      </c>
      <c r="BH228" s="17">
        <v>-105.130955</v>
      </c>
      <c r="BI228" s="17" t="str">
        <f t="shared" si="97"/>
        <v>[39.739878,-105.130955],</v>
      </c>
      <c r="BK228" s="17" t="str">
        <f t="shared" si="98"/>
        <v/>
      </c>
      <c r="BL228" s="7"/>
    </row>
    <row r="229" spans="2:64" ht="135">
      <c r="B229" t="s">
        <v>154</v>
      </c>
      <c r="C229" t="s">
        <v>702</v>
      </c>
      <c r="G229" s="17" t="s">
        <v>606</v>
      </c>
      <c r="H229" t="s">
        <v>488</v>
      </c>
      <c r="I229" t="s">
        <v>490</v>
      </c>
      <c r="J229" s="17"/>
      <c r="K229" s="17"/>
      <c r="L229" s="17" t="s">
        <v>488</v>
      </c>
      <c r="M229" s="17" t="s">
        <v>490</v>
      </c>
      <c r="N229" s="17" t="s">
        <v>488</v>
      </c>
      <c r="O229" s="17" t="s">
        <v>490</v>
      </c>
      <c r="P229" s="17" t="s">
        <v>488</v>
      </c>
      <c r="Q229" s="17" t="s">
        <v>490</v>
      </c>
      <c r="R229" s="17" t="s">
        <v>488</v>
      </c>
      <c r="S229" s="17" t="s">
        <v>490</v>
      </c>
      <c r="T229" s="17" t="s">
        <v>488</v>
      </c>
      <c r="U229" s="17" t="s">
        <v>490</v>
      </c>
      <c r="V229" s="8" t="s">
        <v>396</v>
      </c>
      <c r="W229" s="17">
        <f t="shared" si="99"/>
        <v>15</v>
      </c>
      <c r="X229" s="17">
        <f t="shared" si="100"/>
        <v>18</v>
      </c>
      <c r="Y229" s="17" t="str">
        <f t="shared" si="101"/>
        <v/>
      </c>
      <c r="Z229" s="17" t="str">
        <f t="shared" si="102"/>
        <v/>
      </c>
      <c r="AA229" s="17">
        <f t="shared" si="103"/>
        <v>15</v>
      </c>
      <c r="AB229" s="17">
        <f t="shared" si="104"/>
        <v>18</v>
      </c>
      <c r="AC229" s="17">
        <f t="shared" si="105"/>
        <v>15</v>
      </c>
      <c r="AD229" s="17">
        <f t="shared" si="106"/>
        <v>18</v>
      </c>
      <c r="AE229" s="17">
        <f t="shared" si="107"/>
        <v>15</v>
      </c>
      <c r="AF229" s="17">
        <f t="shared" si="108"/>
        <v>18</v>
      </c>
      <c r="AG229" s="17">
        <f t="shared" si="109"/>
        <v>15</v>
      </c>
      <c r="AH229" s="17">
        <f t="shared" si="110"/>
        <v>18</v>
      </c>
      <c r="AI229" s="17">
        <f t="shared" si="111"/>
        <v>15</v>
      </c>
      <c r="AJ229" s="17">
        <f t="shared" si="112"/>
        <v>18</v>
      </c>
      <c r="AK229" s="17" t="str">
        <f t="shared" si="113"/>
        <v>3pm-6pm</v>
      </c>
      <c r="AL229" s="17" t="str">
        <f t="shared" si="114"/>
        <v/>
      </c>
      <c r="AM229" s="17" t="str">
        <f t="shared" si="115"/>
        <v>3pm-6pm</v>
      </c>
      <c r="AN229" s="17" t="str">
        <f t="shared" si="116"/>
        <v>3pm-6pm</v>
      </c>
      <c r="AO229" s="17" t="str">
        <f t="shared" si="117"/>
        <v>3pm-6pm</v>
      </c>
      <c r="AP229" s="17" t="str">
        <f t="shared" si="118"/>
        <v>3pm-6pm</v>
      </c>
      <c r="AQ229" s="17" t="str">
        <f t="shared" si="119"/>
        <v>3pm-6pm</v>
      </c>
      <c r="AR229" s="1" t="s">
        <v>795</v>
      </c>
      <c r="AV229" s="4" t="s">
        <v>30</v>
      </c>
      <c r="AW229" s="4" t="s">
        <v>30</v>
      </c>
      <c r="AX229" s="16" t="str">
        <f t="shared" si="12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   'phone-number': "", 'address': "1514 York St. Denver CO", 'other-amenities': ['','',''], 'has-drink':true, 'has-food':true},</v>
      </c>
      <c r="AY229" s="17" t="str">
        <f t="shared" si="121"/>
        <v/>
      </c>
      <c r="AZ229" s="17" t="str">
        <f t="shared" si="122"/>
        <v/>
      </c>
      <c r="BA229" s="17" t="str">
        <f t="shared" si="123"/>
        <v/>
      </c>
      <c r="BB229" s="17" t="str">
        <f t="shared" si="124"/>
        <v>&lt;img src=@img/drinkicon.png@&gt;</v>
      </c>
      <c r="BC229" s="17" t="str">
        <f t="shared" si="125"/>
        <v>&lt;img src=@img/foodicon.png@&gt;</v>
      </c>
      <c r="BD229" s="17" t="str">
        <f t="shared" si="126"/>
        <v>&lt;img src=@img/drinkicon.png@&gt;&lt;img src=@img/foodicon.png@&gt;</v>
      </c>
      <c r="BE229" s="17" t="str">
        <f t="shared" si="127"/>
        <v>drink food   city</v>
      </c>
      <c r="BF229" s="17" t="str">
        <f t="shared" si="128"/>
        <v>City Park</v>
      </c>
      <c r="BG229" s="17">
        <v>39.740278000000004</v>
      </c>
      <c r="BH229" s="17">
        <v>-104.959621</v>
      </c>
      <c r="BI229" s="17" t="str">
        <f t="shared" si="97"/>
        <v>[39.740278,-104.959621],</v>
      </c>
      <c r="BK229" s="17" t="str">
        <f t="shared" si="98"/>
        <v/>
      </c>
      <c r="BL229" s="7"/>
    </row>
    <row r="230" spans="2:64" ht="150">
      <c r="B230" t="s">
        <v>229</v>
      </c>
      <c r="C230" t="s">
        <v>703</v>
      </c>
      <c r="G230" s="17" t="s">
        <v>680</v>
      </c>
      <c r="J230" t="s">
        <v>495</v>
      </c>
      <c r="K230" t="s">
        <v>490</v>
      </c>
      <c r="L230" s="17" t="s">
        <v>495</v>
      </c>
      <c r="M230" s="17" t="s">
        <v>490</v>
      </c>
      <c r="N230" s="17" t="s">
        <v>495</v>
      </c>
      <c r="O230" s="17" t="s">
        <v>490</v>
      </c>
      <c r="P230" s="17" t="s">
        <v>495</v>
      </c>
      <c r="Q230" s="17" t="s">
        <v>490</v>
      </c>
      <c r="R230" s="17" t="s">
        <v>495</v>
      </c>
      <c r="S230" s="17" t="s">
        <v>490</v>
      </c>
      <c r="V230" s="8" t="s">
        <v>457</v>
      </c>
      <c r="W230" s="17" t="str">
        <f t="shared" si="99"/>
        <v/>
      </c>
      <c r="X230" s="17" t="str">
        <f t="shared" si="100"/>
        <v/>
      </c>
      <c r="Y230" s="17">
        <f t="shared" si="101"/>
        <v>16</v>
      </c>
      <c r="Z230" s="17">
        <f t="shared" si="102"/>
        <v>18</v>
      </c>
      <c r="AA230" s="17">
        <f t="shared" si="103"/>
        <v>16</v>
      </c>
      <c r="AB230" s="17">
        <f t="shared" si="104"/>
        <v>18</v>
      </c>
      <c r="AC230" s="17">
        <f t="shared" si="105"/>
        <v>16</v>
      </c>
      <c r="AD230" s="17">
        <f t="shared" si="106"/>
        <v>18</v>
      </c>
      <c r="AE230" s="17">
        <f t="shared" si="107"/>
        <v>16</v>
      </c>
      <c r="AF230" s="17">
        <f t="shared" si="108"/>
        <v>18</v>
      </c>
      <c r="AG230" s="17">
        <f t="shared" si="109"/>
        <v>16</v>
      </c>
      <c r="AH230" s="17">
        <f t="shared" si="110"/>
        <v>18</v>
      </c>
      <c r="AI230" s="17" t="str">
        <f t="shared" si="111"/>
        <v/>
      </c>
      <c r="AJ230" s="17" t="str">
        <f t="shared" si="112"/>
        <v/>
      </c>
      <c r="AK230" s="17" t="str">
        <f t="shared" si="113"/>
        <v/>
      </c>
      <c r="AL230" s="17" t="str">
        <f t="shared" si="114"/>
        <v>4pm-6pm</v>
      </c>
      <c r="AM230" s="17" t="str">
        <f t="shared" si="115"/>
        <v>4pm-6pm</v>
      </c>
      <c r="AN230" s="17" t="str">
        <f t="shared" si="116"/>
        <v>4pm-6pm</v>
      </c>
      <c r="AO230" s="17" t="str">
        <f t="shared" si="117"/>
        <v>4pm-6pm</v>
      </c>
      <c r="AP230" s="17" t="str">
        <f t="shared" si="118"/>
        <v>4pm-6pm</v>
      </c>
      <c r="AQ230" s="17" t="str">
        <f t="shared" si="119"/>
        <v/>
      </c>
      <c r="AR230" s="17" t="s">
        <v>868</v>
      </c>
      <c r="AV230" s="17" t="s">
        <v>30</v>
      </c>
      <c r="AW230" s="17" t="s">
        <v>30</v>
      </c>
      <c r="AX230" s="16" t="str">
        <f t="shared" si="12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   'phone-number': "", 'address': "1441 Larimer Street Denver CO", 'other-amenities': ['','',''], 'has-drink':true, 'has-food':true},</v>
      </c>
      <c r="AY230" s="17" t="str">
        <f t="shared" si="121"/>
        <v/>
      </c>
      <c r="AZ230" s="17" t="str">
        <f t="shared" si="122"/>
        <v/>
      </c>
      <c r="BA230" s="17" t="str">
        <f t="shared" si="123"/>
        <v/>
      </c>
      <c r="BB230" s="17" t="str">
        <f t="shared" si="124"/>
        <v>&lt;img src=@img/drinkicon.png@&gt;</v>
      </c>
      <c r="BC230" s="17" t="str">
        <f t="shared" si="125"/>
        <v>&lt;img src=@img/foodicon.png@&gt;</v>
      </c>
      <c r="BD230" s="17" t="str">
        <f t="shared" si="126"/>
        <v>&lt;img src=@img/drinkicon.png@&gt;&lt;img src=@img/foodicon.png@&gt;</v>
      </c>
      <c r="BE230" s="17" t="str">
        <f t="shared" si="127"/>
        <v>drink food   larimer</v>
      </c>
      <c r="BF230" s="17" t="str">
        <f t="shared" si="128"/>
        <v>Larimer Square</v>
      </c>
      <c r="BG230" s="17">
        <v>39.748137999999997</v>
      </c>
      <c r="BH230" s="17">
        <v>-104.999334</v>
      </c>
      <c r="BI230" s="17" t="str">
        <f t="shared" si="97"/>
        <v>[39.748138,-104.999334],</v>
      </c>
      <c r="BK230" s="17" t="str">
        <f t="shared" si="98"/>
        <v/>
      </c>
      <c r="BL230" s="7"/>
    </row>
    <row r="231" spans="2:64" ht="150">
      <c r="B231" t="s">
        <v>155</v>
      </c>
      <c r="C231" t="s">
        <v>703</v>
      </c>
      <c r="G231" s="17" t="s">
        <v>607</v>
      </c>
      <c r="H231" t="s">
        <v>498</v>
      </c>
      <c r="I231" t="s">
        <v>490</v>
      </c>
      <c r="J231" t="s">
        <v>498</v>
      </c>
      <c r="K231" t="s">
        <v>490</v>
      </c>
      <c r="L231" s="17" t="s">
        <v>498</v>
      </c>
      <c r="M231" s="17" t="s">
        <v>490</v>
      </c>
      <c r="N231" s="17" t="s">
        <v>498</v>
      </c>
      <c r="O231" s="17" t="s">
        <v>490</v>
      </c>
      <c r="P231" s="17" t="s">
        <v>498</v>
      </c>
      <c r="Q231" s="17" t="s">
        <v>490</v>
      </c>
      <c r="R231" s="17" t="s">
        <v>498</v>
      </c>
      <c r="S231" s="17" t="s">
        <v>490</v>
      </c>
      <c r="T231" t="s">
        <v>498</v>
      </c>
      <c r="U231" t="s">
        <v>490</v>
      </c>
      <c r="V231" s="8" t="s">
        <v>397</v>
      </c>
      <c r="W231" s="17">
        <f t="shared" si="99"/>
        <v>14</v>
      </c>
      <c r="X231" s="17">
        <f t="shared" si="100"/>
        <v>18</v>
      </c>
      <c r="Y231" s="17">
        <f t="shared" si="101"/>
        <v>14</v>
      </c>
      <c r="Z231" s="17">
        <f t="shared" si="102"/>
        <v>18</v>
      </c>
      <c r="AA231" s="17">
        <f t="shared" si="103"/>
        <v>14</v>
      </c>
      <c r="AB231" s="17">
        <f t="shared" si="104"/>
        <v>18</v>
      </c>
      <c r="AC231" s="17">
        <f t="shared" si="105"/>
        <v>14</v>
      </c>
      <c r="AD231" s="17">
        <f t="shared" si="106"/>
        <v>18</v>
      </c>
      <c r="AE231" s="17">
        <f t="shared" si="107"/>
        <v>14</v>
      </c>
      <c r="AF231" s="17">
        <f t="shared" si="108"/>
        <v>18</v>
      </c>
      <c r="AG231" s="17">
        <f t="shared" si="109"/>
        <v>14</v>
      </c>
      <c r="AH231" s="17">
        <f t="shared" si="110"/>
        <v>18</v>
      </c>
      <c r="AI231" s="17">
        <f t="shared" si="111"/>
        <v>14</v>
      </c>
      <c r="AJ231" s="17">
        <f t="shared" si="112"/>
        <v>18</v>
      </c>
      <c r="AK231" s="17" t="str">
        <f t="shared" si="113"/>
        <v>2pm-6pm</v>
      </c>
      <c r="AL231" s="17" t="str">
        <f t="shared" si="114"/>
        <v>2pm-6pm</v>
      </c>
      <c r="AM231" s="17" t="str">
        <f t="shared" si="115"/>
        <v>2pm-6pm</v>
      </c>
      <c r="AN231" s="17" t="str">
        <f t="shared" si="116"/>
        <v>2pm-6pm</v>
      </c>
      <c r="AO231" s="17" t="str">
        <f t="shared" si="117"/>
        <v>2pm-6pm</v>
      </c>
      <c r="AP231" s="17" t="str">
        <f t="shared" si="118"/>
        <v>2pm-6pm</v>
      </c>
      <c r="AQ231" s="17" t="str">
        <f t="shared" si="119"/>
        <v>2pm-6pm</v>
      </c>
      <c r="AR231" s="2" t="s">
        <v>796</v>
      </c>
      <c r="AS231" t="s">
        <v>485</v>
      </c>
      <c r="AV231" s="4" t="s">
        <v>30</v>
      </c>
      <c r="AW231" s="4" t="s">
        <v>30</v>
      </c>
      <c r="AX231" s="16" t="str">
        <f t="shared" si="12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   'phone-number': "", 'address': "1400 Larimer Street Denver CO", 'other-amenities': ['outside','',''], 'has-drink':true, 'has-food':true},</v>
      </c>
      <c r="AY231" s="17" t="str">
        <f t="shared" si="121"/>
        <v>&lt;img src=@img/outdoor.png@&gt;</v>
      </c>
      <c r="AZ231" s="17" t="str">
        <f t="shared" si="122"/>
        <v/>
      </c>
      <c r="BA231" s="17" t="str">
        <f t="shared" si="123"/>
        <v/>
      </c>
      <c r="BB231" s="17" t="str">
        <f t="shared" si="124"/>
        <v>&lt;img src=@img/drinkicon.png@&gt;</v>
      </c>
      <c r="BC231" s="17" t="str">
        <f t="shared" si="125"/>
        <v>&lt;img src=@img/foodicon.png@&gt;</v>
      </c>
      <c r="BD231" s="17" t="str">
        <f t="shared" si="126"/>
        <v>&lt;img src=@img/outdoor.png@&gt;&lt;img src=@img/drinkicon.png@&gt;&lt;img src=@img/foodicon.png@&gt;</v>
      </c>
      <c r="BE231" s="17" t="str">
        <f t="shared" si="127"/>
        <v>outdoor drink food   larimer</v>
      </c>
      <c r="BF231" s="17" t="str">
        <f t="shared" si="128"/>
        <v>Larimer Square</v>
      </c>
      <c r="BG231" s="17">
        <v>39.747244999999999</v>
      </c>
      <c r="BH231" s="17">
        <v>-104.99946</v>
      </c>
      <c r="BI231" s="17" t="str">
        <f t="shared" si="97"/>
        <v>[39.747245,-104.99946],</v>
      </c>
      <c r="BK231" s="17" t="str">
        <f t="shared" si="98"/>
        <v/>
      </c>
      <c r="BL231" s="7"/>
    </row>
    <row r="232" spans="2:64" ht="120">
      <c r="B232" t="s">
        <v>971</v>
      </c>
      <c r="C232" t="s">
        <v>907</v>
      </c>
      <c r="G232" s="16" t="s">
        <v>972</v>
      </c>
      <c r="N232" s="17"/>
      <c r="O232" s="17"/>
      <c r="P232" s="17"/>
      <c r="Q232" s="17"/>
      <c r="R232" s="17"/>
      <c r="S232" s="17"/>
      <c r="T232" s="17"/>
      <c r="U232" s="17"/>
      <c r="W232" s="17" t="str">
        <f t="shared" si="99"/>
        <v/>
      </c>
      <c r="X232" s="17" t="str">
        <f t="shared" si="100"/>
        <v/>
      </c>
      <c r="Y232" s="17" t="str">
        <f t="shared" si="101"/>
        <v/>
      </c>
      <c r="Z232" s="17" t="str">
        <f t="shared" si="102"/>
        <v/>
      </c>
      <c r="AA232" s="17" t="str">
        <f t="shared" si="103"/>
        <v/>
      </c>
      <c r="AB232" s="17" t="str">
        <f t="shared" si="104"/>
        <v/>
      </c>
      <c r="AC232" s="17" t="str">
        <f t="shared" si="105"/>
        <v/>
      </c>
      <c r="AD232" s="17" t="str">
        <f t="shared" si="106"/>
        <v/>
      </c>
      <c r="AE232" s="17" t="str">
        <f t="shared" si="107"/>
        <v/>
      </c>
      <c r="AF232" s="17" t="str">
        <f t="shared" si="108"/>
        <v/>
      </c>
      <c r="AG232" s="17" t="str">
        <f t="shared" si="109"/>
        <v/>
      </c>
      <c r="AH232" s="17" t="str">
        <f t="shared" si="110"/>
        <v/>
      </c>
      <c r="AI232" s="17" t="str">
        <f t="shared" si="111"/>
        <v/>
      </c>
      <c r="AJ232" s="17" t="str">
        <f t="shared" si="112"/>
        <v/>
      </c>
      <c r="AK232" s="17" t="str">
        <f t="shared" si="113"/>
        <v/>
      </c>
      <c r="AL232" s="17" t="str">
        <f t="shared" si="114"/>
        <v/>
      </c>
      <c r="AM232" s="17" t="str">
        <f t="shared" si="115"/>
        <v/>
      </c>
      <c r="AN232" s="17" t="str">
        <f t="shared" si="116"/>
        <v/>
      </c>
      <c r="AO232" s="17" t="str">
        <f t="shared" si="117"/>
        <v/>
      </c>
      <c r="AP232" s="17" t="str">
        <f t="shared" si="118"/>
        <v/>
      </c>
      <c r="AQ232" s="17" t="str">
        <f t="shared" si="119"/>
        <v/>
      </c>
      <c r="AR232" t="s">
        <v>1087</v>
      </c>
      <c r="AV232" s="4" t="s">
        <v>31</v>
      </c>
      <c r="AW232" s="4" t="s">
        <v>31</v>
      </c>
      <c r="AX232" s="16" t="str">
        <f t="shared" si="120"/>
        <v>{
    'name': "Tatarian",
    'area': "highlands",'hours': {
      'sunday-start':"", 'sunday-end':"", 'monday-start':"", 'monday-end':"", 'tuesday-start':"", 'tuesday-end':"", 'wednesday-start':"", 'wednesday-end':"", 'thursday-start':"", 'thursday-end':"", 'friday-start':"", 'friday-end':"", 'saturday-start':"", 'saturday-end':""},  'description': "", 'link':"https://thetatarian.com/", 'pricing':"",   'phone-number': "", 'address': "4024 Tennyson St Denver CO", 'other-amenities': ['','',''], 'has-drink':false, 'has-food':false},</v>
      </c>
      <c r="AY232" s="17" t="str">
        <f t="shared" si="121"/>
        <v/>
      </c>
      <c r="AZ232" s="17" t="str">
        <f t="shared" si="122"/>
        <v/>
      </c>
      <c r="BA232" s="17" t="str">
        <f t="shared" si="123"/>
        <v/>
      </c>
      <c r="BB232" s="17" t="str">
        <f t="shared" si="124"/>
        <v/>
      </c>
      <c r="BC232" s="17" t="str">
        <f t="shared" si="125"/>
        <v/>
      </c>
      <c r="BD232" s="17" t="str">
        <f t="shared" si="126"/>
        <v/>
      </c>
      <c r="BE232" s="17" t="str">
        <f t="shared" si="127"/>
        <v xml:space="preserve">  highlands</v>
      </c>
      <c r="BF232" s="17" t="str">
        <f t="shared" si="128"/>
        <v>Highlands</v>
      </c>
      <c r="BG232" s="17">
        <v>39.772125000000003</v>
      </c>
      <c r="BH232" s="17">
        <v>-105.04366400000001</v>
      </c>
      <c r="BI232" s="17" t="str">
        <f t="shared" si="97"/>
        <v>[39.772125,-105.043664],</v>
      </c>
      <c r="BK232" s="17" t="str">
        <f t="shared" si="98"/>
        <v/>
      </c>
    </row>
    <row r="233" spans="2:64" ht="150">
      <c r="B233" t="s">
        <v>156</v>
      </c>
      <c r="C233" t="s">
        <v>343</v>
      </c>
      <c r="G233" s="17" t="s">
        <v>608</v>
      </c>
      <c r="J233" s="17" t="s">
        <v>488</v>
      </c>
      <c r="K233" s="17" t="s">
        <v>491</v>
      </c>
      <c r="L233" s="17" t="s">
        <v>488</v>
      </c>
      <c r="M233" s="17" t="s">
        <v>491</v>
      </c>
      <c r="N233" s="17" t="s">
        <v>488</v>
      </c>
      <c r="O233" s="17" t="s">
        <v>491</v>
      </c>
      <c r="P233" s="17" t="s">
        <v>488</v>
      </c>
      <c r="Q233" s="17" t="s">
        <v>491</v>
      </c>
      <c r="R233" s="17" t="s">
        <v>488</v>
      </c>
      <c r="S233" s="17" t="s">
        <v>491</v>
      </c>
      <c r="T233" s="17"/>
      <c r="U233" s="17"/>
      <c r="V233" s="17" t="s">
        <v>398</v>
      </c>
      <c r="W233" s="17" t="str">
        <f t="shared" si="99"/>
        <v/>
      </c>
      <c r="X233" s="17" t="str">
        <f t="shared" si="100"/>
        <v/>
      </c>
      <c r="Y233" s="17">
        <f t="shared" si="101"/>
        <v>15</v>
      </c>
      <c r="Z233" s="17">
        <f t="shared" si="102"/>
        <v>19</v>
      </c>
      <c r="AA233" s="17">
        <f t="shared" si="103"/>
        <v>15</v>
      </c>
      <c r="AB233" s="17">
        <f t="shared" si="104"/>
        <v>19</v>
      </c>
      <c r="AC233" s="17">
        <f t="shared" si="105"/>
        <v>15</v>
      </c>
      <c r="AD233" s="17">
        <f t="shared" si="106"/>
        <v>19</v>
      </c>
      <c r="AE233" s="17">
        <f t="shared" si="107"/>
        <v>15</v>
      </c>
      <c r="AF233" s="17">
        <f t="shared" si="108"/>
        <v>19</v>
      </c>
      <c r="AG233" s="17">
        <f t="shared" si="109"/>
        <v>15</v>
      </c>
      <c r="AH233" s="17">
        <f t="shared" si="110"/>
        <v>19</v>
      </c>
      <c r="AI233" s="17" t="str">
        <f t="shared" si="111"/>
        <v/>
      </c>
      <c r="AJ233" s="17" t="str">
        <f t="shared" si="112"/>
        <v/>
      </c>
      <c r="AK233" s="17" t="str">
        <f t="shared" si="113"/>
        <v/>
      </c>
      <c r="AL233" s="17" t="str">
        <f t="shared" si="114"/>
        <v>3pm-7pm</v>
      </c>
      <c r="AM233" s="17" t="str">
        <f t="shared" si="115"/>
        <v>3pm-7pm</v>
      </c>
      <c r="AN233" s="17" t="str">
        <f t="shared" si="116"/>
        <v>3pm-7pm</v>
      </c>
      <c r="AO233" s="17" t="str">
        <f t="shared" si="117"/>
        <v>3pm-7pm</v>
      </c>
      <c r="AP233" s="17" t="str">
        <f t="shared" si="118"/>
        <v>3pm-7pm</v>
      </c>
      <c r="AQ233" s="17" t="str">
        <f t="shared" si="119"/>
        <v/>
      </c>
      <c r="AR233" s="18" t="s">
        <v>797</v>
      </c>
      <c r="AV233" s="17" t="s">
        <v>30</v>
      </c>
      <c r="AW233" s="17" t="s">
        <v>30</v>
      </c>
      <c r="AX233" s="16" t="str">
        <f t="shared" si="12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   'phone-number': "", 'address': "1949 Market Street Denver CO", 'other-amenities': ['','',''], 'has-drink':true, 'has-food':true},</v>
      </c>
      <c r="AY233" s="17" t="str">
        <f t="shared" si="121"/>
        <v/>
      </c>
      <c r="AZ233" s="17" t="str">
        <f t="shared" si="122"/>
        <v/>
      </c>
      <c r="BA233" s="17" t="str">
        <f t="shared" si="123"/>
        <v/>
      </c>
      <c r="BB233" s="17" t="str">
        <f t="shared" si="124"/>
        <v>&lt;img src=@img/drinkicon.png@&gt;</v>
      </c>
      <c r="BC233" s="17" t="str">
        <f t="shared" si="125"/>
        <v>&lt;img src=@img/foodicon.png@&gt;</v>
      </c>
      <c r="BD233" s="17" t="str">
        <f t="shared" si="126"/>
        <v>&lt;img src=@img/drinkicon.png@&gt;&lt;img src=@img/foodicon.png@&gt;</v>
      </c>
      <c r="BE233" s="17" t="str">
        <f t="shared" si="127"/>
        <v>drink food   Ballpark</v>
      </c>
      <c r="BF233" s="17" t="str">
        <f t="shared" si="128"/>
        <v>Ballpark</v>
      </c>
      <c r="BG233" s="17">
        <v>39.753545000000003</v>
      </c>
      <c r="BH233" s="17">
        <v>-104.993899</v>
      </c>
      <c r="BI233" s="17" t="str">
        <f t="shared" si="97"/>
        <v>[39.753545,-104.993899],</v>
      </c>
      <c r="BK233" s="17" t="str">
        <f t="shared" si="98"/>
        <v/>
      </c>
      <c r="BL233" s="7"/>
    </row>
    <row r="234" spans="2:64" ht="150">
      <c r="B234" s="17" t="s">
        <v>157</v>
      </c>
      <c r="C234" t="s">
        <v>700</v>
      </c>
      <c r="G234" s="17" t="s">
        <v>609</v>
      </c>
      <c r="J234" t="s">
        <v>488</v>
      </c>
      <c r="K234" t="s">
        <v>491</v>
      </c>
      <c r="L234" t="s">
        <v>488</v>
      </c>
      <c r="M234" t="s">
        <v>491</v>
      </c>
      <c r="N234" t="s">
        <v>488</v>
      </c>
      <c r="O234" t="s">
        <v>491</v>
      </c>
      <c r="P234" t="s">
        <v>488</v>
      </c>
      <c r="Q234" t="s">
        <v>491</v>
      </c>
      <c r="R234" t="s">
        <v>488</v>
      </c>
      <c r="S234" t="s">
        <v>491</v>
      </c>
      <c r="V234" s="8" t="s">
        <v>399</v>
      </c>
      <c r="W234" s="17" t="str">
        <f t="shared" si="99"/>
        <v/>
      </c>
      <c r="X234" s="17" t="str">
        <f t="shared" si="100"/>
        <v/>
      </c>
      <c r="Y234" s="17">
        <f t="shared" si="101"/>
        <v>15</v>
      </c>
      <c r="Z234" s="17">
        <f t="shared" si="102"/>
        <v>19</v>
      </c>
      <c r="AA234" s="17">
        <f t="shared" si="103"/>
        <v>15</v>
      </c>
      <c r="AB234" s="17">
        <f t="shared" si="104"/>
        <v>19</v>
      </c>
      <c r="AC234" s="17">
        <f t="shared" si="105"/>
        <v>15</v>
      </c>
      <c r="AD234" s="17">
        <f t="shared" si="106"/>
        <v>19</v>
      </c>
      <c r="AE234" s="17">
        <f t="shared" si="107"/>
        <v>15</v>
      </c>
      <c r="AF234" s="17">
        <f t="shared" si="108"/>
        <v>19</v>
      </c>
      <c r="AG234" s="17">
        <f t="shared" si="109"/>
        <v>15</v>
      </c>
      <c r="AH234" s="17">
        <f t="shared" si="110"/>
        <v>19</v>
      </c>
      <c r="AI234" s="17" t="str">
        <f t="shared" si="111"/>
        <v/>
      </c>
      <c r="AJ234" s="17" t="str">
        <f t="shared" si="112"/>
        <v/>
      </c>
      <c r="AK234" s="17" t="str">
        <f t="shared" si="113"/>
        <v/>
      </c>
      <c r="AL234" s="17" t="str">
        <f t="shared" si="114"/>
        <v>3pm-7pm</v>
      </c>
      <c r="AM234" s="17" t="str">
        <f t="shared" si="115"/>
        <v>3pm-7pm</v>
      </c>
      <c r="AN234" s="17" t="str">
        <f t="shared" si="116"/>
        <v>3pm-7pm</v>
      </c>
      <c r="AO234" s="17" t="str">
        <f t="shared" si="117"/>
        <v>3pm-7pm</v>
      </c>
      <c r="AP234" s="17" t="str">
        <f t="shared" si="118"/>
        <v>3pm-7pm</v>
      </c>
      <c r="AQ234" s="17" t="str">
        <f t="shared" si="119"/>
        <v/>
      </c>
      <c r="AR234" s="2" t="s">
        <v>798</v>
      </c>
      <c r="AS234" t="s">
        <v>485</v>
      </c>
      <c r="AV234" s="4" t="s">
        <v>30</v>
      </c>
      <c r="AW234" s="4" t="s">
        <v>31</v>
      </c>
      <c r="AX234" s="16" t="str">
        <f t="shared" si="12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   'phone-number': "", 'address': "1475 S. Pearl St.; 303-226-1766 Denver CO", 'other-amenities': ['outside','',''], 'has-drink':true, 'has-food':false},</v>
      </c>
      <c r="AY234" s="17" t="str">
        <f t="shared" si="121"/>
        <v>&lt;img src=@img/outdoor.png@&gt;</v>
      </c>
      <c r="AZ234" s="17" t="str">
        <f t="shared" si="122"/>
        <v/>
      </c>
      <c r="BA234" s="17" t="str">
        <f t="shared" si="123"/>
        <v/>
      </c>
      <c r="BB234" s="17" t="str">
        <f t="shared" si="124"/>
        <v>&lt;img src=@img/drinkicon.png@&gt;</v>
      </c>
      <c r="BC234" s="17" t="str">
        <f t="shared" si="125"/>
        <v/>
      </c>
      <c r="BD234" s="17" t="str">
        <f t="shared" si="126"/>
        <v>&lt;img src=@img/outdoor.png@&gt;&lt;img src=@img/drinkicon.png@&gt;</v>
      </c>
      <c r="BE234" s="17" t="str">
        <f t="shared" si="127"/>
        <v>outdoor drink   Washington</v>
      </c>
      <c r="BF234" s="17" t="str">
        <f t="shared" si="128"/>
        <v>Washington Park</v>
      </c>
      <c r="BG234" s="17">
        <v>39.689847</v>
      </c>
      <c r="BH234" s="17">
        <v>-104.98064100000001</v>
      </c>
      <c r="BI234" s="17" t="str">
        <f t="shared" si="97"/>
        <v>[39.689847,-104.980641],</v>
      </c>
      <c r="BK234" s="17" t="str">
        <f t="shared" si="98"/>
        <v/>
      </c>
      <c r="BL234" s="7"/>
    </row>
    <row r="235" spans="2:64" ht="165">
      <c r="B235" s="17" t="s">
        <v>158</v>
      </c>
      <c r="C235" t="s">
        <v>356</v>
      </c>
      <c r="G235" s="17" t="s">
        <v>610</v>
      </c>
      <c r="J235" t="s">
        <v>498</v>
      </c>
      <c r="K235" t="s">
        <v>489</v>
      </c>
      <c r="L235" t="s">
        <v>498</v>
      </c>
      <c r="M235" t="s">
        <v>489</v>
      </c>
      <c r="N235" t="s">
        <v>498</v>
      </c>
      <c r="O235" t="s">
        <v>489</v>
      </c>
      <c r="P235" t="s">
        <v>498</v>
      </c>
      <c r="Q235" t="s">
        <v>489</v>
      </c>
      <c r="R235" t="s">
        <v>498</v>
      </c>
      <c r="S235" t="s">
        <v>489</v>
      </c>
      <c r="V235" s="8" t="s">
        <v>400</v>
      </c>
      <c r="W235" s="17" t="str">
        <f t="shared" si="99"/>
        <v/>
      </c>
      <c r="X235" s="17" t="str">
        <f t="shared" si="100"/>
        <v/>
      </c>
      <c r="Y235" s="17">
        <f t="shared" si="101"/>
        <v>14</v>
      </c>
      <c r="Z235" s="17">
        <f t="shared" si="102"/>
        <v>18.3</v>
      </c>
      <c r="AA235" s="17">
        <f t="shared" si="103"/>
        <v>14</v>
      </c>
      <c r="AB235" s="17">
        <f t="shared" si="104"/>
        <v>18.3</v>
      </c>
      <c r="AC235" s="17">
        <f t="shared" si="105"/>
        <v>14</v>
      </c>
      <c r="AD235" s="17">
        <f t="shared" si="106"/>
        <v>18.3</v>
      </c>
      <c r="AE235" s="17">
        <f t="shared" si="107"/>
        <v>14</v>
      </c>
      <c r="AF235" s="17">
        <f t="shared" si="108"/>
        <v>18.3</v>
      </c>
      <c r="AG235" s="17">
        <f t="shared" si="109"/>
        <v>14</v>
      </c>
      <c r="AH235" s="17">
        <f t="shared" si="110"/>
        <v>18.3</v>
      </c>
      <c r="AI235" s="17" t="str">
        <f t="shared" si="111"/>
        <v/>
      </c>
      <c r="AJ235" s="17" t="str">
        <f t="shared" si="112"/>
        <v/>
      </c>
      <c r="AK235" s="17" t="str">
        <f t="shared" si="113"/>
        <v/>
      </c>
      <c r="AL235" s="17" t="str">
        <f t="shared" si="114"/>
        <v>2pm-6.3pm</v>
      </c>
      <c r="AM235" s="17" t="str">
        <f t="shared" si="115"/>
        <v>2pm-6.3pm</v>
      </c>
      <c r="AN235" s="17" t="str">
        <f t="shared" si="116"/>
        <v>2pm-6.3pm</v>
      </c>
      <c r="AO235" s="17" t="str">
        <f t="shared" si="117"/>
        <v>2pm-6.3pm</v>
      </c>
      <c r="AP235" s="17" t="str">
        <f t="shared" si="118"/>
        <v>2pm-6.3pm</v>
      </c>
      <c r="AQ235" s="17" t="str">
        <f t="shared" si="119"/>
        <v/>
      </c>
      <c r="AR235" s="2" t="s">
        <v>799</v>
      </c>
      <c r="AV235" s="4" t="s">
        <v>30</v>
      </c>
      <c r="AW235" s="4" t="s">
        <v>30</v>
      </c>
      <c r="AX235" s="16" t="str">
        <f t="shared" si="12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   'phone-number': "", 'address': "1990 Youngfield St Denver CO", 'other-amenities': ['','',''], 'has-drink':true, 'has-food':true},</v>
      </c>
      <c r="AY235" s="17" t="str">
        <f t="shared" si="121"/>
        <v/>
      </c>
      <c r="AZ235" s="17" t="str">
        <f t="shared" si="122"/>
        <v/>
      </c>
      <c r="BA235" s="17" t="str">
        <f t="shared" si="123"/>
        <v/>
      </c>
      <c r="BB235" s="17" t="str">
        <f t="shared" si="124"/>
        <v>&lt;img src=@img/drinkicon.png@&gt;</v>
      </c>
      <c r="BC235" s="17" t="str">
        <f t="shared" si="125"/>
        <v>&lt;img src=@img/foodicon.png@&gt;</v>
      </c>
      <c r="BD235" s="17" t="str">
        <f t="shared" si="126"/>
        <v>&lt;img src=@img/drinkicon.png@&gt;&lt;img src=@img/foodicon.png@&gt;</v>
      </c>
      <c r="BE235" s="17" t="str">
        <f t="shared" si="127"/>
        <v>drink food   Lakewood</v>
      </c>
      <c r="BF235" s="17" t="str">
        <f t="shared" si="128"/>
        <v>Lakewood</v>
      </c>
      <c r="BG235" s="17">
        <v>39.747022999999999</v>
      </c>
      <c r="BH235" s="17">
        <v>-105.14188</v>
      </c>
      <c r="BI235" s="17" t="str">
        <f t="shared" si="97"/>
        <v>[39.747023,-105.14188],</v>
      </c>
      <c r="BK235" s="17" t="str">
        <f t="shared" si="98"/>
        <v/>
      </c>
      <c r="BL235" s="7"/>
    </row>
    <row r="236" spans="2:64" ht="150">
      <c r="B236" t="s">
        <v>230</v>
      </c>
      <c r="C236" t="s">
        <v>318</v>
      </c>
      <c r="G236" s="17" t="s">
        <v>681</v>
      </c>
      <c r="J236" t="s">
        <v>488</v>
      </c>
      <c r="K236" t="s">
        <v>491</v>
      </c>
      <c r="L236" t="s">
        <v>488</v>
      </c>
      <c r="M236" t="s">
        <v>491</v>
      </c>
      <c r="N236" t="s">
        <v>488</v>
      </c>
      <c r="O236" t="s">
        <v>491</v>
      </c>
      <c r="P236" t="s">
        <v>488</v>
      </c>
      <c r="Q236" t="s">
        <v>491</v>
      </c>
      <c r="R236" t="s">
        <v>488</v>
      </c>
      <c r="S236" t="s">
        <v>491</v>
      </c>
      <c r="V236" s="8" t="s">
        <v>458</v>
      </c>
      <c r="W236" s="17" t="str">
        <f t="shared" si="99"/>
        <v/>
      </c>
      <c r="X236" s="17" t="str">
        <f t="shared" si="100"/>
        <v/>
      </c>
      <c r="Y236" s="17">
        <f t="shared" si="101"/>
        <v>15</v>
      </c>
      <c r="Z236" s="17">
        <f t="shared" si="102"/>
        <v>19</v>
      </c>
      <c r="AA236" s="17">
        <f t="shared" si="103"/>
        <v>15</v>
      </c>
      <c r="AB236" s="17">
        <f t="shared" si="104"/>
        <v>19</v>
      </c>
      <c r="AC236" s="17">
        <f t="shared" si="105"/>
        <v>15</v>
      </c>
      <c r="AD236" s="17">
        <f t="shared" si="106"/>
        <v>19</v>
      </c>
      <c r="AE236" s="17">
        <f t="shared" si="107"/>
        <v>15</v>
      </c>
      <c r="AF236" s="17">
        <f t="shared" si="108"/>
        <v>19</v>
      </c>
      <c r="AG236" s="17">
        <f t="shared" si="109"/>
        <v>15</v>
      </c>
      <c r="AH236" s="17">
        <f t="shared" si="110"/>
        <v>19</v>
      </c>
      <c r="AI236" s="17" t="str">
        <f t="shared" si="111"/>
        <v/>
      </c>
      <c r="AJ236" s="17" t="str">
        <f t="shared" si="112"/>
        <v/>
      </c>
      <c r="AK236" s="17" t="str">
        <f t="shared" si="113"/>
        <v/>
      </c>
      <c r="AL236" s="17" t="str">
        <f t="shared" si="114"/>
        <v>3pm-7pm</v>
      </c>
      <c r="AM236" s="17" t="str">
        <f t="shared" si="115"/>
        <v>3pm-7pm</v>
      </c>
      <c r="AN236" s="17" t="str">
        <f t="shared" si="116"/>
        <v>3pm-7pm</v>
      </c>
      <c r="AO236" s="17" t="str">
        <f t="shared" si="117"/>
        <v>3pm-7pm</v>
      </c>
      <c r="AP236" s="17" t="str">
        <f t="shared" si="118"/>
        <v>3pm-7pm</v>
      </c>
      <c r="AQ236" s="17" t="str">
        <f t="shared" si="119"/>
        <v/>
      </c>
      <c r="AR236" s="17" t="s">
        <v>869</v>
      </c>
      <c r="AV236" s="17" t="s">
        <v>30</v>
      </c>
      <c r="AW236" s="17" t="s">
        <v>31</v>
      </c>
      <c r="AX236" s="16" t="str">
        <f t="shared" si="12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   'phone-number': "", 'address': "1701 Wynkoop St Denver CO", 'other-amenities': ['','',''], 'has-drink':true, 'has-food':false},</v>
      </c>
      <c r="AY236" s="17" t="str">
        <f t="shared" si="121"/>
        <v/>
      </c>
      <c r="AZ236" s="17" t="str">
        <f t="shared" si="122"/>
        <v/>
      </c>
      <c r="BA236" s="17" t="str">
        <f t="shared" si="123"/>
        <v/>
      </c>
      <c r="BB236" s="17" t="str">
        <f t="shared" si="124"/>
        <v>&lt;img src=@img/drinkicon.png@&gt;</v>
      </c>
      <c r="BC236" s="17" t="str">
        <f t="shared" si="125"/>
        <v/>
      </c>
      <c r="BD236" s="17" t="str">
        <f t="shared" si="126"/>
        <v>&lt;img src=@img/drinkicon.png@&gt;</v>
      </c>
      <c r="BE236" s="17" t="str">
        <f t="shared" si="127"/>
        <v>drink   LoDo</v>
      </c>
      <c r="BF236" s="17" t="str">
        <f t="shared" si="128"/>
        <v>LoDo</v>
      </c>
      <c r="BG236" s="17">
        <v>39.752966000000001</v>
      </c>
      <c r="BH236" s="17">
        <v>-105.00025599999999</v>
      </c>
      <c r="BI236" s="17" t="str">
        <f t="shared" si="97"/>
        <v>[39.752966,-105.000256],</v>
      </c>
      <c r="BK236" s="17" t="str">
        <f t="shared" si="98"/>
        <v/>
      </c>
      <c r="BL236" s="7"/>
    </row>
    <row r="237" spans="2:64" ht="27.95" customHeight="1">
      <c r="B237" t="s">
        <v>231</v>
      </c>
      <c r="C237" t="s">
        <v>318</v>
      </c>
      <c r="G237" s="17" t="s">
        <v>682</v>
      </c>
      <c r="J237" s="17" t="s">
        <v>488</v>
      </c>
      <c r="K237" s="17" t="s">
        <v>490</v>
      </c>
      <c r="L237" s="17" t="s">
        <v>488</v>
      </c>
      <c r="M237" s="17" t="s">
        <v>490</v>
      </c>
      <c r="N237" s="17" t="s">
        <v>488</v>
      </c>
      <c r="O237" s="17" t="s">
        <v>490</v>
      </c>
      <c r="P237" s="17" t="s">
        <v>488</v>
      </c>
      <c r="Q237" s="17" t="s">
        <v>490</v>
      </c>
      <c r="R237" s="17" t="s">
        <v>488</v>
      </c>
      <c r="S237" s="17" t="s">
        <v>490</v>
      </c>
      <c r="T237" s="17"/>
      <c r="U237" s="17"/>
      <c r="V237" s="8" t="s">
        <v>459</v>
      </c>
      <c r="W237" s="17" t="str">
        <f t="shared" si="99"/>
        <v/>
      </c>
      <c r="X237" s="17" t="str">
        <f t="shared" si="100"/>
        <v/>
      </c>
      <c r="Y237" s="17">
        <f t="shared" si="101"/>
        <v>15</v>
      </c>
      <c r="Z237" s="17">
        <f t="shared" si="102"/>
        <v>18</v>
      </c>
      <c r="AA237" s="17">
        <f t="shared" si="103"/>
        <v>15</v>
      </c>
      <c r="AB237" s="17">
        <f t="shared" si="104"/>
        <v>18</v>
      </c>
      <c r="AC237" s="17">
        <f t="shared" si="105"/>
        <v>15</v>
      </c>
      <c r="AD237" s="17">
        <f t="shared" si="106"/>
        <v>18</v>
      </c>
      <c r="AE237" s="17">
        <f t="shared" si="107"/>
        <v>15</v>
      </c>
      <c r="AF237" s="17">
        <f t="shared" si="108"/>
        <v>18</v>
      </c>
      <c r="AG237" s="17">
        <f t="shared" si="109"/>
        <v>15</v>
      </c>
      <c r="AH237" s="17">
        <f t="shared" si="110"/>
        <v>18</v>
      </c>
      <c r="AI237" s="17" t="str">
        <f t="shared" si="111"/>
        <v/>
      </c>
      <c r="AJ237" s="17" t="str">
        <f t="shared" si="112"/>
        <v/>
      </c>
      <c r="AK237" s="17" t="str">
        <f t="shared" si="113"/>
        <v/>
      </c>
      <c r="AL237" s="17" t="str">
        <f t="shared" si="114"/>
        <v>3pm-6pm</v>
      </c>
      <c r="AM237" s="17" t="str">
        <f t="shared" si="115"/>
        <v>3pm-6pm</v>
      </c>
      <c r="AN237" s="17" t="str">
        <f t="shared" si="116"/>
        <v>3pm-6pm</v>
      </c>
      <c r="AO237" s="17" t="str">
        <f t="shared" si="117"/>
        <v>3pm-6pm</v>
      </c>
      <c r="AP237" s="17" t="str">
        <f t="shared" si="118"/>
        <v>3pm-6pm</v>
      </c>
      <c r="AQ237" s="17" t="str">
        <f t="shared" si="119"/>
        <v/>
      </c>
      <c r="AR237" s="17" t="s">
        <v>870</v>
      </c>
      <c r="AV237" s="17" t="s">
        <v>30</v>
      </c>
      <c r="AW237" s="17" t="s">
        <v>31</v>
      </c>
      <c r="AX237" s="16" t="str">
        <f t="shared" si="12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   'phone-number': "", 'address': "1925 Blake Street Denver CO", 'other-amenities': ['','',''], 'has-drink':true, 'has-food':false},</v>
      </c>
      <c r="AY237" s="17" t="str">
        <f t="shared" si="121"/>
        <v/>
      </c>
      <c r="AZ237" s="17" t="str">
        <f t="shared" si="122"/>
        <v/>
      </c>
      <c r="BA237" s="17" t="str">
        <f t="shared" si="123"/>
        <v/>
      </c>
      <c r="BB237" s="17" t="str">
        <f t="shared" si="124"/>
        <v>&lt;img src=@img/drinkicon.png@&gt;</v>
      </c>
      <c r="BC237" s="17" t="str">
        <f t="shared" si="125"/>
        <v/>
      </c>
      <c r="BD237" s="17" t="str">
        <f t="shared" si="126"/>
        <v>&lt;img src=@img/drinkicon.png@&gt;</v>
      </c>
      <c r="BE237" s="17" t="str">
        <f t="shared" si="127"/>
        <v>drink   LoDo</v>
      </c>
      <c r="BF237" s="17" t="str">
        <f t="shared" si="128"/>
        <v>LoDo</v>
      </c>
      <c r="BG237" s="17">
        <v>39.753988</v>
      </c>
      <c r="BH237" s="17">
        <v>-104.995271</v>
      </c>
      <c r="BI237" s="17" t="str">
        <f t="shared" si="97"/>
        <v>[39.753988,-104.995271],</v>
      </c>
      <c r="BK237" s="17" t="str">
        <f t="shared" si="98"/>
        <v/>
      </c>
      <c r="BL237" s="7"/>
    </row>
    <row r="238" spans="2:64" ht="150">
      <c r="B238" t="s">
        <v>159</v>
      </c>
      <c r="C238" t="s">
        <v>311</v>
      </c>
      <c r="G238" s="17" t="s">
        <v>611</v>
      </c>
      <c r="J238" t="s">
        <v>488</v>
      </c>
      <c r="K238" t="s">
        <v>491</v>
      </c>
      <c r="L238" s="17" t="s">
        <v>488</v>
      </c>
      <c r="M238" s="17" t="s">
        <v>491</v>
      </c>
      <c r="N238" s="17" t="s">
        <v>488</v>
      </c>
      <c r="O238" s="17" t="s">
        <v>491</v>
      </c>
      <c r="P238" s="17" t="s">
        <v>488</v>
      </c>
      <c r="Q238" s="17" t="s">
        <v>491</v>
      </c>
      <c r="R238" s="17" t="s">
        <v>488</v>
      </c>
      <c r="S238" s="17" t="s">
        <v>491</v>
      </c>
      <c r="V238" s="8" t="s">
        <v>401</v>
      </c>
      <c r="W238" s="17" t="str">
        <f t="shared" si="99"/>
        <v/>
      </c>
      <c r="X238" s="17" t="str">
        <f t="shared" si="100"/>
        <v/>
      </c>
      <c r="Y238" s="17">
        <f t="shared" si="101"/>
        <v>15</v>
      </c>
      <c r="Z238" s="17">
        <f t="shared" si="102"/>
        <v>19</v>
      </c>
      <c r="AA238" s="17">
        <f t="shared" si="103"/>
        <v>15</v>
      </c>
      <c r="AB238" s="17">
        <f t="shared" si="104"/>
        <v>19</v>
      </c>
      <c r="AC238" s="17">
        <f t="shared" si="105"/>
        <v>15</v>
      </c>
      <c r="AD238" s="17">
        <f t="shared" si="106"/>
        <v>19</v>
      </c>
      <c r="AE238" s="17">
        <f t="shared" si="107"/>
        <v>15</v>
      </c>
      <c r="AF238" s="17">
        <f t="shared" si="108"/>
        <v>19</v>
      </c>
      <c r="AG238" s="17">
        <f t="shared" si="109"/>
        <v>15</v>
      </c>
      <c r="AH238" s="17">
        <f t="shared" si="110"/>
        <v>19</v>
      </c>
      <c r="AI238" s="17" t="str">
        <f t="shared" si="111"/>
        <v/>
      </c>
      <c r="AJ238" s="17" t="str">
        <f t="shared" si="112"/>
        <v/>
      </c>
      <c r="AK238" s="17" t="str">
        <f t="shared" si="113"/>
        <v/>
      </c>
      <c r="AL238" s="17" t="str">
        <f t="shared" si="114"/>
        <v>3pm-7pm</v>
      </c>
      <c r="AM238" s="17" t="str">
        <f t="shared" si="115"/>
        <v>3pm-7pm</v>
      </c>
      <c r="AN238" s="17" t="str">
        <f t="shared" si="116"/>
        <v>3pm-7pm</v>
      </c>
      <c r="AO238" s="17" t="str">
        <f t="shared" si="117"/>
        <v>3pm-7pm</v>
      </c>
      <c r="AP238" s="17" t="str">
        <f t="shared" si="118"/>
        <v>3pm-7pm</v>
      </c>
      <c r="AQ238" s="17" t="str">
        <f t="shared" si="119"/>
        <v/>
      </c>
      <c r="AR238" t="s">
        <v>800</v>
      </c>
      <c r="AV238" s="17" t="s">
        <v>30</v>
      </c>
      <c r="AW238" s="17" t="s">
        <v>31</v>
      </c>
      <c r="AX238" s="16" t="str">
        <f t="shared" si="12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   'phone-number': "", 'address': "717 E Colfax Avenue Denver CO", 'other-amenities': ['','',''], 'has-drink':true, 'has-food':false},</v>
      </c>
      <c r="AY238" s="17" t="str">
        <f t="shared" si="121"/>
        <v/>
      </c>
      <c r="AZ238" s="17" t="str">
        <f t="shared" si="122"/>
        <v/>
      </c>
      <c r="BA238" s="17" t="str">
        <f t="shared" si="123"/>
        <v/>
      </c>
      <c r="BB238" s="17" t="str">
        <f t="shared" si="124"/>
        <v>&lt;img src=@img/drinkicon.png@&gt;</v>
      </c>
      <c r="BC238" s="17" t="str">
        <f t="shared" si="125"/>
        <v/>
      </c>
      <c r="BD238" s="17" t="str">
        <f t="shared" si="126"/>
        <v>&lt;img src=@img/drinkicon.png@&gt;</v>
      </c>
      <c r="BE238" s="17" t="str">
        <f t="shared" si="127"/>
        <v>drink   Uptown</v>
      </c>
      <c r="BF238" s="17" t="str">
        <f t="shared" si="128"/>
        <v>Uptown</v>
      </c>
      <c r="BG238" s="17">
        <v>39.740172000000001</v>
      </c>
      <c r="BH238" s="17">
        <v>-104.97815</v>
      </c>
      <c r="BI238" s="17" t="str">
        <f t="shared" si="97"/>
        <v>[39.740172,-104.97815],</v>
      </c>
      <c r="BK238" s="17" t="str">
        <f t="shared" si="98"/>
        <v/>
      </c>
      <c r="BL238" s="7"/>
    </row>
    <row r="239" spans="2:64" ht="150">
      <c r="B239" t="s">
        <v>232</v>
      </c>
      <c r="C239" t="s">
        <v>356</v>
      </c>
      <c r="G239" s="17" t="s">
        <v>683</v>
      </c>
      <c r="J239" s="17" t="s">
        <v>495</v>
      </c>
      <c r="K239" s="17" t="s">
        <v>490</v>
      </c>
      <c r="L239" s="17" t="s">
        <v>495</v>
      </c>
      <c r="M239" s="17" t="s">
        <v>490</v>
      </c>
      <c r="N239" s="17" t="s">
        <v>495</v>
      </c>
      <c r="O239" s="17" t="s">
        <v>490</v>
      </c>
      <c r="P239" s="17" t="s">
        <v>495</v>
      </c>
      <c r="Q239" s="17" t="s">
        <v>490</v>
      </c>
      <c r="R239" s="17" t="s">
        <v>495</v>
      </c>
      <c r="S239" s="17" t="s">
        <v>490</v>
      </c>
      <c r="T239" s="17"/>
      <c r="U239" s="17"/>
      <c r="V239" s="8" t="s">
        <v>460</v>
      </c>
      <c r="W239" s="17" t="str">
        <f t="shared" si="99"/>
        <v/>
      </c>
      <c r="X239" s="17" t="str">
        <f t="shared" si="100"/>
        <v/>
      </c>
      <c r="Y239" s="17">
        <f t="shared" si="101"/>
        <v>16</v>
      </c>
      <c r="Z239" s="17">
        <f t="shared" si="102"/>
        <v>18</v>
      </c>
      <c r="AA239" s="17">
        <f t="shared" si="103"/>
        <v>16</v>
      </c>
      <c r="AB239" s="17">
        <f t="shared" si="104"/>
        <v>18</v>
      </c>
      <c r="AC239" s="17">
        <f t="shared" si="105"/>
        <v>16</v>
      </c>
      <c r="AD239" s="17">
        <f t="shared" si="106"/>
        <v>18</v>
      </c>
      <c r="AE239" s="17">
        <f t="shared" si="107"/>
        <v>16</v>
      </c>
      <c r="AF239" s="17">
        <f t="shared" si="108"/>
        <v>18</v>
      </c>
      <c r="AG239" s="17">
        <f t="shared" si="109"/>
        <v>16</v>
      </c>
      <c r="AH239" s="17">
        <f t="shared" si="110"/>
        <v>18</v>
      </c>
      <c r="AI239" s="17" t="str">
        <f t="shared" si="111"/>
        <v/>
      </c>
      <c r="AJ239" s="17" t="str">
        <f t="shared" si="112"/>
        <v/>
      </c>
      <c r="AK239" s="17" t="str">
        <f t="shared" si="113"/>
        <v/>
      </c>
      <c r="AL239" s="17" t="str">
        <f t="shared" si="114"/>
        <v>4pm-6pm</v>
      </c>
      <c r="AM239" s="17" t="str">
        <f t="shared" si="115"/>
        <v>4pm-6pm</v>
      </c>
      <c r="AN239" s="17" t="str">
        <f t="shared" si="116"/>
        <v>4pm-6pm</v>
      </c>
      <c r="AO239" s="17" t="str">
        <f t="shared" si="117"/>
        <v>4pm-6pm</v>
      </c>
      <c r="AP239" s="17" t="str">
        <f t="shared" si="118"/>
        <v>4pm-6pm</v>
      </c>
      <c r="AQ239" s="17" t="str">
        <f t="shared" si="119"/>
        <v/>
      </c>
      <c r="AR239" t="s">
        <v>871</v>
      </c>
      <c r="AV239" s="17" t="s">
        <v>30</v>
      </c>
      <c r="AW239" s="17" t="s">
        <v>30</v>
      </c>
      <c r="AX239" s="16" t="str">
        <f t="shared" si="12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   'phone-number': "", 'address': "4550 S. Kipling Pkwy, Ste. 6 Denver CO", 'other-amenities': ['','',''], 'has-drink':true, 'has-food':true},</v>
      </c>
      <c r="AY239" s="17" t="str">
        <f t="shared" si="121"/>
        <v/>
      </c>
      <c r="AZ239" s="17" t="str">
        <f t="shared" si="122"/>
        <v/>
      </c>
      <c r="BA239" s="17" t="str">
        <f t="shared" si="123"/>
        <v/>
      </c>
      <c r="BB239" s="17" t="str">
        <f t="shared" si="124"/>
        <v>&lt;img src=@img/drinkicon.png@&gt;</v>
      </c>
      <c r="BC239" s="17" t="str">
        <f t="shared" si="125"/>
        <v>&lt;img src=@img/foodicon.png@&gt;</v>
      </c>
      <c r="BD239" s="17" t="str">
        <f t="shared" si="126"/>
        <v>&lt;img src=@img/drinkicon.png@&gt;&lt;img src=@img/foodicon.png@&gt;</v>
      </c>
      <c r="BE239" s="17" t="str">
        <f t="shared" si="127"/>
        <v>drink food   Lakewood</v>
      </c>
      <c r="BF239" s="17" t="str">
        <f t="shared" si="128"/>
        <v>Lakewood</v>
      </c>
      <c r="BG239" s="17">
        <v>39.633947999999997</v>
      </c>
      <c r="BH239" s="17">
        <v>-105.10894500000001</v>
      </c>
      <c r="BI239" s="17" t="str">
        <f t="shared" si="97"/>
        <v>[39.633948,-105.108945],</v>
      </c>
      <c r="BK239" s="17" t="str">
        <f t="shared" si="98"/>
        <v/>
      </c>
      <c r="BL239" s="7"/>
    </row>
    <row r="240" spans="2:64" ht="15.6" customHeight="1">
      <c r="B240" s="17" t="s">
        <v>160</v>
      </c>
      <c r="C240" t="s">
        <v>1137</v>
      </c>
      <c r="G240" s="17" t="s">
        <v>612</v>
      </c>
      <c r="H240" t="s">
        <v>495</v>
      </c>
      <c r="I240" t="s">
        <v>490</v>
      </c>
      <c r="J240" t="s">
        <v>495</v>
      </c>
      <c r="K240" t="s">
        <v>490</v>
      </c>
      <c r="L240" t="s">
        <v>495</v>
      </c>
      <c r="M240" t="s">
        <v>490</v>
      </c>
      <c r="N240" s="17" t="s">
        <v>495</v>
      </c>
      <c r="O240" s="17" t="s">
        <v>490</v>
      </c>
      <c r="P240" s="17" t="s">
        <v>495</v>
      </c>
      <c r="Q240" s="17" t="s">
        <v>490</v>
      </c>
      <c r="R240" s="17" t="s">
        <v>495</v>
      </c>
      <c r="S240" s="17" t="s">
        <v>490</v>
      </c>
      <c r="T240" t="s">
        <v>495</v>
      </c>
      <c r="U240" t="s">
        <v>490</v>
      </c>
      <c r="V240" s="17" t="s">
        <v>402</v>
      </c>
      <c r="W240" s="17">
        <f t="shared" si="99"/>
        <v>16</v>
      </c>
      <c r="X240" s="17">
        <f t="shared" si="100"/>
        <v>18</v>
      </c>
      <c r="Y240" s="17">
        <f t="shared" si="101"/>
        <v>16</v>
      </c>
      <c r="Z240" s="17">
        <f t="shared" si="102"/>
        <v>18</v>
      </c>
      <c r="AA240" s="17">
        <f t="shared" si="103"/>
        <v>16</v>
      </c>
      <c r="AB240" s="17">
        <f t="shared" si="104"/>
        <v>18</v>
      </c>
      <c r="AC240" s="17">
        <f t="shared" si="105"/>
        <v>16</v>
      </c>
      <c r="AD240" s="17">
        <f t="shared" si="106"/>
        <v>18</v>
      </c>
      <c r="AE240" s="17">
        <f t="shared" si="107"/>
        <v>16</v>
      </c>
      <c r="AF240" s="17">
        <f t="shared" si="108"/>
        <v>18</v>
      </c>
      <c r="AG240" s="17">
        <f t="shared" si="109"/>
        <v>16</v>
      </c>
      <c r="AH240" s="17">
        <f t="shared" si="110"/>
        <v>18</v>
      </c>
      <c r="AI240" s="17">
        <f t="shared" si="111"/>
        <v>16</v>
      </c>
      <c r="AJ240" s="17">
        <f t="shared" si="112"/>
        <v>18</v>
      </c>
      <c r="AK240" s="17" t="str">
        <f t="shared" si="113"/>
        <v>4pm-6pm</v>
      </c>
      <c r="AL240" s="17" t="str">
        <f t="shared" si="114"/>
        <v>4pm-6pm</v>
      </c>
      <c r="AM240" s="17" t="str">
        <f t="shared" si="115"/>
        <v>4pm-6pm</v>
      </c>
      <c r="AN240" s="17" t="str">
        <f t="shared" si="116"/>
        <v>4pm-6pm</v>
      </c>
      <c r="AO240" s="17" t="str">
        <f t="shared" si="117"/>
        <v>4pm-6pm</v>
      </c>
      <c r="AP240" s="17" t="str">
        <f t="shared" si="118"/>
        <v>4pm-6pm</v>
      </c>
      <c r="AQ240" s="17" t="str">
        <f t="shared" si="119"/>
        <v>4pm-6pm</v>
      </c>
      <c r="AR240" s="18" t="s">
        <v>801</v>
      </c>
      <c r="AV240" s="17" t="s">
        <v>30</v>
      </c>
      <c r="AW240" s="17" t="s">
        <v>30</v>
      </c>
      <c r="AX240" s="16" t="str">
        <f t="shared" si="12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   'phone-number': "", 'address': "925 Lincoln St. Denver CO", 'other-amenities': ['','',''], 'has-drink':true, 'has-food':true},</v>
      </c>
      <c r="AY240" s="17" t="str">
        <f t="shared" si="121"/>
        <v/>
      </c>
      <c r="AZ240" s="17" t="str">
        <f t="shared" si="122"/>
        <v/>
      </c>
      <c r="BA240" s="17" t="str">
        <f t="shared" si="123"/>
        <v/>
      </c>
      <c r="BB240" s="17" t="str">
        <f t="shared" si="124"/>
        <v>&lt;img src=@img/drinkicon.png@&gt;</v>
      </c>
      <c r="BC240" s="17" t="str">
        <f t="shared" si="125"/>
        <v>&lt;img src=@img/foodicon.png@&gt;</v>
      </c>
      <c r="BD240" s="17" t="str">
        <f t="shared" si="126"/>
        <v>&lt;img src=@img/drinkicon.png@&gt;&lt;img src=@img/foodicon.png@&gt;</v>
      </c>
      <c r="BE240" s="17" t="str">
        <f t="shared" si="127"/>
        <v>drink food   capital</v>
      </c>
      <c r="BF240" s="17" t="str">
        <f t="shared" si="128"/>
        <v>Capital Hill</v>
      </c>
      <c r="BG240" s="17">
        <v>39.731243999999997</v>
      </c>
      <c r="BH240" s="17">
        <v>-104.986622</v>
      </c>
      <c r="BI240" s="17" t="str">
        <f t="shared" si="97"/>
        <v>[39.731244,-104.986622],</v>
      </c>
      <c r="BK240" s="17" t="str">
        <f t="shared" si="98"/>
        <v/>
      </c>
      <c r="BL240" s="7"/>
    </row>
    <row r="241" spans="2:64" ht="150">
      <c r="B241" t="s">
        <v>233</v>
      </c>
      <c r="C241" t="s">
        <v>318</v>
      </c>
      <c r="G241" s="17" t="s">
        <v>684</v>
      </c>
      <c r="V241" s="8" t="s">
        <v>461</v>
      </c>
      <c r="W241" s="17" t="str">
        <f t="shared" si="99"/>
        <v/>
      </c>
      <c r="X241" s="17" t="str">
        <f t="shared" si="100"/>
        <v/>
      </c>
      <c r="Y241" s="17" t="str">
        <f t="shared" si="101"/>
        <v/>
      </c>
      <c r="Z241" s="17" t="str">
        <f t="shared" si="102"/>
        <v/>
      </c>
      <c r="AA241" s="17" t="str">
        <f t="shared" si="103"/>
        <v/>
      </c>
      <c r="AB241" s="17" t="str">
        <f t="shared" si="104"/>
        <v/>
      </c>
      <c r="AC241" s="17" t="str">
        <f t="shared" si="105"/>
        <v/>
      </c>
      <c r="AD241" s="17" t="str">
        <f t="shared" si="106"/>
        <v/>
      </c>
      <c r="AE241" s="17" t="str">
        <f t="shared" si="107"/>
        <v/>
      </c>
      <c r="AF241" s="17" t="str">
        <f t="shared" si="108"/>
        <v/>
      </c>
      <c r="AG241" s="17" t="str">
        <f t="shared" si="109"/>
        <v/>
      </c>
      <c r="AH241" s="17" t="str">
        <f t="shared" si="110"/>
        <v/>
      </c>
      <c r="AI241" s="17" t="str">
        <f t="shared" si="111"/>
        <v/>
      </c>
      <c r="AJ241" s="17" t="str">
        <f t="shared" si="112"/>
        <v/>
      </c>
      <c r="AK241" s="17" t="str">
        <f t="shared" si="113"/>
        <v/>
      </c>
      <c r="AL241" s="17" t="str">
        <f t="shared" si="114"/>
        <v/>
      </c>
      <c r="AM241" s="17" t="str">
        <f t="shared" si="115"/>
        <v/>
      </c>
      <c r="AN241" s="17" t="str">
        <f t="shared" si="116"/>
        <v/>
      </c>
      <c r="AO241" s="17" t="str">
        <f t="shared" si="117"/>
        <v/>
      </c>
      <c r="AP241" s="17" t="str">
        <f t="shared" si="118"/>
        <v/>
      </c>
      <c r="AQ241" s="17" t="str">
        <f t="shared" si="119"/>
        <v/>
      </c>
      <c r="AR241" t="s">
        <v>872</v>
      </c>
      <c r="AV241" s="17" t="s">
        <v>30</v>
      </c>
      <c r="AW241" s="17" t="s">
        <v>30</v>
      </c>
      <c r="AX241" s="16" t="str">
        <f t="shared" si="12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   'phone-number': "", 'address': "1808 Blake Street Denver CO", 'other-amenities': ['','',''], 'has-drink':true, 'has-food':true},</v>
      </c>
      <c r="AY241" s="17" t="str">
        <f t="shared" si="121"/>
        <v/>
      </c>
      <c r="AZ241" s="17" t="str">
        <f t="shared" si="122"/>
        <v/>
      </c>
      <c r="BA241" s="17" t="str">
        <f t="shared" si="123"/>
        <v/>
      </c>
      <c r="BB241" s="17" t="str">
        <f t="shared" si="124"/>
        <v>&lt;img src=@img/drinkicon.png@&gt;</v>
      </c>
      <c r="BC241" s="17" t="str">
        <f t="shared" si="125"/>
        <v>&lt;img src=@img/foodicon.png@&gt;</v>
      </c>
      <c r="BD241" s="17" t="str">
        <f t="shared" si="126"/>
        <v>&lt;img src=@img/drinkicon.png@&gt;&lt;img src=@img/foodicon.png@&gt;</v>
      </c>
      <c r="BE241" s="17" t="str">
        <f t="shared" si="127"/>
        <v>drink food   LoDo</v>
      </c>
      <c r="BF241" s="17" t="str">
        <f t="shared" si="128"/>
        <v>LoDo</v>
      </c>
      <c r="BG241" s="17">
        <v>39.752338000000002</v>
      </c>
      <c r="BH241" s="17">
        <v>-104.996139</v>
      </c>
      <c r="BI241" s="17" t="str">
        <f t="shared" si="97"/>
        <v>[39.752338,-104.996139],</v>
      </c>
      <c r="BK241" s="17" t="str">
        <f t="shared" si="98"/>
        <v/>
      </c>
      <c r="BL241" s="7"/>
    </row>
    <row r="242" spans="2:64" ht="150">
      <c r="B242" t="s">
        <v>926</v>
      </c>
      <c r="C242" t="s">
        <v>911</v>
      </c>
      <c r="G242" s="16" t="s">
        <v>927</v>
      </c>
      <c r="H242">
        <v>1500</v>
      </c>
      <c r="I242">
        <v>1800</v>
      </c>
      <c r="J242" s="17">
        <v>1500</v>
      </c>
      <c r="K242" s="17">
        <v>1800</v>
      </c>
      <c r="L242" s="17">
        <v>1500</v>
      </c>
      <c r="M242" s="17">
        <v>1800</v>
      </c>
      <c r="N242" s="17">
        <v>1500</v>
      </c>
      <c r="O242" s="17">
        <v>1800</v>
      </c>
      <c r="P242" s="17">
        <v>1500</v>
      </c>
      <c r="Q242" s="17">
        <v>1800</v>
      </c>
      <c r="R242" s="17">
        <v>1500</v>
      </c>
      <c r="S242" s="17">
        <v>1800</v>
      </c>
      <c r="T242" s="17">
        <v>1500</v>
      </c>
      <c r="U242" s="17">
        <v>1800</v>
      </c>
      <c r="V242" s="20" t="s">
        <v>1048</v>
      </c>
      <c r="W242" s="17">
        <f t="shared" si="99"/>
        <v>15</v>
      </c>
      <c r="X242" s="17">
        <f t="shared" si="100"/>
        <v>18</v>
      </c>
      <c r="Y242" s="17">
        <f t="shared" si="101"/>
        <v>15</v>
      </c>
      <c r="Z242" s="17">
        <f t="shared" si="102"/>
        <v>18</v>
      </c>
      <c r="AA242" s="17">
        <f t="shared" si="103"/>
        <v>15</v>
      </c>
      <c r="AB242" s="17">
        <f t="shared" si="104"/>
        <v>18</v>
      </c>
      <c r="AC242" s="17">
        <f t="shared" si="105"/>
        <v>15</v>
      </c>
      <c r="AD242" s="17">
        <f t="shared" si="106"/>
        <v>18</v>
      </c>
      <c r="AE242" s="17">
        <f t="shared" si="107"/>
        <v>15</v>
      </c>
      <c r="AF242" s="17">
        <f t="shared" si="108"/>
        <v>18</v>
      </c>
      <c r="AG242" s="17">
        <f t="shared" si="109"/>
        <v>15</v>
      </c>
      <c r="AH242" s="17">
        <f t="shared" si="110"/>
        <v>18</v>
      </c>
      <c r="AI242" s="17">
        <f t="shared" si="111"/>
        <v>15</v>
      </c>
      <c r="AJ242" s="17">
        <f t="shared" si="112"/>
        <v>18</v>
      </c>
      <c r="AK242" s="17" t="str">
        <f t="shared" si="113"/>
        <v>3pm-6pm</v>
      </c>
      <c r="AL242" s="17" t="str">
        <f t="shared" si="114"/>
        <v>3pm-6pm</v>
      </c>
      <c r="AM242" s="17" t="str">
        <f t="shared" si="115"/>
        <v>3pm-6pm</v>
      </c>
      <c r="AN242" s="17" t="str">
        <f t="shared" si="116"/>
        <v>3pm-6pm</v>
      </c>
      <c r="AO242" s="17" t="str">
        <f t="shared" si="117"/>
        <v>3pm-6pm</v>
      </c>
      <c r="AP242" s="17" t="str">
        <f t="shared" si="118"/>
        <v>3pm-6pm</v>
      </c>
      <c r="AQ242" s="17" t="str">
        <f t="shared" si="119"/>
        <v>3pm-6pm</v>
      </c>
      <c r="AR242" s="2" t="s">
        <v>1049</v>
      </c>
      <c r="AV242" s="4" t="s">
        <v>30</v>
      </c>
      <c r="AW242" s="4" t="s">
        <v>30</v>
      </c>
      <c r="AX242" s="16" t="str">
        <f t="shared" si="12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   'phone-number': "", 'address': "12191 E Iliff Ave Aurora, CO", 'other-amenities': ['','',''], 'has-drink':true, 'has-food':true},</v>
      </c>
      <c r="AY242" s="17" t="str">
        <f t="shared" si="121"/>
        <v/>
      </c>
      <c r="AZ242" s="17" t="str">
        <f t="shared" si="122"/>
        <v/>
      </c>
      <c r="BA242" s="17" t="str">
        <f t="shared" si="123"/>
        <v/>
      </c>
      <c r="BB242" s="17" t="str">
        <f t="shared" si="124"/>
        <v>&lt;img src=@img/drinkicon.png@&gt;</v>
      </c>
      <c r="BC242" s="17" t="str">
        <f t="shared" si="125"/>
        <v>&lt;img src=@img/foodicon.png@&gt;</v>
      </c>
      <c r="BD242" s="17" t="str">
        <f t="shared" si="126"/>
        <v>&lt;img src=@img/drinkicon.png@&gt;&lt;img src=@img/foodicon.png@&gt;</v>
      </c>
      <c r="BE242" s="17" t="str">
        <f t="shared" si="127"/>
        <v>drink food   aurora</v>
      </c>
      <c r="BF242" s="17" t="str">
        <f t="shared" si="128"/>
        <v>Aurora</v>
      </c>
      <c r="BG242" s="17">
        <v>39.675198999999999</v>
      </c>
      <c r="BH242" s="17">
        <v>-104.845961</v>
      </c>
      <c r="BI242" s="17" t="str">
        <f t="shared" si="97"/>
        <v>[39.675199,-104.845961],</v>
      </c>
      <c r="BK242" s="17" t="str">
        <f t="shared" si="98"/>
        <v/>
      </c>
    </row>
    <row r="243" spans="2:64" ht="165">
      <c r="B243" t="s">
        <v>1032</v>
      </c>
      <c r="C243" t="s">
        <v>421</v>
      </c>
      <c r="G243" s="16" t="s">
        <v>1033</v>
      </c>
      <c r="H243">
        <v>1600</v>
      </c>
      <c r="I243">
        <v>1800</v>
      </c>
      <c r="J243" s="17">
        <v>1600</v>
      </c>
      <c r="K243" s="17">
        <v>1800</v>
      </c>
      <c r="L243" s="17">
        <v>1600</v>
      </c>
      <c r="M243" s="17">
        <v>1800</v>
      </c>
      <c r="N243" s="17">
        <v>1600</v>
      </c>
      <c r="O243" s="17">
        <v>1800</v>
      </c>
      <c r="P243" s="17">
        <v>1600</v>
      </c>
      <c r="Q243" s="17">
        <v>1800</v>
      </c>
      <c r="R243" s="17">
        <v>1600</v>
      </c>
      <c r="S243" s="17">
        <v>1800</v>
      </c>
      <c r="T243" s="17">
        <v>1600</v>
      </c>
      <c r="U243" s="17">
        <v>1800</v>
      </c>
      <c r="V243" s="8" t="s">
        <v>1134</v>
      </c>
      <c r="W243" s="17">
        <f t="shared" si="99"/>
        <v>16</v>
      </c>
      <c r="X243" s="17">
        <f t="shared" si="100"/>
        <v>18</v>
      </c>
      <c r="Y243" s="17">
        <f t="shared" si="101"/>
        <v>16</v>
      </c>
      <c r="Z243" s="17">
        <f t="shared" si="102"/>
        <v>18</v>
      </c>
      <c r="AA243" s="17">
        <f t="shared" si="103"/>
        <v>16</v>
      </c>
      <c r="AB243" s="17">
        <f t="shared" si="104"/>
        <v>18</v>
      </c>
      <c r="AC243" s="17">
        <f t="shared" si="105"/>
        <v>16</v>
      </c>
      <c r="AD243" s="17">
        <f t="shared" si="106"/>
        <v>18</v>
      </c>
      <c r="AE243" s="17">
        <f t="shared" si="107"/>
        <v>16</v>
      </c>
      <c r="AF243" s="17">
        <f t="shared" si="108"/>
        <v>18</v>
      </c>
      <c r="AG243" s="17">
        <f t="shared" si="109"/>
        <v>16</v>
      </c>
      <c r="AH243" s="17">
        <f t="shared" si="110"/>
        <v>18</v>
      </c>
      <c r="AI243" s="17">
        <f t="shared" si="111"/>
        <v>16</v>
      </c>
      <c r="AJ243" s="17">
        <f t="shared" si="112"/>
        <v>18</v>
      </c>
      <c r="AK243" s="17" t="str">
        <f t="shared" si="113"/>
        <v>4pm-6pm</v>
      </c>
      <c r="AL243" s="17" t="str">
        <f t="shared" si="114"/>
        <v>4pm-6pm</v>
      </c>
      <c r="AM243" s="17" t="str">
        <f t="shared" si="115"/>
        <v>4pm-6pm</v>
      </c>
      <c r="AN243" s="17" t="str">
        <f t="shared" si="116"/>
        <v>4pm-6pm</v>
      </c>
      <c r="AO243" s="17" t="str">
        <f t="shared" si="117"/>
        <v>4pm-6pm</v>
      </c>
      <c r="AP243" s="17" t="str">
        <f t="shared" si="118"/>
        <v>4pm-6pm</v>
      </c>
      <c r="AQ243" s="17" t="str">
        <f t="shared" si="119"/>
        <v>4pm-6pm</v>
      </c>
      <c r="AR243" t="s">
        <v>1133</v>
      </c>
      <c r="AV243" s="4" t="s">
        <v>30</v>
      </c>
      <c r="AW243" s="4" t="s">
        <v>30</v>
      </c>
      <c r="AX243" s="16" t="str">
        <f t="shared" si="12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   'phone-number': "", 'address': "9009 Metro Airport Ave Broomfield CO", 'other-amenities': ['','',''], 'has-drink':true, 'has-food':true},</v>
      </c>
      <c r="AY243" s="17" t="str">
        <f t="shared" si="121"/>
        <v/>
      </c>
      <c r="AZ243" s="17" t="str">
        <f t="shared" si="122"/>
        <v/>
      </c>
      <c r="BA243" s="17" t="str">
        <f t="shared" si="123"/>
        <v/>
      </c>
      <c r="BB243" s="17" t="str">
        <f t="shared" si="124"/>
        <v>&lt;img src=@img/drinkicon.png@&gt;</v>
      </c>
      <c r="BC243" s="17" t="str">
        <f t="shared" si="125"/>
        <v>&lt;img src=@img/foodicon.png@&gt;</v>
      </c>
      <c r="BD243" s="17" t="str">
        <f t="shared" si="126"/>
        <v>&lt;img src=@img/drinkicon.png@&gt;&lt;img src=@img/foodicon.png@&gt;</v>
      </c>
      <c r="BE243" s="17" t="str">
        <f t="shared" si="127"/>
        <v>drink food   Westminster</v>
      </c>
      <c r="BF243" s="17" t="str">
        <f t="shared" si="128"/>
        <v>Westminster</v>
      </c>
      <c r="BG243" s="17">
        <v>39.909483999999999</v>
      </c>
      <c r="BH243" s="17">
        <v>-105.100269</v>
      </c>
      <c r="BI243" s="17" t="str">
        <f t="shared" si="97"/>
        <v>[39.909484,-105.100269],</v>
      </c>
      <c r="BK243" s="17" t="str">
        <f t="shared" si="98"/>
        <v/>
      </c>
    </row>
    <row r="244" spans="2:64" ht="150">
      <c r="B244" t="s">
        <v>245</v>
      </c>
      <c r="C244" t="s">
        <v>318</v>
      </c>
      <c r="G244" s="17" t="s">
        <v>696</v>
      </c>
      <c r="J244" s="17"/>
      <c r="K244" s="17"/>
      <c r="L244" s="17" t="s">
        <v>495</v>
      </c>
      <c r="M244" s="17" t="s">
        <v>489</v>
      </c>
      <c r="N244" s="17" t="s">
        <v>495</v>
      </c>
      <c r="O244" s="17" t="s">
        <v>489</v>
      </c>
      <c r="P244" s="17" t="s">
        <v>495</v>
      </c>
      <c r="Q244" s="17" t="s">
        <v>489</v>
      </c>
      <c r="R244" s="17" t="s">
        <v>495</v>
      </c>
      <c r="S244" s="17" t="s">
        <v>489</v>
      </c>
      <c r="T244" s="17"/>
      <c r="U244" s="17"/>
      <c r="V244" s="8" t="s">
        <v>470</v>
      </c>
      <c r="W244" s="17" t="str">
        <f t="shared" si="99"/>
        <v/>
      </c>
      <c r="X244" s="17" t="str">
        <f t="shared" si="100"/>
        <v/>
      </c>
      <c r="Y244" s="17" t="str">
        <f t="shared" si="101"/>
        <v/>
      </c>
      <c r="Z244" s="17" t="str">
        <f t="shared" si="102"/>
        <v/>
      </c>
      <c r="AA244" s="17">
        <f t="shared" si="103"/>
        <v>16</v>
      </c>
      <c r="AB244" s="17">
        <f t="shared" si="104"/>
        <v>18.3</v>
      </c>
      <c r="AC244" s="17">
        <f t="shared" si="105"/>
        <v>16</v>
      </c>
      <c r="AD244" s="17">
        <f t="shared" si="106"/>
        <v>18.3</v>
      </c>
      <c r="AE244" s="17">
        <f t="shared" si="107"/>
        <v>16</v>
      </c>
      <c r="AF244" s="17">
        <f t="shared" si="108"/>
        <v>18.3</v>
      </c>
      <c r="AG244" s="17">
        <f t="shared" si="109"/>
        <v>16</v>
      </c>
      <c r="AH244" s="17">
        <f t="shared" si="110"/>
        <v>18.3</v>
      </c>
      <c r="AI244" s="17" t="str">
        <f t="shared" si="111"/>
        <v/>
      </c>
      <c r="AJ244" s="17" t="str">
        <f t="shared" si="112"/>
        <v/>
      </c>
      <c r="AK244" s="17" t="str">
        <f t="shared" si="113"/>
        <v/>
      </c>
      <c r="AL244" s="17" t="str">
        <f t="shared" si="114"/>
        <v/>
      </c>
      <c r="AM244" s="17" t="str">
        <f t="shared" si="115"/>
        <v>4pm-6.3pm</v>
      </c>
      <c r="AN244" s="17" t="str">
        <f t="shared" si="116"/>
        <v>4pm-6.3pm</v>
      </c>
      <c r="AO244" s="17" t="str">
        <f t="shared" si="117"/>
        <v>4pm-6.3pm</v>
      </c>
      <c r="AP244" s="17" t="str">
        <f t="shared" si="118"/>
        <v>4pm-6.3pm</v>
      </c>
      <c r="AQ244" s="17" t="str">
        <f t="shared" si="119"/>
        <v/>
      </c>
      <c r="AR244" s="17" t="s">
        <v>883</v>
      </c>
      <c r="AV244" s="17" t="s">
        <v>30</v>
      </c>
      <c r="AW244" s="17" t="s">
        <v>30</v>
      </c>
      <c r="AX244" s="16" t="str">
        <f t="shared" si="12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   'phone-number': "", 'address': "1403 Larimer St. Denver CO", 'other-amenities': ['','',''], 'has-drink':true, 'has-food':true},</v>
      </c>
      <c r="AY244" s="17" t="str">
        <f t="shared" si="121"/>
        <v/>
      </c>
      <c r="AZ244" s="17" t="str">
        <f t="shared" si="122"/>
        <v/>
      </c>
      <c r="BA244" s="17" t="str">
        <f t="shared" si="123"/>
        <v/>
      </c>
      <c r="BB244" s="17" t="str">
        <f t="shared" si="124"/>
        <v>&lt;img src=@img/drinkicon.png@&gt;</v>
      </c>
      <c r="BC244" s="17" t="str">
        <f t="shared" si="125"/>
        <v>&lt;img src=@img/foodicon.png@&gt;</v>
      </c>
      <c r="BD244" s="17" t="str">
        <f t="shared" si="126"/>
        <v>&lt;img src=@img/drinkicon.png@&gt;&lt;img src=@img/foodicon.png@&gt;</v>
      </c>
      <c r="BE244" s="17" t="str">
        <f t="shared" si="127"/>
        <v>drink food   LoDo</v>
      </c>
      <c r="BF244" s="17" t="str">
        <f t="shared" si="128"/>
        <v>LoDo</v>
      </c>
      <c r="BG244" s="17">
        <v>39.747588</v>
      </c>
      <c r="BH244" s="17">
        <v>-104.99982799999999</v>
      </c>
      <c r="BI244" s="17" t="str">
        <f t="shared" si="97"/>
        <v>[39.747588,-104.999828],</v>
      </c>
      <c r="BK244" s="17" t="str">
        <f t="shared" si="98"/>
        <v/>
      </c>
      <c r="BL244" s="7"/>
    </row>
    <row r="245" spans="2:64" ht="180">
      <c r="B245" t="s">
        <v>992</v>
      </c>
      <c r="C245" t="s">
        <v>316</v>
      </c>
      <c r="G245" s="16" t="s">
        <v>993</v>
      </c>
      <c r="J245" s="17">
        <v>1500</v>
      </c>
      <c r="K245" s="17">
        <v>1800</v>
      </c>
      <c r="L245" s="17">
        <v>1500</v>
      </c>
      <c r="M245" s="17">
        <v>1800</v>
      </c>
      <c r="N245" s="17">
        <v>1500</v>
      </c>
      <c r="O245" s="17">
        <v>1800</v>
      </c>
      <c r="P245" s="17">
        <v>1500</v>
      </c>
      <c r="Q245" s="17">
        <v>1800</v>
      </c>
      <c r="R245" s="17">
        <v>1500</v>
      </c>
      <c r="S245" s="17">
        <v>1800</v>
      </c>
      <c r="T245" s="17">
        <v>1500</v>
      </c>
      <c r="U245" s="17">
        <v>1700</v>
      </c>
      <c r="V245" s="8" t="s">
        <v>1106</v>
      </c>
      <c r="W245" s="17" t="str">
        <f t="shared" si="99"/>
        <v/>
      </c>
      <c r="X245" s="17" t="str">
        <f t="shared" si="100"/>
        <v/>
      </c>
      <c r="Y245" s="17">
        <f t="shared" si="101"/>
        <v>15</v>
      </c>
      <c r="Z245" s="17">
        <f t="shared" si="102"/>
        <v>18</v>
      </c>
      <c r="AA245" s="17">
        <f t="shared" si="103"/>
        <v>15</v>
      </c>
      <c r="AB245" s="17">
        <f t="shared" si="104"/>
        <v>18</v>
      </c>
      <c r="AC245" s="17">
        <f t="shared" si="105"/>
        <v>15</v>
      </c>
      <c r="AD245" s="17">
        <f t="shared" si="106"/>
        <v>18</v>
      </c>
      <c r="AE245" s="17">
        <f t="shared" si="107"/>
        <v>15</v>
      </c>
      <c r="AF245" s="17">
        <f t="shared" si="108"/>
        <v>18</v>
      </c>
      <c r="AG245" s="17">
        <f t="shared" si="109"/>
        <v>15</v>
      </c>
      <c r="AH245" s="17">
        <f t="shared" si="110"/>
        <v>18</v>
      </c>
      <c r="AI245" s="17">
        <f t="shared" si="111"/>
        <v>15</v>
      </c>
      <c r="AJ245" s="17">
        <f t="shared" si="112"/>
        <v>17</v>
      </c>
      <c r="AK245" s="17" t="str">
        <f t="shared" si="113"/>
        <v/>
      </c>
      <c r="AL245" s="17" t="str">
        <f t="shared" si="114"/>
        <v>3pm-6pm</v>
      </c>
      <c r="AM245" s="17" t="str">
        <f t="shared" si="115"/>
        <v>3pm-6pm</v>
      </c>
      <c r="AN245" s="17" t="str">
        <f t="shared" si="116"/>
        <v>3pm-6pm</v>
      </c>
      <c r="AO245" s="17" t="str">
        <f t="shared" si="117"/>
        <v>3pm-6pm</v>
      </c>
      <c r="AP245" s="17" t="str">
        <f t="shared" si="118"/>
        <v>3pm-6pm</v>
      </c>
      <c r="AQ245" s="17" t="str">
        <f t="shared" si="119"/>
        <v>3pm-5pm</v>
      </c>
      <c r="AR245" s="1" t="s">
        <v>1105</v>
      </c>
      <c r="AV245" s="4" t="s">
        <v>30</v>
      </c>
      <c r="AW245" s="4" t="s">
        <v>30</v>
      </c>
      <c r="AX245" s="16" t="str">
        <f t="shared" si="12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   'phone-number': "", 'address': "323 14th St Denver CO", 'other-amenities': ['','',''], 'has-drink':true, 'has-food':true},</v>
      </c>
      <c r="AY245" s="17" t="str">
        <f t="shared" si="121"/>
        <v/>
      </c>
      <c r="AZ245" s="17" t="str">
        <f t="shared" si="122"/>
        <v/>
      </c>
      <c r="BA245" s="17" t="str">
        <f t="shared" si="123"/>
        <v/>
      </c>
      <c r="BB245" s="17" t="str">
        <f t="shared" si="124"/>
        <v>&lt;img src=@img/drinkicon.png@&gt;</v>
      </c>
      <c r="BC245" s="17" t="str">
        <f t="shared" si="125"/>
        <v>&lt;img src=@img/foodicon.png@&gt;</v>
      </c>
      <c r="BD245" s="17" t="str">
        <f t="shared" si="126"/>
        <v>&lt;img src=@img/drinkicon.png@&gt;&lt;img src=@img/foodicon.png@&gt;</v>
      </c>
      <c r="BE245" s="17" t="str">
        <f t="shared" si="127"/>
        <v>drink food   Downtown</v>
      </c>
      <c r="BF245" s="17" t="str">
        <f t="shared" si="128"/>
        <v>Downtown</v>
      </c>
      <c r="BG245" s="17">
        <v>39.741211999999997</v>
      </c>
      <c r="BH245" s="17">
        <v>-104.9914</v>
      </c>
      <c r="BI245" s="17" t="str">
        <f t="shared" si="97"/>
        <v>[39.741212,-104.9914],</v>
      </c>
      <c r="BK245" s="17" t="str">
        <f t="shared" si="98"/>
        <v/>
      </c>
    </row>
    <row r="246" spans="2:64" ht="14.1" customHeight="1">
      <c r="B246" t="s">
        <v>1000</v>
      </c>
      <c r="C246" t="s">
        <v>909</v>
      </c>
      <c r="G246" s="16" t="s">
        <v>1001</v>
      </c>
      <c r="J246">
        <v>1500</v>
      </c>
      <c r="K246">
        <v>1900</v>
      </c>
      <c r="L246" s="17">
        <v>1500</v>
      </c>
      <c r="M246" s="17">
        <v>1900</v>
      </c>
      <c r="N246" s="17">
        <v>1500</v>
      </c>
      <c r="O246" s="17">
        <v>1900</v>
      </c>
      <c r="P246" s="17">
        <v>1500</v>
      </c>
      <c r="Q246" s="17">
        <v>1900</v>
      </c>
      <c r="R246" s="17">
        <v>1500</v>
      </c>
      <c r="S246" s="17">
        <v>1900</v>
      </c>
      <c r="W246" s="17" t="str">
        <f t="shared" si="99"/>
        <v/>
      </c>
      <c r="X246" s="17" t="str">
        <f t="shared" si="100"/>
        <v/>
      </c>
      <c r="Y246" s="17">
        <f t="shared" si="101"/>
        <v>15</v>
      </c>
      <c r="Z246" s="17">
        <f t="shared" si="102"/>
        <v>19</v>
      </c>
      <c r="AA246" s="17">
        <f t="shared" si="103"/>
        <v>15</v>
      </c>
      <c r="AB246" s="17">
        <f t="shared" si="104"/>
        <v>19</v>
      </c>
      <c r="AC246" s="17">
        <f t="shared" si="105"/>
        <v>15</v>
      </c>
      <c r="AD246" s="17">
        <f t="shared" si="106"/>
        <v>19</v>
      </c>
      <c r="AE246" s="17">
        <f t="shared" si="107"/>
        <v>15</v>
      </c>
      <c r="AF246" s="17">
        <f t="shared" si="108"/>
        <v>19</v>
      </c>
      <c r="AG246" s="17">
        <f t="shared" si="109"/>
        <v>15</v>
      </c>
      <c r="AH246" s="17">
        <f t="shared" si="110"/>
        <v>19</v>
      </c>
      <c r="AI246" s="17" t="str">
        <f t="shared" si="111"/>
        <v/>
      </c>
      <c r="AJ246" s="17" t="str">
        <f t="shared" si="112"/>
        <v/>
      </c>
      <c r="AK246" s="17" t="str">
        <f t="shared" si="113"/>
        <v/>
      </c>
      <c r="AL246" s="17" t="str">
        <f t="shared" si="114"/>
        <v>3pm-7pm</v>
      </c>
      <c r="AM246" s="17" t="str">
        <f t="shared" si="115"/>
        <v>3pm-7pm</v>
      </c>
      <c r="AN246" s="17" t="str">
        <f t="shared" si="116"/>
        <v>3pm-7pm</v>
      </c>
      <c r="AO246" s="17" t="str">
        <f t="shared" si="117"/>
        <v>3pm-7pm</v>
      </c>
      <c r="AP246" s="17" t="str">
        <f t="shared" si="118"/>
        <v>3pm-7pm</v>
      </c>
      <c r="AQ246" s="17" t="str">
        <f t="shared" si="119"/>
        <v/>
      </c>
      <c r="AR246" t="s">
        <v>1110</v>
      </c>
      <c r="AV246" s="4" t="s">
        <v>30</v>
      </c>
      <c r="AW246" s="4" t="s">
        <v>31</v>
      </c>
      <c r="AX246" s="16" t="str">
        <f t="shared" si="12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   'phone-number': "", 'address': "5602 S Syracuse St Denver CO", 'other-amenities': ['','',''], 'has-drink':true, 'has-food':false},</v>
      </c>
      <c r="AY246" s="17" t="str">
        <f t="shared" si="121"/>
        <v/>
      </c>
      <c r="AZ246" s="17" t="str">
        <f t="shared" si="122"/>
        <v/>
      </c>
      <c r="BA246" s="17" t="str">
        <f t="shared" si="123"/>
        <v/>
      </c>
      <c r="BB246" s="17" t="str">
        <f t="shared" si="124"/>
        <v>&lt;img src=@img/drinkicon.png@&gt;</v>
      </c>
      <c r="BC246" s="17" t="str">
        <f t="shared" si="125"/>
        <v/>
      </c>
      <c r="BD246" s="17" t="str">
        <f t="shared" si="126"/>
        <v>&lt;img src=@img/drinkicon.png@&gt;</v>
      </c>
      <c r="BE246" s="17" t="str">
        <f t="shared" si="127"/>
        <v>drink   dtc</v>
      </c>
      <c r="BF246" s="17" t="str">
        <f t="shared" si="128"/>
        <v>DTC</v>
      </c>
      <c r="BG246" s="17">
        <v>39.624346000000003</v>
      </c>
      <c r="BH246" s="17">
        <v>-104.89925700000001</v>
      </c>
      <c r="BI246" s="17" t="str">
        <f t="shared" si="97"/>
        <v>[39.624346,-104.899257],</v>
      </c>
      <c r="BK246" s="17" t="str">
        <f t="shared" si="98"/>
        <v/>
      </c>
    </row>
    <row r="247" spans="2:64" ht="135">
      <c r="B247" t="s">
        <v>920</v>
      </c>
      <c r="C247" t="s">
        <v>911</v>
      </c>
      <c r="G247" s="17" t="s">
        <v>921</v>
      </c>
      <c r="H247">
        <v>1600</v>
      </c>
      <c r="I247">
        <v>1900</v>
      </c>
      <c r="J247">
        <v>1600</v>
      </c>
      <c r="K247">
        <v>1900</v>
      </c>
      <c r="L247">
        <v>1600</v>
      </c>
      <c r="M247">
        <v>1900</v>
      </c>
      <c r="N247">
        <v>1600</v>
      </c>
      <c r="O247">
        <v>1900</v>
      </c>
      <c r="P247">
        <v>1600</v>
      </c>
      <c r="Q247">
        <v>1900</v>
      </c>
      <c r="R247">
        <v>1600</v>
      </c>
      <c r="S247">
        <v>1900</v>
      </c>
      <c r="T247">
        <v>1600</v>
      </c>
      <c r="U247">
        <v>1900</v>
      </c>
      <c r="V247" s="8" t="s">
        <v>1043</v>
      </c>
      <c r="W247" s="17">
        <f t="shared" si="99"/>
        <v>16</v>
      </c>
      <c r="X247" s="17">
        <f t="shared" si="100"/>
        <v>19</v>
      </c>
      <c r="Y247" s="17">
        <f t="shared" si="101"/>
        <v>16</v>
      </c>
      <c r="Z247" s="17">
        <f t="shared" si="102"/>
        <v>19</v>
      </c>
      <c r="AA247" s="17">
        <f t="shared" si="103"/>
        <v>16</v>
      </c>
      <c r="AB247" s="17">
        <f t="shared" si="104"/>
        <v>19</v>
      </c>
      <c r="AC247" s="17">
        <f t="shared" si="105"/>
        <v>16</v>
      </c>
      <c r="AD247" s="17">
        <f t="shared" si="106"/>
        <v>19</v>
      </c>
      <c r="AE247" s="17">
        <f t="shared" si="107"/>
        <v>16</v>
      </c>
      <c r="AF247" s="17">
        <f t="shared" si="108"/>
        <v>19</v>
      </c>
      <c r="AG247" s="17">
        <f t="shared" si="109"/>
        <v>16</v>
      </c>
      <c r="AH247" s="17">
        <f t="shared" si="110"/>
        <v>19</v>
      </c>
      <c r="AI247" s="17">
        <f t="shared" si="111"/>
        <v>16</v>
      </c>
      <c r="AJ247" s="17">
        <f t="shared" si="112"/>
        <v>19</v>
      </c>
      <c r="AK247" s="17" t="str">
        <f t="shared" si="113"/>
        <v>4pm-7pm</v>
      </c>
      <c r="AL247" s="17" t="str">
        <f t="shared" si="114"/>
        <v>4pm-7pm</v>
      </c>
      <c r="AM247" s="17" t="str">
        <f t="shared" si="115"/>
        <v>4pm-7pm</v>
      </c>
      <c r="AN247" s="17" t="str">
        <f t="shared" si="116"/>
        <v>4pm-7pm</v>
      </c>
      <c r="AO247" s="17" t="str">
        <f t="shared" si="117"/>
        <v>4pm-7pm</v>
      </c>
      <c r="AP247" s="17" t="str">
        <f t="shared" si="118"/>
        <v>4pm-7pm</v>
      </c>
      <c r="AQ247" s="17" t="str">
        <f t="shared" si="119"/>
        <v>4pm-7pm</v>
      </c>
      <c r="AR247" s="1" t="s">
        <v>1044</v>
      </c>
      <c r="AV247" s="4" t="s">
        <v>30</v>
      </c>
      <c r="AW247" s="4" t="s">
        <v>31</v>
      </c>
      <c r="AX247" s="16" t="str">
        <f t="shared" si="12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   'phone-number': "", 'address': "2627 S Parker Rd Aurora, CO", 'other-amenities': ['','',''], 'has-drink':true, 'has-food':false},</v>
      </c>
      <c r="AY247" s="17" t="str">
        <f t="shared" si="121"/>
        <v/>
      </c>
      <c r="AZ247" s="17" t="str">
        <f t="shared" si="122"/>
        <v/>
      </c>
      <c r="BA247" s="17" t="str">
        <f t="shared" si="123"/>
        <v/>
      </c>
      <c r="BB247" s="17" t="str">
        <f t="shared" si="124"/>
        <v>&lt;img src=@img/drinkicon.png@&gt;</v>
      </c>
      <c r="BC247" s="17" t="str">
        <f t="shared" si="125"/>
        <v/>
      </c>
      <c r="BD247" s="17" t="str">
        <f t="shared" si="126"/>
        <v>&lt;img src=@img/drinkicon.png@&gt;</v>
      </c>
      <c r="BE247" s="17" t="str">
        <f t="shared" si="127"/>
        <v>drink   aurora</v>
      </c>
      <c r="BF247" s="17" t="str">
        <f t="shared" si="128"/>
        <v>Aurora</v>
      </c>
      <c r="BG247" s="17">
        <v>39.668801999999999</v>
      </c>
      <c r="BH247" s="17">
        <v>-104.864138</v>
      </c>
      <c r="BI247" s="17" t="str">
        <f t="shared" si="97"/>
        <v>[39.668802,-104.864138],</v>
      </c>
      <c r="BK247" s="17" t="str">
        <f t="shared" si="98"/>
        <v/>
      </c>
    </row>
    <row r="248" spans="2:64" ht="135">
      <c r="B248" t="s">
        <v>256</v>
      </c>
      <c r="C248" t="s">
        <v>279</v>
      </c>
      <c r="G248" s="17" t="s">
        <v>286</v>
      </c>
      <c r="J248" s="17" t="s">
        <v>495</v>
      </c>
      <c r="K248" s="17" t="s">
        <v>492</v>
      </c>
      <c r="L248" s="17" t="s">
        <v>495</v>
      </c>
      <c r="M248" s="17" t="s">
        <v>492</v>
      </c>
      <c r="N248" s="17" t="s">
        <v>495</v>
      </c>
      <c r="O248" s="17" t="s">
        <v>492</v>
      </c>
      <c r="P248" s="17" t="s">
        <v>495</v>
      </c>
      <c r="Q248" s="17" t="s">
        <v>492</v>
      </c>
      <c r="R248" s="17" t="s">
        <v>495</v>
      </c>
      <c r="S248" s="17" t="s">
        <v>492</v>
      </c>
      <c r="T248" s="17"/>
      <c r="U248" s="17"/>
      <c r="V248" s="8" t="s">
        <v>1154</v>
      </c>
      <c r="W248" s="17" t="str">
        <f t="shared" si="99"/>
        <v/>
      </c>
      <c r="X248" s="17" t="str">
        <f t="shared" si="100"/>
        <v/>
      </c>
      <c r="Y248" s="17">
        <f t="shared" si="101"/>
        <v>16</v>
      </c>
      <c r="Z248" s="17">
        <f t="shared" si="102"/>
        <v>17</v>
      </c>
      <c r="AA248" s="17">
        <f t="shared" si="103"/>
        <v>16</v>
      </c>
      <c r="AB248" s="17">
        <f t="shared" si="104"/>
        <v>17</v>
      </c>
      <c r="AC248" s="17">
        <f t="shared" si="105"/>
        <v>16</v>
      </c>
      <c r="AD248" s="17">
        <f t="shared" si="106"/>
        <v>17</v>
      </c>
      <c r="AE248" s="17">
        <f t="shared" si="107"/>
        <v>16</v>
      </c>
      <c r="AF248" s="17">
        <f t="shared" si="108"/>
        <v>17</v>
      </c>
      <c r="AG248" s="17">
        <f t="shared" si="109"/>
        <v>16</v>
      </c>
      <c r="AH248" s="17">
        <f t="shared" si="110"/>
        <v>17</v>
      </c>
      <c r="AI248" s="17" t="str">
        <f t="shared" si="111"/>
        <v/>
      </c>
      <c r="AJ248" s="17" t="str">
        <f t="shared" si="112"/>
        <v/>
      </c>
      <c r="AK248" s="17" t="str">
        <f t="shared" si="113"/>
        <v/>
      </c>
      <c r="AL248" s="17" t="str">
        <f t="shared" si="114"/>
        <v>4pm-5pm</v>
      </c>
      <c r="AM248" s="17" t="str">
        <f t="shared" si="115"/>
        <v>4pm-5pm</v>
      </c>
      <c r="AN248" s="17" t="str">
        <f t="shared" si="116"/>
        <v>4pm-5pm</v>
      </c>
      <c r="AO248" s="17" t="str">
        <f t="shared" si="117"/>
        <v>4pm-5pm</v>
      </c>
      <c r="AP248" s="17" t="str">
        <f t="shared" si="118"/>
        <v>4pm-5pm</v>
      </c>
      <c r="AQ248" s="17" t="str">
        <f t="shared" si="119"/>
        <v/>
      </c>
      <c r="AR248" t="s">
        <v>481</v>
      </c>
      <c r="AS248" t="s">
        <v>485</v>
      </c>
      <c r="AV248" s="17" t="s">
        <v>30</v>
      </c>
      <c r="AW248" s="17" t="s">
        <v>31</v>
      </c>
      <c r="AX248" s="16" t="str">
        <f t="shared" si="12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   'phone-number': "", 'address': "3200 Larimer St, Denver, CO ", 'other-amenities': ['outside','',''], 'has-drink':true, 'has-food':false},</v>
      </c>
      <c r="AY248" s="17" t="str">
        <f t="shared" si="121"/>
        <v>&lt;img src=@img/outdoor.png@&gt;</v>
      </c>
      <c r="AZ248" s="17" t="str">
        <f t="shared" si="122"/>
        <v/>
      </c>
      <c r="BA248" s="17" t="str">
        <f t="shared" si="123"/>
        <v/>
      </c>
      <c r="BB248" s="17" t="str">
        <f t="shared" si="124"/>
        <v>&lt;img src=@img/drinkicon.png@&gt;</v>
      </c>
      <c r="BC248" s="17" t="str">
        <f t="shared" si="125"/>
        <v/>
      </c>
      <c r="BD248" s="17" t="str">
        <f t="shared" si="126"/>
        <v>&lt;img src=@img/outdoor.png@&gt;&lt;img src=@img/drinkicon.png@&gt;</v>
      </c>
      <c r="BE248" s="17" t="str">
        <f t="shared" si="127"/>
        <v>outdoor drink   RiNo</v>
      </c>
      <c r="BF248" s="17" t="str">
        <f t="shared" si="128"/>
        <v>RiNo</v>
      </c>
      <c r="BG248" s="17">
        <v>39.764136000000001</v>
      </c>
      <c r="BH248" s="17">
        <v>-104.97753899999999</v>
      </c>
      <c r="BI248" s="17" t="str">
        <f t="shared" si="97"/>
        <v>[39.764136,-104.977539],</v>
      </c>
      <c r="BK248" s="17" t="str">
        <f t="shared" si="98"/>
        <v/>
      </c>
      <c r="BL248" s="7"/>
    </row>
    <row r="249" spans="2:64" ht="23.45" customHeight="1">
      <c r="B249" t="s">
        <v>955</v>
      </c>
      <c r="C249" s="17" t="s">
        <v>913</v>
      </c>
      <c r="G249" s="16" t="s">
        <v>956</v>
      </c>
      <c r="H249">
        <v>1500</v>
      </c>
      <c r="I249">
        <v>1900</v>
      </c>
      <c r="J249">
        <v>1500</v>
      </c>
      <c r="K249" s="17">
        <v>1900</v>
      </c>
      <c r="L249" s="17">
        <v>1500</v>
      </c>
      <c r="M249" s="17">
        <v>1900</v>
      </c>
      <c r="N249" s="17">
        <v>1500</v>
      </c>
      <c r="O249" s="17">
        <v>1900</v>
      </c>
      <c r="P249" s="17">
        <v>1500</v>
      </c>
      <c r="Q249" s="17">
        <v>1900</v>
      </c>
      <c r="R249">
        <v>1500</v>
      </c>
      <c r="S249" s="17">
        <v>1900</v>
      </c>
      <c r="T249">
        <v>1500</v>
      </c>
      <c r="U249" s="17">
        <v>1900</v>
      </c>
      <c r="V249" s="8" t="s">
        <v>1074</v>
      </c>
      <c r="W249" s="17">
        <f t="shared" si="99"/>
        <v>15</v>
      </c>
      <c r="X249" s="17">
        <f t="shared" si="100"/>
        <v>19</v>
      </c>
      <c r="Y249" s="17">
        <f t="shared" si="101"/>
        <v>15</v>
      </c>
      <c r="Z249" s="17">
        <f t="shared" si="102"/>
        <v>19</v>
      </c>
      <c r="AA249" s="17">
        <f t="shared" si="103"/>
        <v>15</v>
      </c>
      <c r="AB249" s="17">
        <f t="shared" si="104"/>
        <v>19</v>
      </c>
      <c r="AC249" s="17">
        <f t="shared" si="105"/>
        <v>15</v>
      </c>
      <c r="AD249" s="17">
        <f t="shared" si="106"/>
        <v>19</v>
      </c>
      <c r="AE249" s="17">
        <f t="shared" si="107"/>
        <v>15</v>
      </c>
      <c r="AF249" s="17">
        <f t="shared" si="108"/>
        <v>19</v>
      </c>
      <c r="AG249" s="17">
        <f t="shared" si="109"/>
        <v>15</v>
      </c>
      <c r="AH249" s="17">
        <f t="shared" si="110"/>
        <v>19</v>
      </c>
      <c r="AI249" s="17">
        <f t="shared" si="111"/>
        <v>15</v>
      </c>
      <c r="AJ249" s="17">
        <f t="shared" si="112"/>
        <v>19</v>
      </c>
      <c r="AK249" s="17" t="str">
        <f t="shared" si="113"/>
        <v>3pm-7pm</v>
      </c>
      <c r="AL249" s="17" t="str">
        <f t="shared" si="114"/>
        <v>3pm-7pm</v>
      </c>
      <c r="AM249" s="17" t="str">
        <f t="shared" si="115"/>
        <v>3pm-7pm</v>
      </c>
      <c r="AN249" s="17" t="str">
        <f t="shared" si="116"/>
        <v>3pm-7pm</v>
      </c>
      <c r="AO249" s="17" t="str">
        <f t="shared" si="117"/>
        <v>3pm-7pm</v>
      </c>
      <c r="AP249" s="17" t="str">
        <f t="shared" si="118"/>
        <v>3pm-7pm</v>
      </c>
      <c r="AQ249" s="17" t="str">
        <f t="shared" si="119"/>
        <v>3pm-7pm</v>
      </c>
      <c r="AR249" t="s">
        <v>1073</v>
      </c>
      <c r="AV249" s="4" t="s">
        <v>30</v>
      </c>
      <c r="AW249" s="4" t="s">
        <v>31</v>
      </c>
      <c r="AX249" s="16" t="str">
        <f t="shared" si="12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   'phone-number': "", 'address': "5026 E Colfax Ave Denver CO", 'other-amenities': ['','',''], 'has-drink':true, 'has-food':false},</v>
      </c>
      <c r="AY249" s="17" t="str">
        <f t="shared" si="121"/>
        <v/>
      </c>
      <c r="AZ249" s="17" t="str">
        <f t="shared" si="122"/>
        <v/>
      </c>
      <c r="BA249" s="17" t="str">
        <f t="shared" si="123"/>
        <v/>
      </c>
      <c r="BB249" s="17" t="str">
        <f t="shared" si="124"/>
        <v>&lt;img src=@img/drinkicon.png@&gt;</v>
      </c>
      <c r="BC249" s="17" t="str">
        <f t="shared" si="125"/>
        <v/>
      </c>
      <c r="BD249" s="17" t="str">
        <f t="shared" si="126"/>
        <v>&lt;img src=@img/drinkicon.png@&gt;</v>
      </c>
      <c r="BE249" s="17" t="str">
        <f t="shared" si="127"/>
        <v>drink   lowery</v>
      </c>
      <c r="BF249" s="17" t="str">
        <f t="shared" si="128"/>
        <v>Lowery</v>
      </c>
      <c r="BG249" s="17">
        <v>39.739950999999998</v>
      </c>
      <c r="BH249" s="17">
        <v>-104.928431</v>
      </c>
      <c r="BI249" s="17" t="str">
        <f t="shared" si="97"/>
        <v>[39.739951,-104.928431],</v>
      </c>
      <c r="BK249" s="17" t="str">
        <f t="shared" si="98"/>
        <v/>
      </c>
    </row>
    <row r="250" spans="2:64" ht="150">
      <c r="B250" t="s">
        <v>1008</v>
      </c>
      <c r="C250" s="17" t="s">
        <v>909</v>
      </c>
      <c r="G250" s="16" t="s">
        <v>1009</v>
      </c>
      <c r="H250">
        <v>1500</v>
      </c>
      <c r="I250">
        <v>1800</v>
      </c>
      <c r="J250">
        <v>1500</v>
      </c>
      <c r="K250">
        <v>1800</v>
      </c>
      <c r="L250">
        <v>1500</v>
      </c>
      <c r="M250">
        <v>1800</v>
      </c>
      <c r="N250">
        <v>1500</v>
      </c>
      <c r="O250">
        <v>1800</v>
      </c>
      <c r="P250">
        <v>1500</v>
      </c>
      <c r="Q250">
        <v>1800</v>
      </c>
      <c r="R250">
        <v>1500</v>
      </c>
      <c r="S250">
        <v>1800</v>
      </c>
      <c r="T250">
        <v>1500</v>
      </c>
      <c r="U250">
        <v>1800</v>
      </c>
      <c r="V250" s="8" t="s">
        <v>1117</v>
      </c>
      <c r="W250" s="17">
        <f t="shared" si="99"/>
        <v>15</v>
      </c>
      <c r="X250" s="17">
        <f t="shared" si="100"/>
        <v>18</v>
      </c>
      <c r="Y250" s="17">
        <f t="shared" si="101"/>
        <v>15</v>
      </c>
      <c r="Z250" s="17">
        <f t="shared" si="102"/>
        <v>18</v>
      </c>
      <c r="AA250" s="17">
        <f t="shared" si="103"/>
        <v>15</v>
      </c>
      <c r="AB250" s="17">
        <f t="shared" si="104"/>
        <v>18</v>
      </c>
      <c r="AC250" s="17">
        <f t="shared" si="105"/>
        <v>15</v>
      </c>
      <c r="AD250" s="17">
        <f t="shared" si="106"/>
        <v>18</v>
      </c>
      <c r="AE250" s="17">
        <f t="shared" si="107"/>
        <v>15</v>
      </c>
      <c r="AF250" s="17">
        <f t="shared" si="108"/>
        <v>18</v>
      </c>
      <c r="AG250" s="17">
        <f t="shared" si="109"/>
        <v>15</v>
      </c>
      <c r="AH250" s="17">
        <f t="shared" si="110"/>
        <v>18</v>
      </c>
      <c r="AI250" s="17">
        <f t="shared" si="111"/>
        <v>15</v>
      </c>
      <c r="AJ250" s="17">
        <f t="shared" si="112"/>
        <v>18</v>
      </c>
      <c r="AK250" s="17" t="str">
        <f t="shared" si="113"/>
        <v>3pm-6pm</v>
      </c>
      <c r="AL250" s="17" t="str">
        <f t="shared" si="114"/>
        <v>3pm-6pm</v>
      </c>
      <c r="AM250" s="17" t="str">
        <f t="shared" si="115"/>
        <v>3pm-6pm</v>
      </c>
      <c r="AN250" s="17" t="str">
        <f t="shared" si="116"/>
        <v>3pm-6pm</v>
      </c>
      <c r="AO250" s="17" t="str">
        <f t="shared" si="117"/>
        <v>3pm-6pm</v>
      </c>
      <c r="AP250" s="17" t="str">
        <f t="shared" si="118"/>
        <v>3pm-6pm</v>
      </c>
      <c r="AQ250" s="17" t="str">
        <f t="shared" si="119"/>
        <v>3pm-6pm</v>
      </c>
      <c r="AR250" t="s">
        <v>1116</v>
      </c>
      <c r="AV250" s="4" t="s">
        <v>30</v>
      </c>
      <c r="AW250" s="4" t="s">
        <v>30</v>
      </c>
      <c r="AX250" s="16" t="str">
        <f t="shared" si="12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   'phone-number': "", 'address': "5375 Landmark Pl Greenwood Village CO", 'other-amenities': ['','',''], 'has-drink':true, 'has-food':true},</v>
      </c>
      <c r="AY250" s="17" t="str">
        <f t="shared" si="121"/>
        <v/>
      </c>
      <c r="AZ250" s="17" t="str">
        <f t="shared" si="122"/>
        <v/>
      </c>
      <c r="BA250" s="17" t="str">
        <f t="shared" si="123"/>
        <v/>
      </c>
      <c r="BB250" s="17" t="str">
        <f t="shared" si="124"/>
        <v>&lt;img src=@img/drinkicon.png@&gt;</v>
      </c>
      <c r="BC250" s="17" t="str">
        <f t="shared" si="125"/>
        <v>&lt;img src=@img/foodicon.png@&gt;</v>
      </c>
      <c r="BD250" s="17" t="str">
        <f t="shared" si="126"/>
        <v>&lt;img src=@img/drinkicon.png@&gt;&lt;img src=@img/foodicon.png@&gt;</v>
      </c>
      <c r="BE250" s="17" t="str">
        <f t="shared" si="127"/>
        <v>drink food   dtc</v>
      </c>
      <c r="BF250" s="17" t="str">
        <f t="shared" si="128"/>
        <v>DTC</v>
      </c>
      <c r="BG250" s="17">
        <v>39.618811000000001</v>
      </c>
      <c r="BH250" s="17">
        <v>-104.90113700000001</v>
      </c>
      <c r="BI250" s="17" t="str">
        <f t="shared" si="97"/>
        <v>[39.618811,-104.901137],</v>
      </c>
      <c r="BK250" s="17" t="str">
        <f t="shared" si="98"/>
        <v/>
      </c>
    </row>
    <row r="251" spans="2:64" ht="135">
      <c r="B251" t="s">
        <v>161</v>
      </c>
      <c r="C251" s="17" t="s">
        <v>318</v>
      </c>
      <c r="G251" s="17" t="s">
        <v>613</v>
      </c>
      <c r="H251" t="s">
        <v>492</v>
      </c>
      <c r="I251" t="s">
        <v>491</v>
      </c>
      <c r="J251" t="s">
        <v>492</v>
      </c>
      <c r="K251" t="s">
        <v>491</v>
      </c>
      <c r="L251" s="17" t="s">
        <v>492</v>
      </c>
      <c r="M251" s="17" t="s">
        <v>491</v>
      </c>
      <c r="N251" s="17" t="s">
        <v>492</v>
      </c>
      <c r="O251" s="17" t="s">
        <v>491</v>
      </c>
      <c r="P251" s="17" t="s">
        <v>492</v>
      </c>
      <c r="Q251" s="17" t="s">
        <v>491</v>
      </c>
      <c r="R251" s="17" t="s">
        <v>492</v>
      </c>
      <c r="S251" s="17" t="s">
        <v>491</v>
      </c>
      <c r="V251" s="17" t="s">
        <v>403</v>
      </c>
      <c r="W251" s="17">
        <f t="shared" si="99"/>
        <v>17</v>
      </c>
      <c r="X251" s="17">
        <f t="shared" si="100"/>
        <v>19</v>
      </c>
      <c r="Y251" s="17">
        <f t="shared" si="101"/>
        <v>17</v>
      </c>
      <c r="Z251" s="17">
        <f t="shared" si="102"/>
        <v>19</v>
      </c>
      <c r="AA251" s="17">
        <f t="shared" si="103"/>
        <v>17</v>
      </c>
      <c r="AB251" s="17">
        <f t="shared" si="104"/>
        <v>19</v>
      </c>
      <c r="AC251" s="17">
        <f t="shared" si="105"/>
        <v>17</v>
      </c>
      <c r="AD251" s="17">
        <f t="shared" si="106"/>
        <v>19</v>
      </c>
      <c r="AE251" s="17">
        <f t="shared" si="107"/>
        <v>17</v>
      </c>
      <c r="AF251" s="17">
        <f t="shared" si="108"/>
        <v>19</v>
      </c>
      <c r="AG251" s="17">
        <f t="shared" si="109"/>
        <v>17</v>
      </c>
      <c r="AH251" s="17">
        <f t="shared" si="110"/>
        <v>19</v>
      </c>
      <c r="AI251" s="17" t="str">
        <f t="shared" si="111"/>
        <v/>
      </c>
      <c r="AJ251" s="17" t="str">
        <f t="shared" si="112"/>
        <v/>
      </c>
      <c r="AK251" s="17" t="str">
        <f t="shared" si="113"/>
        <v>5pm-7pm</v>
      </c>
      <c r="AL251" s="17" t="str">
        <f t="shared" si="114"/>
        <v>5pm-7pm</v>
      </c>
      <c r="AM251" s="17" t="str">
        <f t="shared" si="115"/>
        <v>5pm-7pm</v>
      </c>
      <c r="AN251" s="17" t="str">
        <f t="shared" si="116"/>
        <v>5pm-7pm</v>
      </c>
      <c r="AO251" s="17" t="str">
        <f t="shared" si="117"/>
        <v>5pm-7pm</v>
      </c>
      <c r="AP251" s="17" t="str">
        <f t="shared" si="118"/>
        <v>5pm-7pm</v>
      </c>
      <c r="AQ251" s="17" t="str">
        <f t="shared" si="119"/>
        <v/>
      </c>
      <c r="AR251" s="18" t="s">
        <v>802</v>
      </c>
      <c r="AT251" t="s">
        <v>486</v>
      </c>
      <c r="AV251" s="17" t="s">
        <v>30</v>
      </c>
      <c r="AW251" s="17" t="s">
        <v>31</v>
      </c>
      <c r="AX251" s="16" t="str">
        <f t="shared" si="12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   'phone-number': "", 'address': "1672 Lawrence St. Denver CO", 'other-amenities': ['','pet',''], 'has-drink':true, 'has-food':false},</v>
      </c>
      <c r="AY251" s="17" t="str">
        <f t="shared" si="121"/>
        <v/>
      </c>
      <c r="AZ251" s="17" t="str">
        <f t="shared" si="122"/>
        <v>&lt;img src=@img/pets.png@&gt;</v>
      </c>
      <c r="BA251" s="17" t="str">
        <f t="shared" si="123"/>
        <v/>
      </c>
      <c r="BB251" s="17" t="str">
        <f t="shared" si="124"/>
        <v>&lt;img src=@img/drinkicon.png@&gt;</v>
      </c>
      <c r="BC251" s="17" t="str">
        <f t="shared" si="125"/>
        <v/>
      </c>
      <c r="BD251" s="17" t="str">
        <f t="shared" si="126"/>
        <v>&lt;img src=@img/pets.png@&gt;&lt;img src=@img/drinkicon.png@&gt;</v>
      </c>
      <c r="BE251" s="17" t="str">
        <f t="shared" si="127"/>
        <v>pet drink   LoDo</v>
      </c>
      <c r="BF251" s="17" t="str">
        <f t="shared" si="128"/>
        <v>LoDo</v>
      </c>
      <c r="BG251" s="17">
        <v>39.748874000000001</v>
      </c>
      <c r="BH251" s="17">
        <v>-104.995526</v>
      </c>
      <c r="BI251" s="17" t="str">
        <f t="shared" si="97"/>
        <v>[39.748874,-104.995526],</v>
      </c>
      <c r="BK251" s="17" t="str">
        <f t="shared" si="98"/>
        <v/>
      </c>
      <c r="BL251" s="7"/>
    </row>
    <row r="252" spans="2:64" ht="15.6" customHeight="1">
      <c r="B252" t="s">
        <v>1034</v>
      </c>
      <c r="C252" s="17" t="s">
        <v>421</v>
      </c>
      <c r="G252" s="16" t="s">
        <v>1035</v>
      </c>
      <c r="H252">
        <v>1500</v>
      </c>
      <c r="I252">
        <v>1900</v>
      </c>
      <c r="J252">
        <v>1500</v>
      </c>
      <c r="K252">
        <v>1900</v>
      </c>
      <c r="L252">
        <v>1500</v>
      </c>
      <c r="M252">
        <v>1900</v>
      </c>
      <c r="N252" s="17">
        <v>1500</v>
      </c>
      <c r="O252" s="17">
        <v>1900</v>
      </c>
      <c r="P252" s="17">
        <v>1500</v>
      </c>
      <c r="Q252" s="17">
        <v>1900</v>
      </c>
      <c r="R252" s="17">
        <v>1500</v>
      </c>
      <c r="S252" s="17">
        <v>1900</v>
      </c>
      <c r="T252" s="17">
        <v>1500</v>
      </c>
      <c r="U252" s="17">
        <v>1900</v>
      </c>
      <c r="V252" s="8" t="s">
        <v>1136</v>
      </c>
      <c r="W252" s="17">
        <f t="shared" si="99"/>
        <v>15</v>
      </c>
      <c r="X252" s="17">
        <f t="shared" si="100"/>
        <v>19</v>
      </c>
      <c r="Y252" s="17">
        <f t="shared" si="101"/>
        <v>15</v>
      </c>
      <c r="Z252" s="17">
        <f t="shared" si="102"/>
        <v>19</v>
      </c>
      <c r="AA252" s="17">
        <f t="shared" si="103"/>
        <v>15</v>
      </c>
      <c r="AB252" s="17">
        <f t="shared" si="104"/>
        <v>19</v>
      </c>
      <c r="AC252" s="17">
        <f t="shared" si="105"/>
        <v>15</v>
      </c>
      <c r="AD252" s="17">
        <f t="shared" si="106"/>
        <v>19</v>
      </c>
      <c r="AE252" s="17">
        <f t="shared" si="107"/>
        <v>15</v>
      </c>
      <c r="AF252" s="17">
        <f t="shared" si="108"/>
        <v>19</v>
      </c>
      <c r="AG252" s="17">
        <f t="shared" si="109"/>
        <v>15</v>
      </c>
      <c r="AH252" s="17">
        <f t="shared" si="110"/>
        <v>19</v>
      </c>
      <c r="AI252" s="17">
        <f t="shared" si="111"/>
        <v>15</v>
      </c>
      <c r="AJ252" s="17">
        <f t="shared" si="112"/>
        <v>19</v>
      </c>
      <c r="AK252" s="17" t="str">
        <f t="shared" si="113"/>
        <v>3pm-7pm</v>
      </c>
      <c r="AL252" s="17" t="str">
        <f t="shared" si="114"/>
        <v>3pm-7pm</v>
      </c>
      <c r="AM252" s="17" t="str">
        <f t="shared" si="115"/>
        <v>3pm-7pm</v>
      </c>
      <c r="AN252" s="17" t="str">
        <f t="shared" si="116"/>
        <v>3pm-7pm</v>
      </c>
      <c r="AO252" s="17" t="str">
        <f t="shared" si="117"/>
        <v>3pm-7pm</v>
      </c>
      <c r="AP252" s="17" t="str">
        <f t="shared" si="118"/>
        <v>3pm-7pm</v>
      </c>
      <c r="AQ252" s="17" t="str">
        <f t="shared" si="119"/>
        <v>3pm-7pm</v>
      </c>
      <c r="AR252" s="1" t="s">
        <v>1135</v>
      </c>
      <c r="AV252" s="4" t="s">
        <v>30</v>
      </c>
      <c r="AW252" s="4" t="s">
        <v>31</v>
      </c>
      <c r="AX252" s="16" t="str">
        <f t="shared" si="12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   'phone-number': "", 'address': "7990 Sheridan Blvd Westminster CO", 'other-amenities': ['','',''], 'has-drink':true, 'has-food':false},</v>
      </c>
      <c r="AY252" s="17" t="str">
        <f t="shared" si="121"/>
        <v/>
      </c>
      <c r="AZ252" s="17" t="str">
        <f t="shared" si="122"/>
        <v/>
      </c>
      <c r="BA252" s="17" t="str">
        <f t="shared" si="123"/>
        <v/>
      </c>
      <c r="BB252" s="17" t="str">
        <f t="shared" si="124"/>
        <v>&lt;img src=@img/drinkicon.png@&gt;</v>
      </c>
      <c r="BC252" s="17" t="str">
        <f t="shared" si="125"/>
        <v/>
      </c>
      <c r="BD252" s="17" t="str">
        <f t="shared" si="126"/>
        <v>&lt;img src=@img/drinkicon.png@&gt;</v>
      </c>
      <c r="BE252" s="17" t="str">
        <f t="shared" si="127"/>
        <v>drink   Westminster</v>
      </c>
      <c r="BF252" s="17" t="str">
        <f t="shared" si="128"/>
        <v>Westminster</v>
      </c>
      <c r="BG252" s="17">
        <v>39.841503000000003</v>
      </c>
      <c r="BH252" s="17">
        <v>-105.05287199999999</v>
      </c>
      <c r="BI252" s="17" t="str">
        <f t="shared" si="97"/>
        <v>[39.841503,-105.052872],</v>
      </c>
      <c r="BK252" s="17" t="str">
        <f t="shared" si="98"/>
        <v/>
      </c>
    </row>
    <row r="253" spans="2:64" ht="409.5">
      <c r="B253" t="s">
        <v>969</v>
      </c>
      <c r="C253" t="s">
        <v>907</v>
      </c>
      <c r="G253" s="16" t="s">
        <v>970</v>
      </c>
      <c r="J253">
        <v>1700</v>
      </c>
      <c r="K253">
        <v>1830</v>
      </c>
      <c r="L253" s="17">
        <v>1700</v>
      </c>
      <c r="M253" s="17">
        <v>1830</v>
      </c>
      <c r="N253" s="17">
        <v>1700</v>
      </c>
      <c r="O253" s="17">
        <v>1830</v>
      </c>
      <c r="P253" s="17">
        <v>1700</v>
      </c>
      <c r="Q253" s="17">
        <v>1830</v>
      </c>
      <c r="R253" s="17">
        <v>1600</v>
      </c>
      <c r="S253" s="17">
        <v>1830</v>
      </c>
      <c r="T253" s="17">
        <v>1600</v>
      </c>
      <c r="U253" s="17">
        <v>1830</v>
      </c>
      <c r="V253" s="12" t="s">
        <v>1142</v>
      </c>
      <c r="W253" s="17" t="str">
        <f t="shared" si="99"/>
        <v/>
      </c>
      <c r="X253" s="17" t="str">
        <f t="shared" si="100"/>
        <v/>
      </c>
      <c r="Y253" s="17">
        <f t="shared" si="101"/>
        <v>17</v>
      </c>
      <c r="Z253" s="17">
        <f t="shared" si="102"/>
        <v>18.3</v>
      </c>
      <c r="AA253" s="17">
        <f t="shared" si="103"/>
        <v>17</v>
      </c>
      <c r="AB253" s="17">
        <f t="shared" si="104"/>
        <v>18.3</v>
      </c>
      <c r="AC253" s="17">
        <f t="shared" si="105"/>
        <v>17</v>
      </c>
      <c r="AD253" s="17">
        <f t="shared" si="106"/>
        <v>18.3</v>
      </c>
      <c r="AE253" s="17">
        <f t="shared" si="107"/>
        <v>17</v>
      </c>
      <c r="AF253" s="17">
        <f t="shared" si="108"/>
        <v>18.3</v>
      </c>
      <c r="AG253" s="17">
        <f t="shared" si="109"/>
        <v>16</v>
      </c>
      <c r="AH253" s="17">
        <f t="shared" si="110"/>
        <v>18.3</v>
      </c>
      <c r="AI253" s="17">
        <f t="shared" si="111"/>
        <v>16</v>
      </c>
      <c r="AJ253" s="17">
        <f t="shared" si="112"/>
        <v>18.3</v>
      </c>
      <c r="AK253" s="17" t="str">
        <f t="shared" si="113"/>
        <v/>
      </c>
      <c r="AL253" s="17" t="str">
        <f t="shared" si="114"/>
        <v>5pm-6.3pm</v>
      </c>
      <c r="AM253" s="17" t="str">
        <f t="shared" si="115"/>
        <v>5pm-6.3pm</v>
      </c>
      <c r="AN253" s="17" t="str">
        <f t="shared" si="116"/>
        <v>5pm-6.3pm</v>
      </c>
      <c r="AO253" s="17" t="str">
        <f t="shared" si="117"/>
        <v>5pm-6.3pm</v>
      </c>
      <c r="AP253" s="17" t="str">
        <f t="shared" si="118"/>
        <v>4pm-6.3pm</v>
      </c>
      <c r="AQ253" s="17" t="str">
        <f t="shared" si="119"/>
        <v>4pm-6.3pm</v>
      </c>
      <c r="AR253" s="17" t="s">
        <v>1086</v>
      </c>
      <c r="AV253" s="4" t="s">
        <v>30</v>
      </c>
      <c r="AW253" s="4" t="s">
        <v>30</v>
      </c>
      <c r="AX253" s="16" t="str">
        <f t="shared" si="12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   'phone-number': "", 'address': "3963 Tennyson St Denver CO", 'other-amenities': ['','',''], 'has-drink':true, 'has-food':true},</v>
      </c>
      <c r="AY253" s="17" t="str">
        <f t="shared" si="121"/>
        <v/>
      </c>
      <c r="AZ253" s="17" t="str">
        <f t="shared" si="122"/>
        <v/>
      </c>
      <c r="BA253" s="17" t="str">
        <f t="shared" si="123"/>
        <v/>
      </c>
      <c r="BB253" s="17" t="str">
        <f t="shared" si="124"/>
        <v>&lt;img src=@img/drinkicon.png@&gt;</v>
      </c>
      <c r="BC253" s="17" t="str">
        <f t="shared" si="125"/>
        <v>&lt;img src=@img/foodicon.png@&gt;</v>
      </c>
      <c r="BD253" s="17" t="str">
        <f t="shared" si="126"/>
        <v>&lt;img src=@img/drinkicon.png@&gt;&lt;img src=@img/foodicon.png@&gt;</v>
      </c>
      <c r="BE253" s="17" t="str">
        <f t="shared" si="127"/>
        <v>drink food   highlands</v>
      </c>
      <c r="BF253" s="17" t="str">
        <f t="shared" si="128"/>
        <v>Highlands</v>
      </c>
      <c r="BG253" s="17">
        <v>39.772289000000001</v>
      </c>
      <c r="BH253" s="17">
        <v>-105.04432300000001</v>
      </c>
      <c r="BI253" s="17" t="str">
        <f t="shared" si="97"/>
        <v>[39.772289,-105.044323],</v>
      </c>
      <c r="BK253" s="17" t="str">
        <f t="shared" si="98"/>
        <v/>
      </c>
    </row>
    <row r="254" spans="2:64" ht="165">
      <c r="B254" t="s">
        <v>162</v>
      </c>
      <c r="C254" t="s">
        <v>907</v>
      </c>
      <c r="G254" s="17" t="s">
        <v>614</v>
      </c>
      <c r="H254" t="s">
        <v>488</v>
      </c>
      <c r="I254" t="s">
        <v>490</v>
      </c>
      <c r="J254" t="s">
        <v>488</v>
      </c>
      <c r="K254" t="s">
        <v>490</v>
      </c>
      <c r="L254" t="s">
        <v>488</v>
      </c>
      <c r="M254" t="s">
        <v>490</v>
      </c>
      <c r="N254" t="s">
        <v>488</v>
      </c>
      <c r="O254" t="s">
        <v>490</v>
      </c>
      <c r="P254" t="s">
        <v>488</v>
      </c>
      <c r="Q254" t="s">
        <v>490</v>
      </c>
      <c r="R254" t="s">
        <v>488</v>
      </c>
      <c r="S254" t="s">
        <v>490</v>
      </c>
      <c r="T254" t="s">
        <v>488</v>
      </c>
      <c r="U254" t="s">
        <v>490</v>
      </c>
      <c r="V254" s="8" t="s">
        <v>1157</v>
      </c>
      <c r="W254" s="17">
        <f t="shared" si="99"/>
        <v>15</v>
      </c>
      <c r="X254" s="17">
        <f t="shared" si="100"/>
        <v>18</v>
      </c>
      <c r="Y254" s="17">
        <f t="shared" si="101"/>
        <v>15</v>
      </c>
      <c r="Z254" s="17">
        <f t="shared" si="102"/>
        <v>18</v>
      </c>
      <c r="AA254" s="17">
        <f t="shared" si="103"/>
        <v>15</v>
      </c>
      <c r="AB254" s="17">
        <f t="shared" si="104"/>
        <v>18</v>
      </c>
      <c r="AC254" s="17">
        <f t="shared" si="105"/>
        <v>15</v>
      </c>
      <c r="AD254" s="17">
        <f t="shared" si="106"/>
        <v>18</v>
      </c>
      <c r="AE254" s="17">
        <f t="shared" si="107"/>
        <v>15</v>
      </c>
      <c r="AF254" s="17">
        <f t="shared" si="108"/>
        <v>18</v>
      </c>
      <c r="AG254" s="17">
        <f t="shared" si="109"/>
        <v>15</v>
      </c>
      <c r="AH254" s="17">
        <f t="shared" si="110"/>
        <v>18</v>
      </c>
      <c r="AI254" s="17">
        <f t="shared" si="111"/>
        <v>15</v>
      </c>
      <c r="AJ254" s="17">
        <f t="shared" si="112"/>
        <v>18</v>
      </c>
      <c r="AK254" s="17" t="str">
        <f t="shared" si="113"/>
        <v>3pm-6pm</v>
      </c>
      <c r="AL254" s="17" t="str">
        <f t="shared" si="114"/>
        <v>3pm-6pm</v>
      </c>
      <c r="AM254" s="17" t="str">
        <f t="shared" si="115"/>
        <v>3pm-6pm</v>
      </c>
      <c r="AN254" s="17" t="str">
        <f t="shared" si="116"/>
        <v>3pm-6pm</v>
      </c>
      <c r="AO254" s="17" t="str">
        <f t="shared" si="117"/>
        <v>3pm-6pm</v>
      </c>
      <c r="AP254" s="17" t="str">
        <f t="shared" si="118"/>
        <v>3pm-6pm</v>
      </c>
      <c r="AQ254" s="17" t="str">
        <f t="shared" si="119"/>
        <v>3pm-6pm</v>
      </c>
      <c r="AR254" s="1" t="s">
        <v>803</v>
      </c>
      <c r="AV254" s="4" t="s">
        <v>30</v>
      </c>
      <c r="AW254" s="4" t="s">
        <v>30</v>
      </c>
      <c r="AX254" s="16" t="str">
        <f t="shared" si="12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   'phone-number': "", 'address': "3254 Navajo St. Denver CO", 'other-amenities': ['','',''], 'has-drink':true, 'has-food':true},</v>
      </c>
      <c r="AY254" s="17" t="str">
        <f t="shared" si="121"/>
        <v/>
      </c>
      <c r="AZ254" s="17" t="str">
        <f t="shared" si="122"/>
        <v/>
      </c>
      <c r="BA254" s="17" t="str">
        <f t="shared" si="123"/>
        <v/>
      </c>
      <c r="BB254" s="17" t="str">
        <f t="shared" si="124"/>
        <v>&lt;img src=@img/drinkicon.png@&gt;</v>
      </c>
      <c r="BC254" s="17" t="str">
        <f t="shared" si="125"/>
        <v>&lt;img src=@img/foodicon.png@&gt;</v>
      </c>
      <c r="BD254" s="17" t="str">
        <f t="shared" si="126"/>
        <v>&lt;img src=@img/drinkicon.png@&gt;&lt;img src=@img/foodicon.png@&gt;</v>
      </c>
      <c r="BE254" s="17" t="str">
        <f t="shared" si="127"/>
        <v>drink food   highlands</v>
      </c>
      <c r="BF254" s="17" t="str">
        <f t="shared" si="128"/>
        <v>Highlands</v>
      </c>
      <c r="BG254" s="17">
        <v>39.763078</v>
      </c>
      <c r="BH254" s="17">
        <v>-105.00387000000001</v>
      </c>
      <c r="BI254" s="17" t="str">
        <f t="shared" si="97"/>
        <v>[39.763078,-105.00387],</v>
      </c>
      <c r="BK254" s="17" t="str">
        <f t="shared" si="98"/>
        <v/>
      </c>
      <c r="BL254" s="7"/>
    </row>
    <row r="255" spans="2:64" ht="135">
      <c r="B255" t="s">
        <v>250</v>
      </c>
      <c r="C255" t="s">
        <v>702</v>
      </c>
      <c r="G255" s="17" t="s">
        <v>281</v>
      </c>
      <c r="H255" t="s">
        <v>488</v>
      </c>
      <c r="I255" t="s">
        <v>490</v>
      </c>
      <c r="J255" t="s">
        <v>488</v>
      </c>
      <c r="K255" t="s">
        <v>490</v>
      </c>
      <c r="L255" s="17" t="s">
        <v>488</v>
      </c>
      <c r="M255" s="17" t="s">
        <v>490</v>
      </c>
      <c r="N255" s="17" t="s">
        <v>488</v>
      </c>
      <c r="O255" s="17" t="s">
        <v>490</v>
      </c>
      <c r="P255" s="17" t="s">
        <v>488</v>
      </c>
      <c r="Q255" s="17" t="s">
        <v>490</v>
      </c>
      <c r="R255" t="s">
        <v>488</v>
      </c>
      <c r="S255" t="s">
        <v>490</v>
      </c>
      <c r="T255" s="17" t="s">
        <v>488</v>
      </c>
      <c r="U255" s="17" t="s">
        <v>490</v>
      </c>
      <c r="V255" s="8" t="s">
        <v>1143</v>
      </c>
      <c r="W255" s="17">
        <f t="shared" si="99"/>
        <v>15</v>
      </c>
      <c r="X255" s="17">
        <f t="shared" si="100"/>
        <v>18</v>
      </c>
      <c r="Y255" s="17">
        <f t="shared" si="101"/>
        <v>15</v>
      </c>
      <c r="Z255" s="17">
        <f t="shared" si="102"/>
        <v>18</v>
      </c>
      <c r="AA255" s="17">
        <f t="shared" si="103"/>
        <v>15</v>
      </c>
      <c r="AB255" s="17">
        <f t="shared" si="104"/>
        <v>18</v>
      </c>
      <c r="AC255" s="17">
        <f t="shared" si="105"/>
        <v>15</v>
      </c>
      <c r="AD255" s="17">
        <f t="shared" si="106"/>
        <v>18</v>
      </c>
      <c r="AE255" s="17">
        <f t="shared" si="107"/>
        <v>15</v>
      </c>
      <c r="AF255" s="17">
        <f t="shared" si="108"/>
        <v>18</v>
      </c>
      <c r="AG255" s="17">
        <f t="shared" si="109"/>
        <v>15</v>
      </c>
      <c r="AH255" s="17">
        <f t="shared" si="110"/>
        <v>18</v>
      </c>
      <c r="AI255" s="17">
        <f t="shared" si="111"/>
        <v>15</v>
      </c>
      <c r="AJ255" s="17">
        <f t="shared" si="112"/>
        <v>18</v>
      </c>
      <c r="AK255" s="17" t="str">
        <f t="shared" si="113"/>
        <v>3pm-6pm</v>
      </c>
      <c r="AL255" s="17" t="str">
        <f t="shared" si="114"/>
        <v>3pm-6pm</v>
      </c>
      <c r="AM255" s="17" t="str">
        <f t="shared" si="115"/>
        <v>3pm-6pm</v>
      </c>
      <c r="AN255" s="17" t="str">
        <f t="shared" si="116"/>
        <v>3pm-6pm</v>
      </c>
      <c r="AO255" s="17" t="str">
        <f t="shared" si="117"/>
        <v>3pm-6pm</v>
      </c>
      <c r="AP255" s="17" t="str">
        <f t="shared" si="118"/>
        <v>3pm-6pm</v>
      </c>
      <c r="AQ255" s="17" t="str">
        <f t="shared" si="119"/>
        <v>3pm-6pm</v>
      </c>
      <c r="AR255" t="s">
        <v>885</v>
      </c>
      <c r="AS255" t="s">
        <v>485</v>
      </c>
      <c r="AV255" s="17" t="s">
        <v>30</v>
      </c>
      <c r="AW255" s="17" t="s">
        <v>31</v>
      </c>
      <c r="AX255" s="16" t="str">
        <f t="shared" si="12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   'phone-number': "", 'address': "2015 E 17th Ave, Denver, CO", 'other-amenities': ['outside','',''], 'has-drink':true, 'has-food':false},</v>
      </c>
      <c r="AY255" s="17" t="str">
        <f t="shared" si="121"/>
        <v>&lt;img src=@img/outdoor.png@&gt;</v>
      </c>
      <c r="AZ255" s="17" t="str">
        <f t="shared" si="122"/>
        <v/>
      </c>
      <c r="BA255" s="17" t="str">
        <f t="shared" si="123"/>
        <v/>
      </c>
      <c r="BB255" s="17" t="str">
        <f t="shared" si="124"/>
        <v>&lt;img src=@img/drinkicon.png@&gt;</v>
      </c>
      <c r="BC255" s="17" t="str">
        <f t="shared" si="125"/>
        <v/>
      </c>
      <c r="BD255" s="17" t="str">
        <f t="shared" si="126"/>
        <v>&lt;img src=@img/outdoor.png@&gt;&lt;img src=@img/drinkicon.png@&gt;</v>
      </c>
      <c r="BE255" s="17" t="str">
        <f t="shared" si="127"/>
        <v>outdoor drink   city</v>
      </c>
      <c r="BF255" s="17" t="str">
        <f t="shared" si="128"/>
        <v>City Park</v>
      </c>
      <c r="BG255" s="17">
        <v>39.74342</v>
      </c>
      <c r="BH255" s="17">
        <v>-104.96300599999999</v>
      </c>
      <c r="BI255" s="17" t="str">
        <f t="shared" si="97"/>
        <v>[39.74342,-104.963006],</v>
      </c>
      <c r="BK255" s="17" t="str">
        <f t="shared" si="98"/>
        <v/>
      </c>
      <c r="BL255" s="7"/>
    </row>
    <row r="256" spans="2:64" ht="165">
      <c r="B256" t="s">
        <v>163</v>
      </c>
      <c r="C256" t="s">
        <v>699</v>
      </c>
      <c r="G256" s="17" t="s">
        <v>615</v>
      </c>
      <c r="H256" t="s">
        <v>488</v>
      </c>
      <c r="I256" t="s">
        <v>490</v>
      </c>
      <c r="J256" t="s">
        <v>488</v>
      </c>
      <c r="K256" t="s">
        <v>490</v>
      </c>
      <c r="L256" t="s">
        <v>488</v>
      </c>
      <c r="M256" t="s">
        <v>490</v>
      </c>
      <c r="N256" s="17" t="s">
        <v>488</v>
      </c>
      <c r="O256" s="17" t="s">
        <v>490</v>
      </c>
      <c r="P256" s="17" t="s">
        <v>488</v>
      </c>
      <c r="Q256" s="17" t="s">
        <v>490</v>
      </c>
      <c r="R256" s="17" t="s">
        <v>488</v>
      </c>
      <c r="S256" s="17" t="s">
        <v>490</v>
      </c>
      <c r="T256" s="17" t="s">
        <v>488</v>
      </c>
      <c r="U256" s="17" t="s">
        <v>490</v>
      </c>
      <c r="V256" s="8" t="s">
        <v>404</v>
      </c>
      <c r="W256" s="17">
        <f t="shared" si="99"/>
        <v>15</v>
      </c>
      <c r="X256" s="17">
        <f t="shared" si="100"/>
        <v>18</v>
      </c>
      <c r="Y256" s="17">
        <f t="shared" si="101"/>
        <v>15</v>
      </c>
      <c r="Z256" s="17">
        <f t="shared" si="102"/>
        <v>18</v>
      </c>
      <c r="AA256" s="17">
        <f t="shared" si="103"/>
        <v>15</v>
      </c>
      <c r="AB256" s="17">
        <f t="shared" si="104"/>
        <v>18</v>
      </c>
      <c r="AC256" s="17">
        <f t="shared" si="105"/>
        <v>15</v>
      </c>
      <c r="AD256" s="17">
        <f t="shared" si="106"/>
        <v>18</v>
      </c>
      <c r="AE256" s="17">
        <f t="shared" si="107"/>
        <v>15</v>
      </c>
      <c r="AF256" s="17">
        <f t="shared" si="108"/>
        <v>18</v>
      </c>
      <c r="AG256" s="17">
        <f t="shared" si="109"/>
        <v>15</v>
      </c>
      <c r="AH256" s="17">
        <f t="shared" si="110"/>
        <v>18</v>
      </c>
      <c r="AI256" s="17">
        <f t="shared" si="111"/>
        <v>15</v>
      </c>
      <c r="AJ256" s="17">
        <f t="shared" si="112"/>
        <v>18</v>
      </c>
      <c r="AK256" s="17" t="str">
        <f t="shared" si="113"/>
        <v>3pm-6pm</v>
      </c>
      <c r="AL256" s="17" t="str">
        <f t="shared" si="114"/>
        <v>3pm-6pm</v>
      </c>
      <c r="AM256" s="17" t="str">
        <f t="shared" si="115"/>
        <v>3pm-6pm</v>
      </c>
      <c r="AN256" s="17" t="str">
        <f t="shared" si="116"/>
        <v>3pm-6pm</v>
      </c>
      <c r="AO256" s="17" t="str">
        <f t="shared" si="117"/>
        <v>3pm-6pm</v>
      </c>
      <c r="AP256" s="17" t="str">
        <f t="shared" si="118"/>
        <v>3pm-6pm</v>
      </c>
      <c r="AQ256" s="17" t="str">
        <f t="shared" si="119"/>
        <v>3pm-6pm</v>
      </c>
      <c r="AR256" s="19" t="s">
        <v>804</v>
      </c>
      <c r="AV256" s="4" t="s">
        <v>30</v>
      </c>
      <c r="AW256" s="4" t="s">
        <v>30</v>
      </c>
      <c r="AX256" s="16" t="str">
        <f t="shared" si="12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   'phone-number': "", 'address': "201 Columbine St. Denver CO", 'other-amenities': ['','',''], 'has-drink':true, 'has-food':true},</v>
      </c>
      <c r="AY256" s="17" t="str">
        <f t="shared" si="121"/>
        <v/>
      </c>
      <c r="AZ256" s="17" t="str">
        <f t="shared" si="122"/>
        <v/>
      </c>
      <c r="BA256" s="17" t="str">
        <f t="shared" si="123"/>
        <v/>
      </c>
      <c r="BB256" s="17" t="str">
        <f t="shared" si="124"/>
        <v>&lt;img src=@img/drinkicon.png@&gt;</v>
      </c>
      <c r="BC256" s="17" t="str">
        <f t="shared" si="125"/>
        <v>&lt;img src=@img/foodicon.png@&gt;</v>
      </c>
      <c r="BD256" s="17" t="str">
        <f t="shared" si="126"/>
        <v>&lt;img src=@img/drinkicon.png@&gt;&lt;img src=@img/foodicon.png@&gt;</v>
      </c>
      <c r="BE256" s="17" t="str">
        <f t="shared" si="127"/>
        <v>drink food   Cherry</v>
      </c>
      <c r="BF256" s="17" t="str">
        <f t="shared" si="128"/>
        <v>Cherry Creek</v>
      </c>
      <c r="BG256" s="17">
        <v>39.719614</v>
      </c>
      <c r="BH256" s="17">
        <v>-104.957384</v>
      </c>
      <c r="BI256" s="17" t="str">
        <f t="shared" si="97"/>
        <v>[39.719614,-104.957384],</v>
      </c>
      <c r="BK256" s="17" t="str">
        <f t="shared" si="98"/>
        <v/>
      </c>
      <c r="BL256" s="7"/>
    </row>
    <row r="257" spans="2:64" ht="150">
      <c r="B257" t="s">
        <v>164</v>
      </c>
      <c r="C257" t="s">
        <v>318</v>
      </c>
      <c r="G257" s="17" t="s">
        <v>616</v>
      </c>
      <c r="J257" t="s">
        <v>488</v>
      </c>
      <c r="K257" t="s">
        <v>491</v>
      </c>
      <c r="L257" t="s">
        <v>488</v>
      </c>
      <c r="M257" t="s">
        <v>491</v>
      </c>
      <c r="N257" t="s">
        <v>488</v>
      </c>
      <c r="O257" t="s">
        <v>491</v>
      </c>
      <c r="P257" t="s">
        <v>488</v>
      </c>
      <c r="Q257" t="s">
        <v>491</v>
      </c>
      <c r="R257" t="s">
        <v>488</v>
      </c>
      <c r="S257" t="s">
        <v>491</v>
      </c>
      <c r="V257" s="9" t="s">
        <v>405</v>
      </c>
      <c r="W257" s="17" t="str">
        <f t="shared" si="99"/>
        <v/>
      </c>
      <c r="X257" s="17" t="str">
        <f t="shared" si="100"/>
        <v/>
      </c>
      <c r="Y257" s="17">
        <f t="shared" si="101"/>
        <v>15</v>
      </c>
      <c r="Z257" s="17">
        <f t="shared" si="102"/>
        <v>19</v>
      </c>
      <c r="AA257" s="17">
        <f t="shared" si="103"/>
        <v>15</v>
      </c>
      <c r="AB257" s="17">
        <f t="shared" si="104"/>
        <v>19</v>
      </c>
      <c r="AC257" s="17">
        <f t="shared" si="105"/>
        <v>15</v>
      </c>
      <c r="AD257" s="17">
        <f t="shared" si="106"/>
        <v>19</v>
      </c>
      <c r="AE257" s="17">
        <f t="shared" si="107"/>
        <v>15</v>
      </c>
      <c r="AF257" s="17">
        <f t="shared" si="108"/>
        <v>19</v>
      </c>
      <c r="AG257" s="17">
        <f t="shared" si="109"/>
        <v>15</v>
      </c>
      <c r="AH257" s="17">
        <f t="shared" si="110"/>
        <v>19</v>
      </c>
      <c r="AI257" s="17" t="str">
        <f t="shared" si="111"/>
        <v/>
      </c>
      <c r="AJ257" s="17" t="str">
        <f t="shared" si="112"/>
        <v/>
      </c>
      <c r="AK257" s="17" t="str">
        <f t="shared" si="113"/>
        <v/>
      </c>
      <c r="AL257" s="17" t="str">
        <f t="shared" si="114"/>
        <v>3pm-7pm</v>
      </c>
      <c r="AM257" s="17" t="str">
        <f t="shared" si="115"/>
        <v>3pm-7pm</v>
      </c>
      <c r="AN257" s="17" t="str">
        <f t="shared" si="116"/>
        <v>3pm-7pm</v>
      </c>
      <c r="AO257" s="17" t="str">
        <f t="shared" si="117"/>
        <v>3pm-7pm</v>
      </c>
      <c r="AP257" s="17" t="str">
        <f t="shared" si="118"/>
        <v>3pm-7pm</v>
      </c>
      <c r="AQ257" s="17" t="str">
        <f t="shared" si="119"/>
        <v/>
      </c>
      <c r="AR257" s="1" t="s">
        <v>805</v>
      </c>
      <c r="AV257" s="4" t="s">
        <v>30</v>
      </c>
      <c r="AW257" s="4" t="s">
        <v>30</v>
      </c>
      <c r="AX257" s="16" t="str">
        <f t="shared" si="12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   'phone-number': "", 'address': "1605 Wynkoop St. Denver CO", 'other-amenities': ['','',''], 'has-drink':true, 'has-food':true},</v>
      </c>
      <c r="AY257" s="17" t="str">
        <f t="shared" si="121"/>
        <v/>
      </c>
      <c r="AZ257" s="17" t="str">
        <f t="shared" si="122"/>
        <v/>
      </c>
      <c r="BA257" s="17" t="str">
        <f t="shared" si="123"/>
        <v/>
      </c>
      <c r="BB257" s="17" t="str">
        <f t="shared" si="124"/>
        <v>&lt;img src=@img/drinkicon.png@&gt;</v>
      </c>
      <c r="BC257" s="17" t="str">
        <f t="shared" si="125"/>
        <v>&lt;img src=@img/foodicon.png@&gt;</v>
      </c>
      <c r="BD257" s="17" t="str">
        <f t="shared" si="126"/>
        <v>&lt;img src=@img/drinkicon.png@&gt;&lt;img src=@img/foodicon.png@&gt;</v>
      </c>
      <c r="BE257" s="17" t="str">
        <f t="shared" si="127"/>
        <v>drink food   LoDo</v>
      </c>
      <c r="BF257" s="17" t="str">
        <f t="shared" si="128"/>
        <v>LoDo</v>
      </c>
      <c r="BG257" s="17">
        <v>39.752319</v>
      </c>
      <c r="BH257" s="17">
        <v>-105.00092600000001</v>
      </c>
      <c r="BI257" s="17" t="str">
        <f t="shared" si="97"/>
        <v>[39.752319,-105.000926],</v>
      </c>
      <c r="BK257" s="17" t="str">
        <f t="shared" si="98"/>
        <v/>
      </c>
      <c r="BL257" s="7"/>
    </row>
    <row r="258" spans="2:64" ht="120">
      <c r="B258" t="s">
        <v>234</v>
      </c>
      <c r="C258" t="s">
        <v>702</v>
      </c>
      <c r="G258" s="17" t="s">
        <v>685</v>
      </c>
      <c r="L258" s="17"/>
      <c r="M258" s="17"/>
      <c r="N258" s="17"/>
      <c r="O258" s="17"/>
      <c r="P258" s="17"/>
      <c r="Q258" s="17"/>
      <c r="R258" s="17"/>
      <c r="S258" s="17"/>
      <c r="T258" s="17"/>
      <c r="U258" s="17"/>
      <c r="W258" s="17" t="str">
        <f t="shared" si="99"/>
        <v/>
      </c>
      <c r="X258" s="17" t="str">
        <f t="shared" si="100"/>
        <v/>
      </c>
      <c r="Y258" s="17" t="str">
        <f t="shared" si="101"/>
        <v/>
      </c>
      <c r="Z258" s="17" t="str">
        <f t="shared" si="102"/>
        <v/>
      </c>
      <c r="AA258" s="17" t="str">
        <f t="shared" si="103"/>
        <v/>
      </c>
      <c r="AB258" s="17" t="str">
        <f t="shared" si="104"/>
        <v/>
      </c>
      <c r="AC258" s="17" t="str">
        <f t="shared" si="105"/>
        <v/>
      </c>
      <c r="AD258" s="17" t="str">
        <f t="shared" si="106"/>
        <v/>
      </c>
      <c r="AE258" s="17" t="str">
        <f t="shared" si="107"/>
        <v/>
      </c>
      <c r="AF258" s="17" t="str">
        <f t="shared" si="108"/>
        <v/>
      </c>
      <c r="AG258" s="17" t="str">
        <f t="shared" si="109"/>
        <v/>
      </c>
      <c r="AH258" s="17" t="str">
        <f t="shared" si="110"/>
        <v/>
      </c>
      <c r="AI258" s="17" t="str">
        <f t="shared" si="111"/>
        <v/>
      </c>
      <c r="AJ258" s="17" t="str">
        <f t="shared" si="112"/>
        <v/>
      </c>
      <c r="AK258" s="17" t="str">
        <f t="shared" si="113"/>
        <v/>
      </c>
      <c r="AL258" s="17" t="str">
        <f t="shared" si="114"/>
        <v/>
      </c>
      <c r="AM258" s="17" t="str">
        <f t="shared" si="115"/>
        <v/>
      </c>
      <c r="AN258" s="17" t="str">
        <f t="shared" si="116"/>
        <v/>
      </c>
      <c r="AO258" s="17" t="str">
        <f t="shared" si="117"/>
        <v/>
      </c>
      <c r="AP258" s="17" t="str">
        <f t="shared" si="118"/>
        <v/>
      </c>
      <c r="AQ258" s="17" t="str">
        <f t="shared" si="119"/>
        <v/>
      </c>
      <c r="AR258" t="s">
        <v>873</v>
      </c>
      <c r="AV258" s="17" t="s">
        <v>31</v>
      </c>
      <c r="AW258" s="17" t="s">
        <v>31</v>
      </c>
      <c r="AX258" s="16" t="str">
        <f t="shared" si="120"/>
        <v>{
    'name': "Thirsty Monk Brewpub",
    'area': "city",'hours': {
      'sunday-start':"", 'sunday-end':"", 'monday-start':"", 'monday-end':"", 'tuesday-start':"", 'tuesday-end':"", 'wednesday-start':"", 'wednesday-end':"", 'thursday-start':"", 'thursday-end':"", 'friday-start':"", 'friday-end':"", 'saturday-start':"", 'saturday-end':""},  'description': "", 'link':"http://www.monkpub.com/denver/", 'pricing':"",   'phone-number': "", 'address': "1604 E. 17th Ave. Denver CO", 'other-amenities': ['','',''], 'has-drink':false, 'has-food':false},</v>
      </c>
      <c r="AY258" s="17" t="str">
        <f t="shared" si="121"/>
        <v/>
      </c>
      <c r="AZ258" s="17" t="str">
        <f t="shared" si="122"/>
        <v/>
      </c>
      <c r="BA258" s="17" t="str">
        <f t="shared" si="123"/>
        <v/>
      </c>
      <c r="BB258" s="17" t="str">
        <f t="shared" si="124"/>
        <v/>
      </c>
      <c r="BC258" s="17" t="str">
        <f t="shared" si="125"/>
        <v/>
      </c>
      <c r="BD258" s="17" t="str">
        <f t="shared" si="126"/>
        <v/>
      </c>
      <c r="BE258" s="17" t="str">
        <f t="shared" si="127"/>
        <v xml:space="preserve">  city</v>
      </c>
      <c r="BF258" s="17" t="str">
        <f t="shared" si="128"/>
        <v>City Park</v>
      </c>
      <c r="BG258" s="17">
        <v>39.743079000000002</v>
      </c>
      <c r="BH258" s="17">
        <v>-104.96820700000001</v>
      </c>
      <c r="BI258" s="17" t="str">
        <f t="shared" ref="BI258:BI282" si="129">CONCATENATE("[",BG258,",",BH258,"],")</f>
        <v>[39.743079,-104.968207],</v>
      </c>
      <c r="BK258" s="17" t="str">
        <f t="shared" ref="BK258:BK282" si="130">IF(BJ258&gt;0,"&lt;img src=@img/kidicon.png@&gt;","")</f>
        <v/>
      </c>
      <c r="BL258" s="7"/>
    </row>
    <row r="259" spans="2:64" ht="135">
      <c r="B259" t="s">
        <v>235</v>
      </c>
      <c r="C259" s="17" t="s">
        <v>907</v>
      </c>
      <c r="G259" s="17" t="s">
        <v>686</v>
      </c>
      <c r="J259" t="s">
        <v>488</v>
      </c>
      <c r="K259" t="s">
        <v>490</v>
      </c>
      <c r="L259" t="s">
        <v>488</v>
      </c>
      <c r="M259" t="s">
        <v>490</v>
      </c>
      <c r="N259" t="s">
        <v>488</v>
      </c>
      <c r="O259" t="s">
        <v>490</v>
      </c>
      <c r="P259" t="s">
        <v>488</v>
      </c>
      <c r="Q259" t="s">
        <v>490</v>
      </c>
      <c r="R259" t="s">
        <v>488</v>
      </c>
      <c r="S259" t="s">
        <v>490</v>
      </c>
      <c r="W259" s="17" t="str">
        <f t="shared" ref="W259:W282" si="131">IF(H259&gt;0,H259/100,"")</f>
        <v/>
      </c>
      <c r="X259" s="17" t="str">
        <f t="shared" ref="X259:X282" si="132">IF(I259&gt;0,I259/100,"")</f>
        <v/>
      </c>
      <c r="Y259" s="17">
        <f t="shared" ref="Y259:Y282" si="133">IF(J259&gt;0,J259/100,"")</f>
        <v>15</v>
      </c>
      <c r="Z259" s="17">
        <f t="shared" ref="Z259:Z282" si="134">IF(K259&gt;0,K259/100,"")</f>
        <v>18</v>
      </c>
      <c r="AA259" s="17">
        <f t="shared" ref="AA259:AA282" si="135">IF(L259&gt;0,L259/100,"")</f>
        <v>15</v>
      </c>
      <c r="AB259" s="17">
        <f t="shared" ref="AB259:AB282" si="136">IF(M259&gt;0,M259/100,"")</f>
        <v>18</v>
      </c>
      <c r="AC259" s="17">
        <f t="shared" ref="AC259:AC282" si="137">IF(N259&gt;0,N259/100,"")</f>
        <v>15</v>
      </c>
      <c r="AD259" s="17">
        <f t="shared" ref="AD259:AD282" si="138">IF(O259&gt;0,O259/100,"")</f>
        <v>18</v>
      </c>
      <c r="AE259" s="17">
        <f t="shared" ref="AE259:AE282" si="139">IF(P259&gt;0,P259/100,"")</f>
        <v>15</v>
      </c>
      <c r="AF259" s="17">
        <f t="shared" ref="AF259:AF282" si="140">IF(Q259&gt;0,Q259/100,"")</f>
        <v>18</v>
      </c>
      <c r="AG259" s="17">
        <f t="shared" ref="AG259:AG282" si="141">IF(R259&gt;0,R259/100,"")</f>
        <v>15</v>
      </c>
      <c r="AH259" s="17">
        <f t="shared" ref="AH259:AH282" si="142">IF(S259&gt;0,S259/100,"")</f>
        <v>18</v>
      </c>
      <c r="AI259" s="17" t="str">
        <f t="shared" ref="AI259:AI282" si="143">IF(T259&gt;0,T259/100,"")</f>
        <v/>
      </c>
      <c r="AJ259" s="17" t="str">
        <f t="shared" ref="AJ259:AJ282" si="144">IF(U259&gt;0,U259/100,"")</f>
        <v/>
      </c>
      <c r="AK259" s="17" t="str">
        <f t="shared" ref="AK259:AK282" si="145">IF(H259&gt;0,CONCATENATE(IF(W259&lt;=12,W259,W259-12),IF(OR(W259&lt;12,W259=24),"am","pm"),"-",IF(X259&lt;=12,X259,X259-12),IF(OR(X259&lt;12,X259=24),"am","pm")),"")</f>
        <v/>
      </c>
      <c r="AL259" s="17" t="str">
        <f t="shared" ref="AL259:AL282" si="146">IF(J259&gt;0,CONCATENATE(IF(Y259&lt;=12,Y259,Y259-12),IF(OR(Y259&lt;12,Y259=24),"am","pm"),"-",IF(Z259&lt;=12,Z259,Z259-12),IF(OR(Z259&lt;12,Z259=24),"am","pm")),"")</f>
        <v>3pm-6pm</v>
      </c>
      <c r="AM259" s="17" t="str">
        <f t="shared" ref="AM259:AM282" si="147">IF(L259&gt;0,CONCATENATE(IF(AA259&lt;=12,AA259,AA259-12),IF(OR(AA259&lt;12,AA259=24),"am","pm"),"-",IF(AB259&lt;=12,AB259,AB259-12),IF(OR(AB259&lt;12,AB259=24),"am","pm")),"")</f>
        <v>3pm-6pm</v>
      </c>
      <c r="AN259" s="17" t="str">
        <f t="shared" ref="AN259:AN282" si="148">IF(N259&gt;0,CONCATENATE(IF(AC259&lt;=12,AC259,AC259-12),IF(OR(AC259&lt;12,AC259=24),"am","pm"),"-",IF(AD259&lt;=12,AD259,AD259-12),IF(OR(AD259&lt;12,AD259=24),"am","pm")),"")</f>
        <v>3pm-6pm</v>
      </c>
      <c r="AO259" s="17" t="str">
        <f t="shared" ref="AO259:AO282" si="149">IF(P259&gt;0,CONCATENATE(IF(AE259&lt;=12,AE259,AE259-12),IF(OR(AE259&lt;12,AE259=24),"am","pm"),"-",IF(AF259&lt;=12,AF259,AF259-12),IF(OR(AF259&lt;12,AF259=24),"am","pm")),"")</f>
        <v>3pm-6pm</v>
      </c>
      <c r="AP259" s="17" t="str">
        <f t="shared" ref="AP259:AP282" si="150">IF(R259&gt;0,CONCATENATE(IF(AG259&lt;=12,AG259,AG259-12),IF(OR(AG259&lt;12,AG259=24),"am","pm"),"-",IF(AH259&lt;=12,AH259,AH259-12),IF(OR(AH259&lt;12,AH259=24),"am","pm")),"")</f>
        <v>3pm-6pm</v>
      </c>
      <c r="AQ259" s="17" t="str">
        <f t="shared" ref="AQ259:AQ282" si="151">IF(T259&gt;0,CONCATENATE(IF(AI259&lt;=12,AI259,AI259-12),IF(OR(AI259&lt;12,AI259=24),"am","pm"),"-",IF(AJ259&lt;=12,AJ259,AJ259-12),IF(OR(AJ259&lt;12,AJ259=24),"am","pm")),"")</f>
        <v/>
      </c>
      <c r="AR259" t="s">
        <v>874</v>
      </c>
      <c r="AV259" s="17" t="s">
        <v>31</v>
      </c>
      <c r="AW259" s="17" t="s">
        <v>31</v>
      </c>
      <c r="AX259" s="16" t="str">
        <f t="shared" ref="AX259:AX282" si="152">CONCATENATE("{
    'name': """,B259,""",
    'area': ","""",C259,""",",
"'hours': {
      'sunday-start':","""",H259,"""",", 'sunday-end':","""",I259,"""",", 'monday-start':","""",J259,"""",", 'monday-end':","""",K259,"""",", 'tuesday-start':","""",L259,"""",", 'tuesday-end':","""",M259,""", 'wednesday-start':","""",N259,""", 'wednesday-end':","""",O259,""", 'thursday-start':","""",P259,""", 'thursday-end':","""",Q259,""", 'friday-start':","""",R259,""", 'friday-end':","""",S259,""", 'saturday-start':","""",T259,""", 'saturday-end':","""",U259,"""","},","  'description': ","""",V259,"""",", 'link':","""",AR259,"""",", 'pricing':","""",E259,"""",",   'phone-number': ","""",F259,"""",", 'address': ","""",G259,"""",", 'other-amenities': [","'",AS259,"','",AT259,"','",AU259,"'","]",", 'has-drink':",AV259,", 'has-food':",AW259,"},")</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   'phone-number': "", 'address': "3390 W 32nd Avenue Denver CO", 'other-amenities': ['','',''], 'has-drink':false, 'has-food':false},</v>
      </c>
      <c r="AY259" s="17" t="str">
        <f t="shared" ref="AY259:AY282" si="153">IF(AS259&gt;0,"&lt;img src=@img/outdoor.png@&gt;","")</f>
        <v/>
      </c>
      <c r="AZ259" s="17" t="str">
        <f t="shared" ref="AZ259:AZ282" si="154">IF(AT259&gt;0,"&lt;img src=@img/pets.png@&gt;","")</f>
        <v/>
      </c>
      <c r="BA259" s="17" t="str">
        <f t="shared" ref="BA259:BA282" si="155">IF(AU259="hard","&lt;img src=@img/hard.png@&gt;",IF(AU259="medium","&lt;img src=@img/medium.png@&gt;",IF(AU259="easy","&lt;img src=@img/easy.png@&gt;","")))</f>
        <v/>
      </c>
      <c r="BB259" s="17" t="str">
        <f t="shared" ref="BB259:BB282" si="156">IF(AV259="true","&lt;img src=@img/drinkicon.png@&gt;","")</f>
        <v/>
      </c>
      <c r="BC259" s="17" t="str">
        <f t="shared" ref="BC259:BC282" si="157">IF(AW259="true","&lt;img src=@img/foodicon.png@&gt;","")</f>
        <v/>
      </c>
      <c r="BD259" s="17" t="str">
        <f t="shared" ref="BD259:BD282" si="158">CONCATENATE(AY259,AZ259,BA259,BB259,BC259,BK259)</f>
        <v/>
      </c>
      <c r="BE259" s="17" t="str">
        <f t="shared" ref="BE259:BE282" si="159">CONCATENATE(IF(AS259&gt;0,"outdoor ",""),IF(AT259&gt;0,"pet ",""),IF(AV259="true","drink ",""),IF(AW259="true","food ",""),AU259," ",E259," ",C259,IF(BJ259=TRUE," kid",""))</f>
        <v xml:space="preserve">  highlands</v>
      </c>
      <c r="BF259" s="17" t="str">
        <f t="shared" ref="BF259:BF282" si="160">IF(C259="highlands","Highlands",IF(C259="Washington","Washington Park",IF(C259="Downtown","Downtown",IF(C259="city","City Park",IF(C259="Uptown","Uptown",IF(C259="capital","Capital Hill",IF(C259="Ballpark","Ballpark",IF(C259="LoDo","LoDo",IF(C259="ranch","Highlands Ranch",IF(C259="five","Five Points",IF(C259="stapleton","Stapleton",IF(C259="Cherry","Cherry Creek",IF(C259="dtc","DTC",IF(C259="Baker","Baker",IF(C259="Lakewood","Lakewood",IF(C259="Westminster","Westminster",IF(C259="lowery","Lowery",IF(C259="meadows","Park Meadows",IF(C259="larimer","Larimer Square",IF(C259="RiNo","RiNo",IF(C259="aurora","Aurora","")))))))))))))))))))))</f>
        <v>Highlands</v>
      </c>
      <c r="BG259" s="17">
        <v>39.761834</v>
      </c>
      <c r="BH259" s="17">
        <v>-105.032044</v>
      </c>
      <c r="BI259" s="17" t="str">
        <f t="shared" si="129"/>
        <v>[39.761834,-105.032044],</v>
      </c>
      <c r="BK259" s="17" t="str">
        <f t="shared" si="130"/>
        <v/>
      </c>
      <c r="BL259" s="7"/>
    </row>
    <row r="260" spans="2:64" ht="135">
      <c r="B260" t="s">
        <v>165</v>
      </c>
      <c r="C260" t="s">
        <v>702</v>
      </c>
      <c r="G260" s="17" t="s">
        <v>617</v>
      </c>
      <c r="J260" t="s">
        <v>495</v>
      </c>
      <c r="K260" t="s">
        <v>491</v>
      </c>
      <c r="L260" s="17" t="s">
        <v>495</v>
      </c>
      <c r="M260" s="17" t="s">
        <v>491</v>
      </c>
      <c r="N260" s="17" t="s">
        <v>495</v>
      </c>
      <c r="O260" s="17" t="s">
        <v>491</v>
      </c>
      <c r="P260" s="17" t="s">
        <v>495</v>
      </c>
      <c r="Q260" s="17" t="s">
        <v>491</v>
      </c>
      <c r="R260" s="17"/>
      <c r="S260" s="17"/>
      <c r="V260" s="8" t="s">
        <v>406</v>
      </c>
      <c r="W260" s="17" t="str">
        <f t="shared" si="131"/>
        <v/>
      </c>
      <c r="X260" s="17" t="str">
        <f t="shared" si="132"/>
        <v/>
      </c>
      <c r="Y260" s="17">
        <f t="shared" si="133"/>
        <v>16</v>
      </c>
      <c r="Z260" s="17">
        <f t="shared" si="134"/>
        <v>19</v>
      </c>
      <c r="AA260" s="17">
        <f t="shared" si="135"/>
        <v>16</v>
      </c>
      <c r="AB260" s="17">
        <f t="shared" si="136"/>
        <v>19</v>
      </c>
      <c r="AC260" s="17">
        <f t="shared" si="137"/>
        <v>16</v>
      </c>
      <c r="AD260" s="17">
        <f t="shared" si="138"/>
        <v>19</v>
      </c>
      <c r="AE260" s="17">
        <f t="shared" si="139"/>
        <v>16</v>
      </c>
      <c r="AF260" s="17">
        <f t="shared" si="140"/>
        <v>19</v>
      </c>
      <c r="AG260" s="17" t="str">
        <f t="shared" si="141"/>
        <v/>
      </c>
      <c r="AH260" s="17" t="str">
        <f t="shared" si="142"/>
        <v/>
      </c>
      <c r="AI260" s="17" t="str">
        <f t="shared" si="143"/>
        <v/>
      </c>
      <c r="AJ260" s="17" t="str">
        <f t="shared" si="144"/>
        <v/>
      </c>
      <c r="AK260" s="17" t="str">
        <f t="shared" si="145"/>
        <v/>
      </c>
      <c r="AL260" s="17" t="str">
        <f t="shared" si="146"/>
        <v>4pm-7pm</v>
      </c>
      <c r="AM260" s="17" t="str">
        <f t="shared" si="147"/>
        <v>4pm-7pm</v>
      </c>
      <c r="AN260" s="17" t="str">
        <f t="shared" si="148"/>
        <v>4pm-7pm</v>
      </c>
      <c r="AO260" s="17" t="str">
        <f t="shared" si="149"/>
        <v>4pm-7pm</v>
      </c>
      <c r="AP260" s="17" t="str">
        <f t="shared" si="150"/>
        <v/>
      </c>
      <c r="AQ260" s="17" t="str">
        <f t="shared" si="151"/>
        <v/>
      </c>
      <c r="AR260" s="3" t="s">
        <v>806</v>
      </c>
      <c r="AV260" s="4" t="s">
        <v>30</v>
      </c>
      <c r="AW260" s="4" t="s">
        <v>30</v>
      </c>
      <c r="AX260" s="16" t="str">
        <f t="shared" si="152"/>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   'phone-number': "", 'address': "2239 E. Colfax Avenue Denver CO", 'other-amenities': ['','',''], 'has-drink':true, 'has-food':true},</v>
      </c>
      <c r="AY260" s="17" t="str">
        <f t="shared" si="153"/>
        <v/>
      </c>
      <c r="AZ260" s="17" t="str">
        <f t="shared" si="154"/>
        <v/>
      </c>
      <c r="BA260" s="17" t="str">
        <f t="shared" si="155"/>
        <v/>
      </c>
      <c r="BB260" s="17" t="str">
        <f t="shared" si="156"/>
        <v>&lt;img src=@img/drinkicon.png@&gt;</v>
      </c>
      <c r="BC260" s="17" t="str">
        <f t="shared" si="157"/>
        <v>&lt;img src=@img/foodicon.png@&gt;</v>
      </c>
      <c r="BD260" s="17" t="str">
        <f t="shared" si="158"/>
        <v>&lt;img src=@img/drinkicon.png@&gt;&lt;img src=@img/foodicon.png@&gt;</v>
      </c>
      <c r="BE260" s="17" t="str">
        <f t="shared" si="159"/>
        <v>drink food   city</v>
      </c>
      <c r="BF260" s="17" t="str">
        <f t="shared" si="160"/>
        <v>City Park</v>
      </c>
      <c r="BG260" s="17">
        <v>39.740265999999998</v>
      </c>
      <c r="BH260" s="17">
        <v>-104.960009</v>
      </c>
      <c r="BI260" s="17" t="str">
        <f t="shared" si="129"/>
        <v>[39.740266,-104.960009],</v>
      </c>
      <c r="BK260" s="17" t="str">
        <f t="shared" si="130"/>
        <v/>
      </c>
      <c r="BL260" s="7"/>
    </row>
    <row r="261" spans="2:64" ht="120">
      <c r="B261" t="s">
        <v>1018</v>
      </c>
      <c r="C261" t="s">
        <v>421</v>
      </c>
      <c r="G261" s="16" t="s">
        <v>1020</v>
      </c>
      <c r="L261" s="17"/>
      <c r="M261" s="17"/>
      <c r="N261" s="17"/>
      <c r="O261" s="17"/>
      <c r="P261" s="17"/>
      <c r="Q261" s="17"/>
      <c r="R261" s="17"/>
      <c r="S261" s="17"/>
      <c r="W261" s="17" t="str">
        <f t="shared" si="131"/>
        <v/>
      </c>
      <c r="X261" s="17" t="str">
        <f t="shared" si="132"/>
        <v/>
      </c>
      <c r="Y261" s="17" t="str">
        <f t="shared" si="133"/>
        <v/>
      </c>
      <c r="Z261" s="17" t="str">
        <f t="shared" si="134"/>
        <v/>
      </c>
      <c r="AA261" s="17" t="str">
        <f t="shared" si="135"/>
        <v/>
      </c>
      <c r="AB261" s="17" t="str">
        <f t="shared" si="136"/>
        <v/>
      </c>
      <c r="AC261" s="17" t="str">
        <f t="shared" si="137"/>
        <v/>
      </c>
      <c r="AD261" s="17" t="str">
        <f t="shared" si="138"/>
        <v/>
      </c>
      <c r="AE261" s="17" t="str">
        <f t="shared" si="139"/>
        <v/>
      </c>
      <c r="AF261" s="17" t="str">
        <f t="shared" si="140"/>
        <v/>
      </c>
      <c r="AG261" s="17" t="str">
        <f t="shared" si="141"/>
        <v/>
      </c>
      <c r="AH261" s="17" t="str">
        <f t="shared" si="142"/>
        <v/>
      </c>
      <c r="AI261" s="17" t="str">
        <f t="shared" si="143"/>
        <v/>
      </c>
      <c r="AJ261" s="17" t="str">
        <f t="shared" si="144"/>
        <v/>
      </c>
      <c r="AK261" s="17" t="str">
        <f t="shared" si="145"/>
        <v/>
      </c>
      <c r="AL261" s="17" t="str">
        <f t="shared" si="146"/>
        <v/>
      </c>
      <c r="AM261" s="17" t="str">
        <f t="shared" si="147"/>
        <v/>
      </c>
      <c r="AN261" s="17" t="str">
        <f t="shared" si="148"/>
        <v/>
      </c>
      <c r="AO261" s="17" t="str">
        <f t="shared" si="149"/>
        <v/>
      </c>
      <c r="AP261" s="17" t="str">
        <f t="shared" si="150"/>
        <v/>
      </c>
      <c r="AQ261" s="17" t="str">
        <f t="shared" si="151"/>
        <v/>
      </c>
      <c r="AR261" s="17"/>
      <c r="AV261" s="17"/>
      <c r="AW261" s="17"/>
      <c r="AX261" s="16" t="str">
        <f t="shared" si="152"/>
        <v>{
    'name': "Tillers Kitchen and Bar",
    'area': "Westminster",'hours': {
      'sunday-start':"", 'sunday-end':"", 'monday-start':"", 'monday-end':"", 'tuesday-start':"", 'tuesday-end':"", 'wednesday-start':"", 'wednesday-end':"", 'thursday-start':"", 'thursday-end':"", 'friday-start':"", 'friday-end':"", 'saturday-start':"", 'saturday-end':""},  'description': "", 'link':"", 'pricing':"",   'phone-number': "", 'address': "7000 Church Ranch Blvd Westminster CO", 'other-amenities': ['','',''], 'has-drink':, 'has-food':},</v>
      </c>
      <c r="AY261" s="17" t="str">
        <f t="shared" si="153"/>
        <v/>
      </c>
      <c r="AZ261" s="17" t="str">
        <f t="shared" si="154"/>
        <v/>
      </c>
      <c r="BA261" s="17" t="str">
        <f t="shared" si="155"/>
        <v/>
      </c>
      <c r="BB261" s="17" t="str">
        <f t="shared" si="156"/>
        <v/>
      </c>
      <c r="BC261" s="17" t="str">
        <f t="shared" si="157"/>
        <v/>
      </c>
      <c r="BD261" s="17" t="str">
        <f t="shared" si="158"/>
        <v/>
      </c>
      <c r="BE261" s="17" t="str">
        <f t="shared" si="159"/>
        <v xml:space="preserve">  Westminster</v>
      </c>
      <c r="BF261" s="17" t="str">
        <f t="shared" si="160"/>
        <v>Westminster</v>
      </c>
      <c r="BG261" s="17">
        <v>39.883797999999999</v>
      </c>
      <c r="BH261" s="17">
        <v>-105.074556</v>
      </c>
      <c r="BI261" s="17" t="str">
        <f t="shared" si="129"/>
        <v>[39.883798,-105.074556],</v>
      </c>
      <c r="BK261" s="17" t="str">
        <f t="shared" si="130"/>
        <v/>
      </c>
    </row>
    <row r="262" spans="2:64" ht="165">
      <c r="B262" t="s">
        <v>166</v>
      </c>
      <c r="C262" t="s">
        <v>318</v>
      </c>
      <c r="G262" s="17" t="s">
        <v>618</v>
      </c>
      <c r="H262" t="s">
        <v>492</v>
      </c>
      <c r="I262" t="s">
        <v>489</v>
      </c>
      <c r="J262" t="s">
        <v>492</v>
      </c>
      <c r="K262" t="s">
        <v>489</v>
      </c>
      <c r="L262" t="s">
        <v>492</v>
      </c>
      <c r="M262" t="s">
        <v>489</v>
      </c>
      <c r="P262" t="s">
        <v>492</v>
      </c>
      <c r="Q262" t="s">
        <v>489</v>
      </c>
      <c r="R262" t="s">
        <v>492</v>
      </c>
      <c r="S262" t="s">
        <v>489</v>
      </c>
      <c r="T262" t="s">
        <v>492</v>
      </c>
      <c r="U262" t="s">
        <v>489</v>
      </c>
      <c r="V262" s="8" t="s">
        <v>407</v>
      </c>
      <c r="W262" s="17">
        <f t="shared" si="131"/>
        <v>17</v>
      </c>
      <c r="X262" s="17">
        <f t="shared" si="132"/>
        <v>18.3</v>
      </c>
      <c r="Y262" s="17">
        <f t="shared" si="133"/>
        <v>17</v>
      </c>
      <c r="Z262" s="17">
        <f t="shared" si="134"/>
        <v>18.3</v>
      </c>
      <c r="AA262" s="17">
        <f t="shared" si="135"/>
        <v>17</v>
      </c>
      <c r="AB262" s="17">
        <f t="shared" si="136"/>
        <v>18.3</v>
      </c>
      <c r="AC262" s="17" t="str">
        <f t="shared" si="137"/>
        <v/>
      </c>
      <c r="AD262" s="17" t="str">
        <f t="shared" si="138"/>
        <v/>
      </c>
      <c r="AE262" s="17">
        <f t="shared" si="139"/>
        <v>17</v>
      </c>
      <c r="AF262" s="17">
        <f t="shared" si="140"/>
        <v>18.3</v>
      </c>
      <c r="AG262" s="17">
        <f t="shared" si="141"/>
        <v>17</v>
      </c>
      <c r="AH262" s="17">
        <f t="shared" si="142"/>
        <v>18.3</v>
      </c>
      <c r="AI262" s="17">
        <f t="shared" si="143"/>
        <v>17</v>
      </c>
      <c r="AJ262" s="17">
        <f t="shared" si="144"/>
        <v>18.3</v>
      </c>
      <c r="AK262" s="17" t="str">
        <f t="shared" si="145"/>
        <v>5pm-6.3pm</v>
      </c>
      <c r="AL262" s="17" t="str">
        <f t="shared" si="146"/>
        <v>5pm-6.3pm</v>
      </c>
      <c r="AM262" s="17" t="str">
        <f t="shared" si="147"/>
        <v>5pm-6.3pm</v>
      </c>
      <c r="AN262" s="17" t="str">
        <f t="shared" si="148"/>
        <v/>
      </c>
      <c r="AO262" s="17" t="str">
        <f t="shared" si="149"/>
        <v>5pm-6.3pm</v>
      </c>
      <c r="AP262" s="17" t="str">
        <f t="shared" si="150"/>
        <v>5pm-6.3pm</v>
      </c>
      <c r="AQ262" s="17" t="str">
        <f t="shared" si="151"/>
        <v>5pm-6.3pm</v>
      </c>
      <c r="AR262" t="s">
        <v>807</v>
      </c>
      <c r="AV262" s="17" t="s">
        <v>30</v>
      </c>
      <c r="AW262" s="17" t="s">
        <v>30</v>
      </c>
      <c r="AX262" s="16" t="str">
        <f t="shared" si="15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   'phone-number': "", 'address': "1650 Wewatta St. Denver CO", 'other-amenities': ['','',''], 'has-drink':true, 'has-food':true},</v>
      </c>
      <c r="AY262" s="17" t="str">
        <f t="shared" si="153"/>
        <v/>
      </c>
      <c r="AZ262" s="17" t="str">
        <f t="shared" si="154"/>
        <v/>
      </c>
      <c r="BA262" s="17" t="str">
        <f t="shared" si="155"/>
        <v/>
      </c>
      <c r="BB262" s="17" t="str">
        <f t="shared" si="156"/>
        <v>&lt;img src=@img/drinkicon.png@&gt;</v>
      </c>
      <c r="BC262" s="17" t="str">
        <f t="shared" si="157"/>
        <v>&lt;img src=@img/foodicon.png@&gt;</v>
      </c>
      <c r="BD262" s="17" t="str">
        <f t="shared" si="158"/>
        <v>&lt;img src=@img/drinkicon.png@&gt;&lt;img src=@img/foodicon.png@&gt;</v>
      </c>
      <c r="BE262" s="17" t="str">
        <f t="shared" si="159"/>
        <v>drink food   LoDo</v>
      </c>
      <c r="BF262" s="17" t="str">
        <f t="shared" si="160"/>
        <v>LoDo</v>
      </c>
      <c r="BG262" s="17">
        <v>39.753529</v>
      </c>
      <c r="BH262" s="17">
        <v>-105.001594</v>
      </c>
      <c r="BI262" s="17" t="str">
        <f t="shared" si="129"/>
        <v>[39.753529,-105.001594],</v>
      </c>
      <c r="BK262" s="17" t="str">
        <f t="shared" si="130"/>
        <v/>
      </c>
      <c r="BL262" s="7"/>
    </row>
    <row r="263" spans="2:64" ht="135">
      <c r="B263" t="s">
        <v>1014</v>
      </c>
      <c r="C263" t="s">
        <v>421</v>
      </c>
      <c r="G263" s="16" t="s">
        <v>1015</v>
      </c>
      <c r="W263" s="17" t="str">
        <f t="shared" si="131"/>
        <v/>
      </c>
      <c r="X263" s="17" t="str">
        <f t="shared" si="132"/>
        <v/>
      </c>
      <c r="Y263" s="17" t="str">
        <f t="shared" si="133"/>
        <v/>
      </c>
      <c r="Z263" s="17" t="str">
        <f t="shared" si="134"/>
        <v/>
      </c>
      <c r="AA263" s="17" t="str">
        <f t="shared" si="135"/>
        <v/>
      </c>
      <c r="AB263" s="17" t="str">
        <f t="shared" si="136"/>
        <v/>
      </c>
      <c r="AC263" s="17" t="str">
        <f t="shared" si="137"/>
        <v/>
      </c>
      <c r="AD263" s="17" t="str">
        <f t="shared" si="138"/>
        <v/>
      </c>
      <c r="AE263" s="17" t="str">
        <f t="shared" si="139"/>
        <v/>
      </c>
      <c r="AF263" s="17" t="str">
        <f t="shared" si="140"/>
        <v/>
      </c>
      <c r="AG263" s="17" t="str">
        <f t="shared" si="141"/>
        <v/>
      </c>
      <c r="AH263" s="17" t="str">
        <f t="shared" si="142"/>
        <v/>
      </c>
      <c r="AI263" s="17" t="str">
        <f t="shared" si="143"/>
        <v/>
      </c>
      <c r="AJ263" s="17" t="str">
        <f t="shared" si="144"/>
        <v/>
      </c>
      <c r="AK263" s="17" t="str">
        <f t="shared" si="145"/>
        <v/>
      </c>
      <c r="AL263" s="17" t="str">
        <f t="shared" si="146"/>
        <v/>
      </c>
      <c r="AM263" s="17" t="str">
        <f t="shared" si="147"/>
        <v/>
      </c>
      <c r="AN263" s="17" t="str">
        <f t="shared" si="148"/>
        <v/>
      </c>
      <c r="AO263" s="17" t="str">
        <f t="shared" si="149"/>
        <v/>
      </c>
      <c r="AP263" s="17" t="str">
        <f t="shared" si="150"/>
        <v/>
      </c>
      <c r="AQ263" s="17" t="str">
        <f t="shared" si="151"/>
        <v/>
      </c>
      <c r="AR263" t="s">
        <v>1122</v>
      </c>
      <c r="AV263" s="4" t="s">
        <v>31</v>
      </c>
      <c r="AW263" s="4" t="s">
        <v>31</v>
      </c>
      <c r="AX263" s="16" t="str">
        <f t="shared" si="15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   'phone-number': "", 'address': "11187 Sheridan Blvd Westminster CO", 'other-amenities': ['','',''], 'has-drink':false, 'has-food':false},</v>
      </c>
      <c r="AY263" s="17" t="str">
        <f t="shared" si="153"/>
        <v/>
      </c>
      <c r="AZ263" s="17" t="str">
        <f t="shared" si="154"/>
        <v/>
      </c>
      <c r="BA263" s="17" t="str">
        <f t="shared" si="155"/>
        <v/>
      </c>
      <c r="BB263" s="17" t="str">
        <f t="shared" si="156"/>
        <v/>
      </c>
      <c r="BC263" s="17" t="str">
        <f t="shared" si="157"/>
        <v/>
      </c>
      <c r="BD263" s="17" t="str">
        <f t="shared" si="158"/>
        <v/>
      </c>
      <c r="BE263" s="17" t="str">
        <f t="shared" si="159"/>
        <v xml:space="preserve">  Westminster</v>
      </c>
      <c r="BF263" s="17" t="str">
        <f t="shared" si="160"/>
        <v>Westminster</v>
      </c>
      <c r="BG263" s="17">
        <v>39.898896999999998</v>
      </c>
      <c r="BH263" s="17">
        <v>-105.053961</v>
      </c>
      <c r="BI263" s="17" t="str">
        <f t="shared" si="129"/>
        <v>[39.898897,-105.053961],</v>
      </c>
      <c r="BK263" s="17" t="str">
        <f t="shared" si="130"/>
        <v/>
      </c>
    </row>
    <row r="264" spans="2:64" ht="150">
      <c r="B264" t="s">
        <v>236</v>
      </c>
      <c r="C264" t="s">
        <v>318</v>
      </c>
      <c r="G264" s="17" t="s">
        <v>687</v>
      </c>
      <c r="J264" t="s">
        <v>488</v>
      </c>
      <c r="K264" t="s">
        <v>490</v>
      </c>
      <c r="L264" t="s">
        <v>488</v>
      </c>
      <c r="M264" t="s">
        <v>490</v>
      </c>
      <c r="N264" s="17" t="s">
        <v>488</v>
      </c>
      <c r="O264" s="17" t="s">
        <v>490</v>
      </c>
      <c r="P264" s="17" t="s">
        <v>488</v>
      </c>
      <c r="Q264" s="17" t="s">
        <v>490</v>
      </c>
      <c r="R264" s="17" t="s">
        <v>488</v>
      </c>
      <c r="S264" s="17" t="s">
        <v>490</v>
      </c>
      <c r="T264" s="17"/>
      <c r="U264" s="17"/>
      <c r="V264" s="8" t="s">
        <v>462</v>
      </c>
      <c r="W264" s="17" t="str">
        <f t="shared" si="131"/>
        <v/>
      </c>
      <c r="X264" s="17" t="str">
        <f t="shared" si="132"/>
        <v/>
      </c>
      <c r="Y264" s="17">
        <f t="shared" si="133"/>
        <v>15</v>
      </c>
      <c r="Z264" s="17">
        <f t="shared" si="134"/>
        <v>18</v>
      </c>
      <c r="AA264" s="17">
        <f t="shared" si="135"/>
        <v>15</v>
      </c>
      <c r="AB264" s="17">
        <f t="shared" si="136"/>
        <v>18</v>
      </c>
      <c r="AC264" s="17">
        <f t="shared" si="137"/>
        <v>15</v>
      </c>
      <c r="AD264" s="17">
        <f t="shared" si="138"/>
        <v>18</v>
      </c>
      <c r="AE264" s="17">
        <f t="shared" si="139"/>
        <v>15</v>
      </c>
      <c r="AF264" s="17">
        <f t="shared" si="140"/>
        <v>18</v>
      </c>
      <c r="AG264" s="17">
        <f t="shared" si="141"/>
        <v>15</v>
      </c>
      <c r="AH264" s="17">
        <f t="shared" si="142"/>
        <v>18</v>
      </c>
      <c r="AI264" s="17" t="str">
        <f t="shared" si="143"/>
        <v/>
      </c>
      <c r="AJ264" s="17" t="str">
        <f t="shared" si="144"/>
        <v/>
      </c>
      <c r="AK264" s="17" t="str">
        <f t="shared" si="145"/>
        <v/>
      </c>
      <c r="AL264" s="17" t="str">
        <f t="shared" si="146"/>
        <v>3pm-6pm</v>
      </c>
      <c r="AM264" s="17" t="str">
        <f t="shared" si="147"/>
        <v>3pm-6pm</v>
      </c>
      <c r="AN264" s="17" t="str">
        <f t="shared" si="148"/>
        <v>3pm-6pm</v>
      </c>
      <c r="AO264" s="17" t="str">
        <f t="shared" si="149"/>
        <v>3pm-6pm</v>
      </c>
      <c r="AP264" s="17" t="str">
        <f t="shared" si="150"/>
        <v>3pm-6pm</v>
      </c>
      <c r="AQ264" s="17" t="str">
        <f t="shared" si="151"/>
        <v/>
      </c>
      <c r="AR264" t="s">
        <v>875</v>
      </c>
      <c r="AV264" s="17" t="s">
        <v>30</v>
      </c>
      <c r="AW264" s="17" t="s">
        <v>30</v>
      </c>
      <c r="AX264" s="16" t="str">
        <f t="shared" si="15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   'phone-number': "", 'address': "1659 Wazee St. Denver CO", 'other-amenities': ['','',''], 'has-drink':true, 'has-food':true},</v>
      </c>
      <c r="AY264" s="17" t="str">
        <f t="shared" si="153"/>
        <v/>
      </c>
      <c r="AZ264" s="17" t="str">
        <f t="shared" si="154"/>
        <v/>
      </c>
      <c r="BA264" s="17" t="str">
        <f t="shared" si="155"/>
        <v/>
      </c>
      <c r="BB264" s="17" t="str">
        <f t="shared" si="156"/>
        <v>&lt;img src=@img/drinkicon.png@&gt;</v>
      </c>
      <c r="BC264" s="17" t="str">
        <f t="shared" si="157"/>
        <v>&lt;img src=@img/foodicon.png@&gt;</v>
      </c>
      <c r="BD264" s="17" t="str">
        <f t="shared" si="158"/>
        <v>&lt;img src=@img/drinkicon.png@&gt;&lt;img src=@img/foodicon.png@&gt;</v>
      </c>
      <c r="BE264" s="17" t="str">
        <f t="shared" si="159"/>
        <v>drink food   LoDo</v>
      </c>
      <c r="BF264" s="17" t="str">
        <f t="shared" si="160"/>
        <v>LoDo</v>
      </c>
      <c r="BG264" s="17">
        <v>39.752079999999999</v>
      </c>
      <c r="BH264" s="17">
        <v>-104.999194</v>
      </c>
      <c r="BI264" s="17" t="str">
        <f t="shared" si="129"/>
        <v>[39.75208,-104.999194],</v>
      </c>
      <c r="BK264" s="17" t="str">
        <f t="shared" si="130"/>
        <v/>
      </c>
      <c r="BL264" s="7"/>
    </row>
    <row r="265" spans="2:64" ht="150">
      <c r="B265" t="s">
        <v>167</v>
      </c>
      <c r="C265" t="s">
        <v>318</v>
      </c>
      <c r="G265" s="17" t="s">
        <v>619</v>
      </c>
      <c r="J265" t="s">
        <v>488</v>
      </c>
      <c r="K265" t="s">
        <v>489</v>
      </c>
      <c r="L265" s="17" t="s">
        <v>488</v>
      </c>
      <c r="M265" s="17" t="s">
        <v>489</v>
      </c>
      <c r="N265" s="17" t="s">
        <v>488</v>
      </c>
      <c r="O265" s="17" t="s">
        <v>489</v>
      </c>
      <c r="P265" s="17" t="s">
        <v>488</v>
      </c>
      <c r="Q265" s="17" t="s">
        <v>489</v>
      </c>
      <c r="R265" s="17" t="s">
        <v>488</v>
      </c>
      <c r="S265" s="17" t="s">
        <v>489</v>
      </c>
      <c r="V265" s="8" t="s">
        <v>408</v>
      </c>
      <c r="W265" s="17" t="str">
        <f t="shared" si="131"/>
        <v/>
      </c>
      <c r="X265" s="17" t="str">
        <f t="shared" si="132"/>
        <v/>
      </c>
      <c r="Y265" s="17">
        <f t="shared" si="133"/>
        <v>15</v>
      </c>
      <c r="Z265" s="17">
        <f t="shared" si="134"/>
        <v>18.3</v>
      </c>
      <c r="AA265" s="17">
        <f t="shared" si="135"/>
        <v>15</v>
      </c>
      <c r="AB265" s="17">
        <f t="shared" si="136"/>
        <v>18.3</v>
      </c>
      <c r="AC265" s="17">
        <f t="shared" si="137"/>
        <v>15</v>
      </c>
      <c r="AD265" s="17">
        <f t="shared" si="138"/>
        <v>18.3</v>
      </c>
      <c r="AE265" s="17">
        <f t="shared" si="139"/>
        <v>15</v>
      </c>
      <c r="AF265" s="17">
        <f t="shared" si="140"/>
        <v>18.3</v>
      </c>
      <c r="AG265" s="17">
        <f t="shared" si="141"/>
        <v>15</v>
      </c>
      <c r="AH265" s="17">
        <f t="shared" si="142"/>
        <v>18.3</v>
      </c>
      <c r="AI265" s="17" t="str">
        <f t="shared" si="143"/>
        <v/>
      </c>
      <c r="AJ265" s="17" t="str">
        <f t="shared" si="144"/>
        <v/>
      </c>
      <c r="AK265" s="17" t="str">
        <f t="shared" si="145"/>
        <v/>
      </c>
      <c r="AL265" s="17" t="str">
        <f t="shared" si="146"/>
        <v>3pm-6.3pm</v>
      </c>
      <c r="AM265" s="17" t="str">
        <f t="shared" si="147"/>
        <v>3pm-6.3pm</v>
      </c>
      <c r="AN265" s="17" t="str">
        <f t="shared" si="148"/>
        <v>3pm-6.3pm</v>
      </c>
      <c r="AO265" s="17" t="str">
        <f t="shared" si="149"/>
        <v>3pm-6.3pm</v>
      </c>
      <c r="AP265" s="17" t="str">
        <f t="shared" si="150"/>
        <v>3pm-6.3pm</v>
      </c>
      <c r="AQ265" s="17" t="str">
        <f t="shared" si="151"/>
        <v/>
      </c>
      <c r="AR265" s="2" t="s">
        <v>808</v>
      </c>
      <c r="AV265" s="4" t="s">
        <v>30</v>
      </c>
      <c r="AW265" s="4" t="s">
        <v>30</v>
      </c>
      <c r="AX265" s="16" t="str">
        <f t="shared" si="15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   'phone-number': "", 'address': "1822 Blake Street Denver CO", 'other-amenities': ['','',''], 'has-drink':true, 'has-food':true},</v>
      </c>
      <c r="AY265" s="17" t="str">
        <f t="shared" si="153"/>
        <v/>
      </c>
      <c r="AZ265" s="17" t="str">
        <f t="shared" si="154"/>
        <v/>
      </c>
      <c r="BA265" s="17" t="str">
        <f t="shared" si="155"/>
        <v/>
      </c>
      <c r="BB265" s="17" t="str">
        <f t="shared" si="156"/>
        <v>&lt;img src=@img/drinkicon.png@&gt;</v>
      </c>
      <c r="BC265" s="17" t="str">
        <f t="shared" si="157"/>
        <v>&lt;img src=@img/foodicon.png@&gt;</v>
      </c>
      <c r="BD265" s="17" t="str">
        <f t="shared" si="158"/>
        <v>&lt;img src=@img/drinkicon.png@&gt;&lt;img src=@img/foodicon.png@&gt;</v>
      </c>
      <c r="BE265" s="17" t="str">
        <f t="shared" si="159"/>
        <v>drink food   LoDo</v>
      </c>
      <c r="BF265" s="17" t="str">
        <f t="shared" si="160"/>
        <v>LoDo</v>
      </c>
      <c r="BG265" s="17">
        <v>39.752625999999999</v>
      </c>
      <c r="BH265" s="17">
        <v>-104.996064</v>
      </c>
      <c r="BI265" s="17" t="str">
        <f t="shared" si="129"/>
        <v>[39.752626,-104.996064],</v>
      </c>
      <c r="BK265" s="17" t="str">
        <f t="shared" si="130"/>
        <v/>
      </c>
      <c r="BL265" s="7"/>
    </row>
    <row r="266" spans="2:64" ht="150">
      <c r="B266" t="s">
        <v>237</v>
      </c>
      <c r="C266" t="s">
        <v>343</v>
      </c>
      <c r="G266" s="17" t="s">
        <v>688</v>
      </c>
      <c r="J266" t="s">
        <v>495</v>
      </c>
      <c r="K266" t="s">
        <v>490</v>
      </c>
      <c r="L266" s="17" t="s">
        <v>495</v>
      </c>
      <c r="M266" s="17" t="s">
        <v>490</v>
      </c>
      <c r="N266" s="17" t="s">
        <v>495</v>
      </c>
      <c r="O266" s="17" t="s">
        <v>490</v>
      </c>
      <c r="P266" s="17" t="s">
        <v>495</v>
      </c>
      <c r="Q266" s="17" t="s">
        <v>490</v>
      </c>
      <c r="R266" s="17" t="s">
        <v>495</v>
      </c>
      <c r="S266" s="17" t="s">
        <v>490</v>
      </c>
      <c r="V266" s="8" t="s">
        <v>463</v>
      </c>
      <c r="W266" s="17" t="str">
        <f t="shared" si="131"/>
        <v/>
      </c>
      <c r="X266" s="17" t="str">
        <f t="shared" si="132"/>
        <v/>
      </c>
      <c r="Y266" s="17">
        <f t="shared" si="133"/>
        <v>16</v>
      </c>
      <c r="Z266" s="17">
        <f t="shared" si="134"/>
        <v>18</v>
      </c>
      <c r="AA266" s="17">
        <f t="shared" si="135"/>
        <v>16</v>
      </c>
      <c r="AB266" s="17">
        <f t="shared" si="136"/>
        <v>18</v>
      </c>
      <c r="AC266" s="17">
        <f t="shared" si="137"/>
        <v>16</v>
      </c>
      <c r="AD266" s="17">
        <f t="shared" si="138"/>
        <v>18</v>
      </c>
      <c r="AE266" s="17">
        <f t="shared" si="139"/>
        <v>16</v>
      </c>
      <c r="AF266" s="17">
        <f t="shared" si="140"/>
        <v>18</v>
      </c>
      <c r="AG266" s="17">
        <f t="shared" si="141"/>
        <v>16</v>
      </c>
      <c r="AH266" s="17">
        <f t="shared" si="142"/>
        <v>18</v>
      </c>
      <c r="AI266" s="17" t="str">
        <f t="shared" si="143"/>
        <v/>
      </c>
      <c r="AJ266" s="17" t="str">
        <f t="shared" si="144"/>
        <v/>
      </c>
      <c r="AK266" s="17" t="str">
        <f t="shared" si="145"/>
        <v/>
      </c>
      <c r="AL266" s="17" t="str">
        <f t="shared" si="146"/>
        <v>4pm-6pm</v>
      </c>
      <c r="AM266" s="17" t="str">
        <f t="shared" si="147"/>
        <v>4pm-6pm</v>
      </c>
      <c r="AN266" s="17" t="str">
        <f t="shared" si="148"/>
        <v>4pm-6pm</v>
      </c>
      <c r="AO266" s="17" t="str">
        <f t="shared" si="149"/>
        <v>4pm-6pm</v>
      </c>
      <c r="AP266" s="17" t="str">
        <f t="shared" si="150"/>
        <v>4pm-6pm</v>
      </c>
      <c r="AQ266" s="17" t="str">
        <f t="shared" si="151"/>
        <v/>
      </c>
      <c r="AR266" t="s">
        <v>876</v>
      </c>
      <c r="AS266" t="s">
        <v>485</v>
      </c>
      <c r="AV266" s="17" t="s">
        <v>30</v>
      </c>
      <c r="AW266" s="17" t="s">
        <v>30</v>
      </c>
      <c r="AX266" s="16" t="str">
        <f t="shared" si="15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   'phone-number': "", 'address': "2015 Market St. Denver CO", 'other-amenities': ['outside','',''], 'has-drink':true, 'has-food':true},</v>
      </c>
      <c r="AY266" s="17" t="str">
        <f t="shared" si="153"/>
        <v>&lt;img src=@img/outdoor.png@&gt;</v>
      </c>
      <c r="AZ266" s="17" t="str">
        <f t="shared" si="154"/>
        <v/>
      </c>
      <c r="BA266" s="17" t="str">
        <f t="shared" si="155"/>
        <v/>
      </c>
      <c r="BB266" s="17" t="str">
        <f t="shared" si="156"/>
        <v>&lt;img src=@img/drinkicon.png@&gt;</v>
      </c>
      <c r="BC266" s="17" t="str">
        <f t="shared" si="157"/>
        <v>&lt;img src=@img/foodicon.png@&gt;</v>
      </c>
      <c r="BD266" s="17" t="str">
        <f t="shared" si="158"/>
        <v>&lt;img src=@img/outdoor.png@&gt;&lt;img src=@img/drinkicon.png@&gt;&lt;img src=@img/foodicon.png@&gt;</v>
      </c>
      <c r="BE266" s="17" t="str">
        <f t="shared" si="159"/>
        <v>outdoor drink food   Ballpark</v>
      </c>
      <c r="BF266" s="17" t="str">
        <f t="shared" si="160"/>
        <v>Ballpark</v>
      </c>
      <c r="BG266" s="17">
        <v>39.754089</v>
      </c>
      <c r="BH266" s="17">
        <v>-104.993309</v>
      </c>
      <c r="BI266" s="17" t="str">
        <f t="shared" si="129"/>
        <v>[39.754089,-104.993309],</v>
      </c>
      <c r="BK266" s="17" t="str">
        <f t="shared" si="130"/>
        <v/>
      </c>
      <c r="BL266" s="7"/>
    </row>
    <row r="267" spans="2:64" ht="135">
      <c r="B267" t="s">
        <v>238</v>
      </c>
      <c r="C267" t="s">
        <v>700</v>
      </c>
      <c r="G267" s="17" t="s">
        <v>689</v>
      </c>
      <c r="J267" t="s">
        <v>495</v>
      </c>
      <c r="K267" t="s">
        <v>491</v>
      </c>
      <c r="L267" s="17" t="s">
        <v>495</v>
      </c>
      <c r="M267" s="17" t="s">
        <v>491</v>
      </c>
      <c r="N267" s="17" t="s">
        <v>495</v>
      </c>
      <c r="O267" s="17" t="s">
        <v>491</v>
      </c>
      <c r="P267" s="17" t="s">
        <v>495</v>
      </c>
      <c r="Q267" s="17" t="s">
        <v>491</v>
      </c>
      <c r="R267" s="17" t="s">
        <v>495</v>
      </c>
      <c r="S267" s="17" t="s">
        <v>491</v>
      </c>
      <c r="V267" s="8" t="s">
        <v>464</v>
      </c>
      <c r="W267" s="17" t="str">
        <f t="shared" si="131"/>
        <v/>
      </c>
      <c r="X267" s="17" t="str">
        <f t="shared" si="132"/>
        <v/>
      </c>
      <c r="Y267" s="17">
        <f t="shared" si="133"/>
        <v>16</v>
      </c>
      <c r="Z267" s="17">
        <f t="shared" si="134"/>
        <v>19</v>
      </c>
      <c r="AA267" s="17">
        <f t="shared" si="135"/>
        <v>16</v>
      </c>
      <c r="AB267" s="17">
        <f t="shared" si="136"/>
        <v>19</v>
      </c>
      <c r="AC267" s="17">
        <f t="shared" si="137"/>
        <v>16</v>
      </c>
      <c r="AD267" s="17">
        <f t="shared" si="138"/>
        <v>19</v>
      </c>
      <c r="AE267" s="17">
        <f t="shared" si="139"/>
        <v>16</v>
      </c>
      <c r="AF267" s="17">
        <f t="shared" si="140"/>
        <v>19</v>
      </c>
      <c r="AG267" s="17">
        <f t="shared" si="141"/>
        <v>16</v>
      </c>
      <c r="AH267" s="17">
        <f t="shared" si="142"/>
        <v>19</v>
      </c>
      <c r="AI267" s="17" t="str">
        <f t="shared" si="143"/>
        <v/>
      </c>
      <c r="AJ267" s="17" t="str">
        <f t="shared" si="144"/>
        <v/>
      </c>
      <c r="AK267" s="17" t="str">
        <f t="shared" si="145"/>
        <v/>
      </c>
      <c r="AL267" s="17" t="str">
        <f t="shared" si="146"/>
        <v>4pm-7pm</v>
      </c>
      <c r="AM267" s="17" t="str">
        <f t="shared" si="147"/>
        <v>4pm-7pm</v>
      </c>
      <c r="AN267" s="17" t="str">
        <f t="shared" si="148"/>
        <v>4pm-7pm</v>
      </c>
      <c r="AO267" s="17" t="str">
        <f t="shared" si="149"/>
        <v>4pm-7pm</v>
      </c>
      <c r="AP267" s="17" t="str">
        <f t="shared" si="150"/>
        <v>4pm-7pm</v>
      </c>
      <c r="AQ267" s="17" t="str">
        <f t="shared" si="151"/>
        <v/>
      </c>
      <c r="AR267" t="s">
        <v>877</v>
      </c>
      <c r="AV267" s="17" t="s">
        <v>30</v>
      </c>
      <c r="AW267" s="17" t="s">
        <v>30</v>
      </c>
      <c r="AX267" s="16" t="str">
        <f t="shared" si="15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   'phone-number': "", 'address': "1300 South Pearl Street Denver CO", 'other-amenities': ['','',''], 'has-drink':true, 'has-food':true},</v>
      </c>
      <c r="AY267" s="17" t="str">
        <f t="shared" si="153"/>
        <v/>
      </c>
      <c r="AZ267" s="17" t="str">
        <f t="shared" si="154"/>
        <v/>
      </c>
      <c r="BA267" s="17" t="str">
        <f t="shared" si="155"/>
        <v/>
      </c>
      <c r="BB267" s="17" t="str">
        <f t="shared" si="156"/>
        <v>&lt;img src=@img/drinkicon.png@&gt;</v>
      </c>
      <c r="BC267" s="17" t="str">
        <f t="shared" si="157"/>
        <v>&lt;img src=@img/foodicon.png@&gt;</v>
      </c>
      <c r="BD267" s="17" t="str">
        <f t="shared" si="158"/>
        <v>&lt;img src=@img/drinkicon.png@&gt;&lt;img src=@img/foodicon.png@&gt;</v>
      </c>
      <c r="BE267" s="17" t="str">
        <f t="shared" si="159"/>
        <v>drink food   Washington</v>
      </c>
      <c r="BF267" s="17" t="str">
        <f t="shared" si="160"/>
        <v>Washington Park</v>
      </c>
      <c r="BG267" s="17">
        <v>39.692846000000003</v>
      </c>
      <c r="BH267" s="17">
        <v>-104.980251</v>
      </c>
      <c r="BI267" s="17" t="str">
        <f t="shared" si="129"/>
        <v>[39.692846,-104.980251],</v>
      </c>
      <c r="BK267" s="17" t="str">
        <f t="shared" si="130"/>
        <v/>
      </c>
      <c r="BL267" s="7"/>
    </row>
    <row r="268" spans="2:64" ht="150">
      <c r="B268" t="s">
        <v>239</v>
      </c>
      <c r="C268" t="s">
        <v>279</v>
      </c>
      <c r="G268" s="17" t="s">
        <v>690</v>
      </c>
      <c r="J268" t="s">
        <v>495</v>
      </c>
      <c r="K268" t="s">
        <v>491</v>
      </c>
      <c r="L268" t="s">
        <v>495</v>
      </c>
      <c r="M268" t="s">
        <v>491</v>
      </c>
      <c r="N268" t="s">
        <v>495</v>
      </c>
      <c r="O268" t="s">
        <v>491</v>
      </c>
      <c r="P268" t="s">
        <v>495</v>
      </c>
      <c r="Q268" t="s">
        <v>491</v>
      </c>
      <c r="R268" t="s">
        <v>495</v>
      </c>
      <c r="S268" t="s">
        <v>491</v>
      </c>
      <c r="V268" s="8" t="s">
        <v>465</v>
      </c>
      <c r="W268" s="17" t="str">
        <f t="shared" si="131"/>
        <v/>
      </c>
      <c r="X268" s="17" t="str">
        <f t="shared" si="132"/>
        <v/>
      </c>
      <c r="Y268" s="17">
        <f t="shared" si="133"/>
        <v>16</v>
      </c>
      <c r="Z268" s="17">
        <f t="shared" si="134"/>
        <v>19</v>
      </c>
      <c r="AA268" s="17">
        <f t="shared" si="135"/>
        <v>16</v>
      </c>
      <c r="AB268" s="17">
        <f t="shared" si="136"/>
        <v>19</v>
      </c>
      <c r="AC268" s="17">
        <f t="shared" si="137"/>
        <v>16</v>
      </c>
      <c r="AD268" s="17">
        <f t="shared" si="138"/>
        <v>19</v>
      </c>
      <c r="AE268" s="17">
        <f t="shared" si="139"/>
        <v>16</v>
      </c>
      <c r="AF268" s="17">
        <f t="shared" si="140"/>
        <v>19</v>
      </c>
      <c r="AG268" s="17">
        <f t="shared" si="141"/>
        <v>16</v>
      </c>
      <c r="AH268" s="17">
        <f t="shared" si="142"/>
        <v>19</v>
      </c>
      <c r="AI268" s="17" t="str">
        <f t="shared" si="143"/>
        <v/>
      </c>
      <c r="AJ268" s="17" t="str">
        <f t="shared" si="144"/>
        <v/>
      </c>
      <c r="AK268" s="17" t="str">
        <f t="shared" si="145"/>
        <v/>
      </c>
      <c r="AL268" s="17" t="str">
        <f t="shared" si="146"/>
        <v>4pm-7pm</v>
      </c>
      <c r="AM268" s="17" t="str">
        <f t="shared" si="147"/>
        <v>4pm-7pm</v>
      </c>
      <c r="AN268" s="17" t="str">
        <f t="shared" si="148"/>
        <v>4pm-7pm</v>
      </c>
      <c r="AO268" s="17" t="str">
        <f t="shared" si="149"/>
        <v>4pm-7pm</v>
      </c>
      <c r="AP268" s="17" t="str">
        <f t="shared" si="150"/>
        <v>4pm-7pm</v>
      </c>
      <c r="AQ268" s="17" t="str">
        <f t="shared" si="151"/>
        <v/>
      </c>
      <c r="AR268" t="s">
        <v>878</v>
      </c>
      <c r="AV268" s="17" t="s">
        <v>30</v>
      </c>
      <c r="AW268" s="17" t="s">
        <v>30</v>
      </c>
      <c r="AX268" s="16" t="str">
        <f t="shared" si="15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   'phone-number': "", 'address': "3131 Walnut Street Denver CO", 'other-amenities': ['','',''], 'has-drink':true, 'has-food':true},</v>
      </c>
      <c r="AY268" s="17" t="str">
        <f t="shared" si="153"/>
        <v/>
      </c>
      <c r="AZ268" s="17" t="str">
        <f t="shared" si="154"/>
        <v/>
      </c>
      <c r="BA268" s="17" t="str">
        <f t="shared" si="155"/>
        <v/>
      </c>
      <c r="BB268" s="17" t="str">
        <f t="shared" si="156"/>
        <v>&lt;img src=@img/drinkicon.png@&gt;</v>
      </c>
      <c r="BC268" s="17" t="str">
        <f t="shared" si="157"/>
        <v>&lt;img src=@img/foodicon.png@&gt;</v>
      </c>
      <c r="BD268" s="17" t="str">
        <f t="shared" si="158"/>
        <v>&lt;img src=@img/drinkicon.png@&gt;&lt;img src=@img/foodicon.png@&gt;</v>
      </c>
      <c r="BE268" s="17" t="str">
        <f t="shared" si="159"/>
        <v>drink food   RiNo</v>
      </c>
      <c r="BF268" s="17" t="str">
        <f t="shared" si="160"/>
        <v>RiNo</v>
      </c>
      <c r="BG268" s="17">
        <v>39.764623</v>
      </c>
      <c r="BH268" s="17">
        <v>-104.979821</v>
      </c>
      <c r="BI268" s="17" t="str">
        <f t="shared" si="129"/>
        <v>[39.764623,-104.979821],</v>
      </c>
      <c r="BK268" s="17" t="str">
        <f t="shared" si="130"/>
        <v/>
      </c>
      <c r="BL268" s="7"/>
    </row>
    <row r="269" spans="2:64" ht="165">
      <c r="B269" t="s">
        <v>168</v>
      </c>
      <c r="C269" t="s">
        <v>700</v>
      </c>
      <c r="G269" s="17" t="s">
        <v>620</v>
      </c>
      <c r="H269" t="s">
        <v>492</v>
      </c>
      <c r="I269" t="s">
        <v>491</v>
      </c>
      <c r="J269" s="17"/>
      <c r="K269" s="17"/>
      <c r="L269" s="17" t="s">
        <v>492</v>
      </c>
      <c r="M269" s="17" t="s">
        <v>491</v>
      </c>
      <c r="N269" s="17" t="s">
        <v>492</v>
      </c>
      <c r="O269" s="17" t="s">
        <v>491</v>
      </c>
      <c r="P269" s="17" t="s">
        <v>492</v>
      </c>
      <c r="Q269" s="17" t="s">
        <v>491</v>
      </c>
      <c r="R269" s="17"/>
      <c r="S269" s="17"/>
      <c r="T269" s="17" t="s">
        <v>492</v>
      </c>
      <c r="U269" s="17" t="s">
        <v>491</v>
      </c>
      <c r="V269" s="8" t="s">
        <v>409</v>
      </c>
      <c r="W269" s="17">
        <f t="shared" si="131"/>
        <v>17</v>
      </c>
      <c r="X269" s="17">
        <f t="shared" si="132"/>
        <v>19</v>
      </c>
      <c r="Y269" s="17" t="str">
        <f t="shared" si="133"/>
        <v/>
      </c>
      <c r="Z269" s="17" t="str">
        <f t="shared" si="134"/>
        <v/>
      </c>
      <c r="AA269" s="17">
        <f t="shared" si="135"/>
        <v>17</v>
      </c>
      <c r="AB269" s="17">
        <f t="shared" si="136"/>
        <v>19</v>
      </c>
      <c r="AC269" s="17">
        <f t="shared" si="137"/>
        <v>17</v>
      </c>
      <c r="AD269" s="17">
        <f t="shared" si="138"/>
        <v>19</v>
      </c>
      <c r="AE269" s="17">
        <f t="shared" si="139"/>
        <v>17</v>
      </c>
      <c r="AF269" s="17">
        <f t="shared" si="140"/>
        <v>19</v>
      </c>
      <c r="AG269" s="17" t="str">
        <f t="shared" si="141"/>
        <v/>
      </c>
      <c r="AH269" s="17" t="str">
        <f t="shared" si="142"/>
        <v/>
      </c>
      <c r="AI269" s="17">
        <f t="shared" si="143"/>
        <v>17</v>
      </c>
      <c r="AJ269" s="17">
        <f t="shared" si="144"/>
        <v>19</v>
      </c>
      <c r="AK269" s="17" t="str">
        <f t="shared" si="145"/>
        <v>5pm-7pm</v>
      </c>
      <c r="AL269" s="17" t="str">
        <f t="shared" si="146"/>
        <v/>
      </c>
      <c r="AM269" s="17" t="str">
        <f t="shared" si="147"/>
        <v>5pm-7pm</v>
      </c>
      <c r="AN269" s="17" t="str">
        <f t="shared" si="148"/>
        <v>5pm-7pm</v>
      </c>
      <c r="AO269" s="17" t="str">
        <f t="shared" si="149"/>
        <v>5pm-7pm</v>
      </c>
      <c r="AP269" s="17" t="str">
        <f t="shared" si="150"/>
        <v/>
      </c>
      <c r="AQ269" s="17" t="str">
        <f t="shared" si="151"/>
        <v>5pm-7pm</v>
      </c>
      <c r="AR269" s="1" t="s">
        <v>809</v>
      </c>
      <c r="AT269" t="s">
        <v>486</v>
      </c>
      <c r="AV269" s="4" t="s">
        <v>30</v>
      </c>
      <c r="AW269" s="4" t="s">
        <v>30</v>
      </c>
      <c r="AX269" s="16" t="str">
        <f t="shared" si="15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   'phone-number': "", 'address': "1096 S. Gaylord St. Denver CO", 'other-amenities': ['','pet',''], 'has-drink':true, 'has-food':true},</v>
      </c>
      <c r="AY269" s="17" t="str">
        <f t="shared" si="153"/>
        <v/>
      </c>
      <c r="AZ269" s="17" t="str">
        <f t="shared" si="154"/>
        <v>&lt;img src=@img/pets.png@&gt;</v>
      </c>
      <c r="BA269" s="17" t="str">
        <f t="shared" si="155"/>
        <v/>
      </c>
      <c r="BB269" s="17" t="str">
        <f t="shared" si="156"/>
        <v>&lt;img src=@img/drinkicon.png@&gt;</v>
      </c>
      <c r="BC269" s="17" t="str">
        <f t="shared" si="157"/>
        <v>&lt;img src=@img/foodicon.png@&gt;</v>
      </c>
      <c r="BD269" s="17" t="str">
        <f t="shared" si="158"/>
        <v>&lt;img src=@img/pets.png@&gt;&lt;img src=@img/drinkicon.png@&gt;&lt;img src=@img/foodicon.png@&gt;</v>
      </c>
      <c r="BE269" s="17" t="str">
        <f t="shared" si="159"/>
        <v>pet drink food   Washington</v>
      </c>
      <c r="BF269" s="17" t="str">
        <f t="shared" si="160"/>
        <v>Washington Park</v>
      </c>
      <c r="BG269" s="17">
        <v>39.696769000000003</v>
      </c>
      <c r="BH269" s="17">
        <v>-104.961474</v>
      </c>
      <c r="BI269" s="17" t="str">
        <f t="shared" si="129"/>
        <v>[39.696769,-104.961474],</v>
      </c>
      <c r="BK269" s="17" t="str">
        <f t="shared" si="130"/>
        <v/>
      </c>
      <c r="BL269" s="7"/>
    </row>
    <row r="270" spans="2:64" ht="135">
      <c r="B270" t="s">
        <v>169</v>
      </c>
      <c r="C270" t="s">
        <v>907</v>
      </c>
      <c r="G270" s="17" t="s">
        <v>621</v>
      </c>
      <c r="H270" t="s">
        <v>498</v>
      </c>
      <c r="I270" t="s">
        <v>496</v>
      </c>
      <c r="J270" s="17" t="s">
        <v>498</v>
      </c>
      <c r="K270" s="17" t="s">
        <v>496</v>
      </c>
      <c r="L270" s="17" t="s">
        <v>498</v>
      </c>
      <c r="M270" s="17" t="s">
        <v>496</v>
      </c>
      <c r="N270" s="17" t="s">
        <v>498</v>
      </c>
      <c r="O270" s="17" t="s">
        <v>496</v>
      </c>
      <c r="P270" s="17" t="s">
        <v>498</v>
      </c>
      <c r="Q270" s="17" t="s">
        <v>496</v>
      </c>
      <c r="R270" s="17" t="s">
        <v>498</v>
      </c>
      <c r="S270" s="17" t="s">
        <v>496</v>
      </c>
      <c r="T270" s="17" t="s">
        <v>498</v>
      </c>
      <c r="U270" s="17" t="s">
        <v>499</v>
      </c>
      <c r="V270" s="8" t="s">
        <v>410</v>
      </c>
      <c r="W270" s="17">
        <f t="shared" si="131"/>
        <v>14</v>
      </c>
      <c r="X270" s="17">
        <f t="shared" si="132"/>
        <v>21</v>
      </c>
      <c r="Y270" s="17">
        <f t="shared" si="133"/>
        <v>14</v>
      </c>
      <c r="Z270" s="17">
        <f t="shared" si="134"/>
        <v>21</v>
      </c>
      <c r="AA270" s="17">
        <f t="shared" si="135"/>
        <v>14</v>
      </c>
      <c r="AB270" s="17">
        <f t="shared" si="136"/>
        <v>21</v>
      </c>
      <c r="AC270" s="17">
        <f t="shared" si="137"/>
        <v>14</v>
      </c>
      <c r="AD270" s="17">
        <f t="shared" si="138"/>
        <v>21</v>
      </c>
      <c r="AE270" s="17">
        <f t="shared" si="139"/>
        <v>14</v>
      </c>
      <c r="AF270" s="17">
        <f t="shared" si="140"/>
        <v>21</v>
      </c>
      <c r="AG270" s="17">
        <f t="shared" si="141"/>
        <v>14</v>
      </c>
      <c r="AH270" s="17">
        <f t="shared" si="142"/>
        <v>21</v>
      </c>
      <c r="AI270" s="17">
        <f t="shared" si="143"/>
        <v>14</v>
      </c>
      <c r="AJ270" s="17">
        <f t="shared" si="144"/>
        <v>22</v>
      </c>
      <c r="AK270" s="17" t="str">
        <f t="shared" si="145"/>
        <v>2pm-9pm</v>
      </c>
      <c r="AL270" s="17" t="str">
        <f t="shared" si="146"/>
        <v>2pm-9pm</v>
      </c>
      <c r="AM270" s="17" t="str">
        <f t="shared" si="147"/>
        <v>2pm-9pm</v>
      </c>
      <c r="AN270" s="17" t="str">
        <f t="shared" si="148"/>
        <v>2pm-9pm</v>
      </c>
      <c r="AO270" s="17" t="str">
        <f t="shared" si="149"/>
        <v>2pm-9pm</v>
      </c>
      <c r="AP270" s="17" t="str">
        <f t="shared" si="150"/>
        <v>2pm-9pm</v>
      </c>
      <c r="AQ270" s="17" t="str">
        <f t="shared" si="151"/>
        <v>2pm-10pm</v>
      </c>
      <c r="AR270" t="s">
        <v>810</v>
      </c>
      <c r="AV270" s="4" t="s">
        <v>30</v>
      </c>
      <c r="AW270" s="4" t="s">
        <v>31</v>
      </c>
      <c r="AX270" s="16" t="str">
        <f t="shared" si="15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   'phone-number': "", 'address': "5560 West 29th Avenue Denver CO", 'other-amenities': ['','',''], 'has-drink':true, 'has-food':false},</v>
      </c>
      <c r="AY270" s="17" t="str">
        <f t="shared" si="153"/>
        <v/>
      </c>
      <c r="AZ270" s="17" t="str">
        <f t="shared" si="154"/>
        <v/>
      </c>
      <c r="BA270" s="17" t="str">
        <f t="shared" si="155"/>
        <v/>
      </c>
      <c r="BB270" s="17" t="str">
        <f t="shared" si="156"/>
        <v>&lt;img src=@img/drinkicon.png@&gt;</v>
      </c>
      <c r="BC270" s="17" t="str">
        <f t="shared" si="157"/>
        <v/>
      </c>
      <c r="BD270" s="17" t="str">
        <f t="shared" si="158"/>
        <v>&lt;img src=@img/drinkicon.png@&gt;</v>
      </c>
      <c r="BE270" s="17" t="str">
        <f t="shared" si="159"/>
        <v>drink   highlands</v>
      </c>
      <c r="BF270" s="17" t="str">
        <f t="shared" si="160"/>
        <v>Highlands</v>
      </c>
      <c r="BG270" s="17">
        <v>39.758243</v>
      </c>
      <c r="BH270" s="17">
        <v>-105.05743099999999</v>
      </c>
      <c r="BI270" s="17" t="str">
        <f t="shared" si="129"/>
        <v>[39.758243,-105.057431],</v>
      </c>
      <c r="BK270" s="17" t="str">
        <f t="shared" si="130"/>
        <v/>
      </c>
      <c r="BL270" s="7"/>
    </row>
    <row r="271" spans="2:64" ht="409.5">
      <c r="B271" t="s">
        <v>975</v>
      </c>
      <c r="C271" t="s">
        <v>907</v>
      </c>
      <c r="G271" s="16" t="s">
        <v>976</v>
      </c>
      <c r="H271">
        <v>1200</v>
      </c>
      <c r="I271">
        <v>1800</v>
      </c>
      <c r="J271" s="17">
        <v>1600</v>
      </c>
      <c r="K271" s="17">
        <v>2400</v>
      </c>
      <c r="L271" s="17">
        <v>1500</v>
      </c>
      <c r="M271" s="17">
        <v>1900</v>
      </c>
      <c r="N271" s="17">
        <v>1500</v>
      </c>
      <c r="O271" s="17">
        <v>1900</v>
      </c>
      <c r="P271" s="17">
        <v>1500</v>
      </c>
      <c r="Q271" s="17">
        <v>1900</v>
      </c>
      <c r="R271" s="17">
        <v>1500</v>
      </c>
      <c r="S271" s="17">
        <v>1900</v>
      </c>
      <c r="T271" s="17">
        <v>1200</v>
      </c>
      <c r="U271" s="17">
        <v>1800</v>
      </c>
      <c r="V271" s="12" t="s">
        <v>1091</v>
      </c>
      <c r="W271" s="17">
        <f t="shared" si="131"/>
        <v>12</v>
      </c>
      <c r="X271" s="17">
        <f t="shared" si="132"/>
        <v>18</v>
      </c>
      <c r="Y271" s="17">
        <f t="shared" si="133"/>
        <v>16</v>
      </c>
      <c r="Z271" s="17">
        <f t="shared" si="134"/>
        <v>24</v>
      </c>
      <c r="AA271" s="17">
        <f t="shared" si="135"/>
        <v>15</v>
      </c>
      <c r="AB271" s="17">
        <f t="shared" si="136"/>
        <v>19</v>
      </c>
      <c r="AC271" s="17">
        <f t="shared" si="137"/>
        <v>15</v>
      </c>
      <c r="AD271" s="17">
        <f t="shared" si="138"/>
        <v>19</v>
      </c>
      <c r="AE271" s="17">
        <f t="shared" si="139"/>
        <v>15</v>
      </c>
      <c r="AF271" s="17">
        <f t="shared" si="140"/>
        <v>19</v>
      </c>
      <c r="AG271" s="17">
        <f t="shared" si="141"/>
        <v>15</v>
      </c>
      <c r="AH271" s="17">
        <f t="shared" si="142"/>
        <v>19</v>
      </c>
      <c r="AI271" s="17">
        <f t="shared" si="143"/>
        <v>12</v>
      </c>
      <c r="AJ271" s="17">
        <f t="shared" si="144"/>
        <v>18</v>
      </c>
      <c r="AK271" s="17" t="str">
        <f t="shared" si="145"/>
        <v>12pm-6pm</v>
      </c>
      <c r="AL271" s="17" t="str">
        <f t="shared" si="146"/>
        <v>4pm-12am</v>
      </c>
      <c r="AM271" s="17" t="str">
        <f t="shared" si="147"/>
        <v>3pm-7pm</v>
      </c>
      <c r="AN271" s="17" t="str">
        <f t="shared" si="148"/>
        <v>3pm-7pm</v>
      </c>
      <c r="AO271" s="17" t="str">
        <f t="shared" si="149"/>
        <v>3pm-7pm</v>
      </c>
      <c r="AP271" s="17" t="str">
        <f t="shared" si="150"/>
        <v>3pm-7pm</v>
      </c>
      <c r="AQ271" s="17" t="str">
        <f t="shared" si="151"/>
        <v>12pm-6pm</v>
      </c>
      <c r="AR271" t="s">
        <v>1090</v>
      </c>
      <c r="AV271" s="4" t="s">
        <v>30</v>
      </c>
      <c r="AW271" s="4" t="s">
        <v>30</v>
      </c>
      <c r="AX271" s="16" t="str">
        <f t="shared" si="15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   'phone-number': "", 'address': "3945 Tenntson St Denver CO", 'other-amenities': ['','',''], 'has-drink':true, 'has-food':true},</v>
      </c>
      <c r="AY271" s="17" t="str">
        <f t="shared" si="153"/>
        <v/>
      </c>
      <c r="AZ271" s="17" t="str">
        <f t="shared" si="154"/>
        <v/>
      </c>
      <c r="BA271" s="17" t="str">
        <f t="shared" si="155"/>
        <v/>
      </c>
      <c r="BB271" s="17" t="str">
        <f t="shared" si="156"/>
        <v>&lt;img src=@img/drinkicon.png@&gt;</v>
      </c>
      <c r="BC271" s="17" t="str">
        <f t="shared" si="157"/>
        <v>&lt;img src=@img/foodicon.png@&gt;</v>
      </c>
      <c r="BD271" s="17" t="str">
        <f t="shared" si="158"/>
        <v>&lt;img src=@img/drinkicon.png@&gt;&lt;img src=@img/foodicon.png@&gt;</v>
      </c>
      <c r="BE271" s="17" t="str">
        <f t="shared" si="159"/>
        <v>drink food   highlands</v>
      </c>
      <c r="BF271" s="17" t="str">
        <f t="shared" si="160"/>
        <v>Highlands</v>
      </c>
      <c r="BG271" s="17">
        <v>39.771968000000001</v>
      </c>
      <c r="BH271" s="17">
        <v>-105.044258</v>
      </c>
      <c r="BI271" s="17" t="str">
        <f t="shared" si="129"/>
        <v>[39.771968,-105.044258],</v>
      </c>
      <c r="BK271" s="17" t="str">
        <f t="shared" si="130"/>
        <v/>
      </c>
    </row>
    <row r="272" spans="2:64" ht="120">
      <c r="B272" t="s">
        <v>266</v>
      </c>
      <c r="C272" t="s">
        <v>343</v>
      </c>
      <c r="G272" s="17" t="s">
        <v>295</v>
      </c>
      <c r="W272" s="17" t="str">
        <f t="shared" si="131"/>
        <v/>
      </c>
      <c r="X272" s="17" t="str">
        <f t="shared" si="132"/>
        <v/>
      </c>
      <c r="Y272" s="17" t="str">
        <f t="shared" si="133"/>
        <v/>
      </c>
      <c r="Z272" s="17" t="str">
        <f t="shared" si="134"/>
        <v/>
      </c>
      <c r="AA272" s="17" t="str">
        <f t="shared" si="135"/>
        <v/>
      </c>
      <c r="AB272" s="17" t="str">
        <f t="shared" si="136"/>
        <v/>
      </c>
      <c r="AC272" s="17" t="str">
        <f t="shared" si="137"/>
        <v/>
      </c>
      <c r="AD272" s="17" t="str">
        <f t="shared" si="138"/>
        <v/>
      </c>
      <c r="AE272" s="17" t="str">
        <f t="shared" si="139"/>
        <v/>
      </c>
      <c r="AF272" s="17" t="str">
        <f t="shared" si="140"/>
        <v/>
      </c>
      <c r="AG272" s="17" t="str">
        <f t="shared" si="141"/>
        <v/>
      </c>
      <c r="AH272" s="17" t="str">
        <f t="shared" si="142"/>
        <v/>
      </c>
      <c r="AI272" s="17" t="str">
        <f t="shared" si="143"/>
        <v/>
      </c>
      <c r="AJ272" s="17" t="str">
        <f t="shared" si="144"/>
        <v/>
      </c>
      <c r="AK272" s="17" t="str">
        <f t="shared" si="145"/>
        <v/>
      </c>
      <c r="AL272" s="17" t="str">
        <f t="shared" si="146"/>
        <v/>
      </c>
      <c r="AM272" s="17" t="str">
        <f t="shared" si="147"/>
        <v/>
      </c>
      <c r="AN272" s="17" t="str">
        <f t="shared" si="148"/>
        <v/>
      </c>
      <c r="AO272" s="17" t="str">
        <f t="shared" si="149"/>
        <v/>
      </c>
      <c r="AP272" s="17" t="str">
        <f t="shared" si="150"/>
        <v/>
      </c>
      <c r="AQ272" s="17" t="str">
        <f t="shared" si="151"/>
        <v/>
      </c>
      <c r="AR272" t="s">
        <v>898</v>
      </c>
      <c r="AS272" t="s">
        <v>485</v>
      </c>
      <c r="AV272" s="17" t="s">
        <v>31</v>
      </c>
      <c r="AW272" s="17" t="s">
        <v>31</v>
      </c>
      <c r="AX272" s="16" t="str">
        <f t="shared" si="152"/>
        <v>{
    'name': "Whiskey Tango Foxtrot",
    'area': "Ballpark",'hours': {
      'sunday-start':"", 'sunday-end':"", 'monday-start':"", 'monday-end':"", 'tuesday-start':"", 'tuesday-end':"", 'wednesday-start':"", 'wednesday-end':"", 'thursday-start':"", 'thursday-end':"", 'friday-start':"", 'friday-end':"", 'saturday-start':"", 'saturday-end':""},  'description': "", 'link':"http://www.whiskeytf.com/home", 'pricing':"",   'phone-number': "", 'address': "2907 Huron St, Denver, CO ", 'other-amenities': ['outside','',''], 'has-drink':false, 'has-food':false},</v>
      </c>
      <c r="AY272" s="17" t="str">
        <f t="shared" si="153"/>
        <v>&lt;img src=@img/outdoor.png@&gt;</v>
      </c>
      <c r="AZ272" s="17" t="str">
        <f t="shared" si="154"/>
        <v/>
      </c>
      <c r="BA272" s="17" t="str">
        <f t="shared" si="155"/>
        <v/>
      </c>
      <c r="BB272" s="17" t="str">
        <f t="shared" si="156"/>
        <v/>
      </c>
      <c r="BC272" s="17" t="str">
        <f t="shared" si="157"/>
        <v/>
      </c>
      <c r="BD272" s="17" t="str">
        <f t="shared" si="158"/>
        <v>&lt;img src=@img/outdoor.png@&gt;</v>
      </c>
      <c r="BE272" s="17" t="str">
        <f t="shared" si="159"/>
        <v>outdoor   Ballpark</v>
      </c>
      <c r="BF272" s="17" t="str">
        <f t="shared" si="160"/>
        <v>Ballpark</v>
      </c>
      <c r="BG272" s="17">
        <v>39.758603999999998</v>
      </c>
      <c r="BH272" s="17">
        <v>-104.99744</v>
      </c>
      <c r="BI272" s="17" t="str">
        <f t="shared" si="129"/>
        <v>[39.758604,-104.99744],</v>
      </c>
      <c r="BK272" s="17" t="str">
        <f t="shared" si="130"/>
        <v/>
      </c>
      <c r="BL272" s="7"/>
    </row>
    <row r="273" spans="2:64" ht="16.5" customHeight="1">
      <c r="B273" t="s">
        <v>1022</v>
      </c>
      <c r="C273" s="17" t="s">
        <v>421</v>
      </c>
      <c r="G273" s="16" t="s">
        <v>1023</v>
      </c>
      <c r="H273">
        <v>1500</v>
      </c>
      <c r="I273">
        <v>1700</v>
      </c>
      <c r="J273" s="17">
        <v>1500</v>
      </c>
      <c r="K273" s="17">
        <v>1700</v>
      </c>
      <c r="L273" s="17">
        <v>1500</v>
      </c>
      <c r="M273" s="17">
        <v>1700</v>
      </c>
      <c r="N273" s="17">
        <v>1500</v>
      </c>
      <c r="O273" s="17">
        <v>1700</v>
      </c>
      <c r="P273" s="17">
        <v>1500</v>
      </c>
      <c r="Q273" s="17">
        <v>1700</v>
      </c>
      <c r="R273" s="17">
        <v>1500</v>
      </c>
      <c r="S273" s="17">
        <v>1700</v>
      </c>
      <c r="T273" s="17">
        <v>1500</v>
      </c>
      <c r="U273" s="17">
        <v>1700</v>
      </c>
      <c r="W273" s="17">
        <f t="shared" si="131"/>
        <v>15</v>
      </c>
      <c r="X273" s="17">
        <f t="shared" si="132"/>
        <v>17</v>
      </c>
      <c r="Y273" s="17">
        <f t="shared" si="133"/>
        <v>15</v>
      </c>
      <c r="Z273" s="17">
        <f t="shared" si="134"/>
        <v>17</v>
      </c>
      <c r="AA273" s="17">
        <f t="shared" si="135"/>
        <v>15</v>
      </c>
      <c r="AB273" s="17">
        <f t="shared" si="136"/>
        <v>17</v>
      </c>
      <c r="AC273" s="17">
        <f t="shared" si="137"/>
        <v>15</v>
      </c>
      <c r="AD273" s="17">
        <f t="shared" si="138"/>
        <v>17</v>
      </c>
      <c r="AE273" s="17">
        <f t="shared" si="139"/>
        <v>15</v>
      </c>
      <c r="AF273" s="17">
        <f t="shared" si="140"/>
        <v>17</v>
      </c>
      <c r="AG273" s="17">
        <f t="shared" si="141"/>
        <v>15</v>
      </c>
      <c r="AH273" s="17">
        <f t="shared" si="142"/>
        <v>17</v>
      </c>
      <c r="AI273" s="17">
        <f t="shared" si="143"/>
        <v>15</v>
      </c>
      <c r="AJ273" s="17">
        <f t="shared" si="144"/>
        <v>17</v>
      </c>
      <c r="AK273" s="17" t="str">
        <f t="shared" si="145"/>
        <v>3pm-5pm</v>
      </c>
      <c r="AL273" s="17" t="str">
        <f t="shared" si="146"/>
        <v>3pm-5pm</v>
      </c>
      <c r="AM273" s="17" t="str">
        <f t="shared" si="147"/>
        <v>3pm-5pm</v>
      </c>
      <c r="AN273" s="17" t="str">
        <f t="shared" si="148"/>
        <v>3pm-5pm</v>
      </c>
      <c r="AO273" s="17" t="str">
        <f t="shared" si="149"/>
        <v>3pm-5pm</v>
      </c>
      <c r="AP273" s="17" t="str">
        <f t="shared" si="150"/>
        <v>3pm-5pm</v>
      </c>
      <c r="AQ273" s="17" t="str">
        <f t="shared" si="151"/>
        <v>3pm-5pm</v>
      </c>
      <c r="AR273" t="s">
        <v>1126</v>
      </c>
      <c r="AV273" s="4" t="s">
        <v>30</v>
      </c>
      <c r="AW273" s="4" t="s">
        <v>31</v>
      </c>
      <c r="AX273" s="16" t="str">
        <f t="shared" si="15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   'phone-number': "", 'address': "7655 W 108th Ave Westminster CO", 'other-amenities': ['','',''], 'has-drink':true, 'has-food':false},</v>
      </c>
      <c r="AY273" s="17" t="str">
        <f t="shared" si="153"/>
        <v/>
      </c>
      <c r="AZ273" s="17" t="str">
        <f t="shared" si="154"/>
        <v/>
      </c>
      <c r="BA273" s="17" t="str">
        <f t="shared" si="155"/>
        <v/>
      </c>
      <c r="BB273" s="17" t="str">
        <f t="shared" si="156"/>
        <v>&lt;img src=@img/drinkicon.png@&gt;</v>
      </c>
      <c r="BC273" s="17" t="str">
        <f t="shared" si="157"/>
        <v/>
      </c>
      <c r="BD273" s="17" t="str">
        <f t="shared" si="158"/>
        <v>&lt;img src=@img/drinkicon.png@&gt;</v>
      </c>
      <c r="BE273" s="17" t="str">
        <f t="shared" si="159"/>
        <v>drink   Westminster</v>
      </c>
      <c r="BF273" s="17" t="str">
        <f t="shared" si="160"/>
        <v>Westminster</v>
      </c>
      <c r="BG273" s="17">
        <v>39.893236000000002</v>
      </c>
      <c r="BH273" s="17">
        <v>-105.082871</v>
      </c>
      <c r="BI273" s="17" t="str">
        <f t="shared" si="129"/>
        <v>[39.893236,-105.082871],</v>
      </c>
      <c r="BK273" s="17" t="str">
        <f t="shared" si="130"/>
        <v/>
      </c>
    </row>
    <row r="274" spans="2:64" ht="150">
      <c r="B274" s="8" t="s">
        <v>170</v>
      </c>
      <c r="C274" s="8" t="s">
        <v>914</v>
      </c>
      <c r="D274" s="8"/>
      <c r="E274" s="8"/>
      <c r="F274" s="8"/>
      <c r="G274" s="17" t="s">
        <v>622</v>
      </c>
      <c r="H274" s="8"/>
      <c r="I274" s="8"/>
      <c r="J274" s="8"/>
      <c r="K274" s="8"/>
      <c r="L274" s="8"/>
      <c r="M274" s="8"/>
      <c r="N274" s="8"/>
      <c r="O274" s="8"/>
      <c r="P274" s="8"/>
      <c r="Q274" s="8"/>
      <c r="R274" s="8"/>
      <c r="S274" s="8"/>
      <c r="T274" s="8"/>
      <c r="U274" s="8"/>
      <c r="V274" s="8" t="s">
        <v>411</v>
      </c>
      <c r="W274" s="17" t="str">
        <f t="shared" si="131"/>
        <v/>
      </c>
      <c r="X274" s="17" t="str">
        <f t="shared" si="132"/>
        <v/>
      </c>
      <c r="Y274" s="17" t="str">
        <f t="shared" si="133"/>
        <v/>
      </c>
      <c r="Z274" s="17" t="str">
        <f t="shared" si="134"/>
        <v/>
      </c>
      <c r="AA274" s="17" t="str">
        <f t="shared" si="135"/>
        <v/>
      </c>
      <c r="AB274" s="17" t="str">
        <f t="shared" si="136"/>
        <v/>
      </c>
      <c r="AC274" s="17" t="str">
        <f t="shared" si="137"/>
        <v/>
      </c>
      <c r="AD274" s="17" t="str">
        <f t="shared" si="138"/>
        <v/>
      </c>
      <c r="AE274" s="17" t="str">
        <f t="shared" si="139"/>
        <v/>
      </c>
      <c r="AF274" s="17" t="str">
        <f t="shared" si="140"/>
        <v/>
      </c>
      <c r="AG274" s="17" t="str">
        <f t="shared" si="141"/>
        <v/>
      </c>
      <c r="AH274" s="17" t="str">
        <f t="shared" si="142"/>
        <v/>
      </c>
      <c r="AI274" s="17" t="str">
        <f t="shared" si="143"/>
        <v/>
      </c>
      <c r="AJ274" s="17" t="str">
        <f t="shared" si="144"/>
        <v/>
      </c>
      <c r="AK274" s="17" t="str">
        <f t="shared" si="145"/>
        <v/>
      </c>
      <c r="AL274" s="17" t="str">
        <f t="shared" si="146"/>
        <v/>
      </c>
      <c r="AM274" s="17" t="str">
        <f t="shared" si="147"/>
        <v/>
      </c>
      <c r="AN274" s="17" t="str">
        <f t="shared" si="148"/>
        <v/>
      </c>
      <c r="AO274" s="17" t="str">
        <f t="shared" si="149"/>
        <v/>
      </c>
      <c r="AP274" s="17" t="str">
        <f t="shared" si="150"/>
        <v/>
      </c>
      <c r="AQ274" s="17" t="str">
        <f t="shared" si="151"/>
        <v/>
      </c>
      <c r="AR274" s="10" t="s">
        <v>811</v>
      </c>
      <c r="AS274" s="8"/>
      <c r="AT274" s="8"/>
      <c r="AU274" s="8"/>
      <c r="AV274" s="11" t="s">
        <v>30</v>
      </c>
      <c r="AW274" s="11" t="s">
        <v>30</v>
      </c>
      <c r="AX274" s="16" t="str">
        <f t="shared" si="15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   'phone-number': "", 'address': "8421 Park Meadows Center Dr. Denver CO", 'other-amenities': ['','',''], 'has-drink':true, 'has-food':true},</v>
      </c>
      <c r="AY274" s="17" t="str">
        <f t="shared" si="153"/>
        <v/>
      </c>
      <c r="AZ274" s="17" t="str">
        <f t="shared" si="154"/>
        <v/>
      </c>
      <c r="BA274" s="17" t="str">
        <f t="shared" si="155"/>
        <v/>
      </c>
      <c r="BB274" s="17" t="str">
        <f t="shared" si="156"/>
        <v>&lt;img src=@img/drinkicon.png@&gt;</v>
      </c>
      <c r="BC274" s="17" t="str">
        <f t="shared" si="157"/>
        <v>&lt;img src=@img/foodicon.png@&gt;</v>
      </c>
      <c r="BD274" s="17" t="str">
        <f t="shared" si="158"/>
        <v>&lt;img src=@img/drinkicon.png@&gt;&lt;img src=@img/foodicon.png@&gt;</v>
      </c>
      <c r="BE274" s="17" t="str">
        <f t="shared" si="159"/>
        <v>drink food   meadows</v>
      </c>
      <c r="BF274" s="17" t="str">
        <f t="shared" si="160"/>
        <v>Park Meadows</v>
      </c>
      <c r="BG274" s="17">
        <v>39.562100000000001</v>
      </c>
      <c r="BH274" s="17">
        <v>-104.878952</v>
      </c>
      <c r="BI274" s="17" t="str">
        <f t="shared" si="129"/>
        <v>[39.5621,-104.878952],</v>
      </c>
      <c r="BK274" s="17" t="str">
        <f t="shared" si="130"/>
        <v/>
      </c>
      <c r="BL274" s="7"/>
    </row>
    <row r="275" spans="2:64" ht="150">
      <c r="B275" t="s">
        <v>1039</v>
      </c>
      <c r="C275" s="17" t="s">
        <v>911</v>
      </c>
      <c r="G275" s="16" t="s">
        <v>915</v>
      </c>
      <c r="H275">
        <v>1600</v>
      </c>
      <c r="I275">
        <v>1900</v>
      </c>
      <c r="J275" s="17">
        <v>1600</v>
      </c>
      <c r="K275" s="17">
        <v>1900</v>
      </c>
      <c r="L275" s="17">
        <v>1600</v>
      </c>
      <c r="M275" s="17">
        <v>1900</v>
      </c>
      <c r="N275" s="17">
        <v>1600</v>
      </c>
      <c r="O275" s="17">
        <v>1900</v>
      </c>
      <c r="P275" s="17">
        <v>1600</v>
      </c>
      <c r="Q275" s="17">
        <v>1900</v>
      </c>
      <c r="R275" s="17">
        <v>1600</v>
      </c>
      <c r="S275" s="17">
        <v>1900</v>
      </c>
      <c r="T275" s="17"/>
      <c r="U275" s="17"/>
      <c r="V275" s="8" t="s">
        <v>1038</v>
      </c>
      <c r="W275" s="17">
        <f t="shared" si="131"/>
        <v>16</v>
      </c>
      <c r="X275" s="17">
        <f t="shared" si="132"/>
        <v>19</v>
      </c>
      <c r="Y275" s="17">
        <f t="shared" si="133"/>
        <v>16</v>
      </c>
      <c r="Z275" s="17">
        <f t="shared" si="134"/>
        <v>19</v>
      </c>
      <c r="AA275" s="17">
        <f t="shared" si="135"/>
        <v>16</v>
      </c>
      <c r="AB275" s="17">
        <f t="shared" si="136"/>
        <v>19</v>
      </c>
      <c r="AC275" s="17">
        <f t="shared" si="137"/>
        <v>16</v>
      </c>
      <c r="AD275" s="17">
        <f t="shared" si="138"/>
        <v>19</v>
      </c>
      <c r="AE275" s="17">
        <f t="shared" si="139"/>
        <v>16</v>
      </c>
      <c r="AF275" s="17">
        <f t="shared" si="140"/>
        <v>19</v>
      </c>
      <c r="AG275" s="17">
        <f t="shared" si="141"/>
        <v>16</v>
      </c>
      <c r="AH275" s="17">
        <f t="shared" si="142"/>
        <v>19</v>
      </c>
      <c r="AI275" s="17" t="str">
        <f t="shared" si="143"/>
        <v/>
      </c>
      <c r="AJ275" s="17" t="str">
        <f t="shared" si="144"/>
        <v/>
      </c>
      <c r="AK275" s="17" t="str">
        <f t="shared" si="145"/>
        <v>4pm-7pm</v>
      </c>
      <c r="AL275" s="17" t="str">
        <f t="shared" si="146"/>
        <v>4pm-7pm</v>
      </c>
      <c r="AM275" s="17" t="str">
        <f t="shared" si="147"/>
        <v>4pm-7pm</v>
      </c>
      <c r="AN275" s="17" t="str">
        <f t="shared" si="148"/>
        <v>4pm-7pm</v>
      </c>
      <c r="AO275" s="17" t="str">
        <f t="shared" si="149"/>
        <v>4pm-7pm</v>
      </c>
      <c r="AP275" s="17" t="str">
        <f t="shared" si="150"/>
        <v>4pm-7pm</v>
      </c>
      <c r="AQ275" s="17" t="str">
        <f t="shared" si="151"/>
        <v/>
      </c>
      <c r="AR275" s="21" t="s">
        <v>1037</v>
      </c>
      <c r="AV275" s="4" t="s">
        <v>30</v>
      </c>
      <c r="AW275" s="4" t="s">
        <v>31</v>
      </c>
      <c r="AX275" s="16" t="str">
        <f t="shared" si="15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   'phone-number': "", 'address': "15352 E Ida Dr Aurora, CO", 'other-amenities': ['','',''], 'has-drink':true, 'has-food':false},</v>
      </c>
      <c r="AY275" s="17" t="str">
        <f t="shared" si="153"/>
        <v/>
      </c>
      <c r="AZ275" s="17" t="str">
        <f t="shared" si="154"/>
        <v/>
      </c>
      <c r="BA275" s="17" t="str">
        <f t="shared" si="155"/>
        <v/>
      </c>
      <c r="BB275" s="17" t="str">
        <f t="shared" si="156"/>
        <v>&lt;img src=@img/drinkicon.png@&gt;</v>
      </c>
      <c r="BC275" s="17" t="str">
        <f t="shared" si="157"/>
        <v/>
      </c>
      <c r="BD275" s="17" t="str">
        <f t="shared" si="158"/>
        <v>&lt;img src=@img/drinkicon.png@&gt;</v>
      </c>
      <c r="BE275" s="17" t="str">
        <f t="shared" si="159"/>
        <v>drink   aurora</v>
      </c>
      <c r="BF275" s="17" t="str">
        <f t="shared" si="160"/>
        <v>Aurora</v>
      </c>
      <c r="BG275" s="17">
        <v>39.611553999999998</v>
      </c>
      <c r="BH275" s="17">
        <v>-104.80994099999999</v>
      </c>
      <c r="BI275" s="17" t="str">
        <f t="shared" si="129"/>
        <v>[39.611554,-104.809941],</v>
      </c>
      <c r="BK275" s="17" t="str">
        <f t="shared" si="130"/>
        <v/>
      </c>
    </row>
    <row r="276" spans="2:64" ht="135">
      <c r="B276" t="s">
        <v>240</v>
      </c>
      <c r="C276" s="17" t="s">
        <v>1137</v>
      </c>
      <c r="G276" s="17" t="s">
        <v>691</v>
      </c>
      <c r="J276" s="17"/>
      <c r="K276" s="17"/>
      <c r="L276" s="17" t="s">
        <v>495</v>
      </c>
      <c r="M276" s="17" t="s">
        <v>491</v>
      </c>
      <c r="N276" s="17" t="s">
        <v>495</v>
      </c>
      <c r="O276" s="17" t="s">
        <v>491</v>
      </c>
      <c r="P276" s="17" t="s">
        <v>495</v>
      </c>
      <c r="Q276" s="17" t="s">
        <v>491</v>
      </c>
      <c r="R276" s="17" t="s">
        <v>495</v>
      </c>
      <c r="S276" s="17" t="s">
        <v>491</v>
      </c>
      <c r="T276" s="17" t="s">
        <v>495</v>
      </c>
      <c r="U276" s="17" t="s">
        <v>491</v>
      </c>
      <c r="V276" s="8" t="s">
        <v>466</v>
      </c>
      <c r="W276" s="17" t="str">
        <f t="shared" si="131"/>
        <v/>
      </c>
      <c r="X276" s="17" t="str">
        <f t="shared" si="132"/>
        <v/>
      </c>
      <c r="Y276" s="17" t="str">
        <f t="shared" si="133"/>
        <v/>
      </c>
      <c r="Z276" s="17" t="str">
        <f t="shared" si="134"/>
        <v/>
      </c>
      <c r="AA276" s="17">
        <f t="shared" si="135"/>
        <v>16</v>
      </c>
      <c r="AB276" s="17">
        <f t="shared" si="136"/>
        <v>19</v>
      </c>
      <c r="AC276" s="17">
        <f t="shared" si="137"/>
        <v>16</v>
      </c>
      <c r="AD276" s="17">
        <f t="shared" si="138"/>
        <v>19</v>
      </c>
      <c r="AE276" s="17">
        <f t="shared" si="139"/>
        <v>16</v>
      </c>
      <c r="AF276" s="17">
        <f t="shared" si="140"/>
        <v>19</v>
      </c>
      <c r="AG276" s="17">
        <f t="shared" si="141"/>
        <v>16</v>
      </c>
      <c r="AH276" s="17">
        <f t="shared" si="142"/>
        <v>19</v>
      </c>
      <c r="AI276" s="17">
        <f t="shared" si="143"/>
        <v>16</v>
      </c>
      <c r="AJ276" s="17">
        <f t="shared" si="144"/>
        <v>19</v>
      </c>
      <c r="AK276" s="17" t="str">
        <f t="shared" si="145"/>
        <v/>
      </c>
      <c r="AL276" s="17" t="str">
        <f t="shared" si="146"/>
        <v/>
      </c>
      <c r="AM276" s="17" t="str">
        <f t="shared" si="147"/>
        <v>4pm-7pm</v>
      </c>
      <c r="AN276" s="17" t="str">
        <f t="shared" si="148"/>
        <v>4pm-7pm</v>
      </c>
      <c r="AO276" s="17" t="str">
        <f t="shared" si="149"/>
        <v>4pm-7pm</v>
      </c>
      <c r="AP276" s="17" t="str">
        <f t="shared" si="150"/>
        <v>4pm-7pm</v>
      </c>
      <c r="AQ276" s="17" t="str">
        <f t="shared" si="151"/>
        <v>4pm-7pm</v>
      </c>
      <c r="AR276" t="s">
        <v>704</v>
      </c>
      <c r="AV276" s="17" t="s">
        <v>30</v>
      </c>
      <c r="AW276" s="17" t="s">
        <v>31</v>
      </c>
      <c r="AX276" s="16" t="str">
        <f t="shared" si="15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   'phone-number': "", 'address': "423 East 17th Avenue Denver CO", 'other-amenities': ['','',''], 'has-drink':true, 'has-food':false},</v>
      </c>
      <c r="AY276" s="17" t="str">
        <f t="shared" si="153"/>
        <v/>
      </c>
      <c r="AZ276" s="17" t="str">
        <f t="shared" si="154"/>
        <v/>
      </c>
      <c r="BA276" s="17" t="str">
        <f t="shared" si="155"/>
        <v/>
      </c>
      <c r="BB276" s="17" t="str">
        <f t="shared" si="156"/>
        <v>&lt;img src=@img/drinkicon.png@&gt;</v>
      </c>
      <c r="BC276" s="17" t="str">
        <f t="shared" si="157"/>
        <v/>
      </c>
      <c r="BD276" s="17" t="str">
        <f t="shared" si="158"/>
        <v>&lt;img src=@img/drinkicon.png@&gt;</v>
      </c>
      <c r="BE276" s="17" t="str">
        <f t="shared" si="159"/>
        <v>drink   capital</v>
      </c>
      <c r="BF276" s="17" t="str">
        <f t="shared" si="160"/>
        <v>Capital Hill</v>
      </c>
      <c r="BG276" s="17">
        <v>39.743389999999998</v>
      </c>
      <c r="BH276" s="17">
        <v>-104.981644</v>
      </c>
      <c r="BI276" s="17" t="str">
        <f t="shared" si="129"/>
        <v>[39.74339,-104.981644],</v>
      </c>
      <c r="BK276" s="17" t="str">
        <f t="shared" si="130"/>
        <v/>
      </c>
      <c r="BL276" s="7"/>
    </row>
    <row r="277" spans="2:64" ht="180">
      <c r="B277" t="s">
        <v>977</v>
      </c>
      <c r="C277" s="17" t="s">
        <v>912</v>
      </c>
      <c r="G277" s="16" t="s">
        <v>526</v>
      </c>
      <c r="H277">
        <v>1600</v>
      </c>
      <c r="I277">
        <v>1700</v>
      </c>
      <c r="J277">
        <v>1600</v>
      </c>
      <c r="K277">
        <v>1800</v>
      </c>
      <c r="L277" s="17">
        <v>1600</v>
      </c>
      <c r="M277" s="17">
        <v>1800</v>
      </c>
      <c r="N277" s="17">
        <v>1600</v>
      </c>
      <c r="O277" s="17">
        <v>1800</v>
      </c>
      <c r="P277" s="17">
        <v>1600</v>
      </c>
      <c r="Q277" s="17">
        <v>1800</v>
      </c>
      <c r="R277" s="17">
        <v>1600</v>
      </c>
      <c r="S277" s="17">
        <v>1800</v>
      </c>
      <c r="T277">
        <v>1600</v>
      </c>
      <c r="U277">
        <v>1700</v>
      </c>
      <c r="V277" s="8" t="s">
        <v>1093</v>
      </c>
      <c r="W277" s="17">
        <f t="shared" si="131"/>
        <v>16</v>
      </c>
      <c r="X277" s="17">
        <f t="shared" si="132"/>
        <v>17</v>
      </c>
      <c r="Y277" s="17">
        <f t="shared" si="133"/>
        <v>16</v>
      </c>
      <c r="Z277" s="17">
        <f t="shared" si="134"/>
        <v>18</v>
      </c>
      <c r="AA277" s="17">
        <f t="shared" si="135"/>
        <v>16</v>
      </c>
      <c r="AB277" s="17">
        <f t="shared" si="136"/>
        <v>18</v>
      </c>
      <c r="AC277" s="17">
        <f t="shared" si="137"/>
        <v>16</v>
      </c>
      <c r="AD277" s="17">
        <f t="shared" si="138"/>
        <v>18</v>
      </c>
      <c r="AE277" s="17">
        <f t="shared" si="139"/>
        <v>16</v>
      </c>
      <c r="AF277" s="17">
        <f t="shared" si="140"/>
        <v>18</v>
      </c>
      <c r="AG277" s="17">
        <f t="shared" si="141"/>
        <v>16</v>
      </c>
      <c r="AH277" s="17">
        <f t="shared" si="142"/>
        <v>18</v>
      </c>
      <c r="AI277" s="17">
        <f t="shared" si="143"/>
        <v>16</v>
      </c>
      <c r="AJ277" s="17">
        <f t="shared" si="144"/>
        <v>17</v>
      </c>
      <c r="AK277" s="17" t="str">
        <f t="shared" si="145"/>
        <v>4pm-5pm</v>
      </c>
      <c r="AL277" s="17" t="str">
        <f t="shared" si="146"/>
        <v>4pm-6pm</v>
      </c>
      <c r="AM277" s="17" t="str">
        <f t="shared" si="147"/>
        <v>4pm-6pm</v>
      </c>
      <c r="AN277" s="17" t="str">
        <f t="shared" si="148"/>
        <v>4pm-6pm</v>
      </c>
      <c r="AO277" s="17" t="str">
        <f t="shared" si="149"/>
        <v>4pm-6pm</v>
      </c>
      <c r="AP277" s="17" t="str">
        <f t="shared" si="150"/>
        <v>4pm-6pm</v>
      </c>
      <c r="AQ277" s="17" t="str">
        <f t="shared" si="151"/>
        <v>4pm-5pm</v>
      </c>
      <c r="AR277" s="1" t="s">
        <v>1092</v>
      </c>
      <c r="AV277" s="4" t="s">
        <v>30</v>
      </c>
      <c r="AW277" s="4" t="s">
        <v>30</v>
      </c>
      <c r="AX277" s="16" t="str">
        <f t="shared" si="15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   'phone-number': "", 'address': "2500 Larimer St., #100 Denver CO", 'other-amenities': ['','',''], 'has-drink':true, 'has-food':true},</v>
      </c>
      <c r="AY277" s="17" t="str">
        <f t="shared" si="153"/>
        <v/>
      </c>
      <c r="AZ277" s="17" t="str">
        <f t="shared" si="154"/>
        <v/>
      </c>
      <c r="BA277" s="17" t="str">
        <f t="shared" si="155"/>
        <v/>
      </c>
      <c r="BB277" s="17" t="str">
        <f t="shared" si="156"/>
        <v>&lt;img src=@img/drinkicon.png@&gt;</v>
      </c>
      <c r="BC277" s="17" t="str">
        <f t="shared" si="157"/>
        <v>&lt;img src=@img/foodicon.png@&gt;</v>
      </c>
      <c r="BD277" s="17" t="str">
        <f t="shared" si="158"/>
        <v>&lt;img src=@img/drinkicon.png@&gt;&lt;img src=@img/foodicon.png@&gt;</v>
      </c>
      <c r="BE277" s="17" t="str">
        <f t="shared" si="159"/>
        <v>drink food   five</v>
      </c>
      <c r="BF277" s="17" t="str">
        <f t="shared" si="160"/>
        <v>Five Points</v>
      </c>
      <c r="BG277" s="17">
        <v>39.757652999999998</v>
      </c>
      <c r="BH277" s="17">
        <v>-104.98612</v>
      </c>
      <c r="BI277" s="17" t="str">
        <f t="shared" si="129"/>
        <v>[39.757653,-104.98612],</v>
      </c>
      <c r="BK277" s="17" t="str">
        <f t="shared" si="130"/>
        <v/>
      </c>
    </row>
    <row r="278" spans="2:64" ht="135">
      <c r="B278" t="s">
        <v>171</v>
      </c>
      <c r="C278" s="17" t="s">
        <v>702</v>
      </c>
      <c r="G278" s="17" t="s">
        <v>623</v>
      </c>
      <c r="J278" t="s">
        <v>488</v>
      </c>
      <c r="K278" t="s">
        <v>490</v>
      </c>
      <c r="L278" t="s">
        <v>488</v>
      </c>
      <c r="M278" t="s">
        <v>490</v>
      </c>
      <c r="N278" t="s">
        <v>488</v>
      </c>
      <c r="O278" t="s">
        <v>490</v>
      </c>
      <c r="P278" t="s">
        <v>488</v>
      </c>
      <c r="Q278" t="s">
        <v>490</v>
      </c>
      <c r="R278" t="s">
        <v>488</v>
      </c>
      <c r="S278" t="s">
        <v>490</v>
      </c>
      <c r="V278" s="8">
        <v>0</v>
      </c>
      <c r="W278" s="17" t="str">
        <f t="shared" si="131"/>
        <v/>
      </c>
      <c r="X278" s="17" t="str">
        <f t="shared" si="132"/>
        <v/>
      </c>
      <c r="Y278" s="17">
        <f t="shared" si="133"/>
        <v>15</v>
      </c>
      <c r="Z278" s="17">
        <f t="shared" si="134"/>
        <v>18</v>
      </c>
      <c r="AA278" s="17">
        <f t="shared" si="135"/>
        <v>15</v>
      </c>
      <c r="AB278" s="17">
        <f t="shared" si="136"/>
        <v>18</v>
      </c>
      <c r="AC278" s="17">
        <f t="shared" si="137"/>
        <v>15</v>
      </c>
      <c r="AD278" s="17">
        <f t="shared" si="138"/>
        <v>18</v>
      </c>
      <c r="AE278" s="17">
        <f t="shared" si="139"/>
        <v>15</v>
      </c>
      <c r="AF278" s="17">
        <f t="shared" si="140"/>
        <v>18</v>
      </c>
      <c r="AG278" s="17">
        <f t="shared" si="141"/>
        <v>15</v>
      </c>
      <c r="AH278" s="17">
        <f t="shared" si="142"/>
        <v>18</v>
      </c>
      <c r="AI278" s="17" t="str">
        <f t="shared" si="143"/>
        <v/>
      </c>
      <c r="AJ278" s="17" t="str">
        <f t="shared" si="144"/>
        <v/>
      </c>
      <c r="AK278" s="17" t="str">
        <f t="shared" si="145"/>
        <v/>
      </c>
      <c r="AL278" s="17" t="str">
        <f t="shared" si="146"/>
        <v>3pm-6pm</v>
      </c>
      <c r="AM278" s="17" t="str">
        <f t="shared" si="147"/>
        <v>3pm-6pm</v>
      </c>
      <c r="AN278" s="17" t="str">
        <f t="shared" si="148"/>
        <v>3pm-6pm</v>
      </c>
      <c r="AO278" s="17" t="str">
        <f t="shared" si="149"/>
        <v>3pm-6pm</v>
      </c>
      <c r="AP278" s="17" t="str">
        <f t="shared" si="150"/>
        <v>3pm-6pm</v>
      </c>
      <c r="AQ278" s="17" t="str">
        <f t="shared" si="151"/>
        <v/>
      </c>
      <c r="AR278" s="2" t="s">
        <v>812</v>
      </c>
      <c r="AV278" s="4" t="s">
        <v>31</v>
      </c>
      <c r="AW278" s="4" t="s">
        <v>31</v>
      </c>
      <c r="AX278" s="16" t="str">
        <f t="shared" si="15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   'phone-number': "", 'address': "2033 E 13th Avenue Denver CO", 'other-amenities': ['','',''], 'has-drink':false, 'has-food':false},</v>
      </c>
      <c r="AY278" s="17" t="str">
        <f t="shared" si="153"/>
        <v/>
      </c>
      <c r="AZ278" s="17" t="str">
        <f t="shared" si="154"/>
        <v/>
      </c>
      <c r="BA278" s="17" t="str">
        <f t="shared" si="155"/>
        <v/>
      </c>
      <c r="BB278" s="17" t="str">
        <f t="shared" si="156"/>
        <v/>
      </c>
      <c r="BC278" s="17" t="str">
        <f t="shared" si="157"/>
        <v/>
      </c>
      <c r="BD278" s="17" t="str">
        <f t="shared" si="158"/>
        <v/>
      </c>
      <c r="BE278" s="17" t="str">
        <f t="shared" si="159"/>
        <v xml:space="preserve">  city</v>
      </c>
      <c r="BF278" s="17" t="str">
        <f t="shared" si="160"/>
        <v>City Park</v>
      </c>
      <c r="BG278" s="17">
        <v>39.737001999999997</v>
      </c>
      <c r="BH278" s="17">
        <v>-104.96260100000001</v>
      </c>
      <c r="BI278" s="17" t="str">
        <f t="shared" si="129"/>
        <v>[39.737002,-104.962601],</v>
      </c>
      <c r="BK278" s="17" t="str">
        <f t="shared" si="130"/>
        <v/>
      </c>
      <c r="BL278" s="7"/>
    </row>
    <row r="279" spans="2:64" ht="135">
      <c r="B279" t="s">
        <v>172</v>
      </c>
      <c r="C279" s="17" t="s">
        <v>316</v>
      </c>
      <c r="G279" s="17" t="s">
        <v>624</v>
      </c>
      <c r="H279" t="s">
        <v>494</v>
      </c>
      <c r="I279" t="s">
        <v>491</v>
      </c>
      <c r="J279" t="s">
        <v>494</v>
      </c>
      <c r="K279" t="s">
        <v>491</v>
      </c>
      <c r="L279" s="17" t="s">
        <v>494</v>
      </c>
      <c r="M279" s="17" t="s">
        <v>491</v>
      </c>
      <c r="N279" s="17" t="s">
        <v>494</v>
      </c>
      <c r="O279" s="17" t="s">
        <v>491</v>
      </c>
      <c r="P279" s="17" t="s">
        <v>494</v>
      </c>
      <c r="Q279" s="17" t="s">
        <v>491</v>
      </c>
      <c r="R279" s="17" t="s">
        <v>494</v>
      </c>
      <c r="S279" s="17" t="s">
        <v>491</v>
      </c>
      <c r="T279" t="s">
        <v>494</v>
      </c>
      <c r="U279" t="s">
        <v>491</v>
      </c>
      <c r="V279" s="8" t="s">
        <v>406</v>
      </c>
      <c r="W279" s="17">
        <f t="shared" si="131"/>
        <v>11</v>
      </c>
      <c r="X279" s="17">
        <f t="shared" si="132"/>
        <v>19</v>
      </c>
      <c r="Y279" s="17">
        <f t="shared" si="133"/>
        <v>11</v>
      </c>
      <c r="Z279" s="17">
        <f t="shared" si="134"/>
        <v>19</v>
      </c>
      <c r="AA279" s="17">
        <f t="shared" si="135"/>
        <v>11</v>
      </c>
      <c r="AB279" s="17">
        <f t="shared" si="136"/>
        <v>19</v>
      </c>
      <c r="AC279" s="17">
        <f t="shared" si="137"/>
        <v>11</v>
      </c>
      <c r="AD279" s="17">
        <f t="shared" si="138"/>
        <v>19</v>
      </c>
      <c r="AE279" s="17">
        <f t="shared" si="139"/>
        <v>11</v>
      </c>
      <c r="AF279" s="17">
        <f t="shared" si="140"/>
        <v>19</v>
      </c>
      <c r="AG279" s="17">
        <f t="shared" si="141"/>
        <v>11</v>
      </c>
      <c r="AH279" s="17">
        <f t="shared" si="142"/>
        <v>19</v>
      </c>
      <c r="AI279" s="17">
        <f t="shared" si="143"/>
        <v>11</v>
      </c>
      <c r="AJ279" s="17">
        <f t="shared" si="144"/>
        <v>19</v>
      </c>
      <c r="AK279" s="17" t="str">
        <f t="shared" si="145"/>
        <v>11am-7pm</v>
      </c>
      <c r="AL279" s="17" t="str">
        <f t="shared" si="146"/>
        <v>11am-7pm</v>
      </c>
      <c r="AM279" s="17" t="str">
        <f t="shared" si="147"/>
        <v>11am-7pm</v>
      </c>
      <c r="AN279" s="17" t="str">
        <f t="shared" si="148"/>
        <v>11am-7pm</v>
      </c>
      <c r="AO279" s="17" t="str">
        <f t="shared" si="149"/>
        <v>11am-7pm</v>
      </c>
      <c r="AP279" s="17" t="str">
        <f t="shared" si="150"/>
        <v>11am-7pm</v>
      </c>
      <c r="AQ279" s="17" t="str">
        <f t="shared" si="151"/>
        <v>11am-7pm</v>
      </c>
      <c r="AR279" s="18" t="s">
        <v>813</v>
      </c>
      <c r="AV279" s="17" t="s">
        <v>30</v>
      </c>
      <c r="AW279" s="17" t="s">
        <v>30</v>
      </c>
      <c r="AX279" s="16" t="str">
        <f t="shared" si="15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   'phone-number': "", 'address': "1555 Court Place Denver CO", 'other-amenities': ['','',''], 'has-drink':true, 'has-food':true},</v>
      </c>
      <c r="AY279" s="17" t="str">
        <f t="shared" si="153"/>
        <v/>
      </c>
      <c r="AZ279" s="17" t="str">
        <f t="shared" si="154"/>
        <v/>
      </c>
      <c r="BA279" s="17" t="str">
        <f t="shared" si="155"/>
        <v/>
      </c>
      <c r="BB279" s="17" t="str">
        <f t="shared" si="156"/>
        <v>&lt;img src=@img/drinkicon.png@&gt;</v>
      </c>
      <c r="BC279" s="17" t="str">
        <f t="shared" si="157"/>
        <v>&lt;img src=@img/foodicon.png@&gt;</v>
      </c>
      <c r="BD279" s="17" t="str">
        <f t="shared" si="158"/>
        <v>&lt;img src=@img/drinkicon.png@&gt;&lt;img src=@img/foodicon.png@&gt;</v>
      </c>
      <c r="BE279" s="17" t="str">
        <f t="shared" si="159"/>
        <v>drink food   Downtown</v>
      </c>
      <c r="BF279" s="17" t="str">
        <f t="shared" si="160"/>
        <v>Downtown</v>
      </c>
      <c r="BG279" s="17">
        <v>39.742311000000001</v>
      </c>
      <c r="BH279" s="17">
        <v>-104.989908</v>
      </c>
      <c r="BI279" s="17" t="str">
        <f t="shared" si="129"/>
        <v>[39.742311,-104.989908],</v>
      </c>
      <c r="BK279" s="17" t="str">
        <f t="shared" si="130"/>
        <v/>
      </c>
      <c r="BL279" s="7"/>
    </row>
    <row r="280" spans="2:64" ht="165">
      <c r="B280" t="s">
        <v>1010</v>
      </c>
      <c r="C280" s="17" t="s">
        <v>909</v>
      </c>
      <c r="G280" s="16" t="s">
        <v>1011</v>
      </c>
      <c r="H280">
        <v>1500</v>
      </c>
      <c r="I280">
        <v>1730</v>
      </c>
      <c r="J280" s="17">
        <v>1500</v>
      </c>
      <c r="K280" s="17">
        <v>1730</v>
      </c>
      <c r="L280" s="17">
        <v>1500</v>
      </c>
      <c r="M280" s="17">
        <v>1730</v>
      </c>
      <c r="N280" s="17">
        <v>1500</v>
      </c>
      <c r="O280" s="17">
        <v>1730</v>
      </c>
      <c r="P280" s="17">
        <v>1500</v>
      </c>
      <c r="Q280" s="17">
        <v>1730</v>
      </c>
      <c r="R280" s="17">
        <v>1500</v>
      </c>
      <c r="S280" s="17">
        <v>1730</v>
      </c>
      <c r="T280" s="17">
        <v>1500</v>
      </c>
      <c r="U280" s="17">
        <v>1730</v>
      </c>
      <c r="V280" s="8" t="s">
        <v>1119</v>
      </c>
      <c r="W280" s="17">
        <f t="shared" si="131"/>
        <v>15</v>
      </c>
      <c r="X280" s="17">
        <f t="shared" si="132"/>
        <v>17.3</v>
      </c>
      <c r="Y280" s="17">
        <f t="shared" si="133"/>
        <v>15</v>
      </c>
      <c r="Z280" s="17">
        <f t="shared" si="134"/>
        <v>17.3</v>
      </c>
      <c r="AA280" s="17">
        <f t="shared" si="135"/>
        <v>15</v>
      </c>
      <c r="AB280" s="17">
        <f t="shared" si="136"/>
        <v>17.3</v>
      </c>
      <c r="AC280" s="17">
        <f t="shared" si="137"/>
        <v>15</v>
      </c>
      <c r="AD280" s="17">
        <f t="shared" si="138"/>
        <v>17.3</v>
      </c>
      <c r="AE280" s="17">
        <f t="shared" si="139"/>
        <v>15</v>
      </c>
      <c r="AF280" s="17">
        <f t="shared" si="140"/>
        <v>17.3</v>
      </c>
      <c r="AG280" s="17">
        <f t="shared" si="141"/>
        <v>15</v>
      </c>
      <c r="AH280" s="17">
        <f t="shared" si="142"/>
        <v>17.3</v>
      </c>
      <c r="AI280" s="17">
        <f t="shared" si="143"/>
        <v>15</v>
      </c>
      <c r="AJ280" s="17">
        <f t="shared" si="144"/>
        <v>17.3</v>
      </c>
      <c r="AK280" s="17" t="str">
        <f t="shared" si="145"/>
        <v>3pm-5.3pm</v>
      </c>
      <c r="AL280" s="17" t="str">
        <f t="shared" si="146"/>
        <v>3pm-5.3pm</v>
      </c>
      <c r="AM280" s="17" t="str">
        <f t="shared" si="147"/>
        <v>3pm-5.3pm</v>
      </c>
      <c r="AN280" s="17" t="str">
        <f t="shared" si="148"/>
        <v>3pm-5.3pm</v>
      </c>
      <c r="AO280" s="17" t="str">
        <f t="shared" si="149"/>
        <v>3pm-5.3pm</v>
      </c>
      <c r="AP280" s="17" t="str">
        <f t="shared" si="150"/>
        <v>3pm-5.3pm</v>
      </c>
      <c r="AQ280" s="17" t="str">
        <f t="shared" si="151"/>
        <v>3pm-5.3pm</v>
      </c>
      <c r="AR280" s="17" t="s">
        <v>1118</v>
      </c>
      <c r="AV280" s="4" t="s">
        <v>30</v>
      </c>
      <c r="AW280" s="4" t="s">
        <v>30</v>
      </c>
      <c r="AX280" s="16" t="str">
        <f t="shared" si="15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   'phone-number': "", 'address': "8310 E Belleview Ave Greenwood Village CO", 'other-amenities': ['','',''], 'has-drink':true, 'has-food':true},</v>
      </c>
      <c r="AY280" s="17" t="str">
        <f t="shared" si="153"/>
        <v/>
      </c>
      <c r="AZ280" s="17" t="str">
        <f t="shared" si="154"/>
        <v/>
      </c>
      <c r="BA280" s="17" t="str">
        <f t="shared" si="155"/>
        <v/>
      </c>
      <c r="BB280" s="17" t="str">
        <f t="shared" si="156"/>
        <v>&lt;img src=@img/drinkicon.png@&gt;</v>
      </c>
      <c r="BC280" s="17" t="str">
        <f t="shared" si="157"/>
        <v>&lt;img src=@img/foodicon.png@&gt;</v>
      </c>
      <c r="BD280" s="17" t="str">
        <f t="shared" si="158"/>
        <v>&lt;img src=@img/drinkicon.png@&gt;&lt;img src=@img/foodicon.png@&gt;</v>
      </c>
      <c r="BE280" s="17" t="str">
        <f t="shared" si="159"/>
        <v>drink food   dtc</v>
      </c>
      <c r="BF280" s="17" t="str">
        <f t="shared" si="160"/>
        <v>DTC</v>
      </c>
      <c r="BG280" s="17">
        <v>39.623742999999997</v>
      </c>
      <c r="BH280" s="17">
        <v>-104.890957</v>
      </c>
      <c r="BI280" s="17" t="str">
        <f t="shared" si="129"/>
        <v>[39.623743,-104.890957],</v>
      </c>
      <c r="BK280" s="17" t="str">
        <f t="shared" si="130"/>
        <v/>
      </c>
    </row>
    <row r="281" spans="2:64" ht="120">
      <c r="B281" t="s">
        <v>269</v>
      </c>
      <c r="C281" s="17" t="s">
        <v>316</v>
      </c>
      <c r="G281" s="17" t="s">
        <v>298</v>
      </c>
      <c r="J281" s="17"/>
      <c r="K281" s="17"/>
      <c r="L281" s="17"/>
      <c r="M281" s="17"/>
      <c r="N281" s="17"/>
      <c r="O281" s="17"/>
      <c r="P281" s="17"/>
      <c r="Q281" s="17"/>
      <c r="R281" s="17"/>
      <c r="S281" s="17"/>
      <c r="T281" s="17"/>
      <c r="U281" s="17"/>
      <c r="W281" s="17" t="str">
        <f t="shared" si="131"/>
        <v/>
      </c>
      <c r="X281" s="17" t="str">
        <f t="shared" si="132"/>
        <v/>
      </c>
      <c r="Y281" s="17" t="str">
        <f t="shared" si="133"/>
        <v/>
      </c>
      <c r="Z281" s="17" t="str">
        <f t="shared" si="134"/>
        <v/>
      </c>
      <c r="AA281" s="17" t="str">
        <f t="shared" si="135"/>
        <v/>
      </c>
      <c r="AB281" s="17" t="str">
        <f t="shared" si="136"/>
        <v/>
      </c>
      <c r="AC281" s="17" t="str">
        <f t="shared" si="137"/>
        <v/>
      </c>
      <c r="AD281" s="17" t="str">
        <f t="shared" si="138"/>
        <v/>
      </c>
      <c r="AE281" s="17" t="str">
        <f t="shared" si="139"/>
        <v/>
      </c>
      <c r="AF281" s="17" t="str">
        <f t="shared" si="140"/>
        <v/>
      </c>
      <c r="AG281" s="17" t="str">
        <f t="shared" si="141"/>
        <v/>
      </c>
      <c r="AH281" s="17" t="str">
        <f t="shared" si="142"/>
        <v/>
      </c>
      <c r="AI281" s="17" t="str">
        <f t="shared" si="143"/>
        <v/>
      </c>
      <c r="AJ281" s="17" t="str">
        <f t="shared" si="144"/>
        <v/>
      </c>
      <c r="AK281" s="17" t="str">
        <f t="shared" si="145"/>
        <v/>
      </c>
      <c r="AL281" s="17" t="str">
        <f t="shared" si="146"/>
        <v/>
      </c>
      <c r="AM281" s="17" t="str">
        <f t="shared" si="147"/>
        <v/>
      </c>
      <c r="AN281" s="17" t="str">
        <f t="shared" si="148"/>
        <v/>
      </c>
      <c r="AO281" s="17" t="str">
        <f t="shared" si="149"/>
        <v/>
      </c>
      <c r="AP281" s="17" t="str">
        <f t="shared" si="150"/>
        <v/>
      </c>
      <c r="AQ281" s="17" t="str">
        <f t="shared" si="151"/>
        <v/>
      </c>
      <c r="AR281" t="s">
        <v>901</v>
      </c>
      <c r="AS281" t="s">
        <v>485</v>
      </c>
      <c r="AV281" s="17" t="s">
        <v>31</v>
      </c>
      <c r="AW281" s="17" t="s">
        <v>31</v>
      </c>
      <c r="AX281" s="16" t="str">
        <f t="shared" si="152"/>
        <v>{
    'name': "Yazoo Barbeque Company",
    'area': "Downtown",'hours': {
      'sunday-start':"", 'sunday-end':"", 'monday-start':"", 'monday-end':"", 'tuesday-start':"", 'tuesday-end':"", 'wednesday-start':"", 'wednesday-end':"", 'thursday-start':"", 'thursday-end':"", 'friday-start':"", 'friday-end':"", 'saturday-start':"", 'saturday-end':""},  'description': "", 'link':"http://www.yazoobbq.com/", 'pricing':"",   'phone-number': "", 'address': "2150 Broadway, Denver, CO ", 'other-amenities': ['outside','',''], 'has-drink':false, 'has-food':false},</v>
      </c>
      <c r="AY281" s="17" t="str">
        <f t="shared" si="153"/>
        <v>&lt;img src=@img/outdoor.png@&gt;</v>
      </c>
      <c r="AZ281" s="17" t="str">
        <f t="shared" si="154"/>
        <v/>
      </c>
      <c r="BA281" s="17" t="str">
        <f t="shared" si="155"/>
        <v/>
      </c>
      <c r="BB281" s="17" t="str">
        <f t="shared" si="156"/>
        <v/>
      </c>
      <c r="BC281" s="17" t="str">
        <f t="shared" si="157"/>
        <v/>
      </c>
      <c r="BD281" s="17" t="str">
        <f t="shared" si="158"/>
        <v>&lt;img src=@img/outdoor.png@&gt;</v>
      </c>
      <c r="BE281" s="17" t="str">
        <f t="shared" si="159"/>
        <v>outdoor   Downtown</v>
      </c>
      <c r="BF281" s="17" t="str">
        <f t="shared" si="160"/>
        <v>Downtown</v>
      </c>
      <c r="BG281" s="17">
        <v>39.751987</v>
      </c>
      <c r="BH281" s="17">
        <v>-104.98714699999999</v>
      </c>
      <c r="BI281" s="17" t="str">
        <f t="shared" si="129"/>
        <v>[39.751987,-104.987147],</v>
      </c>
      <c r="BK281" s="17" t="str">
        <f t="shared" si="130"/>
        <v/>
      </c>
      <c r="BL281" s="7"/>
    </row>
    <row r="282" spans="2:64" ht="150">
      <c r="B282" t="s">
        <v>173</v>
      </c>
      <c r="C282" s="17" t="s">
        <v>343</v>
      </c>
      <c r="G282" s="17" t="s">
        <v>625</v>
      </c>
      <c r="J282" s="17" t="s">
        <v>495</v>
      </c>
      <c r="K282" s="17" t="s">
        <v>490</v>
      </c>
      <c r="L282" s="17" t="s">
        <v>495</v>
      </c>
      <c r="M282" s="17" t="s">
        <v>490</v>
      </c>
      <c r="N282" s="17" t="s">
        <v>495</v>
      </c>
      <c r="O282" s="17" t="s">
        <v>490</v>
      </c>
      <c r="P282" s="17" t="s">
        <v>495</v>
      </c>
      <c r="Q282" s="17" t="s">
        <v>490</v>
      </c>
      <c r="R282" s="17" t="s">
        <v>495</v>
      </c>
      <c r="S282" s="17" t="s">
        <v>490</v>
      </c>
      <c r="T282" s="17"/>
      <c r="U282" s="17"/>
      <c r="V282" s="8" t="s">
        <v>412</v>
      </c>
      <c r="W282" s="17" t="str">
        <f t="shared" si="131"/>
        <v/>
      </c>
      <c r="X282" s="17" t="str">
        <f t="shared" si="132"/>
        <v/>
      </c>
      <c r="Y282" s="17">
        <f t="shared" si="133"/>
        <v>16</v>
      </c>
      <c r="Z282" s="17">
        <f t="shared" si="134"/>
        <v>18</v>
      </c>
      <c r="AA282" s="17">
        <f t="shared" si="135"/>
        <v>16</v>
      </c>
      <c r="AB282" s="17">
        <f t="shared" si="136"/>
        <v>18</v>
      </c>
      <c r="AC282" s="17">
        <f t="shared" si="137"/>
        <v>16</v>
      </c>
      <c r="AD282" s="17">
        <f t="shared" si="138"/>
        <v>18</v>
      </c>
      <c r="AE282" s="17">
        <f t="shared" si="139"/>
        <v>16</v>
      </c>
      <c r="AF282" s="17">
        <f t="shared" si="140"/>
        <v>18</v>
      </c>
      <c r="AG282" s="17">
        <f t="shared" si="141"/>
        <v>16</v>
      </c>
      <c r="AH282" s="17">
        <f t="shared" si="142"/>
        <v>18</v>
      </c>
      <c r="AI282" s="17" t="str">
        <f t="shared" si="143"/>
        <v/>
      </c>
      <c r="AJ282" s="17" t="str">
        <f t="shared" si="144"/>
        <v/>
      </c>
      <c r="AK282" s="17" t="str">
        <f t="shared" si="145"/>
        <v/>
      </c>
      <c r="AL282" s="17" t="str">
        <f t="shared" si="146"/>
        <v>4pm-6pm</v>
      </c>
      <c r="AM282" s="17" t="str">
        <f t="shared" si="147"/>
        <v>4pm-6pm</v>
      </c>
      <c r="AN282" s="17" t="str">
        <f t="shared" si="148"/>
        <v>4pm-6pm</v>
      </c>
      <c r="AO282" s="17" t="str">
        <f t="shared" si="149"/>
        <v>4pm-6pm</v>
      </c>
      <c r="AP282" s="17" t="str">
        <f t="shared" si="150"/>
        <v>4pm-6pm</v>
      </c>
      <c r="AQ282" s="17" t="str">
        <f t="shared" si="151"/>
        <v/>
      </c>
      <c r="AR282" s="17" t="s">
        <v>814</v>
      </c>
      <c r="AV282" s="17" t="s">
        <v>30</v>
      </c>
      <c r="AW282" s="17" t="s">
        <v>30</v>
      </c>
      <c r="AX282" s="16" t="str">
        <f t="shared" si="15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   'phone-number': "", 'address': "2046 Larimer Street Denver CO", 'other-amenities': ['','',''], 'has-drink':true, 'has-food':true},</v>
      </c>
      <c r="AY282" s="17" t="str">
        <f t="shared" si="153"/>
        <v/>
      </c>
      <c r="AZ282" s="17" t="str">
        <f t="shared" si="154"/>
        <v/>
      </c>
      <c r="BA282" s="17" t="str">
        <f t="shared" si="155"/>
        <v/>
      </c>
      <c r="BB282" s="17" t="str">
        <f t="shared" si="156"/>
        <v>&lt;img src=@img/drinkicon.png@&gt;</v>
      </c>
      <c r="BC282" s="17" t="str">
        <f t="shared" si="157"/>
        <v>&lt;img src=@img/foodicon.png@&gt;</v>
      </c>
      <c r="BD282" s="17" t="str">
        <f t="shared" si="158"/>
        <v>&lt;img src=@img/drinkicon.png@&gt;&lt;img src=@img/foodicon.png@&gt;</v>
      </c>
      <c r="BE282" s="17" t="str">
        <f t="shared" si="159"/>
        <v>drink food   Ballpark</v>
      </c>
      <c r="BF282" s="17" t="str">
        <f t="shared" si="160"/>
        <v>Ballpark</v>
      </c>
      <c r="BG282" s="17">
        <v>39.753321999999997</v>
      </c>
      <c r="BH282" s="17">
        <v>-104.991506</v>
      </c>
      <c r="BI282" s="17" t="str">
        <f t="shared" si="129"/>
        <v>[39.753322,-104.991506],</v>
      </c>
      <c r="BK282" s="17" t="str">
        <f t="shared" si="130"/>
        <v/>
      </c>
      <c r="BL282" s="7"/>
    </row>
    <row r="283" spans="2:64">
      <c r="AX283" s="16"/>
    </row>
  </sheetData>
  <autoFilter ref="C1:C283"/>
  <sortState ref="B2:BL282">
    <sortCondition ref="B3"/>
  </sortState>
  <hyperlinks>
    <hyperlink ref="AR187" r:id="rId1"/>
    <hyperlink ref="B18" r:id="rId2" display="https://www.yelp.com/biz/backstreet-tavern-and-grill-aurora?osq=Happy+Hour"/>
    <hyperlink ref="B118" r:id="rId3" display="https://www.yelp.com/biz/improper-city-denver?osq=Happy+Hour"/>
    <hyperlink ref="B165" r:id="rId4" display="https://www.yelp.com/biz/neighbors-denver?osq=Happy+Hour"/>
    <hyperlink ref="AR247" r:id="rId5"/>
    <hyperlink ref="AR66" r:id="rId6"/>
    <hyperlink ref="AR277" r:id="rId7"/>
    <hyperlink ref="AR245" r:id="rId8"/>
    <hyperlink ref="AR170" r:id="rId9"/>
    <hyperlink ref="AR252" r:id="rId1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
  <sheetViews>
    <sheetView workbookViewId="0">
      <selection activeCell="G1" sqref="G1:H18"/>
    </sheetView>
  </sheetViews>
  <sheetFormatPr defaultRowHeight="15"/>
  <cols>
    <col min="1" max="1" width="8.7109375" style="17"/>
  </cols>
  <sheetData>
    <row r="1" spans="1:8" s="17" customFormat="1">
      <c r="F1" s="17" t="s">
        <v>1001</v>
      </c>
      <c r="G1" s="17">
        <v>39.624346000000003</v>
      </c>
      <c r="H1" s="17">
        <v>-104.89925700000001</v>
      </c>
    </row>
    <row r="2" spans="1:8">
      <c r="A2" s="17">
        <v>39.762000999999998</v>
      </c>
      <c r="B2" s="17">
        <v>-105.0354</v>
      </c>
      <c r="C2" s="17" t="s">
        <v>907</v>
      </c>
      <c r="F2" t="s">
        <v>1003</v>
      </c>
      <c r="G2">
        <v>39.623085000000003</v>
      </c>
      <c r="H2">
        <v>-104.896202</v>
      </c>
    </row>
    <row r="3" spans="1:8">
      <c r="A3" s="17">
        <v>39.693313000000003</v>
      </c>
      <c r="B3" s="17">
        <v>-104.98718700000001</v>
      </c>
      <c r="C3" s="17" t="s">
        <v>700</v>
      </c>
      <c r="F3" t="s">
        <v>1005</v>
      </c>
      <c r="G3">
        <v>39.624425000000002</v>
      </c>
      <c r="H3">
        <v>-104.90736800000001</v>
      </c>
    </row>
    <row r="4" spans="1:8">
      <c r="A4" s="17">
        <v>39.744377999999998</v>
      </c>
      <c r="B4" s="17">
        <v>-104.99087299999999</v>
      </c>
      <c r="C4" s="17" t="s">
        <v>316</v>
      </c>
      <c r="F4" t="s">
        <v>1007</v>
      </c>
      <c r="G4">
        <v>39.617455999999997</v>
      </c>
      <c r="H4">
        <v>-104.900052</v>
      </c>
    </row>
    <row r="5" spans="1:8">
      <c r="A5" s="17">
        <v>39.740309000000003</v>
      </c>
      <c r="B5" s="17">
        <v>-104.94912100000001</v>
      </c>
      <c r="C5" s="8" t="s">
        <v>702</v>
      </c>
      <c r="F5" t="s">
        <v>1009</v>
      </c>
      <c r="G5">
        <v>39.618811000000001</v>
      </c>
      <c r="H5">
        <v>-104.90113700000001</v>
      </c>
    </row>
    <row r="6" spans="1:8">
      <c r="A6" s="17">
        <v>39.743088999999998</v>
      </c>
      <c r="B6" s="17">
        <v>-104.978908</v>
      </c>
      <c r="C6" s="17" t="s">
        <v>311</v>
      </c>
      <c r="F6" t="s">
        <v>1011</v>
      </c>
      <c r="G6">
        <v>39.623742999999997</v>
      </c>
      <c r="H6">
        <v>-104.890957</v>
      </c>
    </row>
    <row r="7" spans="1:8">
      <c r="A7" s="17">
        <v>39.737243999999997</v>
      </c>
      <c r="B7" s="17">
        <v>-104.97963799999999</v>
      </c>
      <c r="C7" s="17" t="s">
        <v>701</v>
      </c>
      <c r="F7" t="s">
        <v>1013</v>
      </c>
      <c r="G7">
        <v>39.625340000000001</v>
      </c>
      <c r="H7">
        <v>-104.893152</v>
      </c>
    </row>
    <row r="8" spans="1:8">
      <c r="A8" s="17">
        <v>39.729456999999996</v>
      </c>
      <c r="B8" s="17">
        <v>-104.940943</v>
      </c>
      <c r="C8" s="8" t="s">
        <v>702</v>
      </c>
      <c r="F8" t="s">
        <v>1015</v>
      </c>
      <c r="G8">
        <v>39.898896999999998</v>
      </c>
      <c r="H8">
        <v>-105.053961</v>
      </c>
    </row>
    <row r="9" spans="1:8">
      <c r="A9" s="17">
        <v>39.762216000000002</v>
      </c>
      <c r="B9" s="17">
        <v>-105.013485</v>
      </c>
      <c r="C9" s="17" t="s">
        <v>907</v>
      </c>
      <c r="F9" t="s">
        <v>1017</v>
      </c>
      <c r="G9">
        <v>39.867482000000003</v>
      </c>
      <c r="H9">
        <v>-105.087872</v>
      </c>
    </row>
    <row r="10" spans="1:8">
      <c r="A10" s="17">
        <v>39.757525000000001</v>
      </c>
      <c r="B10" s="17">
        <v>-104.990684</v>
      </c>
      <c r="C10" s="17" t="s">
        <v>343</v>
      </c>
      <c r="F10" t="s">
        <v>1020</v>
      </c>
      <c r="G10">
        <v>39.883797999999999</v>
      </c>
      <c r="H10">
        <v>-105.074556</v>
      </c>
    </row>
    <row r="11" spans="1:8">
      <c r="A11" s="17">
        <v>39.748451000000003</v>
      </c>
      <c r="B11" s="17">
        <v>-104.996092</v>
      </c>
      <c r="C11" s="8" t="s">
        <v>318</v>
      </c>
      <c r="F11" t="s">
        <v>1021</v>
      </c>
      <c r="G11">
        <v>39.962471000000001</v>
      </c>
      <c r="H11">
        <v>-104.99174499999999</v>
      </c>
    </row>
    <row r="12" spans="1:8">
      <c r="A12" s="17">
        <v>39.580275999999998</v>
      </c>
      <c r="B12" s="17">
        <v>-104.989178</v>
      </c>
      <c r="C12" s="8" t="s">
        <v>906</v>
      </c>
      <c r="F12" t="s">
        <v>1023</v>
      </c>
      <c r="G12">
        <v>39.893236000000002</v>
      </c>
      <c r="H12">
        <v>-105.082871</v>
      </c>
    </row>
    <row r="13" spans="1:8">
      <c r="A13" s="17">
        <v>39.775143</v>
      </c>
      <c r="B13" s="17">
        <v>-105.043755</v>
      </c>
      <c r="C13" s="17" t="s">
        <v>907</v>
      </c>
      <c r="F13" t="s">
        <v>1025</v>
      </c>
      <c r="G13">
        <v>39.879528000000001</v>
      </c>
      <c r="H13">
        <v>-105.096981</v>
      </c>
    </row>
    <row r="14" spans="1:8">
      <c r="A14" s="17">
        <v>39.750148000000003</v>
      </c>
      <c r="B14" s="17">
        <v>-104.987055</v>
      </c>
      <c r="C14" s="17" t="s">
        <v>316</v>
      </c>
      <c r="F14" t="s">
        <v>1027</v>
      </c>
      <c r="G14">
        <v>39.908419000000002</v>
      </c>
      <c r="H14">
        <v>-105.07514999999999</v>
      </c>
    </row>
    <row r="15" spans="1:8">
      <c r="A15" s="17">
        <v>39.759230000000002</v>
      </c>
      <c r="B15" s="17">
        <v>-105.008472</v>
      </c>
      <c r="C15" s="17" t="s">
        <v>907</v>
      </c>
      <c r="F15" t="s">
        <v>1029</v>
      </c>
      <c r="G15">
        <v>39.913105000000002</v>
      </c>
      <c r="H15">
        <v>-105.042728</v>
      </c>
    </row>
    <row r="16" spans="1:8">
      <c r="A16" s="17">
        <v>39.757385999999997</v>
      </c>
      <c r="B16" s="17">
        <v>-105.008503</v>
      </c>
      <c r="C16" s="17" t="s">
        <v>907</v>
      </c>
      <c r="F16" t="s">
        <v>1031</v>
      </c>
      <c r="G16">
        <v>39.927202999999999</v>
      </c>
      <c r="H16">
        <v>-105.03295</v>
      </c>
    </row>
    <row r="17" spans="1:8">
      <c r="A17" s="17">
        <v>39.757652999999998</v>
      </c>
      <c r="B17" s="17">
        <v>-104.98612</v>
      </c>
      <c r="C17" s="17" t="s">
        <v>912</v>
      </c>
      <c r="F17" t="s">
        <v>1033</v>
      </c>
      <c r="G17">
        <v>39.909483999999999</v>
      </c>
      <c r="H17">
        <v>-105.100269</v>
      </c>
    </row>
    <row r="18" spans="1:8">
      <c r="A18" s="17">
        <v>39.758181999999998</v>
      </c>
      <c r="B18" s="17">
        <v>-104.902855</v>
      </c>
      <c r="C18" s="17" t="s">
        <v>908</v>
      </c>
      <c r="F18" t="s">
        <v>1035</v>
      </c>
      <c r="G18">
        <v>39.841503000000003</v>
      </c>
      <c r="H18">
        <v>-105.05287199999999</v>
      </c>
    </row>
    <row r="19" spans="1:8">
      <c r="A19" s="17">
        <v>39.697816000000003</v>
      </c>
      <c r="B19" s="17">
        <v>-104.961451</v>
      </c>
      <c r="C19" s="17" t="s">
        <v>700</v>
      </c>
    </row>
    <row r="20" spans="1:8">
      <c r="A20" s="17">
        <v>39.730746000000003</v>
      </c>
      <c r="B20" s="17">
        <v>-104.988311</v>
      </c>
      <c r="C20" s="17" t="s">
        <v>701</v>
      </c>
    </row>
    <row r="21" spans="1:8">
      <c r="A21" s="17">
        <v>39.714894000000001</v>
      </c>
      <c r="B21" s="17">
        <v>-104.94586700000001</v>
      </c>
      <c r="C21" s="17" t="s">
        <v>699</v>
      </c>
    </row>
    <row r="22" spans="1:8">
      <c r="A22" s="17">
        <v>39.753149000000001</v>
      </c>
      <c r="B22" s="17">
        <v>-105.00215799999999</v>
      </c>
      <c r="C22" s="17" t="s">
        <v>318</v>
      </c>
    </row>
    <row r="23" spans="1:8">
      <c r="A23" s="17">
        <v>39.736646999999998</v>
      </c>
      <c r="B23" s="17">
        <v>-104.984549</v>
      </c>
      <c r="C23" s="17" t="s">
        <v>701</v>
      </c>
    </row>
    <row r="24" spans="1:8">
      <c r="A24" s="17">
        <v>39.627025000000003</v>
      </c>
      <c r="B24" s="17">
        <v>-104.89540599999999</v>
      </c>
      <c r="C24" s="8" t="s">
        <v>909</v>
      </c>
    </row>
    <row r="25" spans="1:8">
      <c r="A25" s="17">
        <v>39.746347999999998</v>
      </c>
      <c r="B25" s="17">
        <v>-104.995431</v>
      </c>
      <c r="C25" s="8" t="s">
        <v>316</v>
      </c>
    </row>
    <row r="26" spans="1:8">
      <c r="A26" s="17">
        <v>39.743907999999998</v>
      </c>
      <c r="B26" s="17">
        <v>-104.99004499999999</v>
      </c>
      <c r="C26" s="8" t="s">
        <v>316</v>
      </c>
    </row>
    <row r="27" spans="1:8">
      <c r="A27" s="17">
        <v>39.740367999999997</v>
      </c>
      <c r="B27" s="17">
        <v>-104.92959999999999</v>
      </c>
      <c r="C27" s="8" t="s">
        <v>702</v>
      </c>
    </row>
    <row r="28" spans="1:8">
      <c r="A28" s="17">
        <v>39.749684000000002</v>
      </c>
      <c r="B28" s="17">
        <v>-104.991821</v>
      </c>
      <c r="C28" s="17" t="s">
        <v>316</v>
      </c>
    </row>
    <row r="29" spans="1:8">
      <c r="A29" s="17">
        <v>39.776845000000002</v>
      </c>
      <c r="B29" s="17">
        <v>-105.02446500000001</v>
      </c>
      <c r="C29" s="17" t="s">
        <v>907</v>
      </c>
    </row>
    <row r="30" spans="1:8">
      <c r="A30" s="17">
        <v>39.747732999999997</v>
      </c>
      <c r="B30" s="17">
        <v>-105.00001899999999</v>
      </c>
      <c r="C30" s="17" t="s">
        <v>318</v>
      </c>
    </row>
    <row r="31" spans="1:8">
      <c r="A31" s="17">
        <v>39.709715000000003</v>
      </c>
      <c r="B31" s="17">
        <v>-104.980572</v>
      </c>
      <c r="C31" s="8" t="s">
        <v>700</v>
      </c>
    </row>
    <row r="32" spans="1:8">
      <c r="A32" s="17">
        <v>39.735475999999998</v>
      </c>
      <c r="B32" s="17">
        <v>-104.987831</v>
      </c>
      <c r="C32" s="17" t="s">
        <v>701</v>
      </c>
    </row>
    <row r="33" spans="1:3">
      <c r="A33" s="17">
        <v>39.757776</v>
      </c>
      <c r="B33" s="17">
        <v>-105.01134</v>
      </c>
      <c r="C33" s="17" t="s">
        <v>907</v>
      </c>
    </row>
    <row r="34" spans="1:3">
      <c r="A34" s="17">
        <v>39.749901999999999</v>
      </c>
      <c r="B34" s="17">
        <v>-104.999539</v>
      </c>
      <c r="C34" s="17" t="s">
        <v>318</v>
      </c>
    </row>
    <row r="35" spans="1:3">
      <c r="A35" s="17">
        <v>39.71311</v>
      </c>
      <c r="B35" s="17">
        <v>-104.987033</v>
      </c>
      <c r="C35" s="17" t="s">
        <v>278</v>
      </c>
    </row>
    <row r="36" spans="1:3">
      <c r="A36" s="17">
        <v>39.753261999999999</v>
      </c>
      <c r="B36" s="17">
        <v>-104.993309</v>
      </c>
      <c r="C36" s="17" t="s">
        <v>343</v>
      </c>
    </row>
    <row r="37" spans="1:3">
      <c r="A37" s="17">
        <v>39.739961000000001</v>
      </c>
      <c r="B37" s="17">
        <v>-104.94860300000001</v>
      </c>
      <c r="C37" s="17" t="s">
        <v>702</v>
      </c>
    </row>
    <row r="38" spans="1:3">
      <c r="A38" s="17">
        <v>39.726928000000001</v>
      </c>
      <c r="B38" s="17">
        <v>-104.982012</v>
      </c>
      <c r="C38" s="17" t="s">
        <v>701</v>
      </c>
    </row>
    <row r="39" spans="1:3">
      <c r="A39" s="17">
        <v>39.753548000000002</v>
      </c>
      <c r="B39" s="17">
        <v>-104.99488100000001</v>
      </c>
      <c r="C39" s="17" t="s">
        <v>343</v>
      </c>
    </row>
    <row r="40" spans="1:3">
      <c r="A40" s="17">
        <v>39.762279999999997</v>
      </c>
      <c r="B40" s="17">
        <v>-105.01330299999999</v>
      </c>
      <c r="C40" s="17" t="s">
        <v>907</v>
      </c>
    </row>
    <row r="41" spans="1:3">
      <c r="A41" s="17">
        <v>39.764588000000003</v>
      </c>
      <c r="B41" s="17">
        <v>-105.00390299999999</v>
      </c>
      <c r="C41" s="17" t="s">
        <v>907</v>
      </c>
    </row>
    <row r="42" spans="1:3">
      <c r="A42" s="17">
        <v>39.718100999999997</v>
      </c>
      <c r="B42" s="17">
        <v>-104.987201</v>
      </c>
      <c r="C42" s="17" t="s">
        <v>278</v>
      </c>
    </row>
    <row r="43" spans="1:3">
      <c r="A43" s="17">
        <v>39.743485</v>
      </c>
      <c r="B43" s="17">
        <v>-104.969341</v>
      </c>
      <c r="C43" s="17" t="s">
        <v>702</v>
      </c>
    </row>
    <row r="44" spans="1:3">
      <c r="A44" s="17">
        <v>39.754244</v>
      </c>
      <c r="B44" s="17">
        <v>-104.998261</v>
      </c>
      <c r="C44" s="17" t="s">
        <v>318</v>
      </c>
    </row>
    <row r="45" spans="1:3">
      <c r="A45" s="17">
        <v>39.75423</v>
      </c>
      <c r="B45" s="17">
        <v>-104.990593</v>
      </c>
      <c r="C45" s="17" t="s">
        <v>343</v>
      </c>
    </row>
    <row r="46" spans="1:3">
      <c r="A46" s="17">
        <v>39.732211</v>
      </c>
      <c r="B46" s="17">
        <v>-104.99881000000001</v>
      </c>
      <c r="C46" s="17" t="s">
        <v>701</v>
      </c>
    </row>
    <row r="47" spans="1:3">
      <c r="A47" s="17">
        <v>39.715550999999998</v>
      </c>
      <c r="B47" s="17">
        <v>-104.98719199999999</v>
      </c>
      <c r="C47" s="17" t="s">
        <v>278</v>
      </c>
    </row>
    <row r="48" spans="1:3">
      <c r="A48" s="17">
        <v>39.740233000000003</v>
      </c>
      <c r="B48" s="17">
        <v>-104.971879</v>
      </c>
      <c r="C48" s="17" t="s">
        <v>702</v>
      </c>
    </row>
    <row r="49" spans="1:3">
      <c r="A49" s="17">
        <v>39.754506999999997</v>
      </c>
      <c r="B49" s="17">
        <v>-104.99506599999999</v>
      </c>
      <c r="C49" s="17" t="s">
        <v>318</v>
      </c>
    </row>
    <row r="50" spans="1:3">
      <c r="A50" s="17">
        <v>39.752104000000003</v>
      </c>
      <c r="B50" s="17">
        <v>-104.99851200000001</v>
      </c>
      <c r="C50" s="8" t="s">
        <v>318</v>
      </c>
    </row>
    <row r="51" spans="1:3">
      <c r="A51" s="17">
        <v>39.705559000000001</v>
      </c>
      <c r="B51" s="17">
        <v>-104.938931</v>
      </c>
      <c r="C51" s="8" t="s">
        <v>699</v>
      </c>
    </row>
    <row r="52" spans="1:3">
      <c r="A52" s="17">
        <v>39.722323000000003</v>
      </c>
      <c r="B52" s="17">
        <v>-105.132976</v>
      </c>
      <c r="C52" s="8" t="s">
        <v>356</v>
      </c>
    </row>
    <row r="53" spans="1:3">
      <c r="A53" s="17">
        <v>39.740251999999998</v>
      </c>
      <c r="B53" s="17">
        <v>-104.972336</v>
      </c>
      <c r="C53" s="8" t="s">
        <v>702</v>
      </c>
    </row>
    <row r="54" spans="1:3">
      <c r="A54" s="17">
        <v>39.720790000000001</v>
      </c>
      <c r="B54" s="17">
        <v>-104.95560399999999</v>
      </c>
      <c r="C54" s="8" t="s">
        <v>699</v>
      </c>
    </row>
    <row r="55" spans="1:3">
      <c r="A55" s="17">
        <v>39.752896999999997</v>
      </c>
      <c r="B55" s="17">
        <v>-104.991894</v>
      </c>
      <c r="C55" s="8" t="s">
        <v>343</v>
      </c>
    </row>
    <row r="56" spans="1:3">
      <c r="A56" s="17">
        <v>39.711931999999997</v>
      </c>
      <c r="B56" s="17">
        <v>-104.987781</v>
      </c>
      <c r="C56" s="8" t="s">
        <v>278</v>
      </c>
    </row>
    <row r="57" spans="1:3">
      <c r="A57" s="17">
        <v>39.753444000000002</v>
      </c>
      <c r="B57" s="17">
        <v>-104.988668</v>
      </c>
      <c r="C57" s="8" t="s">
        <v>912</v>
      </c>
    </row>
    <row r="58" spans="1:3">
      <c r="A58" s="17">
        <v>39.753259999999997</v>
      </c>
      <c r="B58" s="17">
        <v>-104.993709</v>
      </c>
      <c r="C58" s="8" t="s">
        <v>318</v>
      </c>
    </row>
    <row r="59" spans="1:3">
      <c r="A59" s="17">
        <v>39.562533000000002</v>
      </c>
      <c r="B59" s="17">
        <v>-104.90545400000001</v>
      </c>
      <c r="C59" s="8" t="s">
        <v>906</v>
      </c>
    </row>
    <row r="60" spans="1:3">
      <c r="A60" s="17">
        <v>39.886087000000003</v>
      </c>
      <c r="B60" s="17">
        <v>-105.026976</v>
      </c>
      <c r="C60" s="8" t="s">
        <v>421</v>
      </c>
    </row>
    <row r="61" spans="1:3">
      <c r="A61" s="17">
        <v>39.759230000000002</v>
      </c>
      <c r="B61" s="17">
        <v>-105.01090600000001</v>
      </c>
      <c r="C61" s="8" t="s">
        <v>907</v>
      </c>
    </row>
    <row r="62" spans="1:3">
      <c r="A62" s="17">
        <v>39.759247000000002</v>
      </c>
      <c r="B62" s="17">
        <v>-105.010822</v>
      </c>
      <c r="C62" s="17" t="s">
        <v>907</v>
      </c>
    </row>
    <row r="63" spans="1:3">
      <c r="A63" s="17">
        <v>39.720298</v>
      </c>
      <c r="B63" s="17">
        <v>-104.8963</v>
      </c>
      <c r="C63" s="8" t="s">
        <v>913</v>
      </c>
    </row>
    <row r="64" spans="1:3">
      <c r="A64" s="17">
        <v>39.751266000000001</v>
      </c>
      <c r="B64" s="17">
        <v>-105.000544</v>
      </c>
      <c r="C64" s="17" t="s">
        <v>318</v>
      </c>
    </row>
    <row r="65" spans="1:3">
      <c r="A65" s="17">
        <v>39.754505999999999</v>
      </c>
      <c r="B65" s="17">
        <v>-104.99097</v>
      </c>
      <c r="C65" s="17" t="s">
        <v>343</v>
      </c>
    </row>
    <row r="66" spans="1:3">
      <c r="A66" s="17">
        <v>39.579492999999999</v>
      </c>
      <c r="B66" s="17">
        <v>-104.87091100000001</v>
      </c>
      <c r="C66" s="17" t="s">
        <v>914</v>
      </c>
    </row>
    <row r="67" spans="1:3">
      <c r="A67" s="17">
        <v>39.719656000000001</v>
      </c>
      <c r="B67" s="17">
        <v>-104.953124</v>
      </c>
      <c r="C67" s="17" t="s">
        <v>699</v>
      </c>
    </row>
    <row r="68" spans="1:3">
      <c r="A68" s="17">
        <v>39.751446000000001</v>
      </c>
      <c r="B68" s="17">
        <v>-105.00169200000001</v>
      </c>
      <c r="C68" s="17" t="s">
        <v>318</v>
      </c>
    </row>
    <row r="69" spans="1:3">
      <c r="A69" s="17">
        <v>39.746012999999998</v>
      </c>
      <c r="B69" s="17">
        <v>-104.980836</v>
      </c>
      <c r="C69" s="17" t="s">
        <v>311</v>
      </c>
    </row>
    <row r="70" spans="1:3">
      <c r="A70" s="17">
        <v>39.750191000000001</v>
      </c>
      <c r="B70" s="17">
        <v>-104.997406</v>
      </c>
      <c r="C70" s="17" t="s">
        <v>318</v>
      </c>
    </row>
    <row r="71" spans="1:3">
      <c r="A71" s="17">
        <v>39.697411000000002</v>
      </c>
      <c r="B71" s="17">
        <v>-104.961383</v>
      </c>
      <c r="C71" s="17" t="s">
        <v>700</v>
      </c>
    </row>
    <row r="72" spans="1:3">
      <c r="A72" s="17">
        <v>39.739936</v>
      </c>
      <c r="B72" s="17">
        <v>-104.948808</v>
      </c>
      <c r="C72" s="17" t="s">
        <v>702</v>
      </c>
    </row>
    <row r="73" spans="1:3">
      <c r="A73" s="17">
        <v>39.753041000000003</v>
      </c>
      <c r="B73" s="17">
        <v>-104.998125</v>
      </c>
      <c r="C73" s="17" t="s">
        <v>318</v>
      </c>
    </row>
    <row r="74" spans="1:3">
      <c r="A74" s="17">
        <v>39.746029</v>
      </c>
      <c r="B74" s="17">
        <v>-104.998508</v>
      </c>
      <c r="C74" s="17" t="s">
        <v>316</v>
      </c>
    </row>
    <row r="75" spans="1:3">
      <c r="A75" s="17">
        <v>39.744244000000002</v>
      </c>
      <c r="B75" s="17">
        <v>-104.99074400000001</v>
      </c>
      <c r="C75" s="17" t="s">
        <v>316</v>
      </c>
    </row>
    <row r="76" spans="1:3">
      <c r="A76" s="17">
        <v>39.733856000000003</v>
      </c>
      <c r="B76" s="17">
        <v>-104.97563599999999</v>
      </c>
      <c r="C76" s="17" t="s">
        <v>701</v>
      </c>
    </row>
    <row r="77" spans="1:3">
      <c r="A77" s="17">
        <v>39.561844999999998</v>
      </c>
      <c r="B77" s="17">
        <v>-104.877948</v>
      </c>
      <c r="C77" s="17" t="s">
        <v>914</v>
      </c>
    </row>
    <row r="78" spans="1:3">
      <c r="A78" s="17">
        <v>39.756714000000002</v>
      </c>
      <c r="B78" s="17">
        <v>-104.99962600000001</v>
      </c>
      <c r="C78" s="17" t="s">
        <v>318</v>
      </c>
    </row>
    <row r="79" spans="1:3">
      <c r="A79" s="17">
        <v>39.761527999999998</v>
      </c>
      <c r="B79" s="17">
        <v>-105.01049500000001</v>
      </c>
      <c r="C79" s="17" t="s">
        <v>907</v>
      </c>
    </row>
    <row r="80" spans="1:3">
      <c r="A80" s="17">
        <v>39.748671999999999</v>
      </c>
      <c r="B80" s="17">
        <v>-105.000281</v>
      </c>
      <c r="C80" s="17" t="s">
        <v>318</v>
      </c>
    </row>
    <row r="81" spans="1:3">
      <c r="A81" s="17">
        <v>39.696491000000002</v>
      </c>
      <c r="B81" s="17">
        <v>-104.980605</v>
      </c>
      <c r="C81" s="17" t="s">
        <v>700</v>
      </c>
    </row>
    <row r="82" spans="1:3">
      <c r="A82" s="17">
        <v>39.753753000000003</v>
      </c>
      <c r="B82" s="17">
        <v>-105.002923</v>
      </c>
      <c r="C82" s="17" t="s">
        <v>318</v>
      </c>
    </row>
    <row r="83" spans="1:3">
      <c r="A83" s="17">
        <v>39.717928999999998</v>
      </c>
      <c r="B83" s="17">
        <v>-104.987981</v>
      </c>
      <c r="C83" s="17" t="s">
        <v>278</v>
      </c>
    </row>
    <row r="84" spans="1:3">
      <c r="A84" s="17">
        <v>39.748474999999999</v>
      </c>
      <c r="B84" s="17">
        <v>-104.99763799999999</v>
      </c>
      <c r="C84" s="17" t="s">
        <v>318</v>
      </c>
    </row>
    <row r="85" spans="1:3">
      <c r="A85" s="17">
        <v>39.753697000000003</v>
      </c>
      <c r="B85" s="17">
        <v>-104.994598</v>
      </c>
      <c r="C85" s="17" t="s">
        <v>318</v>
      </c>
    </row>
    <row r="86" spans="1:3">
      <c r="A86" s="17">
        <v>39.753298000000001</v>
      </c>
      <c r="B86" s="17">
        <v>-104.99176799999999</v>
      </c>
      <c r="C86" s="17" t="s">
        <v>343</v>
      </c>
    </row>
    <row r="87" spans="1:3">
      <c r="A87" s="17">
        <v>39.748373000000001</v>
      </c>
      <c r="B87" s="17">
        <v>-105.000596</v>
      </c>
      <c r="C87" s="17" t="s">
        <v>318</v>
      </c>
    </row>
    <row r="88" spans="1:3">
      <c r="A88" s="17">
        <v>39.746763999999999</v>
      </c>
      <c r="B88" s="17">
        <v>-104.99486400000001</v>
      </c>
      <c r="C88" s="17" t="s">
        <v>316</v>
      </c>
    </row>
    <row r="89" spans="1:3">
      <c r="A89" s="17">
        <v>39.554721000000001</v>
      </c>
      <c r="B89" s="17">
        <v>-104.87889</v>
      </c>
      <c r="C89" s="17" t="s">
        <v>906</v>
      </c>
    </row>
    <row r="90" spans="1:3">
      <c r="A90" s="17">
        <v>39.763044000000001</v>
      </c>
      <c r="B90" s="17">
        <v>-105.005565</v>
      </c>
      <c r="C90" s="17" t="s">
        <v>907</v>
      </c>
    </row>
    <row r="91" spans="1:3">
      <c r="A91" s="17">
        <v>39.735013000000002</v>
      </c>
      <c r="B91" s="17">
        <v>-104.95613400000001</v>
      </c>
      <c r="C91" s="17" t="s">
        <v>702</v>
      </c>
    </row>
    <row r="92" spans="1:3">
      <c r="A92" s="17">
        <v>39.726702000000003</v>
      </c>
      <c r="B92" s="17">
        <v>-105.132611</v>
      </c>
      <c r="C92" s="17" t="s">
        <v>356</v>
      </c>
    </row>
    <row r="93" spans="1:3">
      <c r="A93" s="17">
        <v>39.742266000000001</v>
      </c>
      <c r="B93" s="17">
        <v>-105.041906</v>
      </c>
      <c r="C93" s="17" t="s">
        <v>907</v>
      </c>
    </row>
    <row r="94" spans="1:3">
      <c r="A94" s="17">
        <v>39.716388999999999</v>
      </c>
      <c r="B94" s="17">
        <v>-104.987758</v>
      </c>
      <c r="C94" s="17" t="s">
        <v>278</v>
      </c>
    </row>
    <row r="95" spans="1:3">
      <c r="A95" s="17">
        <v>39.743614000000001</v>
      </c>
      <c r="B95" s="17">
        <v>-104.980378</v>
      </c>
      <c r="C95" s="17" t="s">
        <v>311</v>
      </c>
    </row>
    <row r="96" spans="1:3">
      <c r="A96" s="17">
        <v>39.739877999999997</v>
      </c>
      <c r="B96" s="17">
        <v>-105.130955</v>
      </c>
      <c r="C96" s="17" t="s">
        <v>356</v>
      </c>
    </row>
    <row r="97" spans="1:3">
      <c r="A97" s="17">
        <v>39.740278000000004</v>
      </c>
      <c r="B97" s="17">
        <v>-104.959621</v>
      </c>
      <c r="C97" s="17" t="s">
        <v>702</v>
      </c>
    </row>
    <row r="98" spans="1:3">
      <c r="A98" s="17">
        <v>39.747244999999999</v>
      </c>
      <c r="B98" s="17">
        <v>-104.99946</v>
      </c>
      <c r="C98" s="17" t="s">
        <v>703</v>
      </c>
    </row>
    <row r="99" spans="1:3">
      <c r="A99" s="17">
        <v>39.753545000000003</v>
      </c>
      <c r="B99" s="17">
        <v>-104.993899</v>
      </c>
      <c r="C99" s="17" t="s">
        <v>343</v>
      </c>
    </row>
    <row r="100" spans="1:3">
      <c r="A100" s="17">
        <v>39.689847</v>
      </c>
      <c r="B100" s="17">
        <v>-104.98064100000001</v>
      </c>
      <c r="C100" s="17" t="s">
        <v>700</v>
      </c>
    </row>
    <row r="101" spans="1:3">
      <c r="A101" s="17">
        <v>39.747022999999999</v>
      </c>
      <c r="B101" s="17">
        <v>-105.14188</v>
      </c>
      <c r="C101" s="17" t="s">
        <v>356</v>
      </c>
    </row>
    <row r="102" spans="1:3">
      <c r="A102" s="17">
        <v>39.740172000000001</v>
      </c>
      <c r="B102" s="17">
        <v>-104.97815</v>
      </c>
      <c r="C102" s="17" t="s">
        <v>311</v>
      </c>
    </row>
    <row r="103" spans="1:3">
      <c r="A103" s="17">
        <v>39.731243999999997</v>
      </c>
      <c r="B103" s="17">
        <v>-104.986622</v>
      </c>
      <c r="C103" s="17" t="s">
        <v>701</v>
      </c>
    </row>
    <row r="104" spans="1:3">
      <c r="A104" s="17">
        <v>39.748874000000001</v>
      </c>
      <c r="B104" s="17">
        <v>-104.995526</v>
      </c>
      <c r="C104" s="17" t="s">
        <v>318</v>
      </c>
    </row>
    <row r="105" spans="1:3">
      <c r="A105" s="17">
        <v>39.763078</v>
      </c>
      <c r="B105" s="17">
        <v>-105.00387000000001</v>
      </c>
      <c r="C105" s="17" t="s">
        <v>907</v>
      </c>
    </row>
    <row r="106" spans="1:3">
      <c r="A106" s="17">
        <v>39.719614</v>
      </c>
      <c r="B106" s="17">
        <v>-104.957384</v>
      </c>
      <c r="C106" s="17" t="s">
        <v>699</v>
      </c>
    </row>
    <row r="107" spans="1:3">
      <c r="A107" s="17">
        <v>39.752319</v>
      </c>
      <c r="B107" s="17">
        <v>-105.00092600000001</v>
      </c>
      <c r="C107" s="17" t="s">
        <v>318</v>
      </c>
    </row>
    <row r="108" spans="1:3">
      <c r="A108" s="17">
        <v>39.740265999999998</v>
      </c>
      <c r="B108" s="17">
        <v>-104.960009</v>
      </c>
      <c r="C108" s="17" t="s">
        <v>702</v>
      </c>
    </row>
    <row r="109" spans="1:3">
      <c r="A109" s="17">
        <v>39.753529</v>
      </c>
      <c r="B109" s="17">
        <v>-105.001594</v>
      </c>
      <c r="C109" s="17" t="s">
        <v>318</v>
      </c>
    </row>
    <row r="110" spans="1:3">
      <c r="A110" s="17">
        <v>39.752625999999999</v>
      </c>
      <c r="B110" s="17">
        <v>-104.996064</v>
      </c>
      <c r="C110" s="17" t="s">
        <v>318</v>
      </c>
    </row>
    <row r="111" spans="1:3">
      <c r="A111" s="17">
        <v>39.696769000000003</v>
      </c>
      <c r="B111" s="17">
        <v>-104.961474</v>
      </c>
      <c r="C111" s="17" t="s">
        <v>700</v>
      </c>
    </row>
    <row r="112" spans="1:3">
      <c r="A112" s="17">
        <v>39.758243</v>
      </c>
      <c r="B112" s="17">
        <v>-105.05743099999999</v>
      </c>
      <c r="C112" s="17" t="s">
        <v>907</v>
      </c>
    </row>
    <row r="113" spans="1:3">
      <c r="A113" s="17">
        <v>39.562100000000001</v>
      </c>
      <c r="B113" s="17">
        <v>-104.878952</v>
      </c>
      <c r="C113" s="8" t="s">
        <v>914</v>
      </c>
    </row>
    <row r="114" spans="1:3">
      <c r="A114" s="17">
        <v>39.737001999999997</v>
      </c>
      <c r="B114" s="17">
        <v>-104.96260100000001</v>
      </c>
      <c r="C114" s="17" t="s">
        <v>702</v>
      </c>
    </row>
    <row r="115" spans="1:3">
      <c r="A115" s="17">
        <v>39.742311000000001</v>
      </c>
      <c r="B115" s="17">
        <v>-104.989908</v>
      </c>
      <c r="C115" s="17" t="s">
        <v>316</v>
      </c>
    </row>
    <row r="116" spans="1:3">
      <c r="A116" s="17">
        <v>39.753321999999997</v>
      </c>
      <c r="B116" s="17">
        <v>-104.991506</v>
      </c>
      <c r="C116" s="17" t="s">
        <v>343</v>
      </c>
    </row>
    <row r="117" spans="1:3">
      <c r="A117" s="17">
        <v>39.741810999999998</v>
      </c>
      <c r="B117" s="17">
        <v>-104.989223</v>
      </c>
      <c r="C117" s="17" t="s">
        <v>316</v>
      </c>
    </row>
    <row r="118" spans="1:3">
      <c r="A118" s="17">
        <v>39.743558</v>
      </c>
      <c r="B118" s="17">
        <v>-104.980734</v>
      </c>
      <c r="C118" s="17" t="s">
        <v>311</v>
      </c>
    </row>
    <row r="119" spans="1:3">
      <c r="A119" s="17">
        <v>39.744467</v>
      </c>
      <c r="B119" s="17">
        <v>-104.98997300000001</v>
      </c>
      <c r="C119" s="17" t="s">
        <v>316</v>
      </c>
    </row>
    <row r="120" spans="1:3">
      <c r="A120" s="17">
        <v>39.715843999999997</v>
      </c>
      <c r="B120" s="17">
        <v>-104.98721500000001</v>
      </c>
      <c r="C120" s="17" t="s">
        <v>278</v>
      </c>
    </row>
    <row r="121" spans="1:3">
      <c r="A121" s="17">
        <v>39.774205000000002</v>
      </c>
      <c r="B121" s="17">
        <v>-105.044303</v>
      </c>
      <c r="C121" s="17" t="s">
        <v>907</v>
      </c>
    </row>
    <row r="122" spans="1:3">
      <c r="A122" s="17">
        <v>39.749842000000001</v>
      </c>
      <c r="B122" s="17">
        <v>-104.999619</v>
      </c>
      <c r="C122" s="17" t="s">
        <v>318</v>
      </c>
    </row>
    <row r="123" spans="1:3">
      <c r="A123" s="17">
        <v>39.708105000000003</v>
      </c>
      <c r="B123" s="17">
        <v>-104.98794599999999</v>
      </c>
      <c r="C123" s="8" t="s">
        <v>278</v>
      </c>
    </row>
    <row r="124" spans="1:3">
      <c r="A124" s="17">
        <v>39.567087000000001</v>
      </c>
      <c r="B124" s="17">
        <v>-104.940437</v>
      </c>
      <c r="C124" s="17" t="s">
        <v>906</v>
      </c>
    </row>
    <row r="125" spans="1:3">
      <c r="A125" s="17">
        <v>39.747915999999996</v>
      </c>
      <c r="B125" s="17">
        <v>-105.00027</v>
      </c>
      <c r="C125" s="17" t="s">
        <v>318</v>
      </c>
    </row>
    <row r="126" spans="1:3">
      <c r="A126" s="17">
        <v>39.753048</v>
      </c>
      <c r="B126" s="17">
        <v>-104.877388</v>
      </c>
      <c r="C126" s="17" t="s">
        <v>908</v>
      </c>
    </row>
    <row r="127" spans="1:3">
      <c r="A127" s="17">
        <v>39.887169999999998</v>
      </c>
      <c r="B127" s="17">
        <v>-105.066547</v>
      </c>
      <c r="C127" s="17" t="s">
        <v>421</v>
      </c>
    </row>
    <row r="128" spans="1:3">
      <c r="A128" s="17">
        <v>39.753048</v>
      </c>
      <c r="B128" s="17">
        <v>-104.877388</v>
      </c>
      <c r="C128" s="17" t="s">
        <v>908</v>
      </c>
    </row>
    <row r="129" spans="1:3">
      <c r="A129" s="17">
        <v>39.768611</v>
      </c>
      <c r="B129" s="17">
        <v>-104.979758</v>
      </c>
      <c r="C129" s="17" t="s">
        <v>279</v>
      </c>
    </row>
    <row r="130" spans="1:3">
      <c r="A130" s="17">
        <v>39.745508999999998</v>
      </c>
      <c r="B130" s="17">
        <v>-104.997207</v>
      </c>
      <c r="C130" s="8" t="s">
        <v>316</v>
      </c>
    </row>
    <row r="131" spans="1:3">
      <c r="A131" s="17">
        <v>39.747855000000001</v>
      </c>
      <c r="B131" s="17">
        <v>-104.99886600000001</v>
      </c>
      <c r="C131" s="17" t="s">
        <v>703</v>
      </c>
    </row>
    <row r="132" spans="1:3">
      <c r="A132" s="17">
        <v>39.755369000000002</v>
      </c>
      <c r="B132" s="17">
        <v>-104.996892</v>
      </c>
      <c r="C132" s="17" t="s">
        <v>318</v>
      </c>
    </row>
    <row r="133" spans="1:3">
      <c r="A133" s="17">
        <v>39.764783000000001</v>
      </c>
      <c r="B133" s="17">
        <v>-104.976809</v>
      </c>
      <c r="C133" s="17" t="s">
        <v>279</v>
      </c>
    </row>
    <row r="134" spans="1:3">
      <c r="A134" s="17">
        <v>39.751938000000003</v>
      </c>
      <c r="B134" s="17">
        <v>-105.013965</v>
      </c>
      <c r="C134" s="17" t="s">
        <v>907</v>
      </c>
    </row>
    <row r="135" spans="1:3">
      <c r="A135" s="17">
        <v>39.716735</v>
      </c>
      <c r="B135" s="17">
        <v>-104.987033</v>
      </c>
      <c r="C135" s="17" t="s">
        <v>278</v>
      </c>
    </row>
    <row r="136" spans="1:3">
      <c r="A136" s="17">
        <v>39.748604</v>
      </c>
      <c r="B136" s="17">
        <v>-104.99938</v>
      </c>
      <c r="C136" s="17" t="s">
        <v>318</v>
      </c>
    </row>
    <row r="137" spans="1:3">
      <c r="A137" s="17">
        <v>39.746630000000003</v>
      </c>
      <c r="B137" s="17">
        <v>-104.998079</v>
      </c>
      <c r="C137" s="17" t="s">
        <v>316</v>
      </c>
    </row>
    <row r="138" spans="1:3">
      <c r="A138" s="17">
        <v>39.746867999999999</v>
      </c>
      <c r="B138" s="17">
        <v>-104.991186</v>
      </c>
      <c r="C138" s="17" t="s">
        <v>316</v>
      </c>
    </row>
    <row r="139" spans="1:3">
      <c r="A139" s="17">
        <v>39.769083000000002</v>
      </c>
      <c r="B139" s="17">
        <v>-105.01092800000001</v>
      </c>
      <c r="C139" s="17" t="s">
        <v>907</v>
      </c>
    </row>
    <row r="140" spans="1:3">
      <c r="A140" s="17">
        <v>39.548974000000001</v>
      </c>
      <c r="B140" s="17">
        <v>-105.03431999999999</v>
      </c>
      <c r="C140" s="17" t="s">
        <v>906</v>
      </c>
    </row>
    <row r="141" spans="1:3">
      <c r="A141" s="17">
        <v>39.747703999999999</v>
      </c>
      <c r="B141" s="17">
        <v>-104.989786</v>
      </c>
      <c r="C141" s="17" t="s">
        <v>316</v>
      </c>
    </row>
    <row r="142" spans="1:3">
      <c r="A142" s="17">
        <v>39.753656999999997</v>
      </c>
      <c r="B142" s="17">
        <v>-104.99915799999999</v>
      </c>
      <c r="C142" s="17" t="s">
        <v>318</v>
      </c>
    </row>
    <row r="143" spans="1:3">
      <c r="A143" s="17">
        <v>39.771388000000002</v>
      </c>
      <c r="B143" s="17">
        <v>-105.04373200000001</v>
      </c>
      <c r="C143" s="17" t="s">
        <v>907</v>
      </c>
    </row>
    <row r="144" spans="1:3">
      <c r="A144" s="17">
        <v>39.744905000000003</v>
      </c>
      <c r="B144" s="17">
        <v>-104.987854</v>
      </c>
      <c r="C144" s="17" t="s">
        <v>316</v>
      </c>
    </row>
    <row r="145" spans="1:3">
      <c r="A145" s="17">
        <v>39.743535999999999</v>
      </c>
      <c r="B145" s="17">
        <v>-104.99136900000001</v>
      </c>
      <c r="C145" s="17" t="s">
        <v>316</v>
      </c>
    </row>
    <row r="146" spans="1:3">
      <c r="A146" s="17">
        <v>39.759523999999999</v>
      </c>
      <c r="B146" s="17">
        <v>-105.011383</v>
      </c>
      <c r="C146" s="17" t="s">
        <v>907</v>
      </c>
    </row>
    <row r="147" spans="1:3">
      <c r="A147" s="17">
        <v>39.779904999999999</v>
      </c>
      <c r="B147" s="17">
        <v>-105.043755</v>
      </c>
      <c r="C147" s="17" t="s">
        <v>907</v>
      </c>
    </row>
    <row r="148" spans="1:3">
      <c r="A148" s="17">
        <v>39.624664000000003</v>
      </c>
      <c r="B148" s="17">
        <v>-104.907248</v>
      </c>
      <c r="C148" s="17" t="s">
        <v>370</v>
      </c>
    </row>
    <row r="149" spans="1:3">
      <c r="A149" s="17">
        <v>39.739994000000003</v>
      </c>
      <c r="B149" s="17">
        <v>-104.94472500000001</v>
      </c>
      <c r="C149" s="17" t="s">
        <v>702</v>
      </c>
    </row>
    <row r="150" spans="1:3">
      <c r="A150" s="17">
        <v>39.721240000000002</v>
      </c>
      <c r="B150" s="17">
        <v>-104.954297</v>
      </c>
      <c r="C150" s="17" t="s">
        <v>699</v>
      </c>
    </row>
    <row r="151" spans="1:3">
      <c r="A151" s="17">
        <v>39.752943999999999</v>
      </c>
      <c r="B151" s="17">
        <v>-104.999077</v>
      </c>
      <c r="C151" s="17" t="s">
        <v>318</v>
      </c>
    </row>
    <row r="152" spans="1:3">
      <c r="A152" s="17">
        <v>39.744129999999998</v>
      </c>
      <c r="B152" s="17">
        <v>-104.99036700000001</v>
      </c>
      <c r="C152" s="17" t="s">
        <v>316</v>
      </c>
    </row>
    <row r="153" spans="1:3">
      <c r="A153" s="17">
        <v>39.748451000000003</v>
      </c>
      <c r="B153" s="17">
        <v>-104.996092</v>
      </c>
      <c r="C153" s="17" t="s">
        <v>318</v>
      </c>
    </row>
    <row r="154" spans="1:3">
      <c r="A154" s="17">
        <v>39.765416000000002</v>
      </c>
      <c r="B154" s="17">
        <v>-104.98557</v>
      </c>
      <c r="C154" s="17" t="s">
        <v>279</v>
      </c>
    </row>
    <row r="155" spans="1:3">
      <c r="A155" s="17">
        <v>39.748308999999999</v>
      </c>
      <c r="B155" s="17">
        <v>-104.999083</v>
      </c>
      <c r="C155" s="17" t="s">
        <v>703</v>
      </c>
    </row>
    <row r="156" spans="1:3">
      <c r="A156" s="17">
        <v>39.714562999999998</v>
      </c>
      <c r="B156" s="17">
        <v>-104.975987</v>
      </c>
      <c r="C156" s="17" t="s">
        <v>700</v>
      </c>
    </row>
    <row r="157" spans="1:3">
      <c r="A157" s="17">
        <v>39.650627</v>
      </c>
      <c r="B157" s="17">
        <v>-105.08063</v>
      </c>
      <c r="C157" s="17" t="s">
        <v>356</v>
      </c>
    </row>
    <row r="158" spans="1:3">
      <c r="A158" s="17">
        <v>39.571725999999998</v>
      </c>
      <c r="B158" s="17">
        <v>-104.989041</v>
      </c>
      <c r="C158" s="17" t="s">
        <v>906</v>
      </c>
    </row>
    <row r="159" spans="1:3">
      <c r="A159" s="17">
        <v>39.717309999999998</v>
      </c>
      <c r="B159" s="17">
        <v>-105.133662</v>
      </c>
      <c r="C159" s="17" t="s">
        <v>356</v>
      </c>
    </row>
    <row r="160" spans="1:3">
      <c r="A160" s="17">
        <v>39.752623</v>
      </c>
      <c r="B160" s="17">
        <v>-104.991974</v>
      </c>
      <c r="C160" s="17" t="s">
        <v>343</v>
      </c>
    </row>
    <row r="161" spans="1:3">
      <c r="A161" s="17">
        <v>39.739866999999997</v>
      </c>
      <c r="B161" s="17">
        <v>-104.980897</v>
      </c>
      <c r="C161" s="17" t="s">
        <v>311</v>
      </c>
    </row>
    <row r="162" spans="1:3">
      <c r="A162" s="17">
        <v>39.696883</v>
      </c>
      <c r="B162" s="17">
        <v>-104.96195299999999</v>
      </c>
      <c r="C162" s="17" t="s">
        <v>700</v>
      </c>
    </row>
    <row r="163" spans="1:3">
      <c r="A163" s="17">
        <v>39.747565999999999</v>
      </c>
      <c r="B163" s="17">
        <v>-104.999121</v>
      </c>
      <c r="C163" s="17" t="s">
        <v>703</v>
      </c>
    </row>
    <row r="164" spans="1:3">
      <c r="A164" s="17">
        <v>39.625109999999999</v>
      </c>
      <c r="B164" s="17">
        <v>-104.900154</v>
      </c>
      <c r="C164" s="17" t="s">
        <v>370</v>
      </c>
    </row>
    <row r="165" spans="1:3">
      <c r="A165" s="17">
        <v>39.713577999999998</v>
      </c>
      <c r="B165" s="17">
        <v>-104.987872</v>
      </c>
      <c r="C165" s="17" t="s">
        <v>910</v>
      </c>
    </row>
    <row r="166" spans="1:3">
      <c r="A166" s="17">
        <v>39.718888</v>
      </c>
      <c r="B166" s="17">
        <v>-104.95562099999999</v>
      </c>
      <c r="C166" s="17" t="s">
        <v>699</v>
      </c>
    </row>
    <row r="167" spans="1:3">
      <c r="A167" s="17">
        <v>39.748978999999999</v>
      </c>
      <c r="B167" s="17">
        <v>-105.000686</v>
      </c>
      <c r="C167" s="17" t="s">
        <v>318</v>
      </c>
    </row>
    <row r="168" spans="1:3">
      <c r="A168" s="17">
        <v>39.753664000000001</v>
      </c>
      <c r="B168" s="17">
        <v>-104.994817</v>
      </c>
      <c r="C168" s="17" t="s">
        <v>318</v>
      </c>
    </row>
    <row r="169" spans="1:3">
      <c r="A169" s="17">
        <v>39.749408000000003</v>
      </c>
      <c r="B169" s="17">
        <v>-104.998468</v>
      </c>
      <c r="C169" s="17" t="s">
        <v>318</v>
      </c>
    </row>
    <row r="170" spans="1:3">
      <c r="A170" s="17">
        <v>39.734262000000001</v>
      </c>
      <c r="B170" s="17">
        <v>-104.986439</v>
      </c>
      <c r="C170" s="17" t="s">
        <v>701</v>
      </c>
    </row>
    <row r="171" spans="1:3">
      <c r="A171" s="17">
        <v>39.744083000000003</v>
      </c>
      <c r="B171" s="17">
        <v>-104.99507199999999</v>
      </c>
      <c r="C171" s="17" t="s">
        <v>316</v>
      </c>
    </row>
    <row r="172" spans="1:3">
      <c r="A172" s="17">
        <v>39.748137999999997</v>
      </c>
      <c r="B172" s="17">
        <v>-104.999334</v>
      </c>
      <c r="C172" s="17" t="s">
        <v>703</v>
      </c>
    </row>
    <row r="173" spans="1:3">
      <c r="A173" s="17">
        <v>39.752966000000001</v>
      </c>
      <c r="B173" s="17">
        <v>-105.00025599999999</v>
      </c>
      <c r="C173" s="17" t="s">
        <v>318</v>
      </c>
    </row>
    <row r="174" spans="1:3">
      <c r="A174" s="17">
        <v>39.753988</v>
      </c>
      <c r="B174" s="17">
        <v>-104.995271</v>
      </c>
      <c r="C174" s="17" t="s">
        <v>318</v>
      </c>
    </row>
    <row r="175" spans="1:3">
      <c r="A175" s="17">
        <v>39.633947999999997</v>
      </c>
      <c r="B175" s="17">
        <v>-105.10894500000001</v>
      </c>
      <c r="C175" s="17" t="s">
        <v>356</v>
      </c>
    </row>
    <row r="176" spans="1:3">
      <c r="A176" s="17">
        <v>39.752338000000002</v>
      </c>
      <c r="B176" s="17">
        <v>-104.996139</v>
      </c>
      <c r="C176" s="17" t="s">
        <v>318</v>
      </c>
    </row>
    <row r="177" spans="1:3">
      <c r="A177" s="17">
        <v>39.743079000000002</v>
      </c>
      <c r="B177" s="17">
        <v>-104.96820700000001</v>
      </c>
      <c r="C177" s="17" t="s">
        <v>702</v>
      </c>
    </row>
    <row r="178" spans="1:3">
      <c r="A178" s="17">
        <v>39.761834</v>
      </c>
      <c r="B178" s="17">
        <v>-105.032044</v>
      </c>
      <c r="C178" s="17" t="s">
        <v>907</v>
      </c>
    </row>
    <row r="179" spans="1:3">
      <c r="A179" s="17">
        <v>39.752079999999999</v>
      </c>
      <c r="B179" s="17">
        <v>-104.999194</v>
      </c>
      <c r="C179" s="17" t="s">
        <v>318</v>
      </c>
    </row>
    <row r="180" spans="1:3">
      <c r="A180" s="17">
        <v>39.754089</v>
      </c>
      <c r="B180" s="17">
        <v>-104.993309</v>
      </c>
      <c r="C180" s="17" t="s">
        <v>343</v>
      </c>
    </row>
    <row r="181" spans="1:3">
      <c r="A181" s="17">
        <v>39.692846000000003</v>
      </c>
      <c r="B181" s="17">
        <v>-104.980251</v>
      </c>
      <c r="C181" s="17" t="s">
        <v>700</v>
      </c>
    </row>
    <row r="182" spans="1:3">
      <c r="A182" s="17">
        <v>39.764623</v>
      </c>
      <c r="B182" s="17">
        <v>-104.979821</v>
      </c>
      <c r="C182" s="17" t="s">
        <v>279</v>
      </c>
    </row>
    <row r="183" spans="1:3">
      <c r="A183" s="17">
        <v>39.743389999999998</v>
      </c>
      <c r="B183" s="17">
        <v>-104.981644</v>
      </c>
      <c r="C183" s="17" t="s">
        <v>701</v>
      </c>
    </row>
    <row r="184" spans="1:3">
      <c r="A184" s="17">
        <v>39.712662999999999</v>
      </c>
      <c r="B184" s="17">
        <v>-104.987284</v>
      </c>
      <c r="C184" s="17" t="s">
        <v>278</v>
      </c>
    </row>
    <row r="185" spans="1:3">
      <c r="A185" s="17">
        <v>39.689124</v>
      </c>
      <c r="B185" s="17">
        <v>-104.971554</v>
      </c>
      <c r="C185" s="17" t="s">
        <v>700</v>
      </c>
    </row>
    <row r="186" spans="1:3">
      <c r="A186" s="17">
        <v>39.689574999999998</v>
      </c>
      <c r="B186" s="17">
        <v>-104.980825</v>
      </c>
      <c r="C186" s="17" t="s">
        <v>700</v>
      </c>
    </row>
    <row r="187" spans="1:3">
      <c r="A187" s="17">
        <v>39.759624000000002</v>
      </c>
      <c r="B187" s="17">
        <v>-104.98459699999999</v>
      </c>
      <c r="C187" s="17" t="s">
        <v>912</v>
      </c>
    </row>
    <row r="188" spans="1:3">
      <c r="A188" s="17">
        <v>39.747588</v>
      </c>
      <c r="B188" s="17">
        <v>-104.99982799999999</v>
      </c>
      <c r="C188" s="17" t="s">
        <v>318</v>
      </c>
    </row>
    <row r="189" spans="1:3">
      <c r="A189" s="17">
        <v>39.759112999999999</v>
      </c>
      <c r="B189" s="17">
        <v>-105.0115</v>
      </c>
      <c r="C189" s="17" t="s">
        <v>907</v>
      </c>
    </row>
    <row r="190" spans="1:3">
      <c r="A190" s="17">
        <v>39.762264999999999</v>
      </c>
      <c r="B190" s="17">
        <v>-105.00613</v>
      </c>
      <c r="C190" s="17" t="s">
        <v>907</v>
      </c>
    </row>
    <row r="191" spans="1:3">
      <c r="A191" s="17">
        <v>39.758626</v>
      </c>
      <c r="B191" s="17">
        <v>-105.00921700000001</v>
      </c>
      <c r="C191" s="17" t="s">
        <v>907</v>
      </c>
    </row>
    <row r="192" spans="1:3">
      <c r="A192" s="17">
        <v>39.764195999999998</v>
      </c>
      <c r="B192" s="17">
        <v>-104.97842900000001</v>
      </c>
      <c r="C192" s="17" t="s">
        <v>279</v>
      </c>
    </row>
    <row r="193" spans="1:3">
      <c r="A193" s="17">
        <v>39.74342</v>
      </c>
      <c r="B193" s="17">
        <v>-104.96300599999999</v>
      </c>
      <c r="C193" s="17" t="s">
        <v>702</v>
      </c>
    </row>
    <row r="194" spans="1:3">
      <c r="A194" s="17">
        <v>39.747605</v>
      </c>
      <c r="B194" s="17">
        <v>-104.999161</v>
      </c>
      <c r="C194" s="17" t="s">
        <v>703</v>
      </c>
    </row>
    <row r="195" spans="1:3">
      <c r="A195" s="17">
        <v>39.717194999999997</v>
      </c>
      <c r="B195" s="17">
        <v>-104.98712399999999</v>
      </c>
      <c r="C195" s="17" t="s">
        <v>278</v>
      </c>
    </row>
    <row r="196" spans="1:3">
      <c r="A196" s="17">
        <v>39.758265999999999</v>
      </c>
      <c r="B196" s="17">
        <v>-105.007323</v>
      </c>
      <c r="C196" s="17" t="s">
        <v>907</v>
      </c>
    </row>
    <row r="197" spans="1:3">
      <c r="A197" s="17">
        <v>39.761527999999998</v>
      </c>
      <c r="B197" s="17">
        <v>-105.01049500000001</v>
      </c>
      <c r="C197" s="17" t="s">
        <v>907</v>
      </c>
    </row>
    <row r="198" spans="1:3">
      <c r="A198" s="17">
        <v>39.76153</v>
      </c>
      <c r="B198" s="17">
        <v>-104.98388300000001</v>
      </c>
      <c r="C198" s="17" t="s">
        <v>279</v>
      </c>
    </row>
    <row r="199" spans="1:3">
      <c r="A199" s="17">
        <v>39.764136000000001</v>
      </c>
      <c r="B199" s="17">
        <v>-104.97753899999999</v>
      </c>
      <c r="C199" s="17" t="s">
        <v>279</v>
      </c>
    </row>
    <row r="200" spans="1:3">
      <c r="A200" s="17">
        <v>39.687908999999998</v>
      </c>
      <c r="B200" s="17">
        <v>-104.86783200000001</v>
      </c>
      <c r="C200" s="17" t="s">
        <v>911</v>
      </c>
    </row>
    <row r="201" spans="1:3">
      <c r="A201" s="17">
        <v>39.696708999999998</v>
      </c>
      <c r="B201" s="17">
        <v>-104.96127300000001</v>
      </c>
      <c r="C201" s="17" t="s">
        <v>700</v>
      </c>
    </row>
    <row r="202" spans="1:3">
      <c r="A202" s="17">
        <v>39.770651000000001</v>
      </c>
      <c r="B202" s="17">
        <v>-104.99518</v>
      </c>
      <c r="C202" s="17" t="s">
        <v>279</v>
      </c>
    </row>
    <row r="203" spans="1:3">
      <c r="A203" s="17">
        <v>39.743442999999999</v>
      </c>
      <c r="B203" s="17">
        <v>-104.97815</v>
      </c>
      <c r="C203" s="17" t="s">
        <v>701</v>
      </c>
    </row>
    <row r="204" spans="1:3">
      <c r="A204" s="17">
        <v>39.756242</v>
      </c>
      <c r="B204" s="17">
        <v>-104.975893</v>
      </c>
      <c r="C204" s="17" t="s">
        <v>912</v>
      </c>
    </row>
    <row r="205" spans="1:3">
      <c r="A205" s="17">
        <v>39.769196999999998</v>
      </c>
      <c r="B205" s="17">
        <v>-105.044828</v>
      </c>
      <c r="C205" s="17" t="s">
        <v>907</v>
      </c>
    </row>
    <row r="206" spans="1:3">
      <c r="A206" s="17">
        <v>39.726602999999997</v>
      </c>
      <c r="B206" s="17">
        <v>-104.984477</v>
      </c>
      <c r="C206" s="17" t="s">
        <v>701</v>
      </c>
    </row>
    <row r="207" spans="1:3">
      <c r="A207" s="17">
        <v>39.751067999999997</v>
      </c>
      <c r="B207" s="17">
        <v>-105.020359</v>
      </c>
      <c r="C207" s="17" t="s">
        <v>907</v>
      </c>
    </row>
    <row r="208" spans="1:3">
      <c r="A208" s="17">
        <v>39.720252000000002</v>
      </c>
      <c r="B208" s="17">
        <v>-104.957275</v>
      </c>
      <c r="C208" s="17" t="s">
        <v>699</v>
      </c>
    </row>
    <row r="209" spans="1:3">
      <c r="A209" s="17">
        <v>39.758603999999998</v>
      </c>
      <c r="B209" s="17">
        <v>-104.99744</v>
      </c>
      <c r="C209" s="17" t="s">
        <v>343</v>
      </c>
    </row>
    <row r="210" spans="1:3">
      <c r="A210" s="17">
        <v>39.761971000000003</v>
      </c>
      <c r="B210" s="17">
        <v>-104.981578</v>
      </c>
      <c r="C210" s="17" t="s">
        <v>279</v>
      </c>
    </row>
    <row r="211" spans="1:3">
      <c r="A211" s="17">
        <v>39.75461</v>
      </c>
      <c r="B211" s="17">
        <v>-104.99092400000001</v>
      </c>
      <c r="C211" s="17" t="s">
        <v>343</v>
      </c>
    </row>
    <row r="212" spans="1:3">
      <c r="A212" s="17">
        <v>39.751987</v>
      </c>
      <c r="B212" s="17">
        <v>-104.98714699999999</v>
      </c>
      <c r="C212" s="17" t="s">
        <v>316</v>
      </c>
    </row>
    <row r="213" spans="1:3">
      <c r="A213" s="17">
        <v>39.759079999999997</v>
      </c>
      <c r="B213" s="17">
        <v>-104.985001</v>
      </c>
      <c r="C213" s="17" t="s">
        <v>912</v>
      </c>
    </row>
    <row r="214" spans="1:3">
      <c r="A214" s="17">
        <v>39.756174000000001</v>
      </c>
      <c r="B214" s="17">
        <v>-105.009308</v>
      </c>
      <c r="C214" s="17" t="s">
        <v>907</v>
      </c>
    </row>
    <row r="215" spans="1:3">
      <c r="A215" s="17">
        <v>39.761485999999998</v>
      </c>
      <c r="B215" s="17">
        <v>-104.981076</v>
      </c>
      <c r="C215" s="17" t="s">
        <v>279</v>
      </c>
    </row>
    <row r="216" spans="1:3">
      <c r="A216" s="17">
        <v>39.760278</v>
      </c>
      <c r="B216" s="17">
        <v>-105.003967</v>
      </c>
      <c r="C216" s="17" t="s">
        <v>907</v>
      </c>
    </row>
    <row r="217" spans="1:3">
      <c r="A217" s="17">
        <v>39.747579000000002</v>
      </c>
      <c r="B217" s="17">
        <v>-104.994722</v>
      </c>
      <c r="C217" s="17" t="s">
        <v>316</v>
      </c>
    </row>
    <row r="218" spans="1:3">
      <c r="A218" s="17">
        <v>39.699542999999998</v>
      </c>
      <c r="B218" s="17">
        <v>-105.0012</v>
      </c>
      <c r="C218" s="17" t="s">
        <v>700</v>
      </c>
    </row>
    <row r="219" spans="1:3">
      <c r="A219" s="17">
        <v>39.719448</v>
      </c>
      <c r="B219" s="17">
        <v>-104.897385</v>
      </c>
      <c r="C219" s="17" t="s">
        <v>913</v>
      </c>
    </row>
    <row r="220" spans="1:3">
      <c r="A220" s="17">
        <v>39.770215</v>
      </c>
      <c r="B220" s="17">
        <v>-105.002073</v>
      </c>
      <c r="C220" s="17" t="s">
        <v>907</v>
      </c>
    </row>
    <row r="221" spans="1:3">
      <c r="A221" s="17">
        <v>39.611553999999998</v>
      </c>
      <c r="B221" s="17">
        <v>-104.80994099999999</v>
      </c>
      <c r="C221" s="17" t="s">
        <v>911</v>
      </c>
    </row>
    <row r="222" spans="1:3">
      <c r="A222" s="17">
        <v>39.674106000000002</v>
      </c>
      <c r="B222" s="17">
        <v>-104.793802</v>
      </c>
      <c r="C222" s="17" t="s">
        <v>911</v>
      </c>
    </row>
    <row r="223" spans="1:3">
      <c r="A223" s="17">
        <v>39.601990000000001</v>
      </c>
      <c r="B223" s="17">
        <v>-104.707764</v>
      </c>
      <c r="C223" s="17" t="s">
        <v>911</v>
      </c>
    </row>
    <row r="224" spans="1:3">
      <c r="A224" s="17">
        <v>39.668801999999999</v>
      </c>
      <c r="B224" s="17">
        <v>-104.864138</v>
      </c>
      <c r="C224" s="17" t="s">
        <v>911</v>
      </c>
    </row>
    <row r="225" spans="1:3">
      <c r="A225" s="17">
        <v>39.675908</v>
      </c>
      <c r="B225" s="17">
        <v>-104.84568</v>
      </c>
      <c r="C225" s="17" t="s">
        <v>911</v>
      </c>
    </row>
    <row r="226" spans="1:3">
      <c r="A226" s="17">
        <v>39.681429999999999</v>
      </c>
      <c r="B226" s="17">
        <v>-104.864948</v>
      </c>
      <c r="C226" s="17" t="s">
        <v>911</v>
      </c>
    </row>
    <row r="227" spans="1:3">
      <c r="A227" s="17">
        <v>39.675198999999999</v>
      </c>
      <c r="B227" s="17">
        <v>-104.845961</v>
      </c>
      <c r="C227" s="17" t="s">
        <v>911</v>
      </c>
    </row>
    <row r="228" spans="1:3">
      <c r="A228" s="17">
        <v>39.586047999999998</v>
      </c>
      <c r="B228" s="17">
        <v>-104.68707000000001</v>
      </c>
      <c r="C228" s="17" t="s">
        <v>911</v>
      </c>
    </row>
    <row r="229" spans="1:3">
      <c r="A229" s="17">
        <v>39.605943000000003</v>
      </c>
      <c r="B229" s="17">
        <v>-104.708513</v>
      </c>
      <c r="C229" s="17" t="s">
        <v>911</v>
      </c>
    </row>
    <row r="230" spans="1:3">
      <c r="A230" s="17">
        <v>39.595573999999999</v>
      </c>
      <c r="B230" s="17">
        <v>-104.89504100000001</v>
      </c>
      <c r="C230" s="17" t="s">
        <v>911</v>
      </c>
    </row>
    <row r="231" spans="1:3">
      <c r="A231" s="17">
        <v>39.594088999999997</v>
      </c>
      <c r="B231" s="17">
        <v>-104.80638500000001</v>
      </c>
      <c r="C231" s="17" t="s">
        <v>911</v>
      </c>
    </row>
    <row r="232" spans="1:3">
      <c r="A232" s="17">
        <v>39.753048</v>
      </c>
      <c r="B232" s="17">
        <v>-104.877388</v>
      </c>
      <c r="C232" s="17" t="s">
        <v>911</v>
      </c>
    </row>
    <row r="233" spans="1:3">
      <c r="A233" s="17">
        <v>39.674323999999999</v>
      </c>
      <c r="B233" s="17">
        <v>-104.83219200000001</v>
      </c>
      <c r="C233" s="17" t="s">
        <v>911</v>
      </c>
    </row>
    <row r="234" spans="1:3">
      <c r="A234" s="17">
        <v>39.695515</v>
      </c>
      <c r="B234" s="17">
        <v>-104.86867599999999</v>
      </c>
      <c r="C234" s="17" t="s">
        <v>911</v>
      </c>
    </row>
    <row r="235" spans="1:3">
      <c r="A235" s="17">
        <v>39.765352</v>
      </c>
      <c r="B235" s="17">
        <v>-104.97877099999999</v>
      </c>
      <c r="C235" s="17" t="s">
        <v>279</v>
      </c>
    </row>
    <row r="236" spans="1:3">
      <c r="A236" s="17">
        <v>39.651457999999998</v>
      </c>
      <c r="B236" s="17">
        <v>-104.771021</v>
      </c>
      <c r="C236" s="17" t="s">
        <v>911</v>
      </c>
    </row>
    <row r="237" spans="1:3">
      <c r="A237" s="17">
        <v>39.719270999999999</v>
      </c>
      <c r="B237" s="17">
        <v>-104.89708</v>
      </c>
      <c r="C237" s="17" t="s">
        <v>913</v>
      </c>
    </row>
    <row r="238" spans="1:3">
      <c r="A238" s="17">
        <v>39.720298</v>
      </c>
      <c r="B238" s="17">
        <v>-104.8963</v>
      </c>
      <c r="C238" s="17" t="s">
        <v>913</v>
      </c>
    </row>
    <row r="239" spans="1:3">
      <c r="A239" s="17">
        <v>39.720934</v>
      </c>
      <c r="B239" s="17">
        <v>-104.900999</v>
      </c>
      <c r="C239" s="17" t="s">
        <v>913</v>
      </c>
    </row>
    <row r="240" spans="1:3">
      <c r="A240" s="17">
        <v>39.749504999999999</v>
      </c>
      <c r="B240" s="17">
        <v>-104.917292</v>
      </c>
      <c r="C240" s="17" t="s">
        <v>913</v>
      </c>
    </row>
    <row r="241" spans="1:3">
      <c r="A241" s="17">
        <v>39.681569000000003</v>
      </c>
      <c r="B241" s="17">
        <v>-104.921684</v>
      </c>
      <c r="C241" s="17" t="s">
        <v>913</v>
      </c>
    </row>
    <row r="242" spans="1:3">
      <c r="A242" s="17">
        <v>39.739950999999998</v>
      </c>
      <c r="B242" s="17">
        <v>-104.928431</v>
      </c>
      <c r="C242" s="17" t="s">
        <v>913</v>
      </c>
    </row>
    <row r="243" spans="1:3">
      <c r="A243" s="17">
        <v>39.740448999999998</v>
      </c>
      <c r="B243" s="17">
        <v>-104.88911</v>
      </c>
      <c r="C243" s="17" t="s">
        <v>913</v>
      </c>
    </row>
    <row r="244" spans="1:3">
      <c r="A244" s="17">
        <v>39.759636</v>
      </c>
      <c r="B244" s="17">
        <v>-104.868858</v>
      </c>
      <c r="C244" s="17" t="s">
        <v>908</v>
      </c>
    </row>
    <row r="245" spans="1:3">
      <c r="A245" s="17">
        <v>39.760672</v>
      </c>
      <c r="B245" s="17">
        <v>-104.892036</v>
      </c>
      <c r="C245" s="17" t="s">
        <v>908</v>
      </c>
    </row>
    <row r="246" spans="1:3">
      <c r="A246" s="17">
        <v>39.75929</v>
      </c>
      <c r="B246" s="17">
        <v>-104.868493</v>
      </c>
      <c r="C246" s="17" t="s">
        <v>908</v>
      </c>
    </row>
    <row r="247" spans="1:3">
      <c r="A247" s="17">
        <v>39.777763999999998</v>
      </c>
      <c r="B247" s="17">
        <v>-104.865118</v>
      </c>
      <c r="C247" s="17" t="s">
        <v>908</v>
      </c>
    </row>
    <row r="248" spans="1:3">
      <c r="A248" s="17">
        <v>39.75929</v>
      </c>
      <c r="B248" s="17">
        <v>-104.868493</v>
      </c>
      <c r="C248" s="17" t="s">
        <v>908</v>
      </c>
    </row>
    <row r="249" spans="1:3">
      <c r="A249" s="17">
        <v>39.772289000000001</v>
      </c>
      <c r="B249" s="17">
        <v>-105.04432300000001</v>
      </c>
      <c r="C249" s="17" t="s">
        <v>907</v>
      </c>
    </row>
    <row r="250" spans="1:3">
      <c r="A250" s="17">
        <v>39.772125000000003</v>
      </c>
      <c r="B250" s="17">
        <v>-105.04366400000001</v>
      </c>
      <c r="C250" s="17" t="s">
        <v>907</v>
      </c>
    </row>
    <row r="251" spans="1:3">
      <c r="A251" s="17">
        <v>39.769289000000001</v>
      </c>
      <c r="B251" s="17">
        <v>-105.03209699999999</v>
      </c>
      <c r="C251" s="17" t="s">
        <v>907</v>
      </c>
    </row>
    <row r="252" spans="1:3">
      <c r="A252" s="17">
        <v>39.771968000000001</v>
      </c>
      <c r="B252" s="17">
        <v>-105.044258</v>
      </c>
      <c r="C252" s="17" t="s">
        <v>907</v>
      </c>
    </row>
    <row r="253" spans="1:3">
      <c r="A253" s="17">
        <v>39.757652999999998</v>
      </c>
      <c r="B253" s="17">
        <v>-104.98612</v>
      </c>
      <c r="C253" s="17" t="s">
        <v>912</v>
      </c>
    </row>
    <row r="254" spans="1:3">
      <c r="A254" s="17">
        <v>39.761282000000001</v>
      </c>
      <c r="B254" s="17">
        <v>-104.98128199999999</v>
      </c>
      <c r="C254" s="17" t="s">
        <v>279</v>
      </c>
    </row>
    <row r="255" spans="1:3">
      <c r="A255" s="17">
        <v>39.753430000000002</v>
      </c>
      <c r="B255" s="17">
        <v>-104.991437</v>
      </c>
      <c r="C255" s="17" t="s">
        <v>912</v>
      </c>
    </row>
    <row r="256" spans="1:3">
      <c r="A256" s="17">
        <v>39.763458</v>
      </c>
      <c r="B256" s="17">
        <v>-104.978577</v>
      </c>
      <c r="C256" s="17" t="s">
        <v>279</v>
      </c>
    </row>
    <row r="257" spans="1:3">
      <c r="A257" s="17">
        <v>39.758861000000003</v>
      </c>
      <c r="B257" s="17">
        <v>-104.98540800000001</v>
      </c>
      <c r="C257" s="17" t="s">
        <v>912</v>
      </c>
    </row>
    <row r="258" spans="1:3">
      <c r="A258" s="17">
        <v>39.745914999999997</v>
      </c>
      <c r="B258" s="17">
        <v>-104.981373</v>
      </c>
      <c r="C258" s="17" t="s">
        <v>311</v>
      </c>
    </row>
    <row r="259" spans="1:3">
      <c r="A259" s="17">
        <v>39.737020000000001</v>
      </c>
      <c r="B259" s="17">
        <v>-104.979404</v>
      </c>
      <c r="C259" s="17" t="s">
        <v>701</v>
      </c>
    </row>
    <row r="260" spans="1:3">
      <c r="A260" s="17">
        <v>39.743422000000002</v>
      </c>
      <c r="B260" s="17">
        <v>-104.981375</v>
      </c>
      <c r="C260" s="17" t="s">
        <v>311</v>
      </c>
    </row>
    <row r="261" spans="1:3">
      <c r="A261" s="17">
        <v>39.741211999999997</v>
      </c>
      <c r="B261" s="17">
        <v>-104.9914</v>
      </c>
      <c r="C261" s="17" t="s">
        <v>316</v>
      </c>
    </row>
    <row r="262" spans="1:3">
      <c r="A262" s="17">
        <v>39.746059000000002</v>
      </c>
      <c r="B262" s="17">
        <v>-104.980614</v>
      </c>
      <c r="C262" s="17" t="s">
        <v>311</v>
      </c>
    </row>
    <row r="263" spans="1:3">
      <c r="A263" s="17">
        <v>39.744874000000003</v>
      </c>
      <c r="B263" s="17">
        <v>-104.99556800000001</v>
      </c>
      <c r="C263" s="17" t="s">
        <v>316</v>
      </c>
    </row>
    <row r="264" spans="1:3">
      <c r="A264" s="17">
        <v>39.740530999999997</v>
      </c>
      <c r="B264" s="17">
        <v>-104.97261</v>
      </c>
      <c r="C264" s="17" t="s">
        <v>311</v>
      </c>
    </row>
    <row r="265" spans="1:3">
      <c r="C265" s="17"/>
    </row>
    <row r="266" spans="1:3">
      <c r="C266" s="17"/>
    </row>
    <row r="267" spans="1:3">
      <c r="C267" s="17"/>
    </row>
    <row r="268" spans="1:3">
      <c r="C268" s="17"/>
    </row>
    <row r="269" spans="1:3">
      <c r="C269" s="17"/>
    </row>
    <row r="270" spans="1:3">
      <c r="C270" s="17"/>
    </row>
    <row r="271" spans="1:3">
      <c r="C271" s="17"/>
    </row>
    <row r="272" spans="1: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autoFilter ref="C1:C282"/>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2018-08-27T15:03:45Z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