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Sheet1!$C$1:$C$289</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227" i="1" l="1"/>
  <c r="AX227" i="1"/>
  <c r="AY227" i="1"/>
  <c r="AZ227" i="1"/>
  <c r="BA227" i="1"/>
  <c r="BB227" i="1"/>
  <c r="BC227" i="1"/>
  <c r="BE227" i="1"/>
  <c r="BF227" i="1"/>
  <c r="W227" i="1"/>
  <c r="X227" i="1"/>
  <c r="Y227" i="1"/>
  <c r="Z227" i="1"/>
  <c r="AA227" i="1"/>
  <c r="AM227" i="1" s="1"/>
  <c r="AB227" i="1"/>
  <c r="AC227" i="1"/>
  <c r="AN227" i="1" s="1"/>
  <c r="AD227" i="1"/>
  <c r="AE227" i="1"/>
  <c r="AO227" i="1" s="1"/>
  <c r="AF227" i="1"/>
  <c r="AG227" i="1"/>
  <c r="AP227" i="1" s="1"/>
  <c r="AH227" i="1"/>
  <c r="AI227" i="1"/>
  <c r="AJ227" i="1"/>
  <c r="AK227" i="1"/>
  <c r="AL227" i="1"/>
  <c r="AQ227" i="1"/>
  <c r="BD227" i="1" l="1"/>
  <c r="BI74" i="1"/>
  <c r="AX74" i="1"/>
  <c r="AY74" i="1"/>
  <c r="AZ74" i="1"/>
  <c r="BA74" i="1"/>
  <c r="BB74" i="1"/>
  <c r="BD74" i="1" s="1"/>
  <c r="BC74" i="1"/>
  <c r="BE74" i="1"/>
  <c r="BF74" i="1"/>
  <c r="W74" i="1"/>
  <c r="X74" i="1"/>
  <c r="Y74" i="1"/>
  <c r="AL74" i="1" s="1"/>
  <c r="Z74" i="1"/>
  <c r="AA74" i="1"/>
  <c r="AB74" i="1"/>
  <c r="AC74" i="1"/>
  <c r="AN74" i="1" s="1"/>
  <c r="AD74" i="1"/>
  <c r="AE74" i="1"/>
  <c r="AF74" i="1"/>
  <c r="AG74" i="1"/>
  <c r="AH74" i="1"/>
  <c r="AI74" i="1"/>
  <c r="AQ74" i="1" s="1"/>
  <c r="AJ74" i="1"/>
  <c r="AK74" i="1"/>
  <c r="AM74" i="1"/>
  <c r="AO74" i="1"/>
  <c r="AP74" i="1"/>
  <c r="W149" i="1" l="1"/>
  <c r="X149" i="1"/>
  <c r="Y149" i="1"/>
  <c r="Z149" i="1"/>
  <c r="AA149" i="1"/>
  <c r="AB149" i="1"/>
  <c r="AC149" i="1"/>
  <c r="AN149" i="1" s="1"/>
  <c r="AD149" i="1"/>
  <c r="AE149" i="1"/>
  <c r="AO149" i="1" s="1"/>
  <c r="AF149" i="1"/>
  <c r="AG149" i="1"/>
  <c r="AH149" i="1"/>
  <c r="AI149" i="1"/>
  <c r="AQ149" i="1" s="1"/>
  <c r="AJ149" i="1"/>
  <c r="AK149" i="1"/>
  <c r="AL149" i="1"/>
  <c r="AM149" i="1"/>
  <c r="AX149" i="1"/>
  <c r="AY149" i="1"/>
  <c r="AZ149" i="1"/>
  <c r="BA149" i="1"/>
  <c r="BB149" i="1"/>
  <c r="BC149" i="1"/>
  <c r="BE149" i="1"/>
  <c r="BF149" i="1"/>
  <c r="BI149" i="1"/>
  <c r="BI47" i="1"/>
  <c r="AX47" i="1"/>
  <c r="AY47" i="1"/>
  <c r="AZ47" i="1"/>
  <c r="BA47" i="1"/>
  <c r="BB47" i="1"/>
  <c r="BC47" i="1"/>
  <c r="BE47" i="1"/>
  <c r="BF47" i="1"/>
  <c r="W47" i="1"/>
  <c r="X47" i="1"/>
  <c r="Y47" i="1"/>
  <c r="Z47" i="1"/>
  <c r="AA47" i="1"/>
  <c r="AM47" i="1" s="1"/>
  <c r="AB47" i="1"/>
  <c r="AC47" i="1"/>
  <c r="AD47" i="1"/>
  <c r="AE47" i="1"/>
  <c r="AF47" i="1"/>
  <c r="AG47" i="1"/>
  <c r="AP47" i="1" s="1"/>
  <c r="AH47" i="1"/>
  <c r="AI47" i="1"/>
  <c r="AQ47" i="1" s="1"/>
  <c r="AJ47" i="1"/>
  <c r="AK47" i="1"/>
  <c r="AP149" i="1" l="1"/>
  <c r="AO47" i="1"/>
  <c r="AN47" i="1"/>
  <c r="BD47" i="1"/>
  <c r="AL47" i="1"/>
  <c r="BD149" i="1"/>
  <c r="W252" i="1"/>
  <c r="X252" i="1"/>
  <c r="Y252" i="1"/>
  <c r="Z252" i="1"/>
  <c r="AA252" i="1"/>
  <c r="AB252" i="1"/>
  <c r="AC252" i="1"/>
  <c r="AD252" i="1"/>
  <c r="AE252" i="1"/>
  <c r="AF252" i="1"/>
  <c r="AG252" i="1"/>
  <c r="AH252" i="1"/>
  <c r="AI252" i="1"/>
  <c r="AJ252" i="1"/>
  <c r="AX252" i="1"/>
  <c r="AY252" i="1"/>
  <c r="AZ252" i="1"/>
  <c r="BA252" i="1"/>
  <c r="BB252" i="1"/>
  <c r="BC252" i="1"/>
  <c r="BE252" i="1"/>
  <c r="BF252" i="1"/>
  <c r="BI252" i="1"/>
  <c r="BI253" i="1"/>
  <c r="W253" i="1"/>
  <c r="X253" i="1"/>
  <c r="Y253" i="1"/>
  <c r="Z253" i="1"/>
  <c r="AA253" i="1"/>
  <c r="AM253" i="1" s="1"/>
  <c r="AB253" i="1"/>
  <c r="AC253" i="1"/>
  <c r="AD253" i="1"/>
  <c r="AE253" i="1"/>
  <c r="AF253" i="1"/>
  <c r="AG253" i="1"/>
  <c r="AH253" i="1"/>
  <c r="AI253" i="1"/>
  <c r="AQ253" i="1" s="1"/>
  <c r="AJ253" i="1"/>
  <c r="AK253" i="1"/>
  <c r="AX253" i="1"/>
  <c r="AY253" i="1"/>
  <c r="AZ253" i="1"/>
  <c r="BA253" i="1"/>
  <c r="BB253" i="1"/>
  <c r="BC253" i="1"/>
  <c r="BE253" i="1"/>
  <c r="BF253" i="1"/>
  <c r="AN253" i="1" l="1"/>
  <c r="AN252" i="1"/>
  <c r="AM252" i="1"/>
  <c r="AQ252" i="1"/>
  <c r="AK252" i="1"/>
  <c r="AO253" i="1"/>
  <c r="AO252" i="1"/>
  <c r="AP252" i="1"/>
  <c r="BD253" i="1"/>
  <c r="AP253" i="1"/>
  <c r="BD252" i="1"/>
  <c r="AL253" i="1"/>
  <c r="AL252"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2" i="1" l="1"/>
  <c r="BD292" i="1"/>
  <c r="BD193" i="1"/>
  <c r="BD199" i="1"/>
  <c r="BD187" i="1"/>
  <c r="BD3" i="1"/>
  <c r="BD196" i="1"/>
  <c r="BD51" i="1"/>
  <c r="BD42" i="1"/>
  <c r="BD6" i="1"/>
  <c r="BD249" i="1"/>
  <c r="BD62" i="1"/>
  <c r="BD52" i="1"/>
  <c r="BD15" i="1"/>
  <c r="BD194" i="1"/>
  <c r="BD86" i="1"/>
  <c r="BD82" i="1"/>
  <c r="BD44" i="1"/>
  <c r="BD8" i="1"/>
  <c r="BD232" i="1"/>
  <c r="BD90" i="1"/>
  <c r="BD130" i="1"/>
  <c r="BD33" i="1"/>
  <c r="BD235" i="1"/>
  <c r="BD204" i="1"/>
  <c r="BD13" i="1"/>
  <c r="BD141" i="1"/>
  <c r="AJ17" i="1"/>
  <c r="BI130" i="1"/>
  <c r="BI249" i="1"/>
  <c r="BI51" i="1"/>
  <c r="BI13" i="1"/>
  <c r="BI15" i="1"/>
  <c r="BI141" i="1"/>
  <c r="BI52" i="1"/>
  <c r="BI90" i="1"/>
  <c r="BI196" i="1"/>
  <c r="BI199" i="1"/>
  <c r="BI292" i="1"/>
  <c r="BI193" i="1"/>
  <c r="BI8" i="1"/>
  <c r="BI42" i="1"/>
  <c r="BI194" i="1"/>
  <c r="AX130" i="1"/>
  <c r="AX249" i="1"/>
  <c r="AX51" i="1"/>
  <c r="AX13" i="1"/>
  <c r="AX15" i="1"/>
  <c r="AX141" i="1"/>
  <c r="AX52" i="1"/>
  <c r="AX90" i="1"/>
  <c r="AX196" i="1"/>
  <c r="AX199" i="1"/>
  <c r="AX292" i="1"/>
  <c r="AX193" i="1"/>
  <c r="AX8" i="1"/>
  <c r="AX42" i="1"/>
  <c r="AX194" i="1"/>
  <c r="W130" i="1"/>
  <c r="X130" i="1"/>
  <c r="AK130" i="1" s="1"/>
  <c r="Y130" i="1"/>
  <c r="Z130" i="1"/>
  <c r="AA130" i="1"/>
  <c r="AB130" i="1"/>
  <c r="AC130" i="1"/>
  <c r="AD130" i="1"/>
  <c r="AE130" i="1"/>
  <c r="AF130" i="1"/>
  <c r="AG130" i="1"/>
  <c r="AH130" i="1"/>
  <c r="AI130" i="1"/>
  <c r="AJ130" i="1"/>
  <c r="AQ130" i="1" s="1"/>
  <c r="W249" i="1"/>
  <c r="X249" i="1"/>
  <c r="Y249" i="1"/>
  <c r="Z249" i="1"/>
  <c r="AA249" i="1"/>
  <c r="AB249" i="1"/>
  <c r="AC249" i="1"/>
  <c r="AD249" i="1"/>
  <c r="AE249" i="1"/>
  <c r="AF249" i="1"/>
  <c r="AG249" i="1"/>
  <c r="AH249" i="1"/>
  <c r="AI249" i="1"/>
  <c r="AJ249" i="1"/>
  <c r="AQ249"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O141" i="1" s="1"/>
  <c r="AF141" i="1"/>
  <c r="AG141" i="1"/>
  <c r="AH141" i="1"/>
  <c r="AI141" i="1"/>
  <c r="AJ141" i="1"/>
  <c r="W52" i="1"/>
  <c r="X52" i="1"/>
  <c r="Y52" i="1"/>
  <c r="Z52" i="1"/>
  <c r="AA52" i="1"/>
  <c r="AB52" i="1"/>
  <c r="AC52" i="1"/>
  <c r="AD52" i="1"/>
  <c r="AE52" i="1"/>
  <c r="AF52" i="1"/>
  <c r="AG52" i="1"/>
  <c r="AH52" i="1"/>
  <c r="AI52" i="1"/>
  <c r="AJ52" i="1"/>
  <c r="AK52" i="1"/>
  <c r="AQ52" i="1"/>
  <c r="W90" i="1"/>
  <c r="X90" i="1"/>
  <c r="Y90" i="1"/>
  <c r="Z90" i="1"/>
  <c r="AA90" i="1"/>
  <c r="AB90" i="1"/>
  <c r="AC90" i="1"/>
  <c r="AD90" i="1"/>
  <c r="AE90" i="1"/>
  <c r="AF90" i="1"/>
  <c r="AG90" i="1"/>
  <c r="AH90" i="1"/>
  <c r="AI90" i="1"/>
  <c r="AJ90" i="1"/>
  <c r="W196" i="1"/>
  <c r="X196" i="1"/>
  <c r="Y196" i="1"/>
  <c r="Z196" i="1"/>
  <c r="AA196" i="1"/>
  <c r="AB196" i="1"/>
  <c r="AC196" i="1"/>
  <c r="AD196" i="1"/>
  <c r="AE196" i="1"/>
  <c r="AF196" i="1"/>
  <c r="AG196" i="1"/>
  <c r="AH196" i="1"/>
  <c r="AI196" i="1"/>
  <c r="AJ196" i="1"/>
  <c r="AK196" i="1"/>
  <c r="AQ196" i="1"/>
  <c r="W199" i="1"/>
  <c r="X199" i="1"/>
  <c r="Y199" i="1"/>
  <c r="Z199" i="1"/>
  <c r="AA199" i="1"/>
  <c r="AB199" i="1"/>
  <c r="AM199" i="1" s="1"/>
  <c r="AC199" i="1"/>
  <c r="AD199" i="1"/>
  <c r="AE199" i="1"/>
  <c r="AF199" i="1"/>
  <c r="AG199" i="1"/>
  <c r="AH199" i="1"/>
  <c r="AI199" i="1"/>
  <c r="AJ199" i="1"/>
  <c r="AK199" i="1"/>
  <c r="AQ199" i="1"/>
  <c r="W292" i="1"/>
  <c r="X292" i="1"/>
  <c r="Y292" i="1"/>
  <c r="Z292" i="1"/>
  <c r="AA292" i="1"/>
  <c r="AB292" i="1"/>
  <c r="AC292" i="1"/>
  <c r="AD292" i="1"/>
  <c r="AE292" i="1"/>
  <c r="AF292" i="1"/>
  <c r="AG292" i="1"/>
  <c r="AH292" i="1"/>
  <c r="AI292" i="1"/>
  <c r="AJ292" i="1"/>
  <c r="AQ292" i="1" s="1"/>
  <c r="W193" i="1"/>
  <c r="X193" i="1"/>
  <c r="Y193" i="1"/>
  <c r="Z193" i="1"/>
  <c r="AA193" i="1"/>
  <c r="AB193" i="1"/>
  <c r="AC193" i="1"/>
  <c r="AD193" i="1"/>
  <c r="AE193" i="1"/>
  <c r="AF193" i="1"/>
  <c r="AG193" i="1"/>
  <c r="AH193" i="1"/>
  <c r="AI193" i="1"/>
  <c r="AJ193" i="1"/>
  <c r="AL193" i="1"/>
  <c r="AM193" i="1"/>
  <c r="AQ193"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4" i="1"/>
  <c r="X194" i="1"/>
  <c r="Y194" i="1"/>
  <c r="Z194" i="1"/>
  <c r="AA194" i="1"/>
  <c r="AB194" i="1"/>
  <c r="AC194" i="1"/>
  <c r="AD194" i="1"/>
  <c r="AE194" i="1"/>
  <c r="AF194" i="1"/>
  <c r="AG194" i="1"/>
  <c r="AH194" i="1"/>
  <c r="AI194" i="1"/>
  <c r="AJ194" i="1"/>
  <c r="AK8" i="1" l="1"/>
  <c r="AP141" i="1"/>
  <c r="AL13" i="1"/>
  <c r="AM42" i="1"/>
  <c r="AK292" i="1"/>
  <c r="AL130" i="1"/>
  <c r="AL8" i="1"/>
  <c r="AN193" i="1"/>
  <c r="AP51" i="1"/>
  <c r="AQ15" i="1"/>
  <c r="AK15" i="1"/>
  <c r="AO199" i="1"/>
  <c r="AL196" i="1"/>
  <c r="AP130" i="1"/>
  <c r="AO196" i="1"/>
  <c r="AK193" i="1"/>
  <c r="AN194" i="1"/>
  <c r="AK194" i="1"/>
  <c r="AP90" i="1"/>
  <c r="AQ90" i="1"/>
  <c r="AN249" i="1"/>
  <c r="AO90" i="1"/>
  <c r="AP13" i="1"/>
  <c r="AM52" i="1"/>
  <c r="AP199" i="1"/>
  <c r="AK141" i="1"/>
  <c r="AP42" i="1"/>
  <c r="AN51" i="1"/>
  <c r="AK249" i="1"/>
  <c r="AL42" i="1"/>
  <c r="AL90" i="1"/>
  <c r="AN292" i="1"/>
  <c r="AL292" i="1"/>
  <c r="AL199" i="1"/>
  <c r="AL141" i="1"/>
  <c r="AL15" i="1"/>
  <c r="AO249" i="1"/>
  <c r="AN8" i="1"/>
  <c r="AQ42" i="1"/>
  <c r="AK42" i="1"/>
  <c r="AN196" i="1"/>
  <c r="AN52" i="1"/>
  <c r="AQ13" i="1"/>
  <c r="AK13" i="1"/>
  <c r="AO51" i="1"/>
  <c r="AM51" i="1"/>
  <c r="AP249" i="1"/>
  <c r="AM130" i="1"/>
  <c r="AP194" i="1"/>
  <c r="AO42" i="1"/>
  <c r="AP193" i="1"/>
  <c r="AM194" i="1"/>
  <c r="AQ8" i="1"/>
  <c r="AO8" i="1"/>
  <c r="AM196" i="1"/>
  <c r="AM90" i="1"/>
  <c r="AM15" i="1"/>
  <c r="AN13" i="1"/>
  <c r="AQ141" i="1"/>
  <c r="AQ194" i="1"/>
  <c r="AN42" i="1"/>
  <c r="AP292" i="1"/>
  <c r="AO13" i="1"/>
  <c r="AL51" i="1"/>
  <c r="AO193" i="1"/>
  <c r="AP196" i="1"/>
  <c r="AP52" i="1"/>
  <c r="AO52" i="1"/>
  <c r="AP8" i="1"/>
  <c r="AO292" i="1"/>
  <c r="AK90" i="1"/>
  <c r="AM249" i="1"/>
  <c r="AN15" i="1"/>
  <c r="AN141" i="1"/>
  <c r="AM13" i="1"/>
  <c r="AN199" i="1"/>
  <c r="AL194" i="1"/>
  <c r="AO194" i="1"/>
  <c r="AM292" i="1"/>
  <c r="AL52" i="1"/>
  <c r="AM141" i="1"/>
  <c r="AP15" i="1"/>
  <c r="AL249" i="1"/>
  <c r="AO130" i="1"/>
  <c r="AN90" i="1"/>
  <c r="AO15" i="1"/>
  <c r="AN130" i="1"/>
  <c r="BI204" i="1"/>
  <c r="AX204" i="1"/>
  <c r="W204" i="1"/>
  <c r="X204" i="1"/>
  <c r="Y204" i="1"/>
  <c r="Z204" i="1"/>
  <c r="AA204" i="1"/>
  <c r="AB204" i="1"/>
  <c r="AC204" i="1"/>
  <c r="AD204" i="1"/>
  <c r="AE204" i="1"/>
  <c r="AF204" i="1"/>
  <c r="AG204" i="1"/>
  <c r="AH204" i="1"/>
  <c r="AI204" i="1"/>
  <c r="AJ204" i="1"/>
  <c r="AK204" i="1"/>
  <c r="AL204" i="1"/>
  <c r="AQ204" i="1"/>
  <c r="AM204" i="1" l="1"/>
  <c r="AO204" i="1"/>
  <c r="AP204" i="1"/>
  <c r="AN204"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6" i="1"/>
  <c r="AX187" i="1"/>
  <c r="AX232" i="1"/>
  <c r="AX262" i="1"/>
  <c r="W44" i="1"/>
  <c r="X44" i="1"/>
  <c r="Y44" i="1"/>
  <c r="Z44" i="1"/>
  <c r="AA44" i="1"/>
  <c r="AB44" i="1"/>
  <c r="AC44" i="1"/>
  <c r="AD44" i="1"/>
  <c r="AE44" i="1"/>
  <c r="AF44" i="1"/>
  <c r="AG44" i="1"/>
  <c r="AH44" i="1"/>
  <c r="AI44" i="1"/>
  <c r="AJ44" i="1"/>
  <c r="AK44" i="1"/>
  <c r="AL44" i="1"/>
  <c r="AM44" i="1"/>
  <c r="AN44" i="1"/>
  <c r="AO44" i="1"/>
  <c r="AP44" i="1"/>
  <c r="AQ44" i="1"/>
  <c r="W86" i="1"/>
  <c r="X86" i="1"/>
  <c r="Y86" i="1"/>
  <c r="Z86" i="1"/>
  <c r="AA86" i="1"/>
  <c r="AB86" i="1"/>
  <c r="AC86" i="1"/>
  <c r="AD86" i="1"/>
  <c r="AE86" i="1"/>
  <c r="AF86" i="1"/>
  <c r="AG86" i="1"/>
  <c r="AH86" i="1"/>
  <c r="AI86" i="1"/>
  <c r="AJ86" i="1"/>
  <c r="AK86" i="1"/>
  <c r="AL86" i="1"/>
  <c r="AM86" i="1"/>
  <c r="AN86" i="1"/>
  <c r="AO86" i="1"/>
  <c r="AP86" i="1"/>
  <c r="AQ86" i="1"/>
  <c r="W187" i="1"/>
  <c r="X187" i="1"/>
  <c r="Y187" i="1"/>
  <c r="Z187" i="1"/>
  <c r="AA187" i="1"/>
  <c r="AB187" i="1"/>
  <c r="AC187" i="1"/>
  <c r="AD187" i="1"/>
  <c r="AE187" i="1"/>
  <c r="AF187" i="1"/>
  <c r="AG187" i="1"/>
  <c r="AH187" i="1"/>
  <c r="AI187" i="1"/>
  <c r="AJ187" i="1"/>
  <c r="AK187" i="1"/>
  <c r="AL187" i="1"/>
  <c r="AM187" i="1"/>
  <c r="AN187" i="1"/>
  <c r="AO187" i="1"/>
  <c r="AP187" i="1"/>
  <c r="AQ187" i="1"/>
  <c r="W232" i="1"/>
  <c r="X232" i="1"/>
  <c r="Y232" i="1"/>
  <c r="Z232" i="1"/>
  <c r="AA232" i="1"/>
  <c r="AB232" i="1"/>
  <c r="AC232" i="1"/>
  <c r="AD232" i="1"/>
  <c r="AE232" i="1"/>
  <c r="AF232" i="1"/>
  <c r="AG232" i="1"/>
  <c r="AH232" i="1"/>
  <c r="AI232" i="1"/>
  <c r="AJ232" i="1"/>
  <c r="AK232" i="1"/>
  <c r="AL232" i="1"/>
  <c r="AM232" i="1"/>
  <c r="AN232" i="1"/>
  <c r="AO232" i="1"/>
  <c r="AP232" i="1"/>
  <c r="AQ232" i="1"/>
  <c r="W262" i="1"/>
  <c r="X262" i="1"/>
  <c r="Y262" i="1"/>
  <c r="Z262" i="1"/>
  <c r="AA262" i="1"/>
  <c r="AB262" i="1"/>
  <c r="AC262" i="1"/>
  <c r="AD262" i="1"/>
  <c r="AE262" i="1"/>
  <c r="AF262" i="1"/>
  <c r="AG262" i="1"/>
  <c r="AH262" i="1"/>
  <c r="AI262" i="1"/>
  <c r="AJ262" i="1"/>
  <c r="AK262" i="1"/>
  <c r="AL262" i="1"/>
  <c r="AM262" i="1"/>
  <c r="AN262" i="1"/>
  <c r="AO262" i="1"/>
  <c r="AP262" i="1"/>
  <c r="AQ262" i="1"/>
  <c r="BI44" i="1"/>
  <c r="BI86" i="1"/>
  <c r="BI187" i="1"/>
  <c r="BI232" i="1"/>
  <c r="BI262" i="1"/>
  <c r="W6" i="1" l="1"/>
  <c r="X6" i="1"/>
  <c r="Y6" i="1"/>
  <c r="Z6" i="1"/>
  <c r="AL6" i="1" s="1"/>
  <c r="AA6" i="1"/>
  <c r="AB6" i="1"/>
  <c r="AC6" i="1"/>
  <c r="AD6" i="1"/>
  <c r="AE6" i="1"/>
  <c r="AF6" i="1"/>
  <c r="AG6" i="1"/>
  <c r="AH6" i="1"/>
  <c r="AI6" i="1"/>
  <c r="AJ6" i="1"/>
  <c r="AX6" i="1"/>
  <c r="BI6" i="1"/>
  <c r="AN6" i="1" l="1"/>
  <c r="AQ6" i="1"/>
  <c r="AK6" i="1"/>
  <c r="AO6" i="1"/>
  <c r="AP6" i="1"/>
  <c r="AM6" i="1"/>
  <c r="BI235" i="1"/>
  <c r="AX235" i="1"/>
  <c r="W235" i="1"/>
  <c r="X235" i="1"/>
  <c r="Y235" i="1"/>
  <c r="Z235" i="1"/>
  <c r="AA235" i="1"/>
  <c r="AB235" i="1"/>
  <c r="AC235" i="1"/>
  <c r="AD235" i="1"/>
  <c r="AE235" i="1"/>
  <c r="AF235" i="1"/>
  <c r="AG235" i="1"/>
  <c r="AH235" i="1"/>
  <c r="AI235" i="1"/>
  <c r="AJ235" i="1"/>
  <c r="AK235" i="1"/>
  <c r="AL235" i="1"/>
  <c r="AM235" i="1"/>
  <c r="AN235" i="1"/>
  <c r="AO235" i="1"/>
  <c r="AP235" i="1"/>
  <c r="AQ235"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6" i="1"/>
  <c r="AX137" i="1"/>
  <c r="AX138" i="1"/>
  <c r="AX139" i="1"/>
  <c r="AX140" i="1"/>
  <c r="AX142" i="1"/>
  <c r="AX143" i="1"/>
  <c r="AX144" i="1"/>
  <c r="AX145" i="1"/>
  <c r="AX146" i="1"/>
  <c r="AX147" i="1"/>
  <c r="AX148"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8" i="1"/>
  <c r="AX229" i="1"/>
  <c r="AX230" i="1"/>
  <c r="AX231" i="1"/>
  <c r="AX233" i="1"/>
  <c r="AX234" i="1"/>
  <c r="AX236" i="1"/>
  <c r="AX237" i="1"/>
  <c r="AX238" i="1"/>
  <c r="AX239" i="1"/>
  <c r="AX240" i="1"/>
  <c r="AX241" i="1"/>
  <c r="AX242" i="1"/>
  <c r="AX243" i="1"/>
  <c r="AX244" i="1"/>
  <c r="AX245" i="1"/>
  <c r="AX246" i="1"/>
  <c r="AX247" i="1"/>
  <c r="AX248" i="1"/>
  <c r="AX250" i="1"/>
  <c r="AX251" i="1"/>
  <c r="AX254" i="1"/>
  <c r="AX255" i="1"/>
  <c r="AX256" i="1"/>
  <c r="AX257" i="1"/>
  <c r="AX258" i="1"/>
  <c r="AX259" i="1"/>
  <c r="AX260" i="1"/>
  <c r="AX261"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3" i="1"/>
  <c r="AX294" i="1"/>
  <c r="AX295" i="1"/>
  <c r="AX296" i="1"/>
  <c r="AX297" i="1"/>
  <c r="AX298" i="1"/>
  <c r="AX299" i="1"/>
  <c r="AX300" i="1"/>
  <c r="AX301" i="1"/>
  <c r="AX302" i="1"/>
  <c r="AX303" i="1"/>
  <c r="AX304" i="1"/>
  <c r="AX305" i="1"/>
  <c r="AX306" i="1"/>
  <c r="AX307" i="1"/>
  <c r="AX308" i="1"/>
  <c r="AX309" i="1"/>
  <c r="AX310"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Q113" i="1" s="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AK143" i="1"/>
  <c r="AM143" i="1"/>
  <c r="AO143" i="1"/>
  <c r="AP143" i="1"/>
  <c r="AQ143" i="1"/>
  <c r="W144" i="1"/>
  <c r="X144" i="1"/>
  <c r="Y144" i="1"/>
  <c r="Z144" i="1"/>
  <c r="AA144" i="1"/>
  <c r="AB144" i="1"/>
  <c r="AC144" i="1"/>
  <c r="AD144" i="1"/>
  <c r="AE144" i="1"/>
  <c r="AF144" i="1"/>
  <c r="AG144" i="1"/>
  <c r="AH144" i="1"/>
  <c r="AI144" i="1"/>
  <c r="AJ144" i="1"/>
  <c r="AK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AK146" i="1"/>
  <c r="W147" i="1"/>
  <c r="X147" i="1"/>
  <c r="Y147" i="1"/>
  <c r="Z147" i="1"/>
  <c r="AA147" i="1"/>
  <c r="AB147" i="1"/>
  <c r="AC147" i="1"/>
  <c r="AD147" i="1"/>
  <c r="AE147" i="1"/>
  <c r="AF147" i="1"/>
  <c r="AG147" i="1"/>
  <c r="AH147" i="1"/>
  <c r="AI147" i="1"/>
  <c r="AJ147" i="1"/>
  <c r="AQ147" i="1"/>
  <c r="W148" i="1"/>
  <c r="X148" i="1"/>
  <c r="Y148" i="1"/>
  <c r="Z148" i="1"/>
  <c r="AA148" i="1"/>
  <c r="AB148" i="1"/>
  <c r="AC148" i="1"/>
  <c r="AD148" i="1"/>
  <c r="AE148" i="1"/>
  <c r="AF148" i="1"/>
  <c r="AG148" i="1"/>
  <c r="AH148" i="1"/>
  <c r="AI148" i="1"/>
  <c r="AJ148"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L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L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O161" i="1" s="1"/>
  <c r="AF161" i="1"/>
  <c r="AG161" i="1"/>
  <c r="AH161" i="1"/>
  <c r="AI161" i="1"/>
  <c r="AJ161" i="1"/>
  <c r="AK161" i="1"/>
  <c r="AQ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8" i="1"/>
  <c r="X228" i="1"/>
  <c r="Y228" i="1"/>
  <c r="Z228" i="1"/>
  <c r="AA228" i="1"/>
  <c r="AB228" i="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AK231" i="1"/>
  <c r="AL231" i="1"/>
  <c r="AM231" i="1"/>
  <c r="AN231" i="1"/>
  <c r="AO231" i="1"/>
  <c r="AP231" i="1"/>
  <c r="AQ231"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AL234"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AK238" i="1"/>
  <c r="AL238" i="1"/>
  <c r="AM238" i="1"/>
  <c r="AN238" i="1"/>
  <c r="AO238" i="1"/>
  <c r="AP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AK246" i="1"/>
  <c r="AL246" i="1"/>
  <c r="AM246" i="1"/>
  <c r="AN246" i="1"/>
  <c r="AO246" i="1"/>
  <c r="AP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L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Q271" i="1"/>
  <c r="W272" i="1"/>
  <c r="X272" i="1"/>
  <c r="Y272" i="1"/>
  <c r="Z272" i="1"/>
  <c r="AA272" i="1"/>
  <c r="AB272" i="1"/>
  <c r="AC272" i="1"/>
  <c r="AD272" i="1"/>
  <c r="AE272" i="1"/>
  <c r="AF272" i="1"/>
  <c r="AG272" i="1"/>
  <c r="AH272" i="1"/>
  <c r="AI272" i="1"/>
  <c r="AJ272" i="1"/>
  <c r="AK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P287" i="1"/>
  <c r="AQ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N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Q291"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L297" i="1"/>
  <c r="AP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AK302" i="1"/>
  <c r="AL302" i="1"/>
  <c r="AM302" i="1"/>
  <c r="AN302" i="1"/>
  <c r="AO302" i="1"/>
  <c r="AP302" i="1"/>
  <c r="AQ302" i="1"/>
  <c r="W303" i="1"/>
  <c r="X303" i="1"/>
  <c r="Y303" i="1"/>
  <c r="Z303" i="1"/>
  <c r="AA303" i="1"/>
  <c r="AB303" i="1"/>
  <c r="AC303" i="1"/>
  <c r="AD303" i="1"/>
  <c r="AE303" i="1"/>
  <c r="AF303" i="1"/>
  <c r="AG303" i="1"/>
  <c r="AH303" i="1"/>
  <c r="AI303" i="1"/>
  <c r="AJ303" i="1"/>
  <c r="AQ303" i="1"/>
  <c r="W304" i="1"/>
  <c r="X304" i="1"/>
  <c r="Y304" i="1"/>
  <c r="Z304" i="1"/>
  <c r="AA304" i="1"/>
  <c r="AB304" i="1"/>
  <c r="AC304" i="1"/>
  <c r="AD304" i="1"/>
  <c r="AE304" i="1"/>
  <c r="AF304" i="1"/>
  <c r="AG304" i="1"/>
  <c r="AH304" i="1"/>
  <c r="AI304" i="1"/>
  <c r="AJ304" i="1"/>
  <c r="AK304" i="1"/>
  <c r="AL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Q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AK310" i="1"/>
  <c r="AQ310" i="1"/>
  <c r="BF2" i="1"/>
  <c r="AY2" i="1"/>
  <c r="AZ2" i="1"/>
  <c r="BA2" i="1"/>
  <c r="BB2" i="1"/>
  <c r="BC2" i="1"/>
  <c r="BE2" i="1"/>
  <c r="BK276" i="1"/>
  <c r="BD276" i="1" s="1"/>
  <c r="BK5" i="1"/>
  <c r="BD5" i="1" s="1"/>
  <c r="BK180" i="1"/>
  <c r="BD180" i="1" s="1"/>
  <c r="BK212" i="1"/>
  <c r="BD212" i="1" s="1"/>
  <c r="BK57" i="1"/>
  <c r="BD57" i="1" s="1"/>
  <c r="BK185" i="1"/>
  <c r="BD185" i="1" s="1"/>
  <c r="BK71" i="1"/>
  <c r="BD71" i="1" s="1"/>
  <c r="BK280" i="1"/>
  <c r="BD280" i="1" s="1"/>
  <c r="BK258" i="1"/>
  <c r="BD258" i="1" s="1"/>
  <c r="BK113" i="1"/>
  <c r="BD113" i="1" s="1"/>
  <c r="BK299" i="1"/>
  <c r="BD299" i="1" s="1"/>
  <c r="BK305" i="1"/>
  <c r="BD305" i="1" s="1"/>
  <c r="BK29" i="1"/>
  <c r="BD29" i="1" s="1"/>
  <c r="BK236" i="1"/>
  <c r="BD236" i="1" s="1"/>
  <c r="BK27" i="1"/>
  <c r="BD27" i="1" s="1"/>
  <c r="BK104" i="1"/>
  <c r="BD104" i="1" s="1"/>
  <c r="BK76" i="1"/>
  <c r="BD76" i="1" s="1"/>
  <c r="BK127" i="1"/>
  <c r="BD127" i="1" s="1"/>
  <c r="BK198" i="1"/>
  <c r="BD198" i="1" s="1"/>
  <c r="BK272" i="1"/>
  <c r="BD272" i="1" s="1"/>
  <c r="BK222" i="1"/>
  <c r="BD222" i="1" s="1"/>
  <c r="BK238" i="1"/>
  <c r="BD238" i="1" s="1"/>
  <c r="BK146" i="1"/>
  <c r="BD146" i="1" s="1"/>
  <c r="BK273" i="1"/>
  <c r="BD273" i="1" s="1"/>
  <c r="BK28" i="1"/>
  <c r="BD28" i="1" s="1"/>
  <c r="BK14" i="1"/>
  <c r="BD14" i="1" s="1"/>
  <c r="BK231" i="1"/>
  <c r="BD231" i="1" s="1"/>
  <c r="BK277" i="1"/>
  <c r="BD277" i="1" s="1"/>
  <c r="BK308" i="1"/>
  <c r="BD308" i="1" s="1"/>
  <c r="BK116" i="1"/>
  <c r="BD116" i="1" s="1"/>
  <c r="BK290" i="1"/>
  <c r="BD290" i="1" s="1"/>
  <c r="BK19" i="1"/>
  <c r="BD19" i="1" s="1"/>
  <c r="BK288" i="1"/>
  <c r="BD288" i="1" s="1"/>
  <c r="BK36" i="1"/>
  <c r="BD36" i="1" s="1"/>
  <c r="BK301" i="1"/>
  <c r="BD301" i="1" s="1"/>
  <c r="BK97" i="1"/>
  <c r="BD97" i="1" s="1"/>
  <c r="BK215" i="1"/>
  <c r="BD215" i="1" s="1"/>
  <c r="BK4" i="1"/>
  <c r="BD4" i="1" s="1"/>
  <c r="BK184" i="1"/>
  <c r="BD184" i="1" s="1"/>
  <c r="BK270" i="1"/>
  <c r="BD270" i="1" s="1"/>
  <c r="BK279" i="1"/>
  <c r="BD279" i="1" s="1"/>
  <c r="BK77" i="1"/>
  <c r="BD77" i="1" s="1"/>
  <c r="BK17" i="1"/>
  <c r="BD17" i="1" s="1"/>
  <c r="BK148" i="1"/>
  <c r="BD148" i="1" s="1"/>
  <c r="BK23" i="1"/>
  <c r="BD23" i="1" s="1"/>
  <c r="BK132" i="1"/>
  <c r="BD132" i="1" s="1"/>
  <c r="BK105" i="1"/>
  <c r="BD105" i="1" s="1"/>
  <c r="BK188" i="1"/>
  <c r="BD188" i="1" s="1"/>
  <c r="BK161" i="1"/>
  <c r="BD161" i="1" s="1"/>
  <c r="BK63" i="1"/>
  <c r="BD63" i="1" s="1"/>
  <c r="BK179" i="1"/>
  <c r="BD179" i="1" s="1"/>
  <c r="BK98" i="1"/>
  <c r="BD98" i="1" s="1"/>
  <c r="BK303" i="1"/>
  <c r="BD303" i="1" s="1"/>
  <c r="BK201" i="1"/>
  <c r="BD201" i="1" s="1"/>
  <c r="BK147" i="1"/>
  <c r="BD147" i="1" s="1"/>
  <c r="BK274" i="1"/>
  <c r="BD274" i="1" s="1"/>
  <c r="BK55" i="1"/>
  <c r="BD55" i="1" s="1"/>
  <c r="BK16" i="1"/>
  <c r="BD16" i="1" s="1"/>
  <c r="BK269" i="1"/>
  <c r="BD269" i="1" s="1"/>
  <c r="BK46" i="1"/>
  <c r="BD46" i="1" s="1"/>
  <c r="BK229" i="1"/>
  <c r="BD229"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7" i="1"/>
  <c r="BD137" i="1" s="1"/>
  <c r="BK138" i="1"/>
  <c r="BD138" i="1" s="1"/>
  <c r="BK139" i="1"/>
  <c r="BD139" i="1" s="1"/>
  <c r="BK140" i="1"/>
  <c r="BD140" i="1" s="1"/>
  <c r="BK142" i="1"/>
  <c r="BD142" i="1" s="1"/>
  <c r="BK144" i="1"/>
  <c r="BD144" i="1" s="1"/>
  <c r="BK145" i="1"/>
  <c r="BD145" i="1" s="1"/>
  <c r="BK150" i="1"/>
  <c r="BD150" i="1" s="1"/>
  <c r="BK153" i="1"/>
  <c r="BD153" i="1" s="1"/>
  <c r="BK155" i="1"/>
  <c r="BD155" i="1" s="1"/>
  <c r="BK156" i="1"/>
  <c r="BD156" i="1" s="1"/>
  <c r="BK157" i="1"/>
  <c r="BD157" i="1" s="1"/>
  <c r="BK158" i="1"/>
  <c r="BD158"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8" i="1"/>
  <c r="BD228" i="1" s="1"/>
  <c r="BK234" i="1"/>
  <c r="BD234" i="1" s="1"/>
  <c r="BK237" i="1"/>
  <c r="BD237" i="1" s="1"/>
  <c r="BK239" i="1"/>
  <c r="BD239" i="1" s="1"/>
  <c r="BK244" i="1"/>
  <c r="BD244" i="1" s="1"/>
  <c r="BK247" i="1"/>
  <c r="BD247" i="1" s="1"/>
  <c r="BK254" i="1"/>
  <c r="BD254" i="1" s="1"/>
  <c r="BK255" i="1"/>
  <c r="BD255" i="1" s="1"/>
  <c r="BK257" i="1"/>
  <c r="BD257" i="1" s="1"/>
  <c r="BK259" i="1"/>
  <c r="BD259" i="1" s="1"/>
  <c r="BK260" i="1"/>
  <c r="BD260" i="1" s="1"/>
  <c r="BK261" i="1"/>
  <c r="BD261" i="1" s="1"/>
  <c r="BK265" i="1"/>
  <c r="BD265" i="1" s="1"/>
  <c r="BK267" i="1"/>
  <c r="BD267" i="1" s="1"/>
  <c r="BK278" i="1"/>
  <c r="BD278" i="1" s="1"/>
  <c r="BK281" i="1"/>
  <c r="BD281" i="1" s="1"/>
  <c r="BK283" i="1"/>
  <c r="BD283" i="1" s="1"/>
  <c r="BK284" i="1"/>
  <c r="BD284" i="1" s="1"/>
  <c r="BK287" i="1"/>
  <c r="BD287" i="1" s="1"/>
  <c r="BK289" i="1"/>
  <c r="BD289" i="1" s="1"/>
  <c r="BK293" i="1"/>
  <c r="BD293" i="1" s="1"/>
  <c r="BK297" i="1"/>
  <c r="BD297" i="1" s="1"/>
  <c r="BK298" i="1"/>
  <c r="BD298" i="1" s="1"/>
  <c r="BK302" i="1"/>
  <c r="BD302" i="1" s="1"/>
  <c r="BK306" i="1"/>
  <c r="BD306" i="1" s="1"/>
  <c r="BK307" i="1"/>
  <c r="BD307" i="1" s="1"/>
  <c r="BK310" i="1"/>
  <c r="BD310"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7" i="1"/>
  <c r="BD87" i="1" s="1"/>
  <c r="BK88" i="1"/>
  <c r="BD88" i="1" s="1"/>
  <c r="BK92" i="1"/>
  <c r="BD92" i="1" s="1"/>
  <c r="BK107" i="1"/>
  <c r="BD107" i="1" s="1"/>
  <c r="BK109" i="1"/>
  <c r="BD109" i="1" s="1"/>
  <c r="BK117" i="1"/>
  <c r="BD117" i="1" s="1"/>
  <c r="BK119" i="1"/>
  <c r="BD119" i="1" s="1"/>
  <c r="BK124" i="1"/>
  <c r="BD124" i="1" s="1"/>
  <c r="BK125" i="1"/>
  <c r="BD125" i="1" s="1"/>
  <c r="BK143" i="1"/>
  <c r="BD143" i="1" s="1"/>
  <c r="BK151" i="1"/>
  <c r="BD151" i="1" s="1"/>
  <c r="BK152" i="1"/>
  <c r="BD152" i="1" s="1"/>
  <c r="BK154" i="1"/>
  <c r="BD154" i="1" s="1"/>
  <c r="BK159" i="1"/>
  <c r="BD159" i="1" s="1"/>
  <c r="BK160" i="1"/>
  <c r="BD160"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30" i="1"/>
  <c r="BD230" i="1" s="1"/>
  <c r="BK233" i="1"/>
  <c r="BD233" i="1" s="1"/>
  <c r="BK240" i="1"/>
  <c r="BD240" i="1" s="1"/>
  <c r="BK241" i="1"/>
  <c r="BD241" i="1" s="1"/>
  <c r="BK242" i="1"/>
  <c r="BD242" i="1" s="1"/>
  <c r="BK243" i="1"/>
  <c r="BD243" i="1" s="1"/>
  <c r="BK248" i="1"/>
  <c r="BD248" i="1" s="1"/>
  <c r="BK250" i="1"/>
  <c r="BD250" i="1" s="1"/>
  <c r="BK251" i="1"/>
  <c r="BD251" i="1" s="1"/>
  <c r="BK256" i="1"/>
  <c r="BD256" i="1" s="1"/>
  <c r="BK263" i="1"/>
  <c r="BD263" i="1" s="1"/>
  <c r="BK264" i="1"/>
  <c r="BD264" i="1" s="1"/>
  <c r="BK266" i="1"/>
  <c r="BD266" i="1" s="1"/>
  <c r="BK268" i="1"/>
  <c r="BD268" i="1" s="1"/>
  <c r="BK285" i="1"/>
  <c r="BD285" i="1" s="1"/>
  <c r="BK286" i="1"/>
  <c r="BD286" i="1" s="1"/>
  <c r="BK291" i="1"/>
  <c r="BD291" i="1" s="1"/>
  <c r="BK294" i="1"/>
  <c r="BD294" i="1" s="1"/>
  <c r="BK295" i="1"/>
  <c r="BD295" i="1" s="1"/>
  <c r="BK296" i="1"/>
  <c r="BD296" i="1" s="1"/>
  <c r="BK304" i="1"/>
  <c r="BD304" i="1" s="1"/>
  <c r="BK10" i="1"/>
  <c r="BD10" i="1" s="1"/>
  <c r="BK118" i="1"/>
  <c r="BD118" i="1" s="1"/>
  <c r="BK136" i="1"/>
  <c r="BD136" i="1" s="1"/>
  <c r="BK182" i="1"/>
  <c r="BD182" i="1" s="1"/>
  <c r="BK271" i="1"/>
  <c r="BD271" i="1" s="1"/>
  <c r="BK94" i="1"/>
  <c r="BD94" i="1" s="1"/>
  <c r="BK21" i="1"/>
  <c r="BD21" i="1" s="1"/>
  <c r="BK12" i="1"/>
  <c r="BD12" i="1" s="1"/>
  <c r="BK205" i="1"/>
  <c r="BD205" i="1" s="1"/>
  <c r="BK282" i="1"/>
  <c r="BD282" i="1" s="1"/>
  <c r="BK35" i="1"/>
  <c r="BD35" i="1" s="1"/>
  <c r="BK123" i="1"/>
  <c r="BD123" i="1" s="1"/>
  <c r="BK80" i="1"/>
  <c r="BD80" i="1" s="1"/>
  <c r="BK217" i="1"/>
  <c r="BD217" i="1" s="1"/>
  <c r="BK246" i="1"/>
  <c r="BD246" i="1" s="1"/>
  <c r="BK275" i="1"/>
  <c r="BD275" i="1" s="1"/>
  <c r="BK111" i="1"/>
  <c r="BD111" i="1" s="1"/>
  <c r="BK11" i="1"/>
  <c r="BD11" i="1" s="1"/>
  <c r="BK73" i="1"/>
  <c r="BD73" i="1" s="1"/>
  <c r="BK31" i="1"/>
  <c r="BD31" i="1" s="1"/>
  <c r="BK89" i="1"/>
  <c r="BD89" i="1" s="1"/>
  <c r="BK48" i="1"/>
  <c r="BD48" i="1" s="1"/>
  <c r="BK214" i="1"/>
  <c r="BD214" i="1" s="1"/>
  <c r="BK49" i="1"/>
  <c r="BD49" i="1" s="1"/>
  <c r="BK83" i="1"/>
  <c r="BD83" i="1" s="1"/>
  <c r="BK300" i="1"/>
  <c r="BD300" i="1" s="1"/>
  <c r="BK102" i="1"/>
  <c r="BD102" i="1" s="1"/>
  <c r="BK245" i="1"/>
  <c r="BD245" i="1" s="1"/>
  <c r="BK309" i="1"/>
  <c r="BD309" i="1" s="1"/>
  <c r="BK172" i="1"/>
  <c r="BD172" i="1" s="1"/>
  <c r="BK178" i="1"/>
  <c r="BD178" i="1" s="1"/>
  <c r="BK216" i="1"/>
  <c r="BD216" i="1" s="1"/>
  <c r="BK209" i="1"/>
  <c r="BD209" i="1" s="1"/>
  <c r="BK226" i="1"/>
  <c r="BD226" i="1" s="1"/>
  <c r="BK59" i="1"/>
  <c r="BD59" i="1" s="1"/>
  <c r="BK183" i="1"/>
  <c r="BD183" i="1" s="1"/>
  <c r="BK100" i="1"/>
  <c r="BD100" i="1" s="1"/>
  <c r="BI303" i="1"/>
  <c r="BI201" i="1"/>
  <c r="BI147" i="1"/>
  <c r="BI274" i="1"/>
  <c r="BI55" i="1"/>
  <c r="BI16" i="1"/>
  <c r="BI269" i="1"/>
  <c r="BI46" i="1"/>
  <c r="BI229" i="1"/>
  <c r="BI65" i="1"/>
  <c r="BI77" i="1"/>
  <c r="BI17" i="1"/>
  <c r="BI148" i="1"/>
  <c r="BI23" i="1"/>
  <c r="BI132" i="1"/>
  <c r="BI105" i="1"/>
  <c r="BI188" i="1"/>
  <c r="BI161" i="1"/>
  <c r="BI63" i="1"/>
  <c r="BI179" i="1"/>
  <c r="BI98" i="1"/>
  <c r="BI276" i="1"/>
  <c r="BI5" i="1"/>
  <c r="BI180" i="1"/>
  <c r="BI212" i="1"/>
  <c r="BI57" i="1"/>
  <c r="BI185" i="1"/>
  <c r="BI71" i="1"/>
  <c r="BI280" i="1"/>
  <c r="BI258" i="1"/>
  <c r="BI113" i="1"/>
  <c r="BI299" i="1"/>
  <c r="BI305" i="1"/>
  <c r="BI29" i="1"/>
  <c r="BI236" i="1"/>
  <c r="BI27" i="1"/>
  <c r="BI104" i="1"/>
  <c r="BI76" i="1"/>
  <c r="BI127" i="1"/>
  <c r="BI198" i="1"/>
  <c r="BI272" i="1"/>
  <c r="BI222" i="1"/>
  <c r="BI238" i="1"/>
  <c r="BI146" i="1"/>
  <c r="BI273" i="1"/>
  <c r="BI28" i="1"/>
  <c r="BI14" i="1"/>
  <c r="BI231" i="1"/>
  <c r="BI277" i="1"/>
  <c r="BI308" i="1"/>
  <c r="BI116" i="1"/>
  <c r="BI290" i="1"/>
  <c r="BI19" i="1"/>
  <c r="BI288" i="1"/>
  <c r="BI36" i="1"/>
  <c r="BI301" i="1"/>
  <c r="BI97" i="1"/>
  <c r="BI215" i="1"/>
  <c r="BI4" i="1"/>
  <c r="BI184" i="1"/>
  <c r="BI270" i="1"/>
  <c r="BI279" i="1"/>
  <c r="AM206" i="1" l="1"/>
  <c r="AQ166" i="1"/>
  <c r="AK166" i="1"/>
  <c r="AQ162" i="1"/>
  <c r="AK162" i="1"/>
  <c r="AO206" i="1"/>
  <c r="AN206" i="1"/>
  <c r="AO158" i="1"/>
  <c r="AQ206" i="1"/>
  <c r="AL171" i="1"/>
  <c r="AL145" i="1"/>
  <c r="AP136" i="1"/>
  <c r="AP123" i="1"/>
  <c r="AL206" i="1"/>
  <c r="AP206" i="1"/>
  <c r="AL203" i="1"/>
  <c r="AK206" i="1"/>
  <c r="AL212" i="1"/>
  <c r="AP22" i="1"/>
  <c r="AN5" i="1"/>
  <c r="AL133" i="1"/>
  <c r="AN126" i="1"/>
  <c r="AP125" i="1"/>
  <c r="AQ45" i="1"/>
  <c r="AL69" i="1"/>
  <c r="AL55" i="1"/>
  <c r="AL26" i="1"/>
  <c r="AM25" i="1"/>
  <c r="AN106" i="1"/>
  <c r="AN109" i="1"/>
  <c r="AP95" i="1"/>
  <c r="AP271" i="1"/>
  <c r="AQ270" i="1"/>
  <c r="AK270" i="1"/>
  <c r="AL269" i="1"/>
  <c r="AO250" i="1"/>
  <c r="AL220" i="1"/>
  <c r="AN203" i="1"/>
  <c r="AL180" i="1"/>
  <c r="AL85" i="1"/>
  <c r="AO248" i="1"/>
  <c r="AN241" i="1"/>
  <c r="AO233" i="1"/>
  <c r="AK211" i="1"/>
  <c r="AP180" i="1"/>
  <c r="AO298" i="1"/>
  <c r="AL265" i="1"/>
  <c r="AO240" i="1"/>
  <c r="AK225" i="1"/>
  <c r="AN220" i="1"/>
  <c r="AL97" i="1"/>
  <c r="AO297" i="1"/>
  <c r="AL264" i="1"/>
  <c r="AP261" i="1"/>
  <c r="AQ255" i="1"/>
  <c r="AK255" i="1"/>
  <c r="AN251" i="1"/>
  <c r="AO160" i="1"/>
  <c r="AN157" i="1"/>
  <c r="AL116" i="1"/>
  <c r="AQ99" i="1"/>
  <c r="AN274" i="1"/>
  <c r="AK68" i="1"/>
  <c r="AO281" i="1"/>
  <c r="AN269" i="1"/>
  <c r="AP236" i="1"/>
  <c r="AQ94" i="1"/>
  <c r="AK94" i="1"/>
  <c r="AM307" i="1"/>
  <c r="AN237" i="1"/>
  <c r="AP224" i="1"/>
  <c r="AL217" i="1"/>
  <c r="AN211" i="1"/>
  <c r="AK202" i="1"/>
  <c r="AP171" i="1"/>
  <c r="AO91" i="1"/>
  <c r="AP89" i="1"/>
  <c r="AN35" i="1"/>
  <c r="AN12" i="1"/>
  <c r="AM4" i="1"/>
  <c r="AQ304" i="1"/>
  <c r="AQ299" i="1"/>
  <c r="AO286" i="1"/>
  <c r="AK223" i="1"/>
  <c r="AP142" i="1"/>
  <c r="AK133" i="1"/>
  <c r="AO125" i="1"/>
  <c r="AM123" i="1"/>
  <c r="AM108" i="1"/>
  <c r="AN69" i="1"/>
  <c r="AO284" i="1"/>
  <c r="AL237" i="1"/>
  <c r="AL91" i="1"/>
  <c r="AK43" i="1"/>
  <c r="AO5" i="1"/>
  <c r="AL167" i="1"/>
  <c r="AO277" i="1"/>
  <c r="AO230" i="1"/>
  <c r="AL218" i="1"/>
  <c r="AO186" i="1"/>
  <c r="AN178" i="1"/>
  <c r="AN170" i="1"/>
  <c r="AM76" i="1"/>
  <c r="AP73" i="1"/>
  <c r="AL202" i="1"/>
  <c r="AP55" i="1"/>
  <c r="AP294" i="1"/>
  <c r="AL274" i="1"/>
  <c r="AO272" i="1"/>
  <c r="AK177" i="1"/>
  <c r="AO162" i="1"/>
  <c r="AL159" i="1"/>
  <c r="AO94" i="1"/>
  <c r="AQ54" i="1"/>
  <c r="AL22" i="1"/>
  <c r="AP279" i="1"/>
  <c r="AL278" i="1"/>
  <c r="AK274" i="1"/>
  <c r="AN202" i="1"/>
  <c r="AM198" i="1"/>
  <c r="AP144" i="1"/>
  <c r="AL123" i="1"/>
  <c r="AO93" i="1"/>
  <c r="AM91" i="1"/>
  <c r="AN89" i="1"/>
  <c r="AL87" i="1"/>
  <c r="AL78" i="1"/>
  <c r="AL122" i="1"/>
  <c r="AL273" i="1"/>
  <c r="AN165" i="1"/>
  <c r="AM162" i="1"/>
  <c r="AP96" i="1"/>
  <c r="AL4" i="1"/>
  <c r="AQ307" i="1"/>
  <c r="AK307" i="1"/>
  <c r="AP304" i="1"/>
  <c r="AK301" i="1"/>
  <c r="AP244" i="1"/>
  <c r="AN239" i="1"/>
  <c r="AM237" i="1"/>
  <c r="AM217" i="1"/>
  <c r="AL198" i="1"/>
  <c r="AO159" i="1"/>
  <c r="AM55" i="1"/>
  <c r="AL35" i="1"/>
  <c r="AP30" i="1"/>
  <c r="AN7" i="1"/>
  <c r="AL306" i="1"/>
  <c r="AK298" i="1"/>
  <c r="AN286" i="1"/>
  <c r="AM275" i="1"/>
  <c r="AL272" i="1"/>
  <c r="AN265" i="1"/>
  <c r="AP260" i="1"/>
  <c r="AL259" i="1"/>
  <c r="AM256" i="1"/>
  <c r="AP248" i="1"/>
  <c r="AN212" i="1"/>
  <c r="AO211" i="1"/>
  <c r="AL157" i="1"/>
  <c r="AN156" i="1"/>
  <c r="AL154" i="1"/>
  <c r="AM140" i="1"/>
  <c r="AN139" i="1"/>
  <c r="AM133" i="1"/>
  <c r="AQ115" i="1"/>
  <c r="AN308" i="1"/>
  <c r="AO218" i="1"/>
  <c r="AM180" i="1"/>
  <c r="AM164" i="1"/>
  <c r="AL111" i="1"/>
  <c r="AP12" i="1"/>
  <c r="AQ9" i="1"/>
  <c r="AK9" i="1"/>
  <c r="AL279" i="1"/>
  <c r="AP240" i="1"/>
  <c r="AP230" i="1"/>
  <c r="AP114" i="1"/>
  <c r="AQ93" i="1"/>
  <c r="AM92" i="1"/>
  <c r="AP65" i="1"/>
  <c r="AM122" i="1"/>
  <c r="AM118" i="1"/>
  <c r="AO117" i="1"/>
  <c r="AN34" i="1"/>
  <c r="AL32" i="1"/>
  <c r="AM27" i="1"/>
  <c r="AO306" i="1"/>
  <c r="AP303" i="1"/>
  <c r="AN303" i="1"/>
  <c r="AO299" i="1"/>
  <c r="AN296" i="1"/>
  <c r="AL293" i="1"/>
  <c r="AL289" i="1"/>
  <c r="AQ280" i="1"/>
  <c r="AN250" i="1"/>
  <c r="AN242" i="1"/>
  <c r="AO180" i="1"/>
  <c r="AM153" i="1"/>
  <c r="AO152" i="1"/>
  <c r="AQ145" i="1"/>
  <c r="AO145" i="1"/>
  <c r="AK145" i="1"/>
  <c r="AO88" i="1"/>
  <c r="AN81" i="1"/>
  <c r="AL81" i="1"/>
  <c r="AP78" i="1"/>
  <c r="AN77" i="1"/>
  <c r="AO58" i="1"/>
  <c r="AP56" i="1"/>
  <c r="AN56" i="1"/>
  <c r="AN54" i="1"/>
  <c r="AP40" i="1"/>
  <c r="AL40" i="1"/>
  <c r="AP39" i="1"/>
  <c r="AL39" i="1"/>
  <c r="AL37" i="1"/>
  <c r="AN28" i="1"/>
  <c r="AQ26" i="1"/>
  <c r="AL310" i="1"/>
  <c r="AO310" i="1"/>
  <c r="AM294" i="1"/>
  <c r="AM293" i="1"/>
  <c r="AQ279" i="1"/>
  <c r="AM267" i="1"/>
  <c r="AO266" i="1"/>
  <c r="AM266" i="1"/>
  <c r="AO265" i="1"/>
  <c r="AO264" i="1"/>
  <c r="AM264" i="1"/>
  <c r="AM263" i="1"/>
  <c r="AO261" i="1"/>
  <c r="AO259" i="1"/>
  <c r="AM254" i="1"/>
  <c r="AO244" i="1"/>
  <c r="AO242" i="1"/>
  <c r="AN208" i="1"/>
  <c r="AL208" i="1"/>
  <c r="AN207" i="1"/>
  <c r="AO205" i="1"/>
  <c r="AO192" i="1"/>
  <c r="AM189" i="1"/>
  <c r="AK184" i="1"/>
  <c r="AO178" i="1"/>
  <c r="AM178" i="1"/>
  <c r="AL177" i="1"/>
  <c r="AL176" i="1"/>
  <c r="AQ175" i="1"/>
  <c r="AO172" i="1"/>
  <c r="AM171" i="1"/>
  <c r="AP166" i="1"/>
  <c r="AP162" i="1"/>
  <c r="AN162" i="1"/>
  <c r="AM154" i="1"/>
  <c r="AO150" i="1"/>
  <c r="AN148" i="1"/>
  <c r="AL148" i="1"/>
  <c r="AN147" i="1"/>
  <c r="AO146" i="1"/>
  <c r="AQ136" i="1"/>
  <c r="AP135" i="1"/>
  <c r="AN134" i="1"/>
  <c r="AN131" i="1"/>
  <c r="AP120" i="1"/>
  <c r="AL120" i="1"/>
  <c r="AL119" i="1"/>
  <c r="AP115" i="1"/>
  <c r="AL115" i="1"/>
  <c r="AP103" i="1"/>
  <c r="AL99" i="1"/>
  <c r="AN76" i="1"/>
  <c r="AM73" i="1"/>
  <c r="AP71" i="1"/>
  <c r="AO66" i="1"/>
  <c r="AN53" i="1"/>
  <c r="AL53" i="1"/>
  <c r="AO41" i="1"/>
  <c r="AM37" i="1"/>
  <c r="AL276" i="1"/>
  <c r="AP273" i="1"/>
  <c r="AP267" i="1"/>
  <c r="AN267" i="1"/>
  <c r="AM248" i="1"/>
  <c r="AP247" i="1"/>
  <c r="AN229" i="1"/>
  <c r="AL229" i="1"/>
  <c r="AL213" i="1"/>
  <c r="AQ183" i="1"/>
  <c r="AN179" i="1"/>
  <c r="AN155" i="1"/>
  <c r="AM308" i="1"/>
  <c r="AQ297" i="1"/>
  <c r="AM286" i="1"/>
  <c r="AQ244" i="1"/>
  <c r="AM244" i="1"/>
  <c r="AK244" i="1"/>
  <c r="AO237" i="1"/>
  <c r="AK237" i="1"/>
  <c r="AP233" i="1"/>
  <c r="AP229" i="1"/>
  <c r="AL228" i="1"/>
  <c r="AP225" i="1"/>
  <c r="AL225" i="1"/>
  <c r="AN219" i="1"/>
  <c r="AP205" i="1"/>
  <c r="AN205" i="1"/>
  <c r="AP198" i="1"/>
  <c r="AN198" i="1"/>
  <c r="AP195" i="1"/>
  <c r="AL192" i="1"/>
  <c r="AN191" i="1"/>
  <c r="AL191" i="1"/>
  <c r="AL190" i="1"/>
  <c r="AQ188" i="1"/>
  <c r="AQ158" i="1"/>
  <c r="AK158" i="1"/>
  <c r="AQ11" i="1"/>
  <c r="AP307" i="1"/>
  <c r="AM301" i="1"/>
  <c r="AM299" i="1"/>
  <c r="AK297" i="1"/>
  <c r="AP284" i="1"/>
  <c r="AN282" i="1"/>
  <c r="AK281" i="1"/>
  <c r="AL275" i="1"/>
  <c r="AN273" i="1"/>
  <c r="AP308" i="1"/>
  <c r="AL308" i="1"/>
  <c r="AN306" i="1"/>
  <c r="AM305" i="1"/>
  <c r="AK303" i="1"/>
  <c r="AP298" i="1"/>
  <c r="AL298" i="1"/>
  <c r="AO295" i="1"/>
  <c r="AO293" i="1"/>
  <c r="AO289" i="1"/>
  <c r="AL287" i="1"/>
  <c r="AO278" i="1"/>
  <c r="AQ274" i="1"/>
  <c r="AM270" i="1"/>
  <c r="AO260" i="1"/>
  <c r="AM259" i="1"/>
  <c r="AO256" i="1"/>
  <c r="AP251" i="1"/>
  <c r="AN247" i="1"/>
  <c r="AQ101" i="1"/>
  <c r="AO101" i="1"/>
  <c r="AN310" i="1"/>
  <c r="AP305" i="1"/>
  <c r="AM298" i="1"/>
  <c r="AQ269" i="1"/>
  <c r="AK269" i="1"/>
  <c r="AM240" i="1"/>
  <c r="AM211" i="1"/>
  <c r="AO210" i="1"/>
  <c r="AO129" i="1"/>
  <c r="AM129" i="1"/>
  <c r="AL128" i="1"/>
  <c r="AM120" i="1"/>
  <c r="AM119" i="1"/>
  <c r="AK116" i="1"/>
  <c r="AO11" i="1"/>
  <c r="AM11" i="1"/>
  <c r="AK11" i="1"/>
  <c r="AL7" i="1"/>
  <c r="AP295" i="1"/>
  <c r="AL294" i="1"/>
  <c r="AP289" i="1"/>
  <c r="AP286" i="1"/>
  <c r="AP283" i="1"/>
  <c r="AN283" i="1"/>
  <c r="AM280" i="1"/>
  <c r="AN278" i="1"/>
  <c r="AQ277" i="1"/>
  <c r="AM277" i="1"/>
  <c r="AM276" i="1"/>
  <c r="AO275" i="1"/>
  <c r="AO273" i="1"/>
  <c r="AQ272" i="1"/>
  <c r="AM255" i="1"/>
  <c r="AQ247" i="1"/>
  <c r="AK247" i="1"/>
  <c r="AN244" i="1"/>
  <c r="AL243" i="1"/>
  <c r="AQ239" i="1"/>
  <c r="AK239" i="1"/>
  <c r="AP237" i="1"/>
  <c r="AM234" i="1"/>
  <c r="AL230" i="1"/>
  <c r="AN223" i="1"/>
  <c r="AK218" i="1"/>
  <c r="AQ212" i="1"/>
  <c r="AQ181" i="1"/>
  <c r="AO181" i="1"/>
  <c r="AK181" i="1"/>
  <c r="AN177" i="1"/>
  <c r="AP176" i="1"/>
  <c r="AM175" i="1"/>
  <c r="AO174" i="1"/>
  <c r="AP173" i="1"/>
  <c r="AN171" i="1"/>
  <c r="AL170" i="1"/>
  <c r="AQ167" i="1"/>
  <c r="AL163" i="1"/>
  <c r="AM161" i="1"/>
  <c r="AO140" i="1"/>
  <c r="AL139" i="1"/>
  <c r="AQ138" i="1"/>
  <c r="AM138" i="1"/>
  <c r="AK138" i="1"/>
  <c r="AO134" i="1"/>
  <c r="AO124" i="1"/>
  <c r="AL96" i="1"/>
  <c r="AL95" i="1"/>
  <c r="AN94" i="1"/>
  <c r="AO92" i="1"/>
  <c r="AM88" i="1"/>
  <c r="AP85" i="1"/>
  <c r="AP75" i="1"/>
  <c r="AN75" i="1"/>
  <c r="AM72" i="1"/>
  <c r="AN71" i="1"/>
  <c r="AO64" i="1"/>
  <c r="AN63" i="1"/>
  <c r="AP45" i="1"/>
  <c r="AN45" i="1"/>
  <c r="AO43" i="1"/>
  <c r="AM43" i="1"/>
  <c r="AN30" i="1"/>
  <c r="AL30" i="1"/>
  <c r="AP26" i="1"/>
  <c r="AL14" i="1"/>
  <c r="AN9" i="1"/>
  <c r="AQ5" i="1"/>
  <c r="AM5" i="1"/>
  <c r="AK5" i="1"/>
  <c r="AN118" i="1"/>
  <c r="AL114" i="1"/>
  <c r="AL108" i="1"/>
  <c r="AP106" i="1"/>
  <c r="AM60" i="1"/>
  <c r="AN58" i="1"/>
  <c r="AL57" i="1"/>
  <c r="AK54" i="1"/>
  <c r="AP53" i="1"/>
  <c r="AO40" i="1"/>
  <c r="AM38" i="1"/>
  <c r="AQ34" i="1"/>
  <c r="AL28" i="1"/>
  <c r="AQ25" i="1"/>
  <c r="AO25" i="1"/>
  <c r="AK25" i="1"/>
  <c r="AL24" i="1"/>
  <c r="AN19" i="1"/>
  <c r="AO17" i="1"/>
  <c r="AM236" i="1"/>
  <c r="AM233" i="1"/>
  <c r="AM230" i="1"/>
  <c r="AO228"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1" i="1"/>
  <c r="AP160" i="1"/>
  <c r="AN152" i="1"/>
  <c r="AL152" i="1"/>
  <c r="AP151" i="1"/>
  <c r="AN151" i="1"/>
  <c r="AQ150" i="1"/>
  <c r="AK150" i="1"/>
  <c r="AP148" i="1"/>
  <c r="AK142" i="1"/>
  <c r="AL138" i="1"/>
  <c r="AM136" i="1"/>
  <c r="AP133" i="1"/>
  <c r="AN129" i="1"/>
  <c r="AL129" i="1"/>
  <c r="AK128" i="1"/>
  <c r="AL126" i="1"/>
  <c r="AP119" i="1"/>
  <c r="AO111" i="1"/>
  <c r="AP109" i="1"/>
  <c r="AK108" i="1"/>
  <c r="AM107" i="1"/>
  <c r="AO98" i="1"/>
  <c r="AL92" i="1"/>
  <c r="AP87" i="1"/>
  <c r="AO84" i="1"/>
  <c r="AM75" i="1"/>
  <c r="AO70" i="1"/>
  <c r="AO69" i="1"/>
  <c r="AO68" i="1"/>
  <c r="AM68" i="1"/>
  <c r="AL67" i="1"/>
  <c r="AL65" i="1"/>
  <c r="AN64" i="1"/>
  <c r="AP43" i="1"/>
  <c r="AL43" i="1"/>
  <c r="AN32" i="1"/>
  <c r="AQ257" i="1"/>
  <c r="AP91" i="1"/>
  <c r="AL9" i="1"/>
  <c r="AO169" i="1"/>
  <c r="AP168" i="1"/>
  <c r="AO165" i="1"/>
  <c r="AP159" i="1"/>
  <c r="AM155" i="1"/>
  <c r="AP154" i="1"/>
  <c r="AO147" i="1"/>
  <c r="AM145" i="1"/>
  <c r="AM142" i="1"/>
  <c r="AP139" i="1"/>
  <c r="AN135" i="1"/>
  <c r="AL131" i="1"/>
  <c r="AP126" i="1"/>
  <c r="AL125" i="1"/>
  <c r="AN124" i="1"/>
  <c r="AN113" i="1"/>
  <c r="AN111" i="1"/>
  <c r="AL98" i="1"/>
  <c r="AO87" i="1"/>
  <c r="AN84" i="1"/>
  <c r="AM77" i="1"/>
  <c r="AQ73" i="1"/>
  <c r="AK73" i="1"/>
  <c r="AM69" i="1"/>
  <c r="AO65" i="1"/>
  <c r="AO61" i="1"/>
  <c r="AO56" i="1"/>
  <c r="AM54" i="1"/>
  <c r="AP35" i="1"/>
  <c r="AO28" i="1"/>
  <c r="AN26" i="1"/>
  <c r="AP25" i="1"/>
  <c r="AN17" i="1"/>
  <c r="AO12" i="1"/>
  <c r="AK305" i="1"/>
  <c r="AP190" i="1"/>
  <c r="AN166" i="1"/>
  <c r="AO241" i="1"/>
  <c r="AO223" i="1"/>
  <c r="AP211" i="1"/>
  <c r="AL189" i="1"/>
  <c r="AQ180" i="1"/>
  <c r="AK180" i="1"/>
  <c r="AP310" i="1"/>
  <c r="AM297" i="1"/>
  <c r="AL295" i="1"/>
  <c r="AN294" i="1"/>
  <c r="AM284" i="1"/>
  <c r="AQ281" i="1"/>
  <c r="AL277" i="1"/>
  <c r="AP275" i="1"/>
  <c r="AO270" i="1"/>
  <c r="AL256" i="1"/>
  <c r="AL247" i="1"/>
  <c r="AN218" i="1"/>
  <c r="AP214" i="1"/>
  <c r="AQ213" i="1"/>
  <c r="AK213" i="1"/>
  <c r="AM208" i="1"/>
  <c r="AO207" i="1"/>
  <c r="AL197" i="1"/>
  <c r="AP192" i="1"/>
  <c r="AO184" i="1"/>
  <c r="AL183" i="1"/>
  <c r="AN182" i="1"/>
  <c r="AP178" i="1"/>
  <c r="AL173" i="1"/>
  <c r="AQ153" i="1"/>
  <c r="AP67" i="1"/>
  <c r="AL63" i="1"/>
  <c r="AM39" i="1"/>
  <c r="AQ27" i="1"/>
  <c r="AQ22" i="1"/>
  <c r="AM17" i="1"/>
  <c r="AP5" i="1"/>
  <c r="AQ308" i="1"/>
  <c r="AN297" i="1"/>
  <c r="AQ282" i="1"/>
  <c r="AP243" i="1"/>
  <c r="AN160" i="1"/>
  <c r="AP28" i="1"/>
  <c r="AO303" i="1"/>
  <c r="AP296" i="1"/>
  <c r="AM274" i="1"/>
  <c r="AM247" i="1"/>
  <c r="AQ225" i="1"/>
  <c r="AP207" i="1"/>
  <c r="AN140" i="1"/>
  <c r="AO128" i="1"/>
  <c r="AQ122" i="1"/>
  <c r="AK122" i="1"/>
  <c r="AO108" i="1"/>
  <c r="AK101" i="1"/>
  <c r="AK93" i="1"/>
  <c r="AL88" i="1"/>
  <c r="AL77" i="1"/>
  <c r="AK308" i="1"/>
  <c r="AN284" i="1"/>
  <c r="AO116" i="1"/>
  <c r="AP68" i="1"/>
  <c r="AL286" i="1"/>
  <c r="AK278" i="1"/>
  <c r="AN266" i="1"/>
  <c r="AL233" i="1"/>
  <c r="AO305" i="1"/>
  <c r="AN299" i="1"/>
  <c r="AL291" i="1"/>
  <c r="AN287" i="1"/>
  <c r="AL284" i="1"/>
  <c r="AO282" i="1"/>
  <c r="AL280" i="1"/>
  <c r="AN279" i="1"/>
  <c r="AK277" i="1"/>
  <c r="AO257" i="1"/>
  <c r="AN254" i="1"/>
  <c r="AM250" i="1"/>
  <c r="AN243" i="1"/>
  <c r="AL236" i="1"/>
  <c r="AM221" i="1"/>
  <c r="AP217" i="1"/>
  <c r="AO214" i="1"/>
  <c r="AP213" i="1"/>
  <c r="AM212" i="1"/>
  <c r="AP201" i="1"/>
  <c r="AM195" i="1"/>
  <c r="AN186" i="1"/>
  <c r="AN184" i="1"/>
  <c r="AN175" i="1"/>
  <c r="AQ173" i="1"/>
  <c r="AK173" i="1"/>
  <c r="AM169" i="1"/>
  <c r="AL166" i="1"/>
  <c r="AL160" i="1"/>
  <c r="AL155" i="1"/>
  <c r="AO154" i="1"/>
  <c r="AM144" i="1"/>
  <c r="AL142" i="1"/>
  <c r="AO138" i="1"/>
  <c r="AL135" i="1"/>
  <c r="AQ133" i="1"/>
  <c r="AQ131" i="1"/>
  <c r="AK131" i="1"/>
  <c r="AP122" i="1"/>
  <c r="AQ103" i="1"/>
  <c r="AK103" i="1"/>
  <c r="AP99" i="1"/>
  <c r="AQ98" i="1"/>
  <c r="AK98" i="1"/>
  <c r="AO97" i="1"/>
  <c r="AM95" i="1"/>
  <c r="AN91" i="1"/>
  <c r="AO89" i="1"/>
  <c r="AO75" i="1"/>
  <c r="AL72" i="1"/>
  <c r="AN65" i="1"/>
  <c r="AQ43" i="1"/>
  <c r="AO38" i="1"/>
  <c r="AP34" i="1"/>
  <c r="AP24" i="1"/>
  <c r="AM14" i="1"/>
  <c r="AP9" i="1"/>
  <c r="AK282" i="1"/>
  <c r="AP270" i="1"/>
  <c r="AQ168" i="1"/>
  <c r="AO14" i="1"/>
  <c r="AO301" i="1"/>
  <c r="AL281" i="1"/>
  <c r="AM224" i="1"/>
  <c r="AO195" i="1"/>
  <c r="AO269" i="1"/>
  <c r="AN263" i="1"/>
  <c r="AP256" i="1"/>
  <c r="AM243" i="1"/>
  <c r="AL221" i="1"/>
  <c r="AM184" i="1"/>
  <c r="AL172" i="1"/>
  <c r="AP167" i="1"/>
  <c r="AN159" i="1"/>
  <c r="AP131" i="1"/>
  <c r="AL106" i="1"/>
  <c r="AM87" i="1"/>
  <c r="AO73" i="1"/>
  <c r="AL71" i="1"/>
  <c r="AM65" i="1"/>
  <c r="AM28" i="1"/>
  <c r="AM12" i="1"/>
  <c r="AO294" i="1"/>
  <c r="AN291" i="1"/>
  <c r="AK257" i="1"/>
  <c r="AL240" i="1"/>
  <c r="AP181" i="1"/>
  <c r="AO81" i="1"/>
  <c r="AO307" i="1"/>
  <c r="AL303" i="1"/>
  <c r="AL301" i="1"/>
  <c r="AN298" i="1"/>
  <c r="AP280" i="1"/>
  <c r="AQ276" i="1"/>
  <c r="AK276" i="1"/>
  <c r="AP274" i="1"/>
  <c r="AL260" i="1"/>
  <c r="AM257" i="1"/>
  <c r="AL254" i="1"/>
  <c r="AO251" i="1"/>
  <c r="AL250" i="1"/>
  <c r="AL241" i="1"/>
  <c r="AQ236" i="1"/>
  <c r="AK236" i="1"/>
  <c r="AN228" i="1"/>
  <c r="AN225" i="1"/>
  <c r="AL223" i="1"/>
  <c r="AQ221" i="1"/>
  <c r="AP219" i="1"/>
  <c r="AQ218" i="1"/>
  <c r="AP203" i="1"/>
  <c r="AP200" i="1"/>
  <c r="AL195" i="1"/>
  <c r="AO189" i="1"/>
  <c r="AP188" i="1"/>
  <c r="AN180" i="1"/>
  <c r="AL169" i="1"/>
  <c r="AM159" i="1"/>
  <c r="AM146" i="1"/>
  <c r="AP145" i="1"/>
  <c r="AL144" i="1"/>
  <c r="AO122" i="1"/>
  <c r="AQ116" i="1"/>
  <c r="AQ111" i="1"/>
  <c r="AK111" i="1"/>
  <c r="AL109" i="1"/>
  <c r="AP107" i="1"/>
  <c r="AM97" i="1"/>
  <c r="AO96" i="1"/>
  <c r="AM94" i="1"/>
  <c r="AN78" i="1"/>
  <c r="AP77" i="1"/>
  <c r="AN73" i="1"/>
  <c r="AL56" i="1"/>
  <c r="AP54" i="1"/>
  <c r="AL41" i="1"/>
  <c r="AN40" i="1"/>
  <c r="AP37" i="1"/>
  <c r="AM19" i="1"/>
  <c r="AN18" i="1"/>
  <c r="AL12" i="1"/>
  <c r="AP4" i="1"/>
  <c r="AM261" i="1"/>
  <c r="AL248" i="1"/>
  <c r="AP186" i="1"/>
  <c r="AO106" i="1"/>
  <c r="AO255" i="1"/>
  <c r="AL164" i="1"/>
  <c r="AN142" i="1"/>
  <c r="AM98" i="1"/>
  <c r="AQ301" i="1"/>
  <c r="AM278" i="1"/>
  <c r="AP266" i="1"/>
  <c r="AO247" i="1"/>
  <c r="AQ229" i="1"/>
  <c r="AM225" i="1"/>
  <c r="AL207" i="1"/>
  <c r="AO191" i="1"/>
  <c r="AP170" i="1"/>
  <c r="AK169" i="1"/>
  <c r="AK165" i="1"/>
  <c r="AK140" i="1"/>
  <c r="AO133" i="1"/>
  <c r="AN125" i="1"/>
  <c r="AP124" i="1"/>
  <c r="AN122" i="1"/>
  <c r="AP121" i="1"/>
  <c r="AP111" i="1"/>
  <c r="AO107" i="1"/>
  <c r="AN101" i="1"/>
  <c r="AN96" i="1"/>
  <c r="AN93" i="1"/>
  <c r="AP92" i="1"/>
  <c r="AO77" i="1"/>
  <c r="AM70" i="1"/>
  <c r="AQ56" i="1"/>
  <c r="AK56" i="1"/>
  <c r="AO54" i="1"/>
  <c r="AP36" i="1"/>
  <c r="AP32" i="1"/>
  <c r="AL25" i="1"/>
  <c r="AN22" i="1"/>
  <c r="AN11" i="1"/>
  <c r="AP7" i="1"/>
  <c r="AQ305" i="1"/>
  <c r="AM242" i="1"/>
  <c r="AO221" i="1"/>
  <c r="AP202" i="1"/>
  <c r="AO182" i="1"/>
  <c r="AK168" i="1"/>
  <c r="AL34" i="1"/>
  <c r="AN307" i="1"/>
  <c r="AL296" i="1"/>
  <c r="AQ283" i="1"/>
  <c r="AN281" i="1"/>
  <c r="AO274" i="1"/>
  <c r="AP208" i="1"/>
  <c r="AO200" i="1"/>
  <c r="AP306" i="1"/>
  <c r="AL305" i="1"/>
  <c r="AK299" i="1"/>
  <c r="AN295" i="1"/>
  <c r="AL282" i="1"/>
  <c r="AM281" i="1"/>
  <c r="AO280" i="1"/>
  <c r="AN277" i="1"/>
  <c r="AM272" i="1"/>
  <c r="AL263" i="1"/>
  <c r="AL257" i="1"/>
  <c r="AN256" i="1"/>
  <c r="AQ254" i="1"/>
  <c r="AP241" i="1"/>
  <c r="AQ234" i="1"/>
  <c r="AP221" i="1"/>
  <c r="AP218" i="1"/>
  <c r="AM205" i="1"/>
  <c r="AP182" i="1"/>
  <c r="AN173" i="1"/>
  <c r="AO166" i="1"/>
  <c r="AL162" i="1"/>
  <c r="AP157" i="1"/>
  <c r="AL151" i="1"/>
  <c r="AO142" i="1"/>
  <c r="AN136" i="1"/>
  <c r="AP129" i="1"/>
  <c r="AQ108" i="1"/>
  <c r="AM101" i="1"/>
  <c r="AN98" i="1"/>
  <c r="AM93" i="1"/>
  <c r="AQ91" i="1"/>
  <c r="AK91" i="1"/>
  <c r="AM85" i="1"/>
  <c r="AP81" i="1"/>
  <c r="AP76" i="1"/>
  <c r="AO72" i="1"/>
  <c r="AQ68" i="1"/>
  <c r="AM64" i="1"/>
  <c r="AL45" i="1"/>
  <c r="AL38" i="1"/>
  <c r="AN37" i="1"/>
  <c r="AM34" i="1"/>
  <c r="AL18" i="1"/>
  <c r="AL5" i="1"/>
  <c r="AM289" i="1"/>
  <c r="AP276" i="1"/>
  <c r="AM273" i="1"/>
  <c r="AM271" i="1"/>
  <c r="AP259" i="1"/>
  <c r="AP239" i="1"/>
  <c r="AP234" i="1"/>
  <c r="AL224" i="1"/>
  <c r="AM220" i="1"/>
  <c r="AO219" i="1"/>
  <c r="AP163" i="1"/>
  <c r="AQ96" i="1"/>
  <c r="AK96" i="1"/>
  <c r="AN95" i="1"/>
  <c r="AN72" i="1"/>
  <c r="AP57" i="1"/>
  <c r="AN24" i="1"/>
  <c r="AO22" i="1"/>
  <c r="AM310" i="1"/>
  <c r="AM306" i="1"/>
  <c r="AM304" i="1"/>
  <c r="AP272" i="1"/>
  <c r="AL267" i="1"/>
  <c r="AQ237" i="1"/>
  <c r="AM210" i="1"/>
  <c r="AP165" i="1"/>
  <c r="AM125" i="1"/>
  <c r="AN214" i="1"/>
  <c r="AO208" i="1"/>
  <c r="AO168" i="1"/>
  <c r="AO156" i="1"/>
  <c r="AN114" i="1"/>
  <c r="AP113" i="1"/>
  <c r="AP98" i="1"/>
  <c r="AO239" i="1"/>
  <c r="AQ224" i="1"/>
  <c r="AN201" i="1"/>
  <c r="AP197" i="1"/>
  <c r="AM186" i="1"/>
  <c r="AM166" i="1"/>
  <c r="AP301" i="1"/>
  <c r="AL299" i="1"/>
  <c r="AP291" i="1"/>
  <c r="AQ289" i="1"/>
  <c r="AK289" i="1"/>
  <c r="AM287" i="1"/>
  <c r="AP282" i="1"/>
  <c r="AM279" i="1"/>
  <c r="AN270" i="1"/>
  <c r="AP269" i="1"/>
  <c r="AQ267" i="1"/>
  <c r="AN261" i="1"/>
  <c r="AP257" i="1"/>
  <c r="AP255" i="1"/>
  <c r="AL242" i="1"/>
  <c r="AN234" i="1"/>
  <c r="AM228" i="1"/>
  <c r="AN221" i="1"/>
  <c r="AM219" i="1"/>
  <c r="AM214" i="1"/>
  <c r="AO213" i="1"/>
  <c r="AM201" i="1"/>
  <c r="AO197" i="1"/>
  <c r="AN181" i="1"/>
  <c r="AM177" i="1"/>
  <c r="AN174" i="1"/>
  <c r="AQ170" i="1"/>
  <c r="AP128" i="1"/>
  <c r="AP64" i="1"/>
  <c r="AO26" i="1"/>
  <c r="AM295" i="1"/>
  <c r="AP265" i="1"/>
  <c r="AP263" i="1"/>
  <c r="AM181" i="1"/>
  <c r="AM179" i="1"/>
  <c r="AP161" i="1"/>
  <c r="AP155" i="1"/>
  <c r="AQ142" i="1"/>
  <c r="AN39" i="1"/>
  <c r="AQ169" i="1"/>
  <c r="AM283" i="1"/>
  <c r="AL266" i="1"/>
  <c r="AM239" i="1"/>
  <c r="AL219" i="1"/>
  <c r="AL214" i="1"/>
  <c r="AQ186" i="1"/>
  <c r="AM156" i="1"/>
  <c r="AN67" i="1"/>
  <c r="AL244" i="1"/>
  <c r="AM303" i="1"/>
  <c r="AP299" i="1"/>
  <c r="AM296" i="1"/>
  <c r="AL283" i="1"/>
  <c r="AP281" i="1"/>
  <c r="AP277" i="1"/>
  <c r="AL270" i="1"/>
  <c r="AO263" i="1"/>
  <c r="AL261" i="1"/>
  <c r="AN257" i="1"/>
  <c r="AP254" i="1"/>
  <c r="AM251" i="1"/>
  <c r="AP250" i="1"/>
  <c r="AP242" i="1"/>
  <c r="AM241" i="1"/>
  <c r="AL239" i="1"/>
  <c r="AQ219" i="1"/>
  <c r="AM213" i="1"/>
  <c r="AP210" i="1"/>
  <c r="AM197" i="1"/>
  <c r="AN188" i="1"/>
  <c r="AQ184" i="1"/>
  <c r="AQ182" i="1"/>
  <c r="AQ177" i="1"/>
  <c r="AL174" i="1"/>
  <c r="AO170" i="1"/>
  <c r="AM158" i="1"/>
  <c r="AO155" i="1"/>
  <c r="AK147" i="1"/>
  <c r="AP118" i="1"/>
  <c r="AM103" i="1"/>
  <c r="AP84" i="1"/>
  <c r="AL68" i="1"/>
  <c r="AP18" i="1"/>
  <c r="AP278" i="1"/>
  <c r="AO308" i="1"/>
  <c r="AL307" i="1"/>
  <c r="AQ298" i="1"/>
  <c r="AP293" i="1"/>
  <c r="AM291" i="1"/>
  <c r="AM282" i="1"/>
  <c r="AN275" i="1"/>
  <c r="AN271" i="1"/>
  <c r="AM269" i="1"/>
  <c r="AN260" i="1"/>
  <c r="AL251" i="1"/>
  <c r="AO236" i="1"/>
  <c r="AN233" i="1"/>
  <c r="AM229" i="1"/>
  <c r="AP228" i="1"/>
  <c r="AP223" i="1"/>
  <c r="AK221" i="1"/>
  <c r="AL211" i="1"/>
  <c r="AM207" i="1"/>
  <c r="AL200" i="1"/>
  <c r="AP191" i="1"/>
  <c r="AM190" i="1"/>
  <c r="AP189" i="1"/>
  <c r="AP177" i="1"/>
  <c r="AM150" i="1"/>
  <c r="AQ146" i="1"/>
  <c r="AN145" i="1"/>
  <c r="AL121" i="1"/>
  <c r="AO120" i="1"/>
  <c r="AO34" i="1"/>
  <c r="AO276" i="1"/>
  <c r="AN304" i="1"/>
  <c r="AM265" i="1"/>
  <c r="AP264" i="1"/>
  <c r="AM260" i="1"/>
  <c r="AQ211" i="1"/>
  <c r="AM202" i="1"/>
  <c r="AN14" i="1"/>
  <c r="AM9" i="1"/>
  <c r="AN168" i="1"/>
  <c r="AL156" i="1"/>
  <c r="AN153" i="1"/>
  <c r="AM151" i="1"/>
  <c r="AP150" i="1"/>
  <c r="AP146" i="1"/>
  <c r="AN143" i="1"/>
  <c r="AL134" i="1"/>
  <c r="AL117" i="1"/>
  <c r="AK115" i="1"/>
  <c r="AO113" i="1"/>
  <c r="AL103" i="1"/>
  <c r="AM99" i="1"/>
  <c r="AM78" i="1"/>
  <c r="AL76" i="1"/>
  <c r="AL70" i="1"/>
  <c r="AM67" i="1"/>
  <c r="AP66" i="1"/>
  <c r="AQ63" i="1"/>
  <c r="AN61" i="1"/>
  <c r="AM58" i="1"/>
  <c r="AO57" i="1"/>
  <c r="AQ53" i="1"/>
  <c r="AK53" i="1"/>
  <c r="AN41" i="1"/>
  <c r="AO36" i="1"/>
  <c r="AQ35" i="1"/>
  <c r="AM30" i="1"/>
  <c r="AM24" i="1"/>
  <c r="AO7" i="1"/>
  <c r="AO4" i="1"/>
  <c r="AM203" i="1"/>
  <c r="AO202" i="1"/>
  <c r="AL201" i="1"/>
  <c r="AN197" i="1"/>
  <c r="AL186" i="1"/>
  <c r="AM182" i="1"/>
  <c r="AL178" i="1"/>
  <c r="AP174" i="1"/>
  <c r="AN163" i="1"/>
  <c r="AP152" i="1"/>
  <c r="AM147" i="1"/>
  <c r="AL140" i="1"/>
  <c r="AP138" i="1"/>
  <c r="AO131" i="1"/>
  <c r="AO118" i="1"/>
  <c r="AM116" i="1"/>
  <c r="AM106" i="1"/>
  <c r="AL101" i="1"/>
  <c r="AP94" i="1"/>
  <c r="AL93" i="1"/>
  <c r="AP79" i="1"/>
  <c r="AQ76" i="1"/>
  <c r="AP63" i="1"/>
  <c r="AM61" i="1"/>
  <c r="AQ60" i="1"/>
  <c r="AK60" i="1"/>
  <c r="AL58" i="1"/>
  <c r="AN57" i="1"/>
  <c r="AM45" i="1"/>
  <c r="AM41" i="1"/>
  <c r="AP38" i="1"/>
  <c r="AN36" i="1"/>
  <c r="AM26" i="1"/>
  <c r="AM22" i="1"/>
  <c r="AL19" i="1"/>
  <c r="AL11" i="1"/>
  <c r="AN4" i="1"/>
  <c r="AM172" i="1"/>
  <c r="AL168" i="1"/>
  <c r="AM165" i="1"/>
  <c r="AP164" i="1"/>
  <c r="AP158" i="1"/>
  <c r="AM157" i="1"/>
  <c r="AP156" i="1"/>
  <c r="AN150" i="1"/>
  <c r="AL147" i="1"/>
  <c r="AN146" i="1"/>
  <c r="AN144" i="1"/>
  <c r="AL143" i="1"/>
  <c r="AQ140" i="1"/>
  <c r="AP134" i="1"/>
  <c r="AM128" i="1"/>
  <c r="AM124" i="1"/>
  <c r="AO121" i="1"/>
  <c r="AP117" i="1"/>
  <c r="AO115" i="1"/>
  <c r="AM113" i="1"/>
  <c r="AO109" i="1"/>
  <c r="AK99" i="1"/>
  <c r="AM89" i="1"/>
  <c r="AO79" i="1"/>
  <c r="AQ78" i="1"/>
  <c r="AK78" i="1"/>
  <c r="AM71" i="1"/>
  <c r="AP70" i="1"/>
  <c r="AQ67" i="1"/>
  <c r="AN66" i="1"/>
  <c r="AL61" i="1"/>
  <c r="AP60" i="1"/>
  <c r="AM57" i="1"/>
  <c r="AO53" i="1"/>
  <c r="AM36" i="1"/>
  <c r="AO32" i="1"/>
  <c r="AP27" i="1"/>
  <c r="AQ24" i="1"/>
  <c r="AK24" i="1"/>
  <c r="AQ19" i="1"/>
  <c r="AK19" i="1"/>
  <c r="AM18" i="1"/>
  <c r="AM7" i="1"/>
  <c r="AP140" i="1"/>
  <c r="AN138" i="1"/>
  <c r="AM131" i="1"/>
  <c r="AO119" i="1"/>
  <c r="AN115" i="1"/>
  <c r="AQ106" i="1"/>
  <c r="AK106" i="1"/>
  <c r="AP101" i="1"/>
  <c r="AP93" i="1"/>
  <c r="AN79" i="1"/>
  <c r="AM66" i="1"/>
  <c r="AO60" i="1"/>
  <c r="AP58" i="1"/>
  <c r="AN38" i="1"/>
  <c r="AL36" i="1"/>
  <c r="AO27" i="1"/>
  <c r="AP19" i="1"/>
  <c r="AP17" i="1"/>
  <c r="AP11" i="1"/>
  <c r="AL124" i="1"/>
  <c r="AN121" i="1"/>
  <c r="AL113" i="1"/>
  <c r="AM111" i="1"/>
  <c r="AN107" i="1"/>
  <c r="AO103" i="1"/>
  <c r="AM96" i="1"/>
  <c r="AL89" i="1"/>
  <c r="AL84" i="1"/>
  <c r="AM81" i="1"/>
  <c r="AL75" i="1"/>
  <c r="AP72" i="1"/>
  <c r="AN68" i="1"/>
  <c r="AL64" i="1"/>
  <c r="AM56" i="1"/>
  <c r="AL54" i="1"/>
  <c r="AN43" i="1"/>
  <c r="AM40" i="1"/>
  <c r="AK26" i="1"/>
  <c r="AN25" i="1"/>
  <c r="AK22" i="1"/>
  <c r="AP14" i="1"/>
  <c r="AO9" i="1"/>
  <c r="AQ200" i="1"/>
  <c r="AK200" i="1"/>
  <c r="AO198" i="1"/>
  <c r="AP184" i="1"/>
  <c r="AM183" i="1"/>
  <c r="AL181" i="1"/>
  <c r="AO176" i="1"/>
  <c r="AQ172" i="1"/>
  <c r="AK172" i="1"/>
  <c r="AM167" i="1"/>
  <c r="AQ165" i="1"/>
  <c r="AP153" i="1"/>
  <c r="AO151" i="1"/>
  <c r="AL150" i="1"/>
  <c r="AP147" i="1"/>
  <c r="AL146" i="1"/>
  <c r="AO136" i="1"/>
  <c r="AQ128" i="1"/>
  <c r="AO123" i="1"/>
  <c r="AM121" i="1"/>
  <c r="AN117" i="1"/>
  <c r="AM115" i="1"/>
  <c r="AM109" i="1"/>
  <c r="AO99" i="1"/>
  <c r="AQ89" i="1"/>
  <c r="AK89" i="1"/>
  <c r="AM79" i="1"/>
  <c r="AO78" i="1"/>
  <c r="AQ71" i="1"/>
  <c r="AN70" i="1"/>
  <c r="AL66" i="1"/>
  <c r="AM63" i="1"/>
  <c r="AP61" i="1"/>
  <c r="AN60" i="1"/>
  <c r="AO55" i="1"/>
  <c r="AM53" i="1"/>
  <c r="AQ36" i="1"/>
  <c r="AK36" i="1"/>
  <c r="AM35" i="1"/>
  <c r="AM32" i="1"/>
  <c r="AN27" i="1"/>
  <c r="AO24" i="1"/>
  <c r="AO19" i="1"/>
  <c r="AQ18" i="1"/>
  <c r="AQ7" i="1"/>
  <c r="AM134" i="1"/>
  <c r="AM117" i="1"/>
  <c r="AN85" i="1"/>
  <c r="AL73" i="1"/>
  <c r="AP69" i="1"/>
  <c r="AN55" i="1"/>
  <c r="AO37" i="1"/>
  <c r="AQ12" i="1"/>
  <c r="AK12" i="1"/>
  <c r="AO291" i="1"/>
  <c r="AO283" i="1"/>
  <c r="AO267" i="1"/>
  <c r="AK267" i="1"/>
  <c r="AN255" i="1"/>
  <c r="AN230" i="1"/>
  <c r="AO224" i="1"/>
  <c r="AK224" i="1"/>
  <c r="AN210" i="1"/>
  <c r="AO203" i="1"/>
  <c r="AK203" i="1"/>
  <c r="AN161" i="1"/>
  <c r="AQ126" i="1"/>
  <c r="AO126" i="1"/>
  <c r="AM126" i="1"/>
  <c r="AK126" i="1"/>
  <c r="AP116" i="1"/>
  <c r="AQ114" i="1"/>
  <c r="AO114" i="1"/>
  <c r="AM114" i="1"/>
  <c r="AK114" i="1"/>
  <c r="AN100" i="1"/>
  <c r="AP97" i="1"/>
  <c r="AN301" i="1"/>
  <c r="AN280" i="1"/>
  <c r="AN272" i="1"/>
  <c r="AO296" i="1"/>
  <c r="AO287" i="1"/>
  <c r="AO279" i="1"/>
  <c r="AK279" i="1"/>
  <c r="AN276" i="1"/>
  <c r="AN264" i="1"/>
  <c r="AO254" i="1"/>
  <c r="AK254" i="1"/>
  <c r="AO243" i="1"/>
  <c r="AN236" i="1"/>
  <c r="AO229" i="1"/>
  <c r="AK229" i="1"/>
  <c r="AO220" i="1"/>
  <c r="AN213" i="1"/>
  <c r="AN200" i="1"/>
  <c r="AN192" i="1"/>
  <c r="AM174" i="1"/>
  <c r="AO157" i="1"/>
  <c r="AP108" i="1"/>
  <c r="AN108" i="1"/>
  <c r="AN305" i="1"/>
  <c r="AK283" i="1"/>
  <c r="AN259" i="1"/>
  <c r="AO304" i="1"/>
  <c r="AN293" i="1"/>
  <c r="AO271" i="1"/>
  <c r="AN248" i="1"/>
  <c r="AN240" i="1"/>
  <c r="AO234" i="1"/>
  <c r="AK234" i="1"/>
  <c r="AN217" i="1"/>
  <c r="AO212" i="1"/>
  <c r="AK212" i="1"/>
  <c r="AN195" i="1"/>
  <c r="AN190" i="1"/>
  <c r="AN189" i="1"/>
  <c r="AM188" i="1"/>
  <c r="AO171" i="1"/>
  <c r="AM160" i="1"/>
  <c r="AM152" i="1"/>
  <c r="AQ148" i="1"/>
  <c r="AO148" i="1"/>
  <c r="AM148" i="1"/>
  <c r="AK148" i="1"/>
  <c r="AQ139" i="1"/>
  <c r="AO139" i="1"/>
  <c r="AM139" i="1"/>
  <c r="AK139" i="1"/>
  <c r="AQ135" i="1"/>
  <c r="AO135" i="1"/>
  <c r="AM135" i="1"/>
  <c r="AK135" i="1"/>
  <c r="AP88" i="1"/>
  <c r="AO188" i="1"/>
  <c r="AK188" i="1"/>
  <c r="AO179" i="1"/>
  <c r="AN176" i="1"/>
  <c r="AO167" i="1"/>
  <c r="AK167" i="1"/>
  <c r="AN164" i="1"/>
  <c r="AN154" i="1"/>
  <c r="AN119" i="1"/>
  <c r="AN116" i="1"/>
  <c r="AN97" i="1"/>
  <c r="AO95" i="1"/>
  <c r="AN88" i="1"/>
  <c r="AN87" i="1"/>
  <c r="AO39" i="1"/>
  <c r="AO175" i="1"/>
  <c r="AK175" i="1"/>
  <c r="AN172" i="1"/>
  <c r="AN158" i="1"/>
  <c r="AO153" i="1"/>
  <c r="AK153" i="1"/>
  <c r="AO144" i="1"/>
  <c r="AN133" i="1"/>
  <c r="AN128" i="1"/>
  <c r="AN123" i="1"/>
  <c r="AN120" i="1"/>
  <c r="AN103" i="1"/>
  <c r="AN99" i="1"/>
  <c r="AN92"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1" i="1"/>
  <c r="BI95" i="1"/>
  <c r="BI96" i="1"/>
  <c r="BI99" i="1"/>
  <c r="BI101" i="1"/>
  <c r="BI103" i="1"/>
  <c r="BI106" i="1"/>
  <c r="BI108" i="1"/>
  <c r="BI110" i="1"/>
  <c r="BI112" i="1"/>
  <c r="BI114" i="1"/>
  <c r="BI115" i="1"/>
  <c r="BI120" i="1"/>
  <c r="BI121" i="1"/>
  <c r="BI122" i="1"/>
  <c r="BI126" i="1"/>
  <c r="BI128" i="1"/>
  <c r="BI129" i="1"/>
  <c r="BI131" i="1"/>
  <c r="BI133" i="1"/>
  <c r="BI134" i="1"/>
  <c r="BI135" i="1"/>
  <c r="BI137" i="1"/>
  <c r="BI138" i="1"/>
  <c r="BI139" i="1"/>
  <c r="BI140" i="1"/>
  <c r="BI142" i="1"/>
  <c r="BI144" i="1"/>
  <c r="BI145" i="1"/>
  <c r="BI150" i="1"/>
  <c r="BI153" i="1"/>
  <c r="BI155" i="1"/>
  <c r="BI156" i="1"/>
  <c r="BI157" i="1"/>
  <c r="BI158"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8" i="1"/>
  <c r="BI234" i="1"/>
  <c r="BI237" i="1"/>
  <c r="BI239" i="1"/>
  <c r="BI244" i="1"/>
  <c r="BI247" i="1"/>
  <c r="BI254" i="1"/>
  <c r="BI255" i="1"/>
  <c r="BI257" i="1"/>
  <c r="BI259" i="1"/>
  <c r="BI260" i="1"/>
  <c r="BI261" i="1"/>
  <c r="BI265" i="1"/>
  <c r="BI267" i="1"/>
  <c r="BI278" i="1"/>
  <c r="BI281" i="1"/>
  <c r="BI283" i="1"/>
  <c r="BI284" i="1"/>
  <c r="BI287" i="1"/>
  <c r="BI289" i="1"/>
  <c r="BI293" i="1"/>
  <c r="BI297" i="1"/>
  <c r="BI298" i="1"/>
  <c r="BI302" i="1"/>
  <c r="BI306" i="1"/>
  <c r="BI307" i="1"/>
  <c r="BI310" i="1"/>
  <c r="BI2" i="1"/>
  <c r="BI7" i="1"/>
  <c r="BI30" i="1"/>
  <c r="BI32" i="1"/>
  <c r="BI34" i="1"/>
  <c r="BI38" i="1"/>
  <c r="BI40" i="1"/>
  <c r="BI41" i="1"/>
  <c r="BI58" i="1"/>
  <c r="BI61" i="1"/>
  <c r="BI66" i="1"/>
  <c r="BI69" i="1"/>
  <c r="BI70" i="1"/>
  <c r="BI72" i="1"/>
  <c r="BI75" i="1"/>
  <c r="BI81" i="1"/>
  <c r="BI84" i="1"/>
  <c r="BI85" i="1"/>
  <c r="BI87" i="1"/>
  <c r="BI88" i="1"/>
  <c r="BI92" i="1"/>
  <c r="BI107" i="1"/>
  <c r="BI109" i="1"/>
  <c r="BI117" i="1"/>
  <c r="BI119" i="1"/>
  <c r="BI124" i="1"/>
  <c r="BI125" i="1"/>
  <c r="BI143" i="1"/>
  <c r="BI151" i="1"/>
  <c r="BI152" i="1"/>
  <c r="BI154" i="1"/>
  <c r="BI159" i="1"/>
  <c r="BI160" i="1"/>
  <c r="BI163" i="1"/>
  <c r="BI164" i="1"/>
  <c r="BI171" i="1"/>
  <c r="BI174" i="1"/>
  <c r="BI176" i="1"/>
  <c r="BI186" i="1"/>
  <c r="BI189" i="1"/>
  <c r="BI190" i="1"/>
  <c r="BI191" i="1"/>
  <c r="BI192" i="1"/>
  <c r="BI195" i="1"/>
  <c r="BI208" i="1"/>
  <c r="BI220" i="1"/>
  <c r="BI230" i="1"/>
  <c r="BI233" i="1"/>
  <c r="BI240" i="1"/>
  <c r="BI241" i="1"/>
  <c r="BI242" i="1"/>
  <c r="BI243" i="1"/>
  <c r="BI248" i="1"/>
  <c r="BI250" i="1"/>
  <c r="BI251" i="1"/>
  <c r="BI256" i="1"/>
  <c r="BI263" i="1"/>
  <c r="BI264" i="1"/>
  <c r="BI266" i="1"/>
  <c r="BI268" i="1"/>
  <c r="BI285" i="1"/>
  <c r="BI286" i="1"/>
  <c r="BI291" i="1"/>
  <c r="BI294" i="1"/>
  <c r="BI295" i="1"/>
  <c r="BI296" i="1"/>
  <c r="BI304" i="1"/>
  <c r="BI10" i="1"/>
  <c r="BI118" i="1"/>
  <c r="BI136" i="1"/>
  <c r="BI182" i="1"/>
  <c r="BI271" i="1"/>
  <c r="BI94" i="1"/>
  <c r="BI21" i="1"/>
  <c r="BI12" i="1"/>
  <c r="BI205" i="1"/>
  <c r="BI282" i="1"/>
  <c r="BI35" i="1"/>
  <c r="BI123" i="1"/>
  <c r="BI80" i="1"/>
  <c r="BI217" i="1"/>
  <c r="BI246" i="1"/>
  <c r="BI275" i="1"/>
  <c r="BI111" i="1"/>
  <c r="BI11" i="1"/>
  <c r="BI73" i="1"/>
  <c r="BI31" i="1"/>
  <c r="BI89" i="1"/>
  <c r="BI48" i="1"/>
  <c r="BI214" i="1"/>
  <c r="BI49" i="1"/>
  <c r="BI83" i="1"/>
  <c r="BI300" i="1"/>
  <c r="BI102" i="1"/>
  <c r="BI245" i="1"/>
  <c r="BI309" i="1"/>
  <c r="BI172" i="1"/>
  <c r="BI178" i="1"/>
  <c r="BI216" i="1"/>
  <c r="BI209" i="1"/>
  <c r="BI226" i="1"/>
  <c r="BI59" i="1"/>
  <c r="BI183" i="1"/>
  <c r="BI100" i="1"/>
  <c r="AX2" i="1"/>
  <c r="W2" i="1" l="1"/>
  <c r="X2" i="1"/>
  <c r="Y2" i="1"/>
  <c r="Z2" i="1"/>
  <c r="AA2" i="1"/>
  <c r="AB2" i="1"/>
  <c r="AC2" i="1"/>
  <c r="AD2" i="1"/>
  <c r="AE2" i="1"/>
  <c r="AO2" i="1" s="1"/>
  <c r="AF2" i="1"/>
  <c r="AG2" i="1"/>
  <c r="AH2" i="1"/>
  <c r="AI2" i="1"/>
  <c r="AJ2" i="1"/>
  <c r="AK2" i="1"/>
  <c r="AQ2" i="1"/>
  <c r="AL2" i="1" l="1"/>
  <c r="AP2" i="1"/>
  <c r="AN2" i="1"/>
  <c r="AM2" i="1"/>
  <c r="BI93" i="1" l="1"/>
  <c r="BK93" i="1"/>
  <c r="BD93" i="1" s="1"/>
</calcChain>
</file>

<file path=xl/sharedStrings.xml><?xml version="1.0" encoding="utf-8"?>
<sst xmlns="http://schemas.openxmlformats.org/spreadsheetml/2006/main" count="4710" uniqueCount="1276">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</sst>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1">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0"/>
  <sheetViews>
    <sheetView tabSelected="1" zoomScale="70" zoomScaleNormal="70" workbookViewId="0">
      <pane ySplit="1" topLeftCell="A207" activePane="bottomLeft" state="frozen"/>
      <selection pane="bottomLeft" activeCell="V227" sqref="V227"/>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168</v>
      </c>
      <c r="C2" t="s">
        <v>305</v>
      </c>
      <c r="E2" s="17" t="s">
        <v>1083</v>
      </c>
      <c r="G2" s="17" t="s">
        <v>566</v>
      </c>
      <c r="J2" t="s">
        <v>443</v>
      </c>
      <c r="K2" t="s">
        <v>438</v>
      </c>
      <c r="L2" t="s">
        <v>443</v>
      </c>
      <c r="M2" t="s">
        <v>438</v>
      </c>
      <c r="N2" t="s">
        <v>443</v>
      </c>
      <c r="O2" t="s">
        <v>438</v>
      </c>
      <c r="P2" t="s">
        <v>443</v>
      </c>
      <c r="Q2" t="s">
        <v>438</v>
      </c>
      <c r="R2" t="s">
        <v>443</v>
      </c>
      <c r="S2" t="s">
        <v>438</v>
      </c>
      <c r="V2" s="8" t="s">
        <v>1071</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c r="B3" s="17" t="s">
        <v>1160</v>
      </c>
      <c r="C3" s="17" t="s">
        <v>840</v>
      </c>
      <c r="E3" s="17" t="s">
        <v>1083</v>
      </c>
      <c r="G3" s="17" t="s">
        <v>1161</v>
      </c>
      <c r="J3" s="17">
        <v>1500</v>
      </c>
      <c r="K3" s="17">
        <v>1800</v>
      </c>
      <c r="L3" s="17">
        <v>1500</v>
      </c>
      <c r="M3" s="17">
        <v>1800</v>
      </c>
      <c r="N3" s="17">
        <v>1500</v>
      </c>
      <c r="O3" s="17">
        <v>1800</v>
      </c>
      <c r="P3" s="17">
        <v>1500</v>
      </c>
      <c r="Q3" s="17">
        <v>1800</v>
      </c>
      <c r="R3" s="17">
        <v>1500</v>
      </c>
      <c r="S3" s="17">
        <v>1800</v>
      </c>
      <c r="V3" s="8" t="s">
        <v>1162</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1163</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961</v>
      </c>
      <c r="C4" t="s">
        <v>376</v>
      </c>
      <c r="E4" s="17" t="s">
        <v>1083</v>
      </c>
      <c r="G4" s="16" t="s">
        <v>962</v>
      </c>
      <c r="J4">
        <v>1500</v>
      </c>
      <c r="K4">
        <v>1830</v>
      </c>
      <c r="L4">
        <v>1500</v>
      </c>
      <c r="M4">
        <v>1830</v>
      </c>
      <c r="N4">
        <v>1500</v>
      </c>
      <c r="O4">
        <v>1830</v>
      </c>
      <c r="P4">
        <v>1500</v>
      </c>
      <c r="Q4">
        <v>1830</v>
      </c>
      <c r="R4">
        <v>1500</v>
      </c>
      <c r="S4">
        <v>1830</v>
      </c>
      <c r="V4" s="8" t="s">
        <v>1058</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1057</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c r="B5" t="s">
        <v>890</v>
      </c>
      <c r="C5" t="s">
        <v>846</v>
      </c>
      <c r="E5" s="17" t="s">
        <v>1083</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c r="B6" s="17" t="s">
        <v>1135</v>
      </c>
      <c r="C6" s="17" t="s">
        <v>845</v>
      </c>
      <c r="E6" s="17" t="s">
        <v>1083</v>
      </c>
      <c r="G6" s="16" t="s">
        <v>1136</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1138</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1137</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c r="B7" t="s">
        <v>169</v>
      </c>
      <c r="C7" t="s">
        <v>301</v>
      </c>
      <c r="E7" s="17" t="s">
        <v>1083</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c r="B8" s="17" t="s">
        <v>1213</v>
      </c>
      <c r="C8" s="17" t="s">
        <v>845</v>
      </c>
      <c r="D8" s="17"/>
      <c r="E8" s="17" t="s">
        <v>1083</v>
      </c>
      <c r="F8" s="17"/>
      <c r="G8" s="17" t="s">
        <v>1214</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1215</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c r="B9" t="s">
        <v>60</v>
      </c>
      <c r="C9" t="s">
        <v>640</v>
      </c>
      <c r="E9" s="17" t="s">
        <v>1083</v>
      </c>
      <c r="G9" s="17" t="s">
        <v>458</v>
      </c>
      <c r="H9" t="s">
        <v>436</v>
      </c>
      <c r="I9" t="s">
        <v>438</v>
      </c>
      <c r="J9" t="s">
        <v>436</v>
      </c>
      <c r="K9" t="s">
        <v>438</v>
      </c>
      <c r="L9" t="s">
        <v>436</v>
      </c>
      <c r="M9" t="s">
        <v>438</v>
      </c>
      <c r="N9" t="s">
        <v>436</v>
      </c>
      <c r="O9" t="s">
        <v>438</v>
      </c>
      <c r="P9" t="s">
        <v>436</v>
      </c>
      <c r="Q9" t="s">
        <v>438</v>
      </c>
      <c r="R9" t="s">
        <v>436</v>
      </c>
      <c r="S9" t="s">
        <v>438</v>
      </c>
      <c r="T9" t="s">
        <v>436</v>
      </c>
      <c r="U9" t="s">
        <v>438</v>
      </c>
      <c r="V9" s="8" t="s">
        <v>1086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c r="B10" t="s">
        <v>235</v>
      </c>
      <c r="C10" t="s">
        <v>271</v>
      </c>
      <c r="E10" s="17" t="s">
        <v>1083</v>
      </c>
      <c r="G10" s="17" t="s">
        <v>632</v>
      </c>
      <c r="V10" s="8" t="s">
        <v>1087</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c r="B11" s="17" t="s">
        <v>251</v>
      </c>
      <c r="C11" s="17" t="s">
        <v>640</v>
      </c>
      <c r="D11" s="17"/>
      <c r="E11" s="17" t="s">
        <v>1083</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c r="B12" t="s">
        <v>1251</v>
      </c>
      <c r="C12" t="s">
        <v>841</v>
      </c>
      <c r="E12" s="17" t="s">
        <v>1083</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1250</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c r="B13" s="17" t="s">
        <v>1178</v>
      </c>
      <c r="C13" s="17" t="s">
        <v>321</v>
      </c>
      <c r="E13" s="17" t="s">
        <v>1083</v>
      </c>
      <c r="G13" s="17" t="s">
        <v>1179</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1180</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1181</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c r="B14" s="17" t="s">
        <v>937</v>
      </c>
      <c r="C14" s="17" t="s">
        <v>843</v>
      </c>
      <c r="D14" s="17"/>
      <c r="E14" s="17" t="s">
        <v>1083</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1041</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1040</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c r="B15" s="17" t="s">
        <v>1182</v>
      </c>
      <c r="C15" s="17" t="s">
        <v>1064</v>
      </c>
      <c r="D15" s="17"/>
      <c r="E15" s="17" t="s">
        <v>1083</v>
      </c>
      <c r="F15" s="17"/>
      <c r="G15" s="27" t="s">
        <v>1183</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1184</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1185</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c r="B16" s="17" t="s">
        <v>857</v>
      </c>
      <c r="C16" s="17" t="s">
        <v>844</v>
      </c>
      <c r="D16" s="17"/>
      <c r="E16" s="17" t="s">
        <v>1083</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c r="B17" s="17" t="s">
        <v>869</v>
      </c>
      <c r="C17" s="17" t="s">
        <v>844</v>
      </c>
      <c r="D17" s="17"/>
      <c r="E17" s="17" t="s">
        <v>1084</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c r="B18" t="s">
        <v>61</v>
      </c>
      <c r="C18" t="s">
        <v>305</v>
      </c>
      <c r="E18" s="17" t="s">
        <v>1083</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1088</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c r="B19" s="17" t="s">
        <v>949</v>
      </c>
      <c r="C19" t="s">
        <v>376</v>
      </c>
      <c r="E19" s="17" t="s">
        <v>1083</v>
      </c>
      <c r="G19" s="16" t="s">
        <v>950</v>
      </c>
      <c r="H19">
        <v>1600</v>
      </c>
      <c r="I19">
        <v>1800</v>
      </c>
      <c r="J19">
        <v>1600</v>
      </c>
      <c r="K19">
        <v>1800</v>
      </c>
      <c r="L19">
        <v>1600</v>
      </c>
      <c r="M19">
        <v>1800</v>
      </c>
      <c r="N19">
        <v>1600</v>
      </c>
      <c r="O19">
        <v>1800</v>
      </c>
      <c r="P19">
        <v>1600</v>
      </c>
      <c r="Q19">
        <v>1800</v>
      </c>
      <c r="R19">
        <v>1600</v>
      </c>
      <c r="S19">
        <v>1800</v>
      </c>
      <c r="T19">
        <v>1600</v>
      </c>
      <c r="U19">
        <v>1800</v>
      </c>
      <c r="V19" s="12" t="s">
        <v>1050</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c r="B20" s="8" t="s">
        <v>62</v>
      </c>
      <c r="C20" s="8" t="s">
        <v>641</v>
      </c>
      <c r="D20" s="8"/>
      <c r="E20" s="17" t="s">
        <v>1085</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c r="B21" s="17" t="s">
        <v>241</v>
      </c>
      <c r="C21" s="17" t="s">
        <v>841</v>
      </c>
      <c r="D21" s="17"/>
      <c r="E21" s="17" t="s">
        <v>1083</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c r="B22" s="17" t="s">
        <v>63</v>
      </c>
      <c r="C22" s="17" t="s">
        <v>301</v>
      </c>
      <c r="D22" s="17"/>
      <c r="E22" s="17" t="s">
        <v>1083</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c r="B23" s="1" t="s">
        <v>873</v>
      </c>
      <c r="C23" s="17" t="s">
        <v>844</v>
      </c>
      <c r="E23" s="17" t="s">
        <v>1083</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c r="B24" t="s">
        <v>64</v>
      </c>
      <c r="C24" t="s">
        <v>1064</v>
      </c>
      <c r="E24" s="17" t="s">
        <v>1083</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1089</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c r="B25" s="8" t="s">
        <v>65</v>
      </c>
      <c r="C25" s="8" t="s">
        <v>641</v>
      </c>
      <c r="D25" s="8"/>
      <c r="E25" s="17" t="s">
        <v>1085</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c r="B26" s="17" t="s">
        <v>66</v>
      </c>
      <c r="C26" s="17" t="s">
        <v>841</v>
      </c>
      <c r="D26" s="17"/>
      <c r="E26" s="17" t="s">
        <v>1083</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c r="B27" s="17" t="s">
        <v>915</v>
      </c>
      <c r="C27" s="17" t="s">
        <v>272</v>
      </c>
      <c r="D27" s="17"/>
      <c r="E27" s="17" t="s">
        <v>1083</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1026</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1025</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c r="B28" s="17" t="s">
        <v>935</v>
      </c>
      <c r="C28" s="17" t="s">
        <v>843</v>
      </c>
      <c r="D28" s="17"/>
      <c r="E28" s="17" t="s">
        <v>1083</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1038</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1039</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c r="B29" s="17" t="s">
        <v>911</v>
      </c>
      <c r="C29" s="17" t="s">
        <v>272</v>
      </c>
      <c r="D29" s="17"/>
      <c r="E29" s="17" t="s">
        <v>1083</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1022</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c r="B30" s="17" t="s">
        <v>170</v>
      </c>
      <c r="C30" s="17" t="s">
        <v>305</v>
      </c>
      <c r="D30" s="17"/>
      <c r="E30" s="17" t="s">
        <v>1083</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c r="B31" s="17" t="s">
        <v>253</v>
      </c>
      <c r="C31" s="17" t="s">
        <v>1064</v>
      </c>
      <c r="D31" s="17"/>
      <c r="E31" s="17" t="s">
        <v>1084</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c r="B32" s="17" t="s">
        <v>171</v>
      </c>
      <c r="C32" t="s">
        <v>271</v>
      </c>
      <c r="E32" s="17" t="s">
        <v>1084</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c r="B33" s="17" t="s">
        <v>1154</v>
      </c>
      <c r="C33" t="s">
        <v>844</v>
      </c>
      <c r="E33" s="17" t="s">
        <v>1083</v>
      </c>
      <c r="G33" s="25" t="s">
        <v>1155</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1156</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c r="B34" s="17" t="s">
        <v>172</v>
      </c>
      <c r="C34" s="17" t="s">
        <v>841</v>
      </c>
      <c r="D34" s="17"/>
      <c r="E34" s="17" t="s">
        <v>1083</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1125</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c r="B35" s="17" t="s">
        <v>244</v>
      </c>
      <c r="C35" s="17" t="s">
        <v>642</v>
      </c>
      <c r="D35" s="17"/>
      <c r="E35" s="17" t="s">
        <v>1083</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1073</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c r="B36" s="17" t="s">
        <v>952</v>
      </c>
      <c r="C36" s="17" t="s">
        <v>376</v>
      </c>
      <c r="D36" s="17"/>
      <c r="E36" s="17" t="s">
        <v>1083</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1052</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1051</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c r="B37" s="1" t="s">
        <v>67</v>
      </c>
      <c r="C37" s="17" t="s">
        <v>321</v>
      </c>
      <c r="D37" s="17"/>
      <c r="E37" s="17" t="s">
        <v>1083</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1090</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c r="B38" s="17" t="s">
        <v>173</v>
      </c>
      <c r="C38" s="17" t="s">
        <v>306</v>
      </c>
      <c r="D38" s="17"/>
      <c r="E38" s="17" t="s">
        <v>1083</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c r="B39" s="8" t="s">
        <v>68</v>
      </c>
      <c r="C39" s="8" t="s">
        <v>306</v>
      </c>
      <c r="D39" s="8"/>
      <c r="E39" s="17" t="s">
        <v>1083</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1124</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c r="B40" s="8" t="s">
        <v>174</v>
      </c>
      <c r="C40" s="8" t="s">
        <v>271</v>
      </c>
      <c r="D40" s="8"/>
      <c r="E40" s="17" t="s">
        <v>1083</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1091</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c r="B41" t="s">
        <v>175</v>
      </c>
      <c r="C41" s="17" t="s">
        <v>840</v>
      </c>
      <c r="E41" s="17" t="s">
        <v>1085</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c r="B42" t="s">
        <v>1216</v>
      </c>
      <c r="C42" t="s">
        <v>1190</v>
      </c>
      <c r="E42" s="17" t="s">
        <v>1083</v>
      </c>
      <c r="G42" s="17" t="s">
        <v>1219</v>
      </c>
      <c r="H42">
        <v>1200</v>
      </c>
      <c r="I42">
        <v>1900</v>
      </c>
      <c r="J42">
        <v>1500</v>
      </c>
      <c r="K42">
        <v>1830</v>
      </c>
      <c r="L42">
        <v>1500</v>
      </c>
      <c r="M42">
        <v>1830</v>
      </c>
      <c r="N42">
        <v>1500</v>
      </c>
      <c r="O42">
        <v>1830</v>
      </c>
      <c r="P42">
        <v>1500</v>
      </c>
      <c r="Q42">
        <v>1830</v>
      </c>
      <c r="R42">
        <v>1500</v>
      </c>
      <c r="S42">
        <v>1830</v>
      </c>
      <c r="T42">
        <v>1500</v>
      </c>
      <c r="U42">
        <v>1830</v>
      </c>
      <c r="V42" s="8" t="s">
        <v>1217</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1218</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c r="B43" s="8" t="s">
        <v>69</v>
      </c>
      <c r="C43" s="8" t="s">
        <v>840</v>
      </c>
      <c r="D43" s="8"/>
      <c r="E43" s="17" t="s">
        <v>1083</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c r="B44" t="s">
        <v>1139</v>
      </c>
      <c r="C44" t="s">
        <v>842</v>
      </c>
      <c r="E44" s="17" t="s">
        <v>1083</v>
      </c>
      <c r="G44" s="17" t="s">
        <v>1149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1144</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c r="B45" t="s">
        <v>70</v>
      </c>
      <c r="C45" t="s">
        <v>841</v>
      </c>
      <c r="E45" s="17" t="s">
        <v>1083</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c r="B46" t="s">
        <v>861</v>
      </c>
      <c r="C46" t="s">
        <v>844</v>
      </c>
      <c r="E46" s="17" t="s">
        <v>1083</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c r="B47" s="17" t="s">
        <v>1261</v>
      </c>
      <c r="C47" s="17" t="s">
        <v>306</v>
      </c>
      <c r="E47" s="17" t="s">
        <v>1083</v>
      </c>
      <c r="G47" s="16" t="s">
        <v>1262</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1263</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c r="B48" s="17" t="s">
        <v>255</v>
      </c>
      <c r="C48" s="17" t="s">
        <v>841</v>
      </c>
      <c r="D48" s="17"/>
      <c r="E48" s="17" t="s">
        <v>1083</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c r="B49" s="17" t="s">
        <v>257</v>
      </c>
      <c r="C49" s="17" t="s">
        <v>841</v>
      </c>
      <c r="D49" s="17"/>
      <c r="E49" s="17" t="s">
        <v>1083</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c r="B50" s="17" t="s">
        <v>71</v>
      </c>
      <c r="C50" s="17" t="s">
        <v>305</v>
      </c>
      <c r="D50" s="17"/>
      <c r="E50" s="17" t="s">
        <v>1083</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c r="B51" s="17" t="s">
        <v>1175</v>
      </c>
      <c r="C51" s="17" t="s">
        <v>1064</v>
      </c>
      <c r="D51" s="17"/>
      <c r="E51" s="17" t="s">
        <v>1083</v>
      </c>
      <c r="F51" s="17"/>
      <c r="G51" s="17" t="s">
        <v>1176</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1177</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c r="B52" s="17" t="s">
        <v>1192</v>
      </c>
      <c r="C52" s="17" t="s">
        <v>640</v>
      </c>
      <c r="D52" s="17"/>
      <c r="E52" s="17" t="s">
        <v>1083</v>
      </c>
      <c r="F52" s="17"/>
      <c r="G52" s="28" t="s">
        <v>1191</v>
      </c>
      <c r="H52" s="17"/>
      <c r="I52" s="17"/>
      <c r="J52" s="17">
        <v>1600</v>
      </c>
      <c r="K52" s="17">
        <v>1900</v>
      </c>
      <c r="L52" s="17">
        <v>1600</v>
      </c>
      <c r="M52" s="17">
        <v>1900</v>
      </c>
      <c r="N52" s="17">
        <v>1600</v>
      </c>
      <c r="O52" s="17">
        <v>1900</v>
      </c>
      <c r="P52" s="17">
        <v>1600</v>
      </c>
      <c r="Q52" s="17">
        <v>1900</v>
      </c>
      <c r="R52" s="17">
        <v>1600</v>
      </c>
      <c r="S52" s="17">
        <v>1900</v>
      </c>
      <c r="T52" s="17"/>
      <c r="U52" s="17"/>
      <c r="V52" s="29" t="s">
        <v>1193</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1194</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c r="B53" s="17" t="s">
        <v>72</v>
      </c>
      <c r="C53" s="17" t="s">
        <v>841</v>
      </c>
      <c r="D53" s="17"/>
      <c r="E53" s="17" t="s">
        <v>1083</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c r="B54" s="17" t="s">
        <v>73</v>
      </c>
      <c r="C54" s="17" t="s">
        <v>845</v>
      </c>
      <c r="D54" s="17"/>
      <c r="E54" s="17" t="s">
        <v>1083</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1092</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c r="B55" s="17" t="s">
        <v>855</v>
      </c>
      <c r="C55" s="17" t="s">
        <v>844</v>
      </c>
      <c r="D55" s="17"/>
      <c r="E55" s="17" t="s">
        <v>1085</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c r="B56" s="17" t="s">
        <v>74</v>
      </c>
      <c r="C56" s="17" t="s">
        <v>842</v>
      </c>
      <c r="D56" s="17"/>
      <c r="E56" s="17" t="s">
        <v>1083</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1065</v>
      </c>
    </row>
    <row r="57" spans="2:64" s="8" customFormat="1" ht="18.75" customHeight="1">
      <c r="B57" s="17" t="s">
        <v>896</v>
      </c>
      <c r="C57" s="17" t="s">
        <v>842</v>
      </c>
      <c r="D57" s="17"/>
      <c r="E57" s="17" t="s">
        <v>1083</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1126</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c r="B58" s="17" t="s">
        <v>176</v>
      </c>
      <c r="C58" s="17" t="s">
        <v>306</v>
      </c>
      <c r="D58" s="17"/>
      <c r="E58" s="17" t="s">
        <v>1083</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c r="B59" s="17" t="s">
        <v>268</v>
      </c>
      <c r="C59" s="17" t="s">
        <v>640</v>
      </c>
      <c r="D59" s="17"/>
      <c r="E59" s="17" t="s">
        <v>1085</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c r="B60" s="17" t="s">
        <v>75</v>
      </c>
      <c r="C60" s="17" t="s">
        <v>640</v>
      </c>
      <c r="D60" s="17"/>
      <c r="E60" s="17" t="s">
        <v>1083</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c r="B61" s="17" t="s">
        <v>177</v>
      </c>
      <c r="C61" s="17" t="s">
        <v>842</v>
      </c>
      <c r="D61" s="17"/>
      <c r="E61" s="17" t="s">
        <v>1083</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c r="B62" s="17" t="s">
        <v>1157</v>
      </c>
      <c r="C62" s="17" t="s">
        <v>640</v>
      </c>
      <c r="D62" s="17"/>
      <c r="E62" s="17" t="s">
        <v>1083</v>
      </c>
      <c r="F62" s="17"/>
      <c r="G62" s="16" t="s">
        <v>1158</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1159</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c r="B63" s="17" t="s">
        <v>882</v>
      </c>
      <c r="C63" s="17" t="s">
        <v>846</v>
      </c>
      <c r="D63" s="17"/>
      <c r="E63" s="17" t="s">
        <v>1083</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c r="B64" s="17" t="s">
        <v>76</v>
      </c>
      <c r="C64" s="17" t="s">
        <v>639</v>
      </c>
      <c r="D64" s="17"/>
      <c r="E64" s="17" t="s">
        <v>1083</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1093</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c r="B65" s="17" t="s">
        <v>865</v>
      </c>
      <c r="C65" s="17" t="s">
        <v>844</v>
      </c>
      <c r="D65" s="17"/>
      <c r="E65" s="17" t="s">
        <v>1083</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c r="B66" t="s">
        <v>178</v>
      </c>
      <c r="C66" t="s">
        <v>376</v>
      </c>
      <c r="E66" s="17" t="s">
        <v>1083</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c r="B67" t="s">
        <v>77</v>
      </c>
      <c r="C67" t="s">
        <v>306</v>
      </c>
      <c r="E67" s="17" t="s">
        <v>1083</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0" si="81">IF(H67&gt;0,H67/100,"")</f>
        <v>14.3</v>
      </c>
      <c r="X67" s="17">
        <f t="shared" ref="X67:X130" si="82">IF(I67&gt;0,I67/100,"")</f>
        <v>18.3</v>
      </c>
      <c r="Y67" s="17">
        <f t="shared" ref="Y67:Y130" si="83">IF(J67&gt;0,J67/100,"")</f>
        <v>14.3</v>
      </c>
      <c r="Z67" s="17">
        <f t="shared" ref="Z67:Z130" si="84">IF(K67&gt;0,K67/100,"")</f>
        <v>18.3</v>
      </c>
      <c r="AA67" s="17">
        <f t="shared" ref="AA67:AA130" si="85">IF(L67&gt;0,L67/100,"")</f>
        <v>14.3</v>
      </c>
      <c r="AB67" s="17">
        <f t="shared" ref="AB67:AB130" si="86">IF(M67&gt;0,M67/100,"")</f>
        <v>18.3</v>
      </c>
      <c r="AC67" s="17">
        <f t="shared" ref="AC67:AC130" si="87">IF(N67&gt;0,N67/100,"")</f>
        <v>14.3</v>
      </c>
      <c r="AD67" s="17">
        <f t="shared" ref="AD67:AD130" si="88">IF(O67&gt;0,O67/100,"")</f>
        <v>18.3</v>
      </c>
      <c r="AE67" s="17">
        <f t="shared" ref="AE67:AE130" si="89">IF(P67&gt;0,P67/100,"")</f>
        <v>14.3</v>
      </c>
      <c r="AF67" s="17">
        <f t="shared" ref="AF67:AF130" si="90">IF(Q67&gt;0,Q67/100,"")</f>
        <v>18.3</v>
      </c>
      <c r="AG67" s="17">
        <f t="shared" ref="AG67:AG130" si="91">IF(R67&gt;0,R67/100,"")</f>
        <v>14.3</v>
      </c>
      <c r="AH67" s="17">
        <f t="shared" ref="AH67:AH130" si="92">IF(S67&gt;0,S67/100,"")</f>
        <v>18.3</v>
      </c>
      <c r="AI67" s="17">
        <f t="shared" ref="AI67:AI130" si="93">IF(T67&gt;0,T67/100,"")</f>
        <v>14.3</v>
      </c>
      <c r="AJ67" s="17">
        <f t="shared" ref="AJ67:AJ130" si="94">IF(U67&gt;0,U67/100,"")</f>
        <v>18.3</v>
      </c>
      <c r="AK67" s="17" t="str">
        <f t="shared" ref="AK67:AK130" si="95">IF(H67&gt;0,CONCATENATE(IF(W67&lt;=12,W67,W67-12),IF(OR(W67&lt;12,W67=24),"am","pm"),"-",IF(X67&lt;=12,X67,X67-12),IF(OR(X67&lt;12,X67=24),"am","pm")),"")</f>
        <v>2.3pm-6.3pm</v>
      </c>
      <c r="AL67" s="17" t="str">
        <f t="shared" ref="AL67:AL130" si="96">IF(J67&gt;0,CONCATENATE(IF(Y67&lt;=12,Y67,Y67-12),IF(OR(Y67&lt;12,Y67=24),"am","pm"),"-",IF(Z67&lt;=12,Z67,Z67-12),IF(OR(Z67&lt;12,Z67=24),"am","pm")),"")</f>
        <v>2.3pm-6.3pm</v>
      </c>
      <c r="AM67" s="17" t="str">
        <f t="shared" ref="AM67:AM130" si="97">IF(L67&gt;0,CONCATENATE(IF(AA67&lt;=12,AA67,AA67-12),IF(OR(AA67&lt;12,AA67=24),"am","pm"),"-",IF(AB67&lt;=12,AB67,AB67-12),IF(OR(AB67&lt;12,AB67=24),"am","pm")),"")</f>
        <v>2.3pm-6.3pm</v>
      </c>
      <c r="AN67" s="17" t="str">
        <f t="shared" ref="AN67:AN130" si="98">IF(N67&gt;0,CONCATENATE(IF(AC67&lt;=12,AC67,AC67-12),IF(OR(AC67&lt;12,AC67=24),"am","pm"),"-",IF(AD67&lt;=12,AD67,AD67-12),IF(OR(AD67&lt;12,AD67=24),"am","pm")),"")</f>
        <v>2.3pm-6.3pm</v>
      </c>
      <c r="AO67" s="17" t="str">
        <f t="shared" ref="AO67:AO130" si="99">IF(P67&gt;0,CONCATENATE(IF(AE67&lt;=12,AE67,AE67-12),IF(OR(AE67&lt;12,AE67=24),"am","pm"),"-",IF(AF67&lt;=12,AF67,AF67-12),IF(OR(AF67&lt;12,AF67=24),"am","pm")),"")</f>
        <v>2.3pm-6.3pm</v>
      </c>
      <c r="AP67" s="17" t="str">
        <f t="shared" ref="AP67:AP130" si="100">IF(R67&gt;0,CONCATENATE(IF(AG67&lt;=12,AG67,AG67-12),IF(OR(AG67&lt;12,AG67=24),"am","pm"),"-",IF(AH67&lt;=12,AH67,AH67-12),IF(OR(AH67&lt;12,AH67=24),"am","pm")),"")</f>
        <v>2.3pm-6.3pm</v>
      </c>
      <c r="AQ67" s="17" t="str">
        <f t="shared" ref="AQ67:AQ130" si="101">IF(T67&gt;0,CONCATENATE(IF(AI67&lt;=12,AI67,AI67-12),IF(OR(AI67&lt;12,AI67=24),"am","pm"),"-",IF(AJ67&lt;=12,AJ67,AJ67-12),IF(OR(AJ67&lt;12,AJ67=24),"am","pm")),"")</f>
        <v>2.3pm-6.3pm</v>
      </c>
      <c r="AR67" s="1" t="s">
        <v>663</v>
      </c>
      <c r="AV67" s="4" t="s">
        <v>29</v>
      </c>
      <c r="AW67" s="4" t="s">
        <v>29</v>
      </c>
      <c r="AX67" s="16" t="str">
        <f t="shared" ref="AX67:AX130"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0" si="103">CONCATENATE("[",BG67,",",BH67,"],")</f>
        <v>[39.753149,-105.002158],</v>
      </c>
      <c r="BJ67" s="17"/>
      <c r="BK67" s="17" t="str">
        <f t="shared" si="80"/>
        <v/>
      </c>
      <c r="BL67" s="7"/>
    </row>
    <row r="68" spans="2:64" ht="18.75" customHeight="1">
      <c r="B68" s="17" t="s">
        <v>78</v>
      </c>
      <c r="C68" s="17" t="s">
        <v>1064</v>
      </c>
      <c r="D68" s="17"/>
      <c r="E68" s="17" t="s">
        <v>1083</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1094</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c r="B69" s="17" t="s">
        <v>179</v>
      </c>
      <c r="C69" s="17" t="s">
        <v>842</v>
      </c>
      <c r="D69" s="17"/>
      <c r="E69" s="17" t="s">
        <v>1083</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c r="B70" s="17" t="s">
        <v>180</v>
      </c>
      <c r="C70" s="17" t="s">
        <v>272</v>
      </c>
      <c r="D70" s="17"/>
      <c r="E70" s="17" t="s">
        <v>1083</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c r="B71" t="s">
        <v>900</v>
      </c>
      <c r="C71" t="s">
        <v>842</v>
      </c>
      <c r="E71" s="17" t="s">
        <v>1083</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c r="B72" s="8" t="s">
        <v>181</v>
      </c>
      <c r="C72" s="8" t="s">
        <v>305</v>
      </c>
      <c r="D72" s="8"/>
      <c r="E72" s="17" t="s">
        <v>1083</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c r="B73" t="s">
        <v>252</v>
      </c>
      <c r="C73" t="s">
        <v>272</v>
      </c>
      <c r="E73" s="17" t="s">
        <v>1083</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1074</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c r="B74" s="17" t="s">
        <v>1268</v>
      </c>
      <c r="C74" s="17" t="s">
        <v>271</v>
      </c>
      <c r="E74" s="17" t="s">
        <v>1083</v>
      </c>
      <c r="G74" s="30" t="s">
        <v>1269</v>
      </c>
      <c r="J74" s="17">
        <v>1200</v>
      </c>
      <c r="K74" s="17">
        <v>1300</v>
      </c>
      <c r="L74" s="17">
        <v>1200</v>
      </c>
      <c r="M74" s="17">
        <v>1300</v>
      </c>
      <c r="N74" s="17">
        <v>1200</v>
      </c>
      <c r="O74" s="17">
        <v>1300</v>
      </c>
      <c r="P74" s="17">
        <v>1200</v>
      </c>
      <c r="Q74" s="17">
        <v>1300</v>
      </c>
      <c r="R74" s="17">
        <v>1200</v>
      </c>
      <c r="S74" s="17">
        <v>1300</v>
      </c>
      <c r="T74" s="17">
        <v>1200</v>
      </c>
      <c r="U74" s="17">
        <v>1300</v>
      </c>
      <c r="V74" s="8" t="s">
        <v>1270</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1271</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c r="B75" t="s">
        <v>182</v>
      </c>
      <c r="C75" t="s">
        <v>642</v>
      </c>
      <c r="E75" s="17" t="s">
        <v>1083</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7" si="134">IF(AS75&gt;0,"&lt;img src=@img/outdoor.png@&gt;","")</f>
        <v/>
      </c>
      <c r="AZ75" s="17" t="str">
        <f t="shared" ref="AZ75:AZ137" si="135">IF(AT75&gt;0,"&lt;img src=@img/pets.png@&gt;","")</f>
        <v/>
      </c>
      <c r="BA75" s="17" t="str">
        <f t="shared" ref="BA75:BA137" si="136">IF(AU75="hard","&lt;img src=@img/hard.png@&gt;",IF(AU75="medium","&lt;img src=@img/medium.png@&gt;",IF(AU75="easy","&lt;img src=@img/easy.png@&gt;","")))</f>
        <v/>
      </c>
      <c r="BB75" s="17" t="str">
        <f t="shared" ref="BB75:BB137" si="137">IF(AV75="true","&lt;img src=@img/drinkicon.png@&gt;","")</f>
        <v>&lt;img src=@img/drinkicon.png@&gt;</v>
      </c>
      <c r="BC75" s="17" t="str">
        <f t="shared" ref="BC75:BC137" si="138">IF(AW75="true","&lt;img src=@img/foodicon.png@&gt;","")</f>
        <v>&lt;img src=@img/foodicon.png@&gt;</v>
      </c>
      <c r="BD75" s="17" t="str">
        <f t="shared" ref="BD75:BD137" si="139">CONCATENATE(AY75,AZ75,BA75,BB75,BC75,BK75)</f>
        <v>&lt;img src=@img/drinkicon.png@&gt;&lt;img src=@img/foodicon.png@&gt;</v>
      </c>
      <c r="BE75" s="17" t="str">
        <f t="shared" ref="BE75:BE137" si="140">CONCATENATE(IF(AS75&gt;0,"outdoor ",""),IF(AT75&gt;0,"pet ",""),IF(AV75="true","drink ",""),IF(AW75="true","food ",""),AU75," ",E75," ",C75,IF(BJ75=TRUE," kid",""))</f>
        <v>drink food  med larimer</v>
      </c>
      <c r="BF75" s="17" t="str">
        <f t="shared" ref="BF75:BF137"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c r="B76" s="17" t="s">
        <v>919</v>
      </c>
      <c r="C76" s="17" t="s">
        <v>301</v>
      </c>
      <c r="E76" s="17" t="s">
        <v>1083</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1029</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1028</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c r="B77" t="s">
        <v>867</v>
      </c>
      <c r="C77" t="s">
        <v>844</v>
      </c>
      <c r="E77" s="17" t="s">
        <v>1083</v>
      </c>
      <c r="G77" s="16" t="s">
        <v>868</v>
      </c>
      <c r="J77">
        <v>1500</v>
      </c>
      <c r="K77">
        <v>1800</v>
      </c>
      <c r="L77">
        <v>1500</v>
      </c>
      <c r="M77">
        <v>1800</v>
      </c>
      <c r="N77">
        <v>1500</v>
      </c>
      <c r="O77">
        <v>1800</v>
      </c>
      <c r="P77">
        <v>1500</v>
      </c>
      <c r="Q77">
        <v>1800</v>
      </c>
      <c r="R77">
        <v>1500</v>
      </c>
      <c r="S77">
        <v>1800</v>
      </c>
      <c r="V77" s="8" t="s">
        <v>1245</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c r="B78" s="8" t="s">
        <v>79</v>
      </c>
      <c r="C78" s="8" t="s">
        <v>843</v>
      </c>
      <c r="D78" s="8"/>
      <c r="E78" s="17" t="s">
        <v>1083</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1095</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c r="B79" s="8" t="s">
        <v>80</v>
      </c>
      <c r="C79" s="8" t="s">
        <v>305</v>
      </c>
      <c r="D79" s="8"/>
      <c r="E79" s="17" t="s">
        <v>1083</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c r="B80" s="17" t="s">
        <v>246</v>
      </c>
      <c r="C80" s="17" t="s">
        <v>841</v>
      </c>
      <c r="D80" s="17"/>
      <c r="E80" s="17" t="s">
        <v>1085</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c r="B81" s="17" t="s">
        <v>183</v>
      </c>
      <c r="C81" s="17" t="s">
        <v>306</v>
      </c>
      <c r="D81" s="17"/>
      <c r="E81" s="17" t="s">
        <v>1083</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c r="B82" s="17" t="s">
        <v>1127</v>
      </c>
      <c r="C82" s="17" t="s">
        <v>271</v>
      </c>
      <c r="D82" s="17"/>
      <c r="E82" s="17" t="s">
        <v>1083</v>
      </c>
      <c r="F82" s="17"/>
      <c r="G82" s="17" t="s">
        <v>1128</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1129</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1130</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c r="B83" s="17" t="s">
        <v>258</v>
      </c>
      <c r="C83" s="17" t="s">
        <v>639</v>
      </c>
      <c r="E83" s="17" t="s">
        <v>1084</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c r="B84" s="17" t="s">
        <v>184</v>
      </c>
      <c r="C84" s="17" t="s">
        <v>272</v>
      </c>
      <c r="D84" s="17"/>
      <c r="E84" s="17" t="s">
        <v>1083</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c r="B85" s="17" t="s">
        <v>185</v>
      </c>
      <c r="C85" s="17" t="s">
        <v>841</v>
      </c>
      <c r="D85" s="17"/>
      <c r="E85" s="17" t="s">
        <v>1083</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ht="18.75" customHeight="1">
      <c r="B86" s="17" t="s">
        <v>1140</v>
      </c>
      <c r="C86" s="17" t="s">
        <v>640</v>
      </c>
      <c r="D86" s="17"/>
      <c r="E86" s="17" t="s">
        <v>1083</v>
      </c>
      <c r="F86" s="17"/>
      <c r="G86" s="17" t="s">
        <v>1150</v>
      </c>
      <c r="H86" s="17"/>
      <c r="I86" s="17"/>
      <c r="J86" s="17"/>
      <c r="K86" s="17"/>
      <c r="L86" s="17"/>
      <c r="M86" s="17"/>
      <c r="N86" s="17"/>
      <c r="O86" s="17"/>
      <c r="P86" s="17"/>
      <c r="Q86" s="17"/>
      <c r="R86" s="17"/>
      <c r="S86" s="17"/>
      <c r="T86" s="17"/>
      <c r="U86" s="17"/>
      <c r="W86" s="17" t="str">
        <f t="shared" si="81"/>
        <v/>
      </c>
      <c r="X86" s="17" t="str">
        <f t="shared" si="82"/>
        <v/>
      </c>
      <c r="Y86" s="17" t="str">
        <f t="shared" si="83"/>
        <v/>
      </c>
      <c r="Z86" s="17" t="str">
        <f t="shared" si="84"/>
        <v/>
      </c>
      <c r="AA86" s="17" t="str">
        <f t="shared" si="85"/>
        <v/>
      </c>
      <c r="AB86" s="17" t="str">
        <f t="shared" si="86"/>
        <v/>
      </c>
      <c r="AC86" s="17" t="str">
        <f t="shared" si="87"/>
        <v/>
      </c>
      <c r="AD86" s="17" t="str">
        <f t="shared" si="88"/>
        <v/>
      </c>
      <c r="AE86" s="17" t="str">
        <f t="shared" si="89"/>
        <v/>
      </c>
      <c r="AF86" s="17" t="str">
        <f t="shared" si="90"/>
        <v/>
      </c>
      <c r="AG86" s="17" t="str">
        <f t="shared" si="91"/>
        <v/>
      </c>
      <c r="AH86" s="17" t="str">
        <f t="shared" si="92"/>
        <v/>
      </c>
      <c r="AI86" s="17" t="str">
        <f t="shared" si="93"/>
        <v/>
      </c>
      <c r="AJ86" s="17" t="str">
        <f t="shared" si="94"/>
        <v/>
      </c>
      <c r="AK86" s="17" t="str">
        <f t="shared" si="95"/>
        <v/>
      </c>
      <c r="AL86" s="17" t="str">
        <f t="shared" si="96"/>
        <v/>
      </c>
      <c r="AM86" s="17" t="str">
        <f t="shared" si="97"/>
        <v/>
      </c>
      <c r="AN86" s="17" t="str">
        <f t="shared" si="98"/>
        <v/>
      </c>
      <c r="AO86" s="17" t="str">
        <f t="shared" si="99"/>
        <v/>
      </c>
      <c r="AP86" s="17" t="str">
        <f t="shared" si="100"/>
        <v/>
      </c>
      <c r="AQ86" s="17" t="str">
        <f t="shared" si="101"/>
        <v/>
      </c>
      <c r="AR86" s="17" t="s">
        <v>1145</v>
      </c>
      <c r="AS86" s="17"/>
      <c r="AT86" s="17"/>
      <c r="AU86" s="17"/>
      <c r="AV86" s="4" t="s">
        <v>30</v>
      </c>
      <c r="AW86" s="4" t="s">
        <v>30</v>
      </c>
      <c r="AX86"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s="17" t="str">
        <f t="shared" si="134"/>
        <v/>
      </c>
      <c r="AZ86" s="17" t="str">
        <f t="shared" si="135"/>
        <v/>
      </c>
      <c r="BA86" s="17" t="str">
        <f t="shared" si="136"/>
        <v/>
      </c>
      <c r="BB86" s="17" t="str">
        <f t="shared" si="137"/>
        <v/>
      </c>
      <c r="BC86" s="17" t="str">
        <f t="shared" si="138"/>
        <v/>
      </c>
      <c r="BD86" s="17" t="str">
        <f t="shared" si="139"/>
        <v/>
      </c>
      <c r="BE86" s="17" t="str">
        <f t="shared" si="140"/>
        <v xml:space="preserve"> med Washington</v>
      </c>
      <c r="BF86" s="17" t="str">
        <f t="shared" si="141"/>
        <v>Washington Park</v>
      </c>
      <c r="BG86" s="17">
        <v>39.694056000000003</v>
      </c>
      <c r="BH86" s="17">
        <v>-104.987055</v>
      </c>
      <c r="BI86" s="17" t="str">
        <f t="shared" si="103"/>
        <v>[39.694056,-104.987055],</v>
      </c>
      <c r="BJ86" s="17"/>
      <c r="BK86" s="17"/>
      <c r="BL86" s="17"/>
    </row>
    <row r="87" spans="2:64" ht="18.75" customHeight="1">
      <c r="B87" t="s">
        <v>186</v>
      </c>
      <c r="C87" t="s">
        <v>271</v>
      </c>
      <c r="E87" s="17" t="s">
        <v>1083</v>
      </c>
      <c r="G87" s="17" t="s">
        <v>583</v>
      </c>
      <c r="J87" t="s">
        <v>440</v>
      </c>
      <c r="K87" t="s">
        <v>450</v>
      </c>
      <c r="L87" t="s">
        <v>440</v>
      </c>
      <c r="M87" t="s">
        <v>450</v>
      </c>
      <c r="N87" t="s">
        <v>440</v>
      </c>
      <c r="O87" t="s">
        <v>450</v>
      </c>
      <c r="P87" t="s">
        <v>440</v>
      </c>
      <c r="Q87" t="s">
        <v>450</v>
      </c>
      <c r="R87" t="s">
        <v>440</v>
      </c>
      <c r="S87" t="s">
        <v>450</v>
      </c>
      <c r="V87" s="8" t="s">
        <v>384</v>
      </c>
      <c r="W87" s="17" t="str">
        <f t="shared" si="81"/>
        <v/>
      </c>
      <c r="X87" s="17" t="str">
        <f t="shared" si="82"/>
        <v/>
      </c>
      <c r="Y87" s="17">
        <f t="shared" si="83"/>
        <v>17</v>
      </c>
      <c r="Z87" s="17">
        <f t="shared" si="84"/>
        <v>20</v>
      </c>
      <c r="AA87" s="17">
        <f t="shared" si="85"/>
        <v>17</v>
      </c>
      <c r="AB87" s="17">
        <f t="shared" si="86"/>
        <v>20</v>
      </c>
      <c r="AC87" s="17">
        <f t="shared" si="87"/>
        <v>17</v>
      </c>
      <c r="AD87" s="17">
        <f t="shared" si="88"/>
        <v>20</v>
      </c>
      <c r="AE87" s="17">
        <f t="shared" si="89"/>
        <v>17</v>
      </c>
      <c r="AF87" s="17">
        <f t="shared" si="90"/>
        <v>20</v>
      </c>
      <c r="AG87" s="17">
        <f t="shared" si="91"/>
        <v>17</v>
      </c>
      <c r="AH87" s="17">
        <f t="shared" si="92"/>
        <v>20</v>
      </c>
      <c r="AI87" s="17" t="str">
        <f t="shared" si="93"/>
        <v/>
      </c>
      <c r="AJ87" s="17" t="str">
        <f t="shared" si="94"/>
        <v/>
      </c>
      <c r="AK87" s="17" t="str">
        <f t="shared" si="95"/>
        <v/>
      </c>
      <c r="AL87" s="17" t="str">
        <f t="shared" si="96"/>
        <v>5pm-8pm</v>
      </c>
      <c r="AM87" s="17" t="str">
        <f t="shared" si="97"/>
        <v>5pm-8pm</v>
      </c>
      <c r="AN87" s="17" t="str">
        <f t="shared" si="98"/>
        <v>5pm-8pm</v>
      </c>
      <c r="AO87" s="17" t="str">
        <f t="shared" si="99"/>
        <v>5pm-8pm</v>
      </c>
      <c r="AP87" s="17" t="str">
        <f t="shared" si="100"/>
        <v>5pm-8pm</v>
      </c>
      <c r="AQ87" s="17" t="str">
        <f t="shared" si="101"/>
        <v/>
      </c>
      <c r="AR87" s="1" t="s">
        <v>766</v>
      </c>
      <c r="AV87" s="4" t="s">
        <v>29</v>
      </c>
      <c r="AW87" s="4" t="s">
        <v>29</v>
      </c>
      <c r="AX87"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s="17" t="str">
        <f t="shared" si="134"/>
        <v/>
      </c>
      <c r="AZ87" s="17" t="str">
        <f t="shared" si="135"/>
        <v/>
      </c>
      <c r="BA87" s="17" t="str">
        <f t="shared" si="136"/>
        <v/>
      </c>
      <c r="BB87" s="17" t="str">
        <f t="shared" si="137"/>
        <v>&lt;img src=@img/drinkicon.png@&gt;</v>
      </c>
      <c r="BC87" s="17" t="str">
        <f t="shared" si="138"/>
        <v>&lt;img src=@img/foodicon.png@&gt;</v>
      </c>
      <c r="BD87" s="17" t="str">
        <f t="shared" si="139"/>
        <v>&lt;img src=@img/drinkicon.png@&gt;&lt;img src=@img/foodicon.png@&gt;</v>
      </c>
      <c r="BE87" s="17" t="str">
        <f t="shared" si="140"/>
        <v>drink food  med Baker</v>
      </c>
      <c r="BF87" s="17" t="str">
        <f t="shared" si="141"/>
        <v>Baker</v>
      </c>
      <c r="BG87" s="17">
        <v>39.716735</v>
      </c>
      <c r="BH87" s="17">
        <v>-104.987033</v>
      </c>
      <c r="BI87" s="17" t="str">
        <f t="shared" si="103"/>
        <v>[39.716735,-104.987033],</v>
      </c>
      <c r="BJ87" s="17"/>
      <c r="BK87" s="17" t="str">
        <f>IF(BJ87&gt;0,"&lt;img src=@img/kidicon.png@&gt;","")</f>
        <v/>
      </c>
      <c r="BL87" s="7"/>
    </row>
    <row r="88" spans="2:64" ht="18.75" customHeight="1">
      <c r="B88" t="s">
        <v>187</v>
      </c>
      <c r="C88" t="s">
        <v>306</v>
      </c>
      <c r="E88" s="17" t="s">
        <v>1083</v>
      </c>
      <c r="G88" s="17" t="s">
        <v>584</v>
      </c>
      <c r="J88" t="s">
        <v>443</v>
      </c>
      <c r="K88" t="s">
        <v>438</v>
      </c>
      <c r="L88" t="s">
        <v>443</v>
      </c>
      <c r="M88" t="s">
        <v>438</v>
      </c>
      <c r="N88" t="s">
        <v>443</v>
      </c>
      <c r="O88" t="s">
        <v>438</v>
      </c>
      <c r="P88" t="s">
        <v>443</v>
      </c>
      <c r="Q88" t="s">
        <v>438</v>
      </c>
      <c r="R88" t="s">
        <v>443</v>
      </c>
      <c r="S88" t="s">
        <v>438</v>
      </c>
      <c r="V88" s="17" t="s">
        <v>332</v>
      </c>
      <c r="W88" s="17" t="str">
        <f t="shared" si="81"/>
        <v/>
      </c>
      <c r="X88" s="17" t="str">
        <f t="shared" si="82"/>
        <v/>
      </c>
      <c r="Y88" s="17">
        <f t="shared" si="83"/>
        <v>16</v>
      </c>
      <c r="Z88" s="17">
        <f t="shared" si="84"/>
        <v>18</v>
      </c>
      <c r="AA88" s="17">
        <f t="shared" si="85"/>
        <v>16</v>
      </c>
      <c r="AB88" s="17">
        <f t="shared" si="86"/>
        <v>18</v>
      </c>
      <c r="AC88" s="17">
        <f t="shared" si="87"/>
        <v>16</v>
      </c>
      <c r="AD88" s="17">
        <f t="shared" si="88"/>
        <v>18</v>
      </c>
      <c r="AE88" s="17">
        <f t="shared" si="89"/>
        <v>16</v>
      </c>
      <c r="AF88" s="17">
        <f t="shared" si="90"/>
        <v>18</v>
      </c>
      <c r="AG88" s="17">
        <f t="shared" si="91"/>
        <v>16</v>
      </c>
      <c r="AH88" s="17">
        <f t="shared" si="92"/>
        <v>18</v>
      </c>
      <c r="AI88" s="17" t="str">
        <f t="shared" si="93"/>
        <v/>
      </c>
      <c r="AJ88" s="17" t="str">
        <f t="shared" si="94"/>
        <v/>
      </c>
      <c r="AK88" s="17" t="str">
        <f t="shared" si="95"/>
        <v/>
      </c>
      <c r="AL88" s="17" t="str">
        <f t="shared" si="96"/>
        <v>4pm-6pm</v>
      </c>
      <c r="AM88" s="17" t="str">
        <f t="shared" si="97"/>
        <v>4pm-6pm</v>
      </c>
      <c r="AN88" s="17" t="str">
        <f t="shared" si="98"/>
        <v>4pm-6pm</v>
      </c>
      <c r="AO88" s="17" t="str">
        <f t="shared" si="99"/>
        <v>4pm-6pm</v>
      </c>
      <c r="AP88" s="17" t="str">
        <f t="shared" si="100"/>
        <v>4pm-6pm</v>
      </c>
      <c r="AQ88" s="17" t="str">
        <f t="shared" si="101"/>
        <v/>
      </c>
      <c r="AR88" s="17" t="s">
        <v>767</v>
      </c>
      <c r="AV88" s="17" t="s">
        <v>29</v>
      </c>
      <c r="AW88" s="17" t="s">
        <v>30</v>
      </c>
      <c r="AX88"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s="17" t="str">
        <f t="shared" si="134"/>
        <v/>
      </c>
      <c r="AZ88" s="17" t="str">
        <f t="shared" si="135"/>
        <v/>
      </c>
      <c r="BA88" s="17" t="str">
        <f t="shared" si="136"/>
        <v/>
      </c>
      <c r="BB88" s="17" t="str">
        <f t="shared" si="137"/>
        <v>&lt;img src=@img/drinkicon.png@&gt;</v>
      </c>
      <c r="BC88" s="17" t="str">
        <f t="shared" si="138"/>
        <v/>
      </c>
      <c r="BD88" s="17" t="str">
        <f t="shared" si="139"/>
        <v>&lt;img src=@img/drinkicon.png@&gt;</v>
      </c>
      <c r="BE88" s="17" t="str">
        <f t="shared" si="140"/>
        <v>drink  med LoDo</v>
      </c>
      <c r="BF88" s="17" t="str">
        <f t="shared" si="141"/>
        <v>LoDo</v>
      </c>
      <c r="BG88" s="17">
        <v>39.748604</v>
      </c>
      <c r="BH88" s="17">
        <v>-104.99938</v>
      </c>
      <c r="BI88" s="17" t="str">
        <f t="shared" si="103"/>
        <v>[39.748604,-104.99938],</v>
      </c>
      <c r="BJ88" s="17"/>
      <c r="BK88" s="17" t="str">
        <f>IF(BJ88&gt;0,"&lt;img src=@img/kidicon.png@&gt;","")</f>
        <v/>
      </c>
      <c r="BL88" s="7"/>
    </row>
    <row r="89" spans="2:64" ht="18.75" customHeight="1">
      <c r="B89" t="s">
        <v>254</v>
      </c>
      <c r="C89" t="s">
        <v>845</v>
      </c>
      <c r="E89" s="17" t="s">
        <v>1083</v>
      </c>
      <c r="G89" s="17" t="s">
        <v>284</v>
      </c>
      <c r="H89" t="s">
        <v>445</v>
      </c>
      <c r="I89" t="s">
        <v>437</v>
      </c>
      <c r="J89" t="s">
        <v>442</v>
      </c>
      <c r="K89" t="s">
        <v>447</v>
      </c>
      <c r="L89" t="s">
        <v>445</v>
      </c>
      <c r="M89" t="s">
        <v>437</v>
      </c>
      <c r="N89" t="s">
        <v>445</v>
      </c>
      <c r="O89" t="s">
        <v>437</v>
      </c>
      <c r="P89" t="s">
        <v>445</v>
      </c>
      <c r="Q89" t="s">
        <v>437</v>
      </c>
      <c r="R89" t="s">
        <v>445</v>
      </c>
      <c r="S89" t="s">
        <v>437</v>
      </c>
      <c r="T89" t="s">
        <v>445</v>
      </c>
      <c r="U89" t="s">
        <v>437</v>
      </c>
      <c r="V89" s="8" t="s">
        <v>1075</v>
      </c>
      <c r="W89" s="17">
        <f t="shared" si="81"/>
        <v>14.3</v>
      </c>
      <c r="X89" s="17">
        <f t="shared" si="82"/>
        <v>18.3</v>
      </c>
      <c r="Y89" s="17">
        <f t="shared" si="83"/>
        <v>11</v>
      </c>
      <c r="Z89" s="17">
        <f t="shared" si="84"/>
        <v>22</v>
      </c>
      <c r="AA89" s="17">
        <f t="shared" si="85"/>
        <v>14.3</v>
      </c>
      <c r="AB89" s="17">
        <f t="shared" si="86"/>
        <v>18.3</v>
      </c>
      <c r="AC89" s="17">
        <f t="shared" si="87"/>
        <v>14.3</v>
      </c>
      <c r="AD89" s="17">
        <f t="shared" si="88"/>
        <v>18.3</v>
      </c>
      <c r="AE89" s="17">
        <f t="shared" si="89"/>
        <v>14.3</v>
      </c>
      <c r="AF89" s="17">
        <f t="shared" si="90"/>
        <v>18.3</v>
      </c>
      <c r="AG89" s="17">
        <f t="shared" si="91"/>
        <v>14.3</v>
      </c>
      <c r="AH89" s="17">
        <f t="shared" si="92"/>
        <v>18.3</v>
      </c>
      <c r="AI89" s="17">
        <f t="shared" si="93"/>
        <v>14.3</v>
      </c>
      <c r="AJ89" s="17">
        <f t="shared" si="94"/>
        <v>18.3</v>
      </c>
      <c r="AK89" s="17" t="str">
        <f t="shared" si="95"/>
        <v>2.3pm-6.3pm</v>
      </c>
      <c r="AL89" s="17" t="str">
        <f t="shared" si="96"/>
        <v>11am-10pm</v>
      </c>
      <c r="AM89" s="17" t="str">
        <f t="shared" si="97"/>
        <v>2.3pm-6.3pm</v>
      </c>
      <c r="AN89" s="17" t="str">
        <f t="shared" si="98"/>
        <v>2.3pm-6.3pm</v>
      </c>
      <c r="AO89" s="17" t="str">
        <f t="shared" si="99"/>
        <v>2.3pm-6.3pm</v>
      </c>
      <c r="AP89" s="17" t="str">
        <f t="shared" si="100"/>
        <v>2.3pm-6.3pm</v>
      </c>
      <c r="AQ89" s="17" t="str">
        <f t="shared" si="101"/>
        <v>2.3pm-6.3pm</v>
      </c>
      <c r="AR89" s="17" t="s">
        <v>827</v>
      </c>
      <c r="AS89" t="s">
        <v>433</v>
      </c>
      <c r="AT89" t="s">
        <v>434</v>
      </c>
      <c r="AV89" s="17" t="s">
        <v>29</v>
      </c>
      <c r="AW89" s="17" t="s">
        <v>29</v>
      </c>
      <c r="AX89"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s="17" t="str">
        <f t="shared" si="134"/>
        <v>&lt;img src=@img/outdoor.png@&gt;</v>
      </c>
      <c r="AZ89" s="17" t="str">
        <f t="shared" si="135"/>
        <v>&lt;img src=@img/pets.png@&gt;</v>
      </c>
      <c r="BA89" s="17" t="str">
        <f t="shared" si="136"/>
        <v/>
      </c>
      <c r="BB89" s="17" t="str">
        <f t="shared" si="137"/>
        <v>&lt;img src=@img/drinkicon.png@&gt;</v>
      </c>
      <c r="BC89" s="17" t="str">
        <f t="shared" si="138"/>
        <v>&lt;img src=@img/foodicon.png@&gt;</v>
      </c>
      <c r="BD89" s="17" t="str">
        <f t="shared" si="139"/>
        <v>&lt;img src=@img/outdoor.png@&gt;&lt;img src=@img/pets.png@&gt;&lt;img src=@img/drinkicon.png@&gt;&lt;img src=@img/foodicon.png@&gt;</v>
      </c>
      <c r="BE89" s="17" t="str">
        <f t="shared" si="140"/>
        <v>outdoor pet drink food  med five</v>
      </c>
      <c r="BF89" s="17" t="str">
        <f t="shared" si="141"/>
        <v>Five Points</v>
      </c>
      <c r="BG89" s="17">
        <v>39.756242</v>
      </c>
      <c r="BH89" s="17">
        <v>-104.975893</v>
      </c>
      <c r="BI89" s="17" t="str">
        <f t="shared" si="103"/>
        <v>[39.756242,-104.975893],</v>
      </c>
      <c r="BJ89" s="17"/>
      <c r="BK89" s="17" t="str">
        <f>IF(BJ89&gt;0,"&lt;img src=@img/kidicon.png@&gt;","")</f>
        <v/>
      </c>
      <c r="BL89" s="7"/>
    </row>
    <row r="90" spans="2:64" ht="18.75" customHeight="1">
      <c r="B90" t="s">
        <v>1195</v>
      </c>
      <c r="C90" t="s">
        <v>841</v>
      </c>
      <c r="E90" s="17" t="s">
        <v>1083</v>
      </c>
      <c r="G90" s="17" t="s">
        <v>1196</v>
      </c>
      <c r="H90">
        <v>1700</v>
      </c>
      <c r="I90">
        <v>1830</v>
      </c>
      <c r="J90">
        <v>1700</v>
      </c>
      <c r="K90">
        <v>1830</v>
      </c>
      <c r="L90">
        <v>1700</v>
      </c>
      <c r="M90">
        <v>1830</v>
      </c>
      <c r="N90">
        <v>1700</v>
      </c>
      <c r="O90">
        <v>1830</v>
      </c>
      <c r="P90">
        <v>1700</v>
      </c>
      <c r="Q90">
        <v>1830</v>
      </c>
      <c r="R90" s="17">
        <v>1700</v>
      </c>
      <c r="S90" s="17">
        <v>1830</v>
      </c>
      <c r="T90">
        <v>1700</v>
      </c>
      <c r="U90">
        <v>1830</v>
      </c>
      <c r="V90" s="12" t="s">
        <v>1246</v>
      </c>
      <c r="W90" s="17">
        <f t="shared" si="81"/>
        <v>17</v>
      </c>
      <c r="X90" s="17">
        <f t="shared" si="82"/>
        <v>18.3</v>
      </c>
      <c r="Y90" s="17">
        <f t="shared" si="83"/>
        <v>17</v>
      </c>
      <c r="Z90" s="17">
        <f t="shared" si="84"/>
        <v>18.3</v>
      </c>
      <c r="AA90" s="17">
        <f t="shared" si="85"/>
        <v>17</v>
      </c>
      <c r="AB90" s="17">
        <f t="shared" si="86"/>
        <v>18.3</v>
      </c>
      <c r="AC90" s="17">
        <f t="shared" si="87"/>
        <v>17</v>
      </c>
      <c r="AD90" s="17">
        <f t="shared" si="88"/>
        <v>18.3</v>
      </c>
      <c r="AE90" s="17">
        <f t="shared" si="89"/>
        <v>17</v>
      </c>
      <c r="AF90" s="17">
        <f t="shared" si="90"/>
        <v>18.3</v>
      </c>
      <c r="AG90" s="17">
        <f t="shared" si="91"/>
        <v>17</v>
      </c>
      <c r="AH90" s="17">
        <f t="shared" si="92"/>
        <v>18.3</v>
      </c>
      <c r="AI90" s="17">
        <f t="shared" si="93"/>
        <v>17</v>
      </c>
      <c r="AJ90" s="17">
        <f t="shared" si="94"/>
        <v>18.3</v>
      </c>
      <c r="AK90" s="17" t="str">
        <f t="shared" si="95"/>
        <v>5pm-6.3pm</v>
      </c>
      <c r="AL90" s="17" t="str">
        <f t="shared" si="96"/>
        <v>5pm-6.3pm</v>
      </c>
      <c r="AM90" s="17" t="str">
        <f t="shared" si="97"/>
        <v>5pm-6.3pm</v>
      </c>
      <c r="AN90" s="17" t="str">
        <f t="shared" si="98"/>
        <v>5pm-6.3pm</v>
      </c>
      <c r="AO90" s="17" t="str">
        <f t="shared" si="99"/>
        <v>5pm-6.3pm</v>
      </c>
      <c r="AP90" s="17" t="str">
        <f t="shared" si="100"/>
        <v>5pm-6.3pm</v>
      </c>
      <c r="AQ90" s="17" t="str">
        <f t="shared" si="101"/>
        <v>5pm-6.3pm</v>
      </c>
      <c r="AR90" s="17" t="s">
        <v>1197</v>
      </c>
      <c r="AV90" s="4" t="s">
        <v>29</v>
      </c>
      <c r="AW90" s="4" t="s">
        <v>29</v>
      </c>
      <c r="AX90"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s="17" t="str">
        <f t="shared" si="134"/>
        <v/>
      </c>
      <c r="AZ90" s="17" t="str">
        <f t="shared" si="135"/>
        <v/>
      </c>
      <c r="BA90" s="17" t="str">
        <f t="shared" si="136"/>
        <v/>
      </c>
      <c r="BB90" s="17" t="str">
        <f t="shared" si="137"/>
        <v>&lt;img src=@img/drinkicon.png@&gt;</v>
      </c>
      <c r="BC90" s="17" t="str">
        <f t="shared" si="138"/>
        <v>&lt;img src=@img/foodicon.png@&gt;</v>
      </c>
      <c r="BD90" s="17" t="str">
        <f t="shared" si="139"/>
        <v>&lt;img src=@img/drinkicon.png@&gt;&lt;img src=@img/foodicon.png@&gt;</v>
      </c>
      <c r="BE90" s="17" t="str">
        <f t="shared" si="140"/>
        <v>drink food  med highlands</v>
      </c>
      <c r="BF90" s="17" t="str">
        <f t="shared" si="141"/>
        <v>Highlands</v>
      </c>
      <c r="BG90" s="17">
        <v>39.76211</v>
      </c>
      <c r="BH90" s="17">
        <v>-105.01622999999999</v>
      </c>
      <c r="BI90" s="17" t="str">
        <f t="shared" si="103"/>
        <v>[39.76211,-105.01623],</v>
      </c>
      <c r="BJ90" s="17"/>
      <c r="BK90" s="17"/>
      <c r="BL90" s="17"/>
    </row>
    <row r="91" spans="2:64" ht="18.75" customHeight="1">
      <c r="B91" s="8" t="s">
        <v>81</v>
      </c>
      <c r="C91" s="8" t="s">
        <v>305</v>
      </c>
      <c r="D91" s="8"/>
      <c r="E91" s="17" t="s">
        <v>1083</v>
      </c>
      <c r="F91" s="8"/>
      <c r="G91" s="17" t="s">
        <v>479</v>
      </c>
      <c r="H91" s="8" t="s">
        <v>436</v>
      </c>
      <c r="I91" s="8" t="s">
        <v>438</v>
      </c>
      <c r="J91" s="8" t="s">
        <v>436</v>
      </c>
      <c r="K91" s="8" t="s">
        <v>438</v>
      </c>
      <c r="L91" s="8" t="s">
        <v>436</v>
      </c>
      <c r="M91" s="8" t="s">
        <v>438</v>
      </c>
      <c r="N91" s="8" t="s">
        <v>436</v>
      </c>
      <c r="O91" s="8" t="s">
        <v>438</v>
      </c>
      <c r="P91" s="8" t="s">
        <v>436</v>
      </c>
      <c r="Q91" s="8" t="s">
        <v>438</v>
      </c>
      <c r="R91" s="8" t="s">
        <v>436</v>
      </c>
      <c r="S91" s="8" t="s">
        <v>438</v>
      </c>
      <c r="T91" s="8" t="s">
        <v>436</v>
      </c>
      <c r="U91" s="8" t="s">
        <v>438</v>
      </c>
      <c r="V91" s="8" t="s">
        <v>1096</v>
      </c>
      <c r="W91" s="17">
        <f t="shared" si="81"/>
        <v>15</v>
      </c>
      <c r="X91" s="17">
        <f t="shared" si="82"/>
        <v>18</v>
      </c>
      <c r="Y91" s="17">
        <f t="shared" si="83"/>
        <v>15</v>
      </c>
      <c r="Z91" s="17">
        <f t="shared" si="84"/>
        <v>18</v>
      </c>
      <c r="AA91" s="17">
        <f t="shared" si="85"/>
        <v>15</v>
      </c>
      <c r="AB91" s="17">
        <f t="shared" si="86"/>
        <v>18</v>
      </c>
      <c r="AC91" s="17">
        <f t="shared" si="87"/>
        <v>15</v>
      </c>
      <c r="AD91" s="17">
        <f t="shared" si="88"/>
        <v>18</v>
      </c>
      <c r="AE91" s="17">
        <f t="shared" si="89"/>
        <v>15</v>
      </c>
      <c r="AF91" s="17">
        <f t="shared" si="90"/>
        <v>18</v>
      </c>
      <c r="AG91" s="17">
        <f t="shared" si="91"/>
        <v>15</v>
      </c>
      <c r="AH91" s="17">
        <f t="shared" si="92"/>
        <v>18</v>
      </c>
      <c r="AI91" s="17">
        <f t="shared" si="93"/>
        <v>15</v>
      </c>
      <c r="AJ91" s="17">
        <f t="shared" si="94"/>
        <v>18</v>
      </c>
      <c r="AK91" s="17" t="str">
        <f t="shared" si="95"/>
        <v>3pm-6pm</v>
      </c>
      <c r="AL91" s="17" t="str">
        <f t="shared" si="96"/>
        <v>3pm-6pm</v>
      </c>
      <c r="AM91" s="17" t="str">
        <f t="shared" si="97"/>
        <v>3pm-6pm</v>
      </c>
      <c r="AN91" s="17" t="str">
        <f t="shared" si="98"/>
        <v>3pm-6pm</v>
      </c>
      <c r="AO91" s="17" t="str">
        <f t="shared" si="99"/>
        <v>3pm-6pm</v>
      </c>
      <c r="AP91" s="17" t="str">
        <f t="shared" si="100"/>
        <v>3pm-6pm</v>
      </c>
      <c r="AQ91" s="17" t="str">
        <f t="shared" si="101"/>
        <v>3pm-6pm</v>
      </c>
      <c r="AR91" s="10" t="s">
        <v>667</v>
      </c>
      <c r="AS91" s="8" t="s">
        <v>433</v>
      </c>
      <c r="AT91" s="8"/>
      <c r="AU91" s="8"/>
      <c r="AV91" s="11" t="s">
        <v>29</v>
      </c>
      <c r="AW91" s="11" t="s">
        <v>29</v>
      </c>
      <c r="AX91"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s="17" t="str">
        <f t="shared" si="134"/>
        <v>&lt;img src=@img/outdoor.png@&gt;</v>
      </c>
      <c r="AZ91" s="17" t="str">
        <f t="shared" si="135"/>
        <v/>
      </c>
      <c r="BA91" s="17" t="str">
        <f t="shared" si="136"/>
        <v/>
      </c>
      <c r="BB91" s="17" t="str">
        <f t="shared" si="137"/>
        <v>&lt;img src=@img/drinkicon.png@&gt;</v>
      </c>
      <c r="BC91" s="17" t="str">
        <f t="shared" si="138"/>
        <v>&lt;img src=@img/foodicon.png@&gt;</v>
      </c>
      <c r="BD91" s="17" t="str">
        <f t="shared" si="139"/>
        <v>&lt;img src=@img/outdoor.png@&gt;&lt;img src=@img/drinkicon.png@&gt;&lt;img src=@img/foodicon.png@&gt;</v>
      </c>
      <c r="BE91" s="17" t="str">
        <f t="shared" si="140"/>
        <v>outdoor drink food  med Downtown</v>
      </c>
      <c r="BF91" s="17" t="str">
        <f t="shared" si="141"/>
        <v>Downtown</v>
      </c>
      <c r="BG91" s="17">
        <v>39.743907999999998</v>
      </c>
      <c r="BH91" s="17">
        <v>-104.99004499999999</v>
      </c>
      <c r="BI91" s="17" t="str">
        <f t="shared" si="103"/>
        <v>[39.743908,-104.990045],</v>
      </c>
      <c r="BJ91" s="17"/>
      <c r="BK91" s="17" t="str">
        <f t="shared" ref="BK91:BK129" si="142">IF(BJ91&gt;0,"&lt;img src=@img/kidicon.png@&gt;","")</f>
        <v/>
      </c>
      <c r="BL91" s="7"/>
    </row>
    <row r="92" spans="2:64" ht="18.75" customHeight="1">
      <c r="B92" s="17" t="s">
        <v>188</v>
      </c>
      <c r="C92" s="17" t="s">
        <v>305</v>
      </c>
      <c r="D92" s="17"/>
      <c r="E92" s="17" t="s">
        <v>1084</v>
      </c>
      <c r="F92" s="17"/>
      <c r="G92" s="17" t="s">
        <v>585</v>
      </c>
      <c r="H92" s="17"/>
      <c r="I92" s="17"/>
      <c r="J92" s="17" t="s">
        <v>436</v>
      </c>
      <c r="K92" s="17" t="s">
        <v>438</v>
      </c>
      <c r="L92" s="17" t="s">
        <v>436</v>
      </c>
      <c r="M92" s="17" t="s">
        <v>438</v>
      </c>
      <c r="N92" s="17" t="s">
        <v>436</v>
      </c>
      <c r="O92" s="17" t="s">
        <v>438</v>
      </c>
      <c r="P92" s="17" t="s">
        <v>436</v>
      </c>
      <c r="Q92" s="17" t="s">
        <v>438</v>
      </c>
      <c r="R92" s="17" t="s">
        <v>436</v>
      </c>
      <c r="S92" s="17" t="s">
        <v>438</v>
      </c>
      <c r="T92" s="17"/>
      <c r="U92" s="17"/>
      <c r="V92" s="8" t="s">
        <v>385</v>
      </c>
      <c r="W92" s="17" t="str">
        <f t="shared" si="81"/>
        <v/>
      </c>
      <c r="X92" s="17" t="str">
        <f t="shared" si="82"/>
        <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t="str">
        <f t="shared" si="93"/>
        <v/>
      </c>
      <c r="AJ92" s="17" t="str">
        <f t="shared" si="94"/>
        <v/>
      </c>
      <c r="AK92" s="17" t="str">
        <f t="shared" si="95"/>
        <v/>
      </c>
      <c r="AL92" s="17" t="str">
        <f t="shared" si="96"/>
        <v>3pm-6pm</v>
      </c>
      <c r="AM92" s="17" t="str">
        <f t="shared" si="97"/>
        <v>3pm-6pm</v>
      </c>
      <c r="AN92" s="17" t="str">
        <f t="shared" si="98"/>
        <v>3pm-6pm</v>
      </c>
      <c r="AO92" s="17" t="str">
        <f t="shared" si="99"/>
        <v>3pm-6pm</v>
      </c>
      <c r="AP92" s="17" t="str">
        <f t="shared" si="100"/>
        <v>3pm-6pm</v>
      </c>
      <c r="AQ92" s="17" t="str">
        <f t="shared" si="101"/>
        <v/>
      </c>
      <c r="AR92" s="2" t="s">
        <v>768</v>
      </c>
      <c r="AS92" s="17"/>
      <c r="AT92" s="17"/>
      <c r="AU92" s="17"/>
      <c r="AV92" s="4" t="s">
        <v>29</v>
      </c>
      <c r="AW92" s="4" t="s">
        <v>29</v>
      </c>
      <c r="AX92"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s="17" t="str">
        <f t="shared" si="134"/>
        <v/>
      </c>
      <c r="AZ92" s="17" t="str">
        <f t="shared" si="135"/>
        <v/>
      </c>
      <c r="BA92" s="17" t="str">
        <f t="shared" si="136"/>
        <v/>
      </c>
      <c r="BB92" s="17" t="str">
        <f t="shared" si="137"/>
        <v>&lt;img src=@img/drinkicon.png@&gt;</v>
      </c>
      <c r="BC92" s="17" t="str">
        <f t="shared" si="138"/>
        <v>&lt;img src=@img/foodicon.png@&gt;</v>
      </c>
      <c r="BD92" s="17" t="str">
        <f t="shared" si="139"/>
        <v>&lt;img src=@img/drinkicon.png@&gt;&lt;img src=@img/foodicon.png@&gt;</v>
      </c>
      <c r="BE92" s="17" t="str">
        <f t="shared" si="140"/>
        <v>drink food  high Downtown</v>
      </c>
      <c r="BF92" s="17" t="str">
        <f t="shared" si="141"/>
        <v>Downtown</v>
      </c>
      <c r="BG92" s="17">
        <v>39.746630000000003</v>
      </c>
      <c r="BH92" s="17">
        <v>-104.998079</v>
      </c>
      <c r="BI92" s="17" t="str">
        <f t="shared" si="103"/>
        <v>[39.74663,-104.998079],</v>
      </c>
      <c r="BJ92" s="17"/>
      <c r="BK92" s="17" t="str">
        <f t="shared" si="142"/>
        <v/>
      </c>
      <c r="BL92" s="7"/>
    </row>
    <row r="93" spans="2:64" ht="18.75" customHeight="1">
      <c r="B93" s="17" t="s">
        <v>59</v>
      </c>
      <c r="C93" s="17" t="s">
        <v>841</v>
      </c>
      <c r="D93" s="17"/>
      <c r="E93" s="17" t="s">
        <v>1083</v>
      </c>
      <c r="F93" s="17"/>
      <c r="G93" s="17" t="s">
        <v>457</v>
      </c>
      <c r="H93" s="17" t="s">
        <v>436</v>
      </c>
      <c r="I93" s="17" t="s">
        <v>437</v>
      </c>
      <c r="J93" s="17" t="s">
        <v>436</v>
      </c>
      <c r="K93" s="17" t="s">
        <v>437</v>
      </c>
      <c r="L93" s="17" t="s">
        <v>436</v>
      </c>
      <c r="M93" s="17" t="s">
        <v>437</v>
      </c>
      <c r="N93" s="17" t="s">
        <v>436</v>
      </c>
      <c r="O93" s="17" t="s">
        <v>437</v>
      </c>
      <c r="P93" s="17" t="s">
        <v>436</v>
      </c>
      <c r="Q93" s="17" t="s">
        <v>437</v>
      </c>
      <c r="R93" s="17" t="s">
        <v>436</v>
      </c>
      <c r="S93" s="17" t="s">
        <v>437</v>
      </c>
      <c r="T93" s="17" t="s">
        <v>436</v>
      </c>
      <c r="U93" s="17" t="s">
        <v>437</v>
      </c>
      <c r="V93" s="8" t="s">
        <v>1097</v>
      </c>
      <c r="W93" s="17">
        <f t="shared" si="81"/>
        <v>15</v>
      </c>
      <c r="X93" s="17">
        <f t="shared" si="82"/>
        <v>18.3</v>
      </c>
      <c r="Y93" s="17">
        <f t="shared" si="83"/>
        <v>15</v>
      </c>
      <c r="Z93" s="17">
        <f t="shared" si="84"/>
        <v>18.3</v>
      </c>
      <c r="AA93" s="17">
        <f t="shared" si="85"/>
        <v>15</v>
      </c>
      <c r="AB93" s="17">
        <f t="shared" si="86"/>
        <v>18.3</v>
      </c>
      <c r="AC93" s="17">
        <f t="shared" si="87"/>
        <v>15</v>
      </c>
      <c r="AD93" s="17">
        <f t="shared" si="88"/>
        <v>18.3</v>
      </c>
      <c r="AE93" s="17">
        <f t="shared" si="89"/>
        <v>15</v>
      </c>
      <c r="AF93" s="17">
        <f t="shared" si="90"/>
        <v>18.3</v>
      </c>
      <c r="AG93" s="17">
        <f t="shared" si="91"/>
        <v>15</v>
      </c>
      <c r="AH93" s="17">
        <f t="shared" si="92"/>
        <v>18.3</v>
      </c>
      <c r="AI93" s="17">
        <f t="shared" si="93"/>
        <v>15</v>
      </c>
      <c r="AJ93" s="17">
        <f t="shared" si="94"/>
        <v>18.3</v>
      </c>
      <c r="AK93" s="17" t="str">
        <f t="shared" si="95"/>
        <v>3pm-6.3pm</v>
      </c>
      <c r="AL93" s="17" t="str">
        <f t="shared" si="96"/>
        <v>3pm-6.3pm</v>
      </c>
      <c r="AM93" s="17" t="str">
        <f t="shared" si="97"/>
        <v>3pm-6.3pm</v>
      </c>
      <c r="AN93" s="17" t="str">
        <f t="shared" si="98"/>
        <v>3pm-6.3pm</v>
      </c>
      <c r="AO93" s="17" t="str">
        <f t="shared" si="99"/>
        <v>3pm-6.3pm</v>
      </c>
      <c r="AP93" s="17" t="str">
        <f t="shared" si="100"/>
        <v>3pm-6.3pm</v>
      </c>
      <c r="AQ93" s="17" t="str">
        <f t="shared" si="101"/>
        <v>3pm-6.3pm</v>
      </c>
      <c r="AR93" s="17" t="s">
        <v>645</v>
      </c>
      <c r="AS93" s="17"/>
      <c r="AT93" s="17"/>
      <c r="AU93" s="17"/>
      <c r="AV93" s="17" t="s">
        <v>29</v>
      </c>
      <c r="AW93" s="17" t="s">
        <v>30</v>
      </c>
      <c r="AX93"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s="17" t="str">
        <f t="shared" si="134"/>
        <v/>
      </c>
      <c r="AZ93" s="17" t="str">
        <f t="shared" si="135"/>
        <v/>
      </c>
      <c r="BA93" s="17" t="str">
        <f t="shared" si="136"/>
        <v/>
      </c>
      <c r="BB93" s="17" t="str">
        <f t="shared" si="137"/>
        <v>&lt;img src=@img/drinkicon.png@&gt;</v>
      </c>
      <c r="BC93" s="17" t="str">
        <f t="shared" si="138"/>
        <v/>
      </c>
      <c r="BD93" s="17" t="str">
        <f t="shared" si="139"/>
        <v>&lt;img src=@img/drinkicon.png@&gt;</v>
      </c>
      <c r="BE93" s="17" t="str">
        <f t="shared" si="140"/>
        <v>drink  med highlands</v>
      </c>
      <c r="BF93" s="17" t="str">
        <f t="shared" si="141"/>
        <v>Highlands</v>
      </c>
      <c r="BG93" s="17">
        <v>39.762000999999998</v>
      </c>
      <c r="BH93" s="17">
        <v>-105.0354</v>
      </c>
      <c r="BI93" s="17" t="str">
        <f t="shared" si="103"/>
        <v>[39.762001,-105.0354],</v>
      </c>
      <c r="BJ93" s="17"/>
      <c r="BK93" s="17" t="str">
        <f t="shared" si="142"/>
        <v/>
      </c>
      <c r="BL93" s="7"/>
    </row>
    <row r="94" spans="2:64" ht="18.75" customHeight="1">
      <c r="B94" t="s">
        <v>240</v>
      </c>
      <c r="C94" t="s">
        <v>841</v>
      </c>
      <c r="E94" s="17" t="s">
        <v>1084</v>
      </c>
      <c r="G94" s="17" t="s">
        <v>637</v>
      </c>
      <c r="H94" t="s">
        <v>454</v>
      </c>
      <c r="I94">
        <v>2300</v>
      </c>
      <c r="L94" t="s">
        <v>454</v>
      </c>
      <c r="M94" s="17">
        <v>2300</v>
      </c>
      <c r="N94" t="s">
        <v>454</v>
      </c>
      <c r="O94" s="17">
        <v>2300</v>
      </c>
      <c r="P94" t="s">
        <v>454</v>
      </c>
      <c r="Q94" s="17">
        <v>2300</v>
      </c>
      <c r="R94" t="s">
        <v>454</v>
      </c>
      <c r="S94" s="17">
        <v>2300</v>
      </c>
      <c r="T94" t="s">
        <v>454</v>
      </c>
      <c r="U94" s="17">
        <v>2300</v>
      </c>
      <c r="W94" s="17">
        <f t="shared" si="81"/>
        <v>15.3</v>
      </c>
      <c r="X94" s="17">
        <f t="shared" si="82"/>
        <v>23</v>
      </c>
      <c r="Y94" s="17" t="str">
        <f t="shared" si="83"/>
        <v/>
      </c>
      <c r="Z94" s="17" t="str">
        <f t="shared" si="84"/>
        <v/>
      </c>
      <c r="AA94" s="17">
        <f t="shared" si="85"/>
        <v>15.3</v>
      </c>
      <c r="AB94" s="17">
        <f t="shared" si="86"/>
        <v>23</v>
      </c>
      <c r="AC94" s="17">
        <f t="shared" si="87"/>
        <v>15.3</v>
      </c>
      <c r="AD94" s="17">
        <f t="shared" si="88"/>
        <v>23</v>
      </c>
      <c r="AE94" s="17">
        <f t="shared" si="89"/>
        <v>15.3</v>
      </c>
      <c r="AF94" s="17">
        <f t="shared" si="90"/>
        <v>23</v>
      </c>
      <c r="AG94" s="17">
        <f t="shared" si="91"/>
        <v>15.3</v>
      </c>
      <c r="AH94" s="17">
        <f t="shared" si="92"/>
        <v>23</v>
      </c>
      <c r="AI94" s="17">
        <f t="shared" si="93"/>
        <v>15.3</v>
      </c>
      <c r="AJ94" s="17">
        <f t="shared" si="94"/>
        <v>23</v>
      </c>
      <c r="AK94" s="17" t="str">
        <f t="shared" si="95"/>
        <v>3.3pm-11pm</v>
      </c>
      <c r="AL94" s="17" t="str">
        <f t="shared" si="96"/>
        <v/>
      </c>
      <c r="AM94" s="17" t="str">
        <f t="shared" si="97"/>
        <v>3.3pm-11pm</v>
      </c>
      <c r="AN94" s="17" t="str">
        <f t="shared" si="98"/>
        <v>3.3pm-11pm</v>
      </c>
      <c r="AO94" s="17" t="str">
        <f t="shared" si="99"/>
        <v>3.3pm-11pm</v>
      </c>
      <c r="AP94" s="17" t="str">
        <f t="shared" si="100"/>
        <v>3.3pm-11pm</v>
      </c>
      <c r="AQ94" s="17" t="str">
        <f t="shared" si="101"/>
        <v>3.3pm-11pm</v>
      </c>
      <c r="AR94" s="17" t="s">
        <v>424</v>
      </c>
      <c r="AS94" t="s">
        <v>433</v>
      </c>
      <c r="AV94" s="17" t="s">
        <v>30</v>
      </c>
      <c r="AW94" s="17" t="s">
        <v>30</v>
      </c>
      <c r="AX94"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s="17" t="str">
        <f t="shared" si="134"/>
        <v>&lt;img src=@img/outdoor.png@&gt;</v>
      </c>
      <c r="AZ94" s="17" t="str">
        <f t="shared" si="135"/>
        <v/>
      </c>
      <c r="BA94" s="17" t="str">
        <f t="shared" si="136"/>
        <v/>
      </c>
      <c r="BB94" s="17" t="str">
        <f t="shared" si="137"/>
        <v/>
      </c>
      <c r="BC94" s="17" t="str">
        <f t="shared" si="138"/>
        <v/>
      </c>
      <c r="BD94" s="17" t="str">
        <f t="shared" si="139"/>
        <v>&lt;img src=@img/outdoor.png@&gt;</v>
      </c>
      <c r="BE94" s="17" t="str">
        <f t="shared" si="140"/>
        <v>outdoor  high highlands</v>
      </c>
      <c r="BF94" s="17" t="str">
        <f t="shared" si="141"/>
        <v>Highlands</v>
      </c>
      <c r="BG94" s="17">
        <v>39.759112999999999</v>
      </c>
      <c r="BH94" s="17">
        <v>-105.0115</v>
      </c>
      <c r="BI94" s="17" t="str">
        <f t="shared" si="103"/>
        <v>[39.759113,-105.0115],</v>
      </c>
      <c r="BJ94" s="17"/>
      <c r="BK94" s="17" t="str">
        <f t="shared" si="142"/>
        <v/>
      </c>
      <c r="BL94" s="7"/>
    </row>
    <row r="95" spans="2:64" ht="18.75" customHeight="1">
      <c r="B95" s="8" t="s">
        <v>82</v>
      </c>
      <c r="C95" s="8" t="s">
        <v>641</v>
      </c>
      <c r="D95" s="8"/>
      <c r="E95" s="17" t="s">
        <v>1083</v>
      </c>
      <c r="F95" s="8"/>
      <c r="G95" s="17" t="s">
        <v>480</v>
      </c>
      <c r="H95" s="8"/>
      <c r="I95" s="8"/>
      <c r="J95" s="8" t="s">
        <v>443</v>
      </c>
      <c r="K95" s="8" t="s">
        <v>439</v>
      </c>
      <c r="L95" s="8" t="s">
        <v>443</v>
      </c>
      <c r="M95" s="8" t="s">
        <v>439</v>
      </c>
      <c r="N95" s="8" t="s">
        <v>443</v>
      </c>
      <c r="O95" s="8" t="s">
        <v>439</v>
      </c>
      <c r="P95" s="8" t="s">
        <v>443</v>
      </c>
      <c r="Q95" s="8" t="s">
        <v>439</v>
      </c>
      <c r="R95" s="8" t="s">
        <v>443</v>
      </c>
      <c r="S95" s="8" t="s">
        <v>439</v>
      </c>
      <c r="T95" s="8"/>
      <c r="U95" s="8"/>
      <c r="V95" s="8" t="s">
        <v>314</v>
      </c>
      <c r="W95" s="17" t="str">
        <f t="shared" si="81"/>
        <v/>
      </c>
      <c r="X95" s="17" t="str">
        <f t="shared" si="82"/>
        <v/>
      </c>
      <c r="Y95" s="17">
        <f t="shared" si="83"/>
        <v>16</v>
      </c>
      <c r="Z95" s="17">
        <f t="shared" si="84"/>
        <v>19</v>
      </c>
      <c r="AA95" s="17">
        <f t="shared" si="85"/>
        <v>16</v>
      </c>
      <c r="AB95" s="17">
        <f t="shared" si="86"/>
        <v>19</v>
      </c>
      <c r="AC95" s="17">
        <f t="shared" si="87"/>
        <v>16</v>
      </c>
      <c r="AD95" s="17">
        <f t="shared" si="88"/>
        <v>19</v>
      </c>
      <c r="AE95" s="17">
        <f t="shared" si="89"/>
        <v>16</v>
      </c>
      <c r="AF95" s="17">
        <f t="shared" si="90"/>
        <v>19</v>
      </c>
      <c r="AG95" s="17">
        <f t="shared" si="91"/>
        <v>16</v>
      </c>
      <c r="AH95" s="17">
        <f t="shared" si="92"/>
        <v>19</v>
      </c>
      <c r="AI95" s="17" t="str">
        <f t="shared" si="93"/>
        <v/>
      </c>
      <c r="AJ95" s="17" t="str">
        <f t="shared" si="94"/>
        <v/>
      </c>
      <c r="AK95" s="17" t="str">
        <f t="shared" si="95"/>
        <v/>
      </c>
      <c r="AL95" s="17" t="str">
        <f t="shared" si="96"/>
        <v>4pm-7pm</v>
      </c>
      <c r="AM95" s="17" t="str">
        <f t="shared" si="97"/>
        <v>4pm-7pm</v>
      </c>
      <c r="AN95" s="17" t="str">
        <f t="shared" si="98"/>
        <v>4pm-7pm</v>
      </c>
      <c r="AO95" s="17" t="str">
        <f t="shared" si="99"/>
        <v>4pm-7pm</v>
      </c>
      <c r="AP95" s="17" t="str">
        <f t="shared" si="100"/>
        <v>4pm-7pm</v>
      </c>
      <c r="AQ95" s="17" t="str">
        <f t="shared" si="101"/>
        <v/>
      </c>
      <c r="AR95" s="10" t="s">
        <v>668</v>
      </c>
      <c r="AS95" s="8"/>
      <c r="AT95" s="8"/>
      <c r="AU95" s="8"/>
      <c r="AV95" s="11" t="s">
        <v>29</v>
      </c>
      <c r="AW95" s="11" t="s">
        <v>30</v>
      </c>
      <c r="AX95"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s="17" t="str">
        <f t="shared" si="134"/>
        <v/>
      </c>
      <c r="AZ95" s="17" t="str">
        <f t="shared" si="135"/>
        <v/>
      </c>
      <c r="BA95" s="17" t="str">
        <f t="shared" si="136"/>
        <v/>
      </c>
      <c r="BB95" s="17" t="str">
        <f t="shared" si="137"/>
        <v>&lt;img src=@img/drinkicon.png@&gt;</v>
      </c>
      <c r="BC95" s="17" t="str">
        <f t="shared" si="138"/>
        <v/>
      </c>
      <c r="BD95" s="17" t="str">
        <f t="shared" si="139"/>
        <v>&lt;img src=@img/drinkicon.png@&gt;</v>
      </c>
      <c r="BE95" s="17" t="str">
        <f t="shared" si="140"/>
        <v>drink  med city</v>
      </c>
      <c r="BF95" s="17" t="str">
        <f t="shared" si="141"/>
        <v>City Park</v>
      </c>
      <c r="BG95" s="17">
        <v>39.740367999999997</v>
      </c>
      <c r="BH95" s="17">
        <v>-104.92959999999999</v>
      </c>
      <c r="BI95" s="17" t="str">
        <f t="shared" si="103"/>
        <v>[39.740368,-104.9296],</v>
      </c>
      <c r="BJ95" s="17"/>
      <c r="BK95" s="17" t="str">
        <f t="shared" si="142"/>
        <v/>
      </c>
      <c r="BL95" s="7"/>
    </row>
    <row r="96" spans="2:64" s="17" customFormat="1" ht="18.75" customHeight="1">
      <c r="B96" s="17" t="s">
        <v>83</v>
      </c>
      <c r="C96" s="17" t="s">
        <v>305</v>
      </c>
      <c r="E96" s="17" t="s">
        <v>1084</v>
      </c>
      <c r="G96" s="17" t="s">
        <v>481</v>
      </c>
      <c r="H96" s="17" t="s">
        <v>443</v>
      </c>
      <c r="I96" s="17" t="s">
        <v>438</v>
      </c>
      <c r="J96" s="17" t="s">
        <v>443</v>
      </c>
      <c r="K96" s="17" t="s">
        <v>438</v>
      </c>
      <c r="L96" s="17" t="s">
        <v>443</v>
      </c>
      <c r="M96" s="17" t="s">
        <v>438</v>
      </c>
      <c r="N96" s="17" t="s">
        <v>443</v>
      </c>
      <c r="O96" s="17" t="s">
        <v>438</v>
      </c>
      <c r="P96" s="17" t="s">
        <v>443</v>
      </c>
      <c r="Q96" s="17" t="s">
        <v>438</v>
      </c>
      <c r="R96" s="17" t="s">
        <v>443</v>
      </c>
      <c r="S96" s="17" t="s">
        <v>438</v>
      </c>
      <c r="T96" s="17" t="s">
        <v>443</v>
      </c>
      <c r="U96" s="17" t="s">
        <v>438</v>
      </c>
      <c r="V96" s="17" t="s">
        <v>315</v>
      </c>
      <c r="W96" s="17">
        <f t="shared" si="81"/>
        <v>16</v>
      </c>
      <c r="X96" s="17">
        <f t="shared" si="82"/>
        <v>18</v>
      </c>
      <c r="Y96" s="17">
        <f t="shared" si="83"/>
        <v>16</v>
      </c>
      <c r="Z96" s="17">
        <f t="shared" si="84"/>
        <v>18</v>
      </c>
      <c r="AA96" s="17">
        <f t="shared" si="85"/>
        <v>16</v>
      </c>
      <c r="AB96" s="17">
        <f t="shared" si="86"/>
        <v>18</v>
      </c>
      <c r="AC96" s="17">
        <f t="shared" si="87"/>
        <v>16</v>
      </c>
      <c r="AD96" s="17">
        <f t="shared" si="88"/>
        <v>18</v>
      </c>
      <c r="AE96" s="17">
        <f t="shared" si="89"/>
        <v>16</v>
      </c>
      <c r="AF96" s="17">
        <f t="shared" si="90"/>
        <v>18</v>
      </c>
      <c r="AG96" s="17">
        <f t="shared" si="91"/>
        <v>16</v>
      </c>
      <c r="AH96" s="17">
        <f t="shared" si="92"/>
        <v>18</v>
      </c>
      <c r="AI96" s="17">
        <f t="shared" si="93"/>
        <v>16</v>
      </c>
      <c r="AJ96" s="17">
        <f t="shared" si="94"/>
        <v>18</v>
      </c>
      <c r="AK96" s="17" t="str">
        <f t="shared" si="95"/>
        <v>4pm-6pm</v>
      </c>
      <c r="AL96" s="17" t="str">
        <f t="shared" si="96"/>
        <v>4pm-6pm</v>
      </c>
      <c r="AM96" s="17" t="str">
        <f t="shared" si="97"/>
        <v>4pm-6pm</v>
      </c>
      <c r="AN96" s="17" t="str">
        <f t="shared" si="98"/>
        <v>4pm-6pm</v>
      </c>
      <c r="AO96" s="17" t="str">
        <f t="shared" si="99"/>
        <v>4pm-6pm</v>
      </c>
      <c r="AP96" s="17" t="str">
        <f t="shared" si="100"/>
        <v>4pm-6pm</v>
      </c>
      <c r="AQ96" s="17" t="str">
        <f t="shared" si="101"/>
        <v>4pm-6pm</v>
      </c>
      <c r="AR96" s="17" t="s">
        <v>669</v>
      </c>
      <c r="AS96" s="17" t="s">
        <v>433</v>
      </c>
      <c r="AV96" s="17" t="s">
        <v>29</v>
      </c>
      <c r="AW96" s="17" t="s">
        <v>29</v>
      </c>
      <c r="AX96"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s="17" t="str">
        <f t="shared" si="134"/>
        <v>&lt;img src=@img/outdoor.png@&gt;</v>
      </c>
      <c r="AZ96" s="17" t="str">
        <f t="shared" si="135"/>
        <v/>
      </c>
      <c r="BA96" s="17" t="str">
        <f t="shared" si="136"/>
        <v/>
      </c>
      <c r="BB96" s="17" t="str">
        <f t="shared" si="137"/>
        <v>&lt;img src=@img/drinkicon.png@&gt;</v>
      </c>
      <c r="BC96" s="17" t="str">
        <f t="shared" si="138"/>
        <v>&lt;img src=@img/foodicon.png@&gt;</v>
      </c>
      <c r="BD96" s="17" t="str">
        <f t="shared" si="139"/>
        <v>&lt;img src=@img/outdoor.png@&gt;&lt;img src=@img/drinkicon.png@&gt;&lt;img src=@img/foodicon.png@&gt;</v>
      </c>
      <c r="BE96" s="17" t="str">
        <f t="shared" si="140"/>
        <v>outdoor drink food  high Downtown</v>
      </c>
      <c r="BF96" s="17" t="str">
        <f t="shared" si="141"/>
        <v>Downtown</v>
      </c>
      <c r="BG96" s="17">
        <v>39.749684000000002</v>
      </c>
      <c r="BH96" s="17">
        <v>-104.991821</v>
      </c>
      <c r="BI96" s="17" t="str">
        <f t="shared" si="103"/>
        <v>[39.749684,-104.991821],</v>
      </c>
      <c r="BK96" s="17" t="str">
        <f t="shared" si="142"/>
        <v/>
      </c>
      <c r="BL96" s="7"/>
    </row>
    <row r="97" spans="2:64" ht="18.75" customHeight="1">
      <c r="B97" t="s">
        <v>957</v>
      </c>
      <c r="C97" t="s">
        <v>376</v>
      </c>
      <c r="E97" s="17" t="s">
        <v>1083</v>
      </c>
      <c r="G97" s="16" t="s">
        <v>958</v>
      </c>
      <c r="J97">
        <v>1500</v>
      </c>
      <c r="K97">
        <v>1800</v>
      </c>
      <c r="L97">
        <v>1500</v>
      </c>
      <c r="M97">
        <v>1800</v>
      </c>
      <c r="N97">
        <v>1500</v>
      </c>
      <c r="O97">
        <v>1800</v>
      </c>
      <c r="P97">
        <v>1500</v>
      </c>
      <c r="Q97">
        <v>1800</v>
      </c>
      <c r="R97">
        <v>1500</v>
      </c>
      <c r="S97">
        <v>1800</v>
      </c>
      <c r="V97" s="8" t="s">
        <v>1055</v>
      </c>
      <c r="W97" s="17" t="str">
        <f t="shared" si="81"/>
        <v/>
      </c>
      <c r="X97" s="17" t="str">
        <f t="shared" si="82"/>
        <v/>
      </c>
      <c r="Y97" s="17">
        <f t="shared" si="83"/>
        <v>15</v>
      </c>
      <c r="Z97" s="17">
        <f t="shared" si="84"/>
        <v>18</v>
      </c>
      <c r="AA97" s="17">
        <f t="shared" si="85"/>
        <v>15</v>
      </c>
      <c r="AB97" s="17">
        <f t="shared" si="86"/>
        <v>18</v>
      </c>
      <c r="AC97" s="17">
        <f t="shared" si="87"/>
        <v>15</v>
      </c>
      <c r="AD97" s="17">
        <f t="shared" si="88"/>
        <v>18</v>
      </c>
      <c r="AE97" s="17">
        <f t="shared" si="89"/>
        <v>15</v>
      </c>
      <c r="AF97" s="17">
        <f t="shared" si="90"/>
        <v>18</v>
      </c>
      <c r="AG97" s="17">
        <f t="shared" si="91"/>
        <v>15</v>
      </c>
      <c r="AH97" s="17">
        <f t="shared" si="92"/>
        <v>18</v>
      </c>
      <c r="AI97" s="17" t="str">
        <f t="shared" si="93"/>
        <v/>
      </c>
      <c r="AJ97" s="17" t="str">
        <f t="shared" si="94"/>
        <v/>
      </c>
      <c r="AK97" s="17" t="str">
        <f t="shared" si="95"/>
        <v/>
      </c>
      <c r="AL97" s="17" t="str">
        <f t="shared" si="96"/>
        <v>3pm-6pm</v>
      </c>
      <c r="AM97" s="17" t="str">
        <f t="shared" si="97"/>
        <v>3pm-6pm</v>
      </c>
      <c r="AN97" s="17" t="str">
        <f t="shared" si="98"/>
        <v>3pm-6pm</v>
      </c>
      <c r="AO97" s="17" t="str">
        <f t="shared" si="99"/>
        <v>3pm-6pm</v>
      </c>
      <c r="AP97" s="17" t="str">
        <f t="shared" si="100"/>
        <v>3pm-6pm</v>
      </c>
      <c r="AQ97" s="17" t="str">
        <f t="shared" si="101"/>
        <v/>
      </c>
      <c r="AR97" s="17" t="s">
        <v>1054</v>
      </c>
      <c r="AV97" s="4" t="s">
        <v>29</v>
      </c>
      <c r="AW97" s="4" t="s">
        <v>29</v>
      </c>
      <c r="AX97"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s="17" t="str">
        <f t="shared" si="134"/>
        <v/>
      </c>
      <c r="AZ97" s="17" t="str">
        <f t="shared" si="135"/>
        <v/>
      </c>
      <c r="BA97" s="17" t="str">
        <f t="shared" si="136"/>
        <v/>
      </c>
      <c r="BB97" s="17" t="str">
        <f t="shared" si="137"/>
        <v>&lt;img src=@img/drinkicon.png@&gt;</v>
      </c>
      <c r="BC97" s="17" t="str">
        <f t="shared" si="138"/>
        <v>&lt;img src=@img/foodicon.png@&gt;</v>
      </c>
      <c r="BD97" s="17" t="str">
        <f t="shared" si="139"/>
        <v>&lt;img src=@img/drinkicon.png@&gt;&lt;img src=@img/foodicon.png@&gt;</v>
      </c>
      <c r="BE97" s="17" t="str">
        <f t="shared" si="140"/>
        <v>drink food  med Westminster</v>
      </c>
      <c r="BF97" s="17" t="str">
        <f t="shared" si="141"/>
        <v>Westminster</v>
      </c>
      <c r="BG97" s="17">
        <v>39.879528000000001</v>
      </c>
      <c r="BH97" s="17">
        <v>-105.096981</v>
      </c>
      <c r="BI97" s="17" t="str">
        <f t="shared" si="103"/>
        <v>[39.879528,-105.096981],</v>
      </c>
      <c r="BJ97" s="17"/>
      <c r="BK97" s="17" t="str">
        <f t="shared" si="142"/>
        <v/>
      </c>
      <c r="BL97" s="17"/>
    </row>
    <row r="98" spans="2:64" ht="18.75" customHeight="1">
      <c r="B98" t="s">
        <v>886</v>
      </c>
      <c r="C98" t="s">
        <v>846</v>
      </c>
      <c r="E98" s="17" t="s">
        <v>1083</v>
      </c>
      <c r="G98" s="16" t="s">
        <v>887</v>
      </c>
      <c r="H98">
        <v>1000</v>
      </c>
      <c r="I98">
        <v>2400</v>
      </c>
      <c r="J98">
        <v>1100</v>
      </c>
      <c r="K98">
        <v>2400</v>
      </c>
      <c r="L98">
        <v>1500</v>
      </c>
      <c r="M98">
        <v>1800</v>
      </c>
      <c r="N98">
        <v>1500</v>
      </c>
      <c r="O98">
        <v>1800</v>
      </c>
      <c r="P98">
        <v>1500</v>
      </c>
      <c r="Q98">
        <v>1800</v>
      </c>
      <c r="R98">
        <v>1100</v>
      </c>
      <c r="S98">
        <v>2400</v>
      </c>
      <c r="T98">
        <v>1000</v>
      </c>
      <c r="U98">
        <v>2400</v>
      </c>
      <c r="V98" s="8" t="s">
        <v>1003</v>
      </c>
      <c r="W98" s="17">
        <f t="shared" si="81"/>
        <v>10</v>
      </c>
      <c r="X98" s="17">
        <f t="shared" si="82"/>
        <v>24</v>
      </c>
      <c r="Y98" s="17">
        <f t="shared" si="83"/>
        <v>11</v>
      </c>
      <c r="Z98" s="17">
        <f t="shared" si="84"/>
        <v>24</v>
      </c>
      <c r="AA98" s="17">
        <f t="shared" si="85"/>
        <v>15</v>
      </c>
      <c r="AB98" s="17">
        <f t="shared" si="86"/>
        <v>18</v>
      </c>
      <c r="AC98" s="17">
        <f t="shared" si="87"/>
        <v>15</v>
      </c>
      <c r="AD98" s="17">
        <f t="shared" si="88"/>
        <v>18</v>
      </c>
      <c r="AE98" s="17">
        <f t="shared" si="89"/>
        <v>15</v>
      </c>
      <c r="AF98" s="17">
        <f t="shared" si="90"/>
        <v>18</v>
      </c>
      <c r="AG98" s="17">
        <f t="shared" si="91"/>
        <v>11</v>
      </c>
      <c r="AH98" s="17">
        <f t="shared" si="92"/>
        <v>24</v>
      </c>
      <c r="AI98" s="17">
        <f t="shared" si="93"/>
        <v>10</v>
      </c>
      <c r="AJ98" s="17">
        <f t="shared" si="94"/>
        <v>24</v>
      </c>
      <c r="AK98" s="17" t="str">
        <f t="shared" si="95"/>
        <v>10am-12am</v>
      </c>
      <c r="AL98" s="17" t="str">
        <f t="shared" si="96"/>
        <v>11am-12am</v>
      </c>
      <c r="AM98" s="17" t="str">
        <f t="shared" si="97"/>
        <v>3pm-6pm</v>
      </c>
      <c r="AN98" s="17" t="str">
        <f t="shared" si="98"/>
        <v>3pm-6pm</v>
      </c>
      <c r="AO98" s="17" t="str">
        <f t="shared" si="99"/>
        <v>3pm-6pm</v>
      </c>
      <c r="AP98" s="17" t="str">
        <f t="shared" si="100"/>
        <v>11am-12am</v>
      </c>
      <c r="AQ98" s="17" t="str">
        <f t="shared" si="101"/>
        <v>10am-12am</v>
      </c>
      <c r="AR98" s="17" t="s">
        <v>1002</v>
      </c>
      <c r="AV98" s="4" t="s">
        <v>29</v>
      </c>
      <c r="AW98" s="4" t="s">
        <v>30</v>
      </c>
      <c r="AX98"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s="17" t="str">
        <f t="shared" si="134"/>
        <v/>
      </c>
      <c r="AZ98" s="17" t="str">
        <f t="shared" si="135"/>
        <v/>
      </c>
      <c r="BA98" s="17" t="str">
        <f t="shared" si="136"/>
        <v/>
      </c>
      <c r="BB98" s="17" t="str">
        <f t="shared" si="137"/>
        <v>&lt;img src=@img/drinkicon.png@&gt;</v>
      </c>
      <c r="BC98" s="17" t="str">
        <f t="shared" si="138"/>
        <v/>
      </c>
      <c r="BD98" s="17" t="str">
        <f t="shared" si="139"/>
        <v>&lt;img src=@img/drinkicon.png@&gt;</v>
      </c>
      <c r="BE98" s="17" t="str">
        <f t="shared" si="140"/>
        <v>drink  med lowery</v>
      </c>
      <c r="BF98" s="17" t="str">
        <f t="shared" si="141"/>
        <v>Lowery</v>
      </c>
      <c r="BG98" s="17">
        <v>39.681569000000003</v>
      </c>
      <c r="BH98" s="17">
        <v>-104.921684</v>
      </c>
      <c r="BI98" s="17" t="str">
        <f t="shared" si="103"/>
        <v>[39.681569,-104.921684],</v>
      </c>
      <c r="BJ98" s="17"/>
      <c r="BK98" s="17" t="str">
        <f t="shared" si="142"/>
        <v/>
      </c>
      <c r="BL98" s="17"/>
    </row>
    <row r="99" spans="2:64" ht="18.75" customHeight="1">
      <c r="B99" t="s">
        <v>84</v>
      </c>
      <c r="C99" t="s">
        <v>306</v>
      </c>
      <c r="E99" s="17" t="s">
        <v>1083</v>
      </c>
      <c r="G99" s="17" t="s">
        <v>482</v>
      </c>
      <c r="H99" t="s">
        <v>436</v>
      </c>
      <c r="I99" t="s">
        <v>438</v>
      </c>
      <c r="J99" t="s">
        <v>436</v>
      </c>
      <c r="K99" t="s">
        <v>438</v>
      </c>
      <c r="L99" t="s">
        <v>436</v>
      </c>
      <c r="M99" t="s">
        <v>438</v>
      </c>
      <c r="N99" t="s">
        <v>436</v>
      </c>
      <c r="O99" t="s">
        <v>438</v>
      </c>
      <c r="P99" t="s">
        <v>436</v>
      </c>
      <c r="Q99" t="s">
        <v>438</v>
      </c>
      <c r="R99" t="s">
        <v>436</v>
      </c>
      <c r="S99" t="s">
        <v>438</v>
      </c>
      <c r="T99" t="s">
        <v>436</v>
      </c>
      <c r="U99" t="s">
        <v>438</v>
      </c>
      <c r="V99" s="17" t="s">
        <v>316</v>
      </c>
      <c r="W99" s="17">
        <f t="shared" si="81"/>
        <v>15</v>
      </c>
      <c r="X99" s="17">
        <f t="shared" si="82"/>
        <v>18</v>
      </c>
      <c r="Y99" s="17">
        <f t="shared" si="83"/>
        <v>15</v>
      </c>
      <c r="Z99" s="17">
        <f t="shared" si="84"/>
        <v>18</v>
      </c>
      <c r="AA99" s="17">
        <f t="shared" si="85"/>
        <v>15</v>
      </c>
      <c r="AB99" s="17">
        <f t="shared" si="86"/>
        <v>18</v>
      </c>
      <c r="AC99" s="17">
        <f t="shared" si="87"/>
        <v>15</v>
      </c>
      <c r="AD99" s="17">
        <f t="shared" si="88"/>
        <v>18</v>
      </c>
      <c r="AE99" s="17">
        <f t="shared" si="89"/>
        <v>15</v>
      </c>
      <c r="AF99" s="17">
        <f t="shared" si="90"/>
        <v>18</v>
      </c>
      <c r="AG99" s="17">
        <f t="shared" si="91"/>
        <v>15</v>
      </c>
      <c r="AH99" s="17">
        <f t="shared" si="92"/>
        <v>18</v>
      </c>
      <c r="AI99" s="17">
        <f t="shared" si="93"/>
        <v>15</v>
      </c>
      <c r="AJ99" s="17">
        <f t="shared" si="94"/>
        <v>18</v>
      </c>
      <c r="AK99" s="17" t="str">
        <f t="shared" si="95"/>
        <v>3pm-6pm</v>
      </c>
      <c r="AL99" s="17" t="str">
        <f t="shared" si="96"/>
        <v>3pm-6pm</v>
      </c>
      <c r="AM99" s="17" t="str">
        <f t="shared" si="97"/>
        <v>3pm-6pm</v>
      </c>
      <c r="AN99" s="17" t="str">
        <f t="shared" si="98"/>
        <v>3pm-6pm</v>
      </c>
      <c r="AO99" s="17" t="str">
        <f t="shared" si="99"/>
        <v>3pm-6pm</v>
      </c>
      <c r="AP99" s="17" t="str">
        <f t="shared" si="100"/>
        <v>3pm-6pm</v>
      </c>
      <c r="AQ99" s="17" t="str">
        <f t="shared" si="101"/>
        <v>3pm-6pm</v>
      </c>
      <c r="AR99" s="19" t="s">
        <v>670</v>
      </c>
      <c r="AV99" s="17" t="s">
        <v>29</v>
      </c>
      <c r="AW99" s="17" t="s">
        <v>29</v>
      </c>
      <c r="AX99"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s="17" t="str">
        <f t="shared" si="134"/>
        <v/>
      </c>
      <c r="AZ99" s="17" t="str">
        <f t="shared" si="135"/>
        <v/>
      </c>
      <c r="BA99" s="17" t="str">
        <f t="shared" si="136"/>
        <v/>
      </c>
      <c r="BB99" s="17" t="str">
        <f t="shared" si="137"/>
        <v>&lt;img src=@img/drinkicon.png@&gt;</v>
      </c>
      <c r="BC99" s="17" t="str">
        <f t="shared" si="138"/>
        <v>&lt;img src=@img/foodicon.png@&gt;</v>
      </c>
      <c r="BD99" s="17" t="str">
        <f t="shared" si="139"/>
        <v>&lt;img src=@img/drinkicon.png@&gt;&lt;img src=@img/foodicon.png@&gt;</v>
      </c>
      <c r="BE99" s="17" t="str">
        <f t="shared" si="140"/>
        <v>drink food  med LoDo</v>
      </c>
      <c r="BF99" s="17" t="str">
        <f t="shared" si="141"/>
        <v>LoDo</v>
      </c>
      <c r="BG99" s="17">
        <v>39.747732999999997</v>
      </c>
      <c r="BH99" s="17">
        <v>-105.00001899999999</v>
      </c>
      <c r="BI99" s="17" t="str">
        <f t="shared" si="103"/>
        <v>[39.747733,-105.000019],</v>
      </c>
      <c r="BJ99" s="17"/>
      <c r="BK99" s="17" t="str">
        <f t="shared" si="142"/>
        <v/>
      </c>
      <c r="BL99" s="7"/>
    </row>
    <row r="100" spans="2:64" s="8" customFormat="1" ht="18.75" customHeight="1">
      <c r="B100" s="17" t="s">
        <v>270</v>
      </c>
      <c r="C100" s="17" t="s">
        <v>841</v>
      </c>
      <c r="D100" s="17"/>
      <c r="E100" s="17" t="s">
        <v>1085</v>
      </c>
      <c r="F100" s="17"/>
      <c r="G100" s="17" t="s">
        <v>300</v>
      </c>
      <c r="H100" s="17"/>
      <c r="I100" s="17"/>
      <c r="J100" s="17"/>
      <c r="K100" s="17"/>
      <c r="L100" s="17"/>
      <c r="M100" s="17"/>
      <c r="N100" s="17">
        <v>1600</v>
      </c>
      <c r="O100" s="17">
        <v>2200</v>
      </c>
      <c r="P100" s="17"/>
      <c r="Q100" s="17"/>
      <c r="R100" s="17"/>
      <c r="S100" s="17"/>
      <c r="T100" s="17"/>
      <c r="U100" s="17"/>
      <c r="V100" s="8" t="s">
        <v>1134</v>
      </c>
      <c r="W100" s="17" t="str">
        <f t="shared" si="81"/>
        <v/>
      </c>
      <c r="X100" s="17" t="str">
        <f t="shared" si="82"/>
        <v/>
      </c>
      <c r="Y100" s="17" t="str">
        <f t="shared" si="83"/>
        <v/>
      </c>
      <c r="Z100" s="17" t="str">
        <f t="shared" si="84"/>
        <v/>
      </c>
      <c r="AA100" s="17" t="str">
        <f t="shared" si="85"/>
        <v/>
      </c>
      <c r="AB100" s="17" t="str">
        <f t="shared" si="86"/>
        <v/>
      </c>
      <c r="AC100" s="17">
        <f t="shared" si="87"/>
        <v>16</v>
      </c>
      <c r="AD100" s="17">
        <f t="shared" si="88"/>
        <v>22</v>
      </c>
      <c r="AE100" s="17" t="str">
        <f t="shared" si="89"/>
        <v/>
      </c>
      <c r="AF100" s="17" t="str">
        <f t="shared" si="90"/>
        <v/>
      </c>
      <c r="AG100" s="17" t="str">
        <f t="shared" si="91"/>
        <v/>
      </c>
      <c r="AH100" s="17" t="str">
        <f t="shared" si="92"/>
        <v/>
      </c>
      <c r="AI100" s="17" t="str">
        <f t="shared" si="93"/>
        <v/>
      </c>
      <c r="AJ100" s="17" t="str">
        <f t="shared" si="94"/>
        <v/>
      </c>
      <c r="AK100" s="17" t="str">
        <f t="shared" si="95"/>
        <v/>
      </c>
      <c r="AL100" s="17" t="str">
        <f t="shared" si="96"/>
        <v/>
      </c>
      <c r="AM100" s="17" t="str">
        <f t="shared" si="97"/>
        <v/>
      </c>
      <c r="AN100" s="17" t="str">
        <f t="shared" si="98"/>
        <v>4pm-10pm</v>
      </c>
      <c r="AO100" s="17" t="str">
        <f t="shared" si="99"/>
        <v/>
      </c>
      <c r="AP100" s="17" t="str">
        <f t="shared" si="100"/>
        <v/>
      </c>
      <c r="AQ100" s="17" t="str">
        <f t="shared" si="101"/>
        <v/>
      </c>
      <c r="AR100" s="17" t="s">
        <v>838</v>
      </c>
      <c r="AS100" s="17" t="s">
        <v>433</v>
      </c>
      <c r="AT100" s="17" t="s">
        <v>434</v>
      </c>
      <c r="AU100" s="17"/>
      <c r="AV100" s="4" t="s">
        <v>29</v>
      </c>
      <c r="AW100" s="17" t="s">
        <v>30</v>
      </c>
      <c r="AX100"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s="17" t="str">
        <f t="shared" si="134"/>
        <v>&lt;img src=@img/outdoor.png@&gt;</v>
      </c>
      <c r="AZ100" s="17" t="str">
        <f t="shared" si="135"/>
        <v>&lt;img src=@img/pets.png@&gt;</v>
      </c>
      <c r="BA100" s="17" t="str">
        <f t="shared" si="136"/>
        <v/>
      </c>
      <c r="BB100" s="17" t="str">
        <f t="shared" si="137"/>
        <v>&lt;img src=@img/drinkicon.png@&gt;</v>
      </c>
      <c r="BC100" s="17" t="str">
        <f t="shared" si="138"/>
        <v/>
      </c>
      <c r="BD100" s="17" t="str">
        <f t="shared" si="139"/>
        <v>&lt;img src=@img/outdoor.png@&gt;&lt;img src=@img/pets.png@&gt;&lt;img src=@img/drinkicon.png@&gt;</v>
      </c>
      <c r="BE100" s="17" t="str">
        <f t="shared" si="140"/>
        <v>outdoor pet drink  low highlands</v>
      </c>
      <c r="BF100" s="17" t="str">
        <f t="shared" si="141"/>
        <v>Highlands</v>
      </c>
      <c r="BG100" s="17">
        <v>39.770215</v>
      </c>
      <c r="BH100" s="17">
        <v>-105.002073</v>
      </c>
      <c r="BI100" s="17" t="str">
        <f t="shared" si="103"/>
        <v>[39.770215,-105.002073],</v>
      </c>
      <c r="BJ100" s="17"/>
      <c r="BK100" s="17" t="str">
        <f t="shared" si="142"/>
        <v/>
      </c>
      <c r="BL100" s="7"/>
    </row>
    <row r="101" spans="2:64" ht="18.75" customHeight="1">
      <c r="B101" s="8" t="s">
        <v>85</v>
      </c>
      <c r="C101" s="8" t="s">
        <v>640</v>
      </c>
      <c r="D101" s="8"/>
      <c r="E101" s="17" t="s">
        <v>1083</v>
      </c>
      <c r="F101" s="8"/>
      <c r="G101" s="17" t="s">
        <v>483</v>
      </c>
      <c r="H101" s="8" t="s">
        <v>443</v>
      </c>
      <c r="I101" s="8" t="s">
        <v>439</v>
      </c>
      <c r="J101" s="8" t="s">
        <v>443</v>
      </c>
      <c r="K101" s="8" t="s">
        <v>447</v>
      </c>
      <c r="L101" s="8" t="s">
        <v>443</v>
      </c>
      <c r="M101" s="8" t="s">
        <v>439</v>
      </c>
      <c r="N101" s="8" t="s">
        <v>443</v>
      </c>
      <c r="O101" s="8" t="s">
        <v>439</v>
      </c>
      <c r="P101" s="8" t="s">
        <v>443</v>
      </c>
      <c r="Q101" s="8" t="s">
        <v>439</v>
      </c>
      <c r="R101" s="8" t="s">
        <v>443</v>
      </c>
      <c r="S101" s="8" t="s">
        <v>439</v>
      </c>
      <c r="T101" s="8" t="s">
        <v>443</v>
      </c>
      <c r="U101" s="8" t="s">
        <v>439</v>
      </c>
      <c r="V101" s="8" t="s">
        <v>317</v>
      </c>
      <c r="W101" s="17">
        <f t="shared" si="81"/>
        <v>16</v>
      </c>
      <c r="X101" s="17">
        <f t="shared" si="82"/>
        <v>19</v>
      </c>
      <c r="Y101" s="17">
        <f t="shared" si="83"/>
        <v>16</v>
      </c>
      <c r="Z101" s="17">
        <f t="shared" si="84"/>
        <v>22</v>
      </c>
      <c r="AA101" s="17">
        <f t="shared" si="85"/>
        <v>16</v>
      </c>
      <c r="AB101" s="17">
        <f t="shared" si="86"/>
        <v>19</v>
      </c>
      <c r="AC101" s="17">
        <f t="shared" si="87"/>
        <v>16</v>
      </c>
      <c r="AD101" s="17">
        <f t="shared" si="88"/>
        <v>19</v>
      </c>
      <c r="AE101" s="17">
        <f t="shared" si="89"/>
        <v>16</v>
      </c>
      <c r="AF101" s="17">
        <f t="shared" si="90"/>
        <v>19</v>
      </c>
      <c r="AG101" s="17">
        <f t="shared" si="91"/>
        <v>16</v>
      </c>
      <c r="AH101" s="17">
        <f t="shared" si="92"/>
        <v>19</v>
      </c>
      <c r="AI101" s="17">
        <f t="shared" si="93"/>
        <v>16</v>
      </c>
      <c r="AJ101" s="17">
        <f t="shared" si="94"/>
        <v>19</v>
      </c>
      <c r="AK101" s="17" t="str">
        <f t="shared" si="95"/>
        <v>4pm-7pm</v>
      </c>
      <c r="AL101" s="17" t="str">
        <f t="shared" si="96"/>
        <v>4pm-10pm</v>
      </c>
      <c r="AM101" s="17" t="str">
        <f t="shared" si="97"/>
        <v>4pm-7pm</v>
      </c>
      <c r="AN101" s="17" t="str">
        <f t="shared" si="98"/>
        <v>4pm-7pm</v>
      </c>
      <c r="AO101" s="17" t="str">
        <f t="shared" si="99"/>
        <v>4pm-7pm</v>
      </c>
      <c r="AP101" s="17" t="str">
        <f t="shared" si="100"/>
        <v>4pm-7pm</v>
      </c>
      <c r="AQ101" s="17" t="str">
        <f t="shared" si="101"/>
        <v>4pm-7pm</v>
      </c>
      <c r="AR101" s="10" t="s">
        <v>671</v>
      </c>
      <c r="AS101" s="8"/>
      <c r="AT101" s="8"/>
      <c r="AU101" s="8"/>
      <c r="AV101" s="11" t="s">
        <v>29</v>
      </c>
      <c r="AW101" s="11" t="s">
        <v>30</v>
      </c>
      <c r="AX101"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s="17" t="str">
        <f t="shared" si="134"/>
        <v/>
      </c>
      <c r="AZ101" s="17" t="str">
        <f t="shared" si="135"/>
        <v/>
      </c>
      <c r="BA101" s="17" t="str">
        <f t="shared" si="136"/>
        <v/>
      </c>
      <c r="BB101" s="17" t="str">
        <f t="shared" si="137"/>
        <v>&lt;img src=@img/drinkicon.png@&gt;</v>
      </c>
      <c r="BC101" s="17" t="str">
        <f t="shared" si="138"/>
        <v/>
      </c>
      <c r="BD101" s="17" t="str">
        <f t="shared" si="139"/>
        <v>&lt;img src=@img/drinkicon.png@&gt;</v>
      </c>
      <c r="BE101" s="17" t="str">
        <f t="shared" si="140"/>
        <v>drink  med Washington</v>
      </c>
      <c r="BF101" s="17" t="str">
        <f t="shared" si="141"/>
        <v>Washington Park</v>
      </c>
      <c r="BG101" s="17">
        <v>39.709715000000003</v>
      </c>
      <c r="BH101" s="17">
        <v>-104.980572</v>
      </c>
      <c r="BI101" s="17" t="str">
        <f t="shared" si="103"/>
        <v>[39.709715,-104.980572],</v>
      </c>
      <c r="BJ101" s="17"/>
      <c r="BK101" s="17" t="str">
        <f t="shared" si="142"/>
        <v/>
      </c>
      <c r="BL101" s="7"/>
    </row>
    <row r="102" spans="2:64" ht="18.75" customHeight="1">
      <c r="B102" t="s">
        <v>260</v>
      </c>
      <c r="C102" t="s">
        <v>272</v>
      </c>
      <c r="E102" s="17" t="s">
        <v>1083</v>
      </c>
      <c r="G102" s="17" t="s">
        <v>289</v>
      </c>
      <c r="W102" s="17" t="str">
        <f t="shared" si="81"/>
        <v/>
      </c>
      <c r="X102" s="17" t="str">
        <f t="shared" si="82"/>
        <v/>
      </c>
      <c r="Y102" s="17" t="str">
        <f t="shared" si="83"/>
        <v/>
      </c>
      <c r="Z102" s="17" t="str">
        <f t="shared" si="84"/>
        <v/>
      </c>
      <c r="AA102" s="17" t="str">
        <f t="shared" si="85"/>
        <v/>
      </c>
      <c r="AB102" s="17" t="str">
        <f t="shared" si="86"/>
        <v/>
      </c>
      <c r="AC102" s="17" t="str">
        <f t="shared" si="87"/>
        <v/>
      </c>
      <c r="AD102" s="17" t="str">
        <f t="shared" si="88"/>
        <v/>
      </c>
      <c r="AE102" s="17" t="str">
        <f t="shared" si="89"/>
        <v/>
      </c>
      <c r="AF102" s="17" t="str">
        <f t="shared" si="90"/>
        <v/>
      </c>
      <c r="AG102" s="17" t="str">
        <f t="shared" si="91"/>
        <v/>
      </c>
      <c r="AH102" s="17" t="str">
        <f t="shared" si="92"/>
        <v/>
      </c>
      <c r="AI102" s="17" t="str">
        <f t="shared" si="93"/>
        <v/>
      </c>
      <c r="AJ102" s="17" t="str">
        <f t="shared" si="94"/>
        <v/>
      </c>
      <c r="AK102" s="17" t="str">
        <f t="shared" si="95"/>
        <v/>
      </c>
      <c r="AL102" s="17" t="str">
        <f t="shared" si="96"/>
        <v/>
      </c>
      <c r="AM102" s="17" t="str">
        <f t="shared" si="97"/>
        <v/>
      </c>
      <c r="AN102" s="17" t="str">
        <f t="shared" si="98"/>
        <v/>
      </c>
      <c r="AO102" s="17" t="str">
        <f t="shared" si="99"/>
        <v/>
      </c>
      <c r="AP102" s="17" t="str">
        <f t="shared" si="100"/>
        <v/>
      </c>
      <c r="AQ102" s="17" t="str">
        <f t="shared" si="101"/>
        <v/>
      </c>
      <c r="AR102" s="17" t="s">
        <v>833</v>
      </c>
      <c r="AS102" t="s">
        <v>433</v>
      </c>
      <c r="AV102" s="17" t="s">
        <v>30</v>
      </c>
      <c r="AW102" s="17" t="s">
        <v>30</v>
      </c>
      <c r="AX102"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s="17" t="str">
        <f t="shared" si="134"/>
        <v>&lt;img src=@img/outdoor.png@&gt;</v>
      </c>
      <c r="AZ102" s="17" t="str">
        <f t="shared" si="135"/>
        <v/>
      </c>
      <c r="BA102" s="17" t="str">
        <f t="shared" si="136"/>
        <v/>
      </c>
      <c r="BB102" s="17" t="str">
        <f t="shared" si="137"/>
        <v/>
      </c>
      <c r="BC102" s="17" t="str">
        <f t="shared" si="138"/>
        <v/>
      </c>
      <c r="BD102" s="17" t="str">
        <f t="shared" si="139"/>
        <v>&lt;img src=@img/outdoor.png@&gt;</v>
      </c>
      <c r="BE102" s="17" t="str">
        <f t="shared" si="140"/>
        <v>outdoor  med RiNo</v>
      </c>
      <c r="BF102" s="17" t="str">
        <f t="shared" si="141"/>
        <v>RiNo</v>
      </c>
      <c r="BG102" s="17">
        <v>39.761971000000003</v>
      </c>
      <c r="BH102" s="17">
        <v>-104.981578</v>
      </c>
      <c r="BI102" s="17" t="str">
        <f t="shared" si="103"/>
        <v>[39.761971,-104.981578],</v>
      </c>
      <c r="BJ102" s="17"/>
      <c r="BK102" s="17" t="str">
        <f t="shared" si="142"/>
        <v/>
      </c>
      <c r="BL102" s="7"/>
    </row>
    <row r="103" spans="2:64" ht="18.75" customHeight="1">
      <c r="B103" t="s">
        <v>86</v>
      </c>
      <c r="C103" t="s">
        <v>1064</v>
      </c>
      <c r="E103" s="17" t="s">
        <v>1084</v>
      </c>
      <c r="G103" s="17" t="s">
        <v>484</v>
      </c>
      <c r="H103" t="s">
        <v>436</v>
      </c>
      <c r="I103" t="s">
        <v>438</v>
      </c>
      <c r="J103" t="s">
        <v>436</v>
      </c>
      <c r="K103" t="s">
        <v>438</v>
      </c>
      <c r="L103" t="s">
        <v>436</v>
      </c>
      <c r="M103" t="s">
        <v>438</v>
      </c>
      <c r="N103" t="s">
        <v>436</v>
      </c>
      <c r="O103" t="s">
        <v>438</v>
      </c>
      <c r="P103" t="s">
        <v>436</v>
      </c>
      <c r="Q103" t="s">
        <v>438</v>
      </c>
      <c r="R103" t="s">
        <v>436</v>
      </c>
      <c r="S103" t="s">
        <v>438</v>
      </c>
      <c r="T103" t="s">
        <v>436</v>
      </c>
      <c r="U103" t="s">
        <v>438</v>
      </c>
      <c r="V103" s="17" t="s">
        <v>318</v>
      </c>
      <c r="W103" s="17">
        <f t="shared" si="81"/>
        <v>15</v>
      </c>
      <c r="X103" s="17">
        <f t="shared" si="82"/>
        <v>18</v>
      </c>
      <c r="Y103" s="17">
        <f t="shared" si="83"/>
        <v>15</v>
      </c>
      <c r="Z103" s="17">
        <f t="shared" si="84"/>
        <v>18</v>
      </c>
      <c r="AA103" s="17">
        <f t="shared" si="85"/>
        <v>15</v>
      </c>
      <c r="AB103" s="17">
        <f t="shared" si="86"/>
        <v>18</v>
      </c>
      <c r="AC103" s="17">
        <f t="shared" si="87"/>
        <v>15</v>
      </c>
      <c r="AD103" s="17">
        <f t="shared" si="88"/>
        <v>18</v>
      </c>
      <c r="AE103" s="17">
        <f t="shared" si="89"/>
        <v>15</v>
      </c>
      <c r="AF103" s="17">
        <f t="shared" si="90"/>
        <v>18</v>
      </c>
      <c r="AG103" s="17">
        <f t="shared" si="91"/>
        <v>15</v>
      </c>
      <c r="AH103" s="17">
        <f t="shared" si="92"/>
        <v>18</v>
      </c>
      <c r="AI103" s="17">
        <f t="shared" si="93"/>
        <v>15</v>
      </c>
      <c r="AJ103" s="17">
        <f t="shared" si="94"/>
        <v>18</v>
      </c>
      <c r="AK103" s="17" t="str">
        <f t="shared" si="95"/>
        <v>3pm-6pm</v>
      </c>
      <c r="AL103" s="17" t="str">
        <f t="shared" si="96"/>
        <v>3pm-6pm</v>
      </c>
      <c r="AM103" s="17" t="str">
        <f t="shared" si="97"/>
        <v>3pm-6pm</v>
      </c>
      <c r="AN103" s="17" t="str">
        <f t="shared" si="98"/>
        <v>3pm-6pm</v>
      </c>
      <c r="AO103" s="17" t="str">
        <f t="shared" si="99"/>
        <v>3pm-6pm</v>
      </c>
      <c r="AP103" s="17" t="str">
        <f t="shared" si="100"/>
        <v>3pm-6pm</v>
      </c>
      <c r="AQ103" s="17" t="str">
        <f t="shared" si="101"/>
        <v>3pm-6pm</v>
      </c>
      <c r="AR103" s="18" t="s">
        <v>672</v>
      </c>
      <c r="AS103" t="s">
        <v>433</v>
      </c>
      <c r="AV103" s="17" t="s">
        <v>29</v>
      </c>
      <c r="AW103" s="17" t="s">
        <v>29</v>
      </c>
      <c r="AX103"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s="17" t="str">
        <f t="shared" si="134"/>
        <v>&lt;img src=@img/outdoor.png@&gt;</v>
      </c>
      <c r="AZ103" s="17" t="str">
        <f t="shared" si="135"/>
        <v/>
      </c>
      <c r="BA103" s="17" t="str">
        <f t="shared" si="136"/>
        <v/>
      </c>
      <c r="BB103" s="17" t="str">
        <f t="shared" si="137"/>
        <v>&lt;img src=@img/drinkicon.png@&gt;</v>
      </c>
      <c r="BC103" s="17" t="str">
        <f t="shared" si="138"/>
        <v>&lt;img src=@img/foodicon.png@&gt;</v>
      </c>
      <c r="BD103" s="17" t="str">
        <f t="shared" si="139"/>
        <v>&lt;img src=@img/outdoor.png@&gt;&lt;img src=@img/drinkicon.png@&gt;&lt;img src=@img/foodicon.png@&gt;</v>
      </c>
      <c r="BE103" s="17" t="str">
        <f t="shared" si="140"/>
        <v>outdoor drink food  high capital</v>
      </c>
      <c r="BF103" s="17" t="str">
        <f t="shared" si="141"/>
        <v>Capital Hill</v>
      </c>
      <c r="BG103" s="17">
        <v>39.735475999999998</v>
      </c>
      <c r="BH103" s="17">
        <v>-104.987831</v>
      </c>
      <c r="BI103" s="17" t="str">
        <f t="shared" si="103"/>
        <v>[39.735476,-104.987831],</v>
      </c>
      <c r="BJ103" s="17"/>
      <c r="BK103" s="17" t="str">
        <f t="shared" si="142"/>
        <v/>
      </c>
      <c r="BL103" s="7"/>
    </row>
    <row r="104" spans="2:64" ht="18.75" customHeight="1">
      <c r="B104" t="s">
        <v>917</v>
      </c>
      <c r="C104" t="s">
        <v>845</v>
      </c>
      <c r="E104" s="17" t="s">
        <v>1083</v>
      </c>
      <c r="G104" s="16" t="s">
        <v>918</v>
      </c>
      <c r="W104" s="17" t="str">
        <f t="shared" si="81"/>
        <v/>
      </c>
      <c r="X104" s="17" t="str">
        <f t="shared" si="82"/>
        <v/>
      </c>
      <c r="Y104" s="17" t="str">
        <f t="shared" si="83"/>
        <v/>
      </c>
      <c r="Z104" s="17" t="str">
        <f t="shared" si="84"/>
        <v/>
      </c>
      <c r="AA104" s="17" t="str">
        <f t="shared" si="85"/>
        <v/>
      </c>
      <c r="AB104" s="17" t="str">
        <f t="shared" si="86"/>
        <v/>
      </c>
      <c r="AC104" s="17" t="str">
        <f t="shared" si="87"/>
        <v/>
      </c>
      <c r="AD104" s="17" t="str">
        <f t="shared" si="88"/>
        <v/>
      </c>
      <c r="AE104" s="17" t="str">
        <f t="shared" si="89"/>
        <v/>
      </c>
      <c r="AF104" s="17" t="str">
        <f t="shared" si="90"/>
        <v/>
      </c>
      <c r="AG104" s="17" t="str">
        <f t="shared" si="91"/>
        <v/>
      </c>
      <c r="AH104" s="17" t="str">
        <f t="shared" si="92"/>
        <v/>
      </c>
      <c r="AI104" s="17" t="str">
        <f t="shared" si="93"/>
        <v/>
      </c>
      <c r="AJ104" s="17" t="str">
        <f t="shared" si="94"/>
        <v/>
      </c>
      <c r="AK104" s="17" t="str">
        <f t="shared" si="95"/>
        <v/>
      </c>
      <c r="AL104" s="17" t="str">
        <f t="shared" si="96"/>
        <v/>
      </c>
      <c r="AM104" s="17" t="str">
        <f t="shared" si="97"/>
        <v/>
      </c>
      <c r="AN104" s="17" t="str">
        <f t="shared" si="98"/>
        <v/>
      </c>
      <c r="AO104" s="17" t="str">
        <f t="shared" si="99"/>
        <v/>
      </c>
      <c r="AP104" s="17" t="str">
        <f t="shared" si="100"/>
        <v/>
      </c>
      <c r="AQ104" s="17" t="str">
        <f t="shared" si="101"/>
        <v/>
      </c>
      <c r="AR104" s="17" t="s">
        <v>1027</v>
      </c>
      <c r="AV104" s="4" t="s">
        <v>30</v>
      </c>
      <c r="AW104" s="4" t="s">
        <v>30</v>
      </c>
      <c r="AX104"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s="17" t="str">
        <f t="shared" si="134"/>
        <v/>
      </c>
      <c r="AZ104" s="17" t="str">
        <f t="shared" si="135"/>
        <v/>
      </c>
      <c r="BA104" s="17" t="str">
        <f t="shared" si="136"/>
        <v/>
      </c>
      <c r="BB104" s="17" t="str">
        <f t="shared" si="137"/>
        <v/>
      </c>
      <c r="BC104" s="17" t="str">
        <f t="shared" si="138"/>
        <v/>
      </c>
      <c r="BD104" s="17" t="str">
        <f t="shared" si="139"/>
        <v/>
      </c>
      <c r="BE104" s="17" t="str">
        <f t="shared" si="140"/>
        <v xml:space="preserve"> med five</v>
      </c>
      <c r="BF104" s="17" t="str">
        <f t="shared" si="141"/>
        <v>Five Points</v>
      </c>
      <c r="BG104" s="17">
        <v>39.758861000000003</v>
      </c>
      <c r="BH104" s="17">
        <v>-104.98540800000001</v>
      </c>
      <c r="BI104" s="17" t="str">
        <f t="shared" si="103"/>
        <v>[39.758861,-104.985408],</v>
      </c>
      <c r="BJ104" s="17"/>
      <c r="BK104" s="17" t="str">
        <f t="shared" si="142"/>
        <v/>
      </c>
      <c r="BL104" s="17"/>
    </row>
    <row r="105" spans="2:64" ht="18.75" customHeight="1">
      <c r="B105" t="s">
        <v>877</v>
      </c>
      <c r="C105" t="s">
        <v>844</v>
      </c>
      <c r="E105" s="17" t="s">
        <v>1083</v>
      </c>
      <c r="G105" s="16" t="s">
        <v>878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22" t="s">
        <v>993</v>
      </c>
      <c r="AV105" s="4" t="s">
        <v>30</v>
      </c>
      <c r="AW105" s="4" t="s">
        <v>30</v>
      </c>
      <c r="AX105"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aurora</v>
      </c>
      <c r="BF105" s="17" t="str">
        <f t="shared" si="141"/>
        <v>Aurora</v>
      </c>
      <c r="BG105" s="17">
        <v>39.651457999999998</v>
      </c>
      <c r="BH105" s="17">
        <v>-104.771021</v>
      </c>
      <c r="BI105" s="17" t="str">
        <f t="shared" si="103"/>
        <v>[39.651458,-104.771021],</v>
      </c>
      <c r="BJ105" s="17"/>
      <c r="BK105" s="17" t="str">
        <f t="shared" si="142"/>
        <v/>
      </c>
      <c r="BL105" s="17"/>
    </row>
    <row r="106" spans="2:64" ht="18.75" customHeight="1">
      <c r="B106" t="s">
        <v>87</v>
      </c>
      <c r="C106" s="17" t="s">
        <v>841</v>
      </c>
      <c r="E106" s="17" t="s">
        <v>1083</v>
      </c>
      <c r="G106" s="17" t="s">
        <v>485</v>
      </c>
      <c r="H106" t="s">
        <v>443</v>
      </c>
      <c r="I106" t="s">
        <v>438</v>
      </c>
      <c r="J106" t="s">
        <v>443</v>
      </c>
      <c r="K106" t="s">
        <v>438</v>
      </c>
      <c r="L106" t="s">
        <v>443</v>
      </c>
      <c r="M106" t="s">
        <v>438</v>
      </c>
      <c r="N106" t="s">
        <v>443</v>
      </c>
      <c r="O106" t="s">
        <v>438</v>
      </c>
      <c r="P106" t="s">
        <v>443</v>
      </c>
      <c r="Q106" t="s">
        <v>438</v>
      </c>
      <c r="R106" t="s">
        <v>443</v>
      </c>
      <c r="S106" t="s">
        <v>438</v>
      </c>
      <c r="T106" t="s">
        <v>443</v>
      </c>
      <c r="U106" t="s">
        <v>438</v>
      </c>
      <c r="V106" s="8" t="s">
        <v>313</v>
      </c>
      <c r="W106" s="17">
        <f t="shared" si="81"/>
        <v>16</v>
      </c>
      <c r="X106" s="17">
        <f t="shared" si="82"/>
        <v>18</v>
      </c>
      <c r="Y106" s="17">
        <f t="shared" si="83"/>
        <v>16</v>
      </c>
      <c r="Z106" s="17">
        <f t="shared" si="84"/>
        <v>18</v>
      </c>
      <c r="AA106" s="17">
        <f t="shared" si="85"/>
        <v>16</v>
      </c>
      <c r="AB106" s="17">
        <f t="shared" si="86"/>
        <v>18</v>
      </c>
      <c r="AC106" s="17">
        <f t="shared" si="87"/>
        <v>16</v>
      </c>
      <c r="AD106" s="17">
        <f t="shared" si="88"/>
        <v>18</v>
      </c>
      <c r="AE106" s="17">
        <f t="shared" si="89"/>
        <v>16</v>
      </c>
      <c r="AF106" s="17">
        <f t="shared" si="90"/>
        <v>18</v>
      </c>
      <c r="AG106" s="17">
        <f t="shared" si="91"/>
        <v>16</v>
      </c>
      <c r="AH106" s="17">
        <f t="shared" si="92"/>
        <v>18</v>
      </c>
      <c r="AI106" s="17">
        <f t="shared" si="93"/>
        <v>16</v>
      </c>
      <c r="AJ106" s="17">
        <f t="shared" si="94"/>
        <v>18</v>
      </c>
      <c r="AK106" s="17" t="str">
        <f t="shared" si="95"/>
        <v>4pm-6pm</v>
      </c>
      <c r="AL106" s="17" t="str">
        <f t="shared" si="96"/>
        <v>4pm-6pm</v>
      </c>
      <c r="AM106" s="17" t="str">
        <f t="shared" si="97"/>
        <v>4pm-6pm</v>
      </c>
      <c r="AN106" s="17" t="str">
        <f t="shared" si="98"/>
        <v>4pm-6pm</v>
      </c>
      <c r="AO106" s="17" t="str">
        <f t="shared" si="99"/>
        <v>4pm-6pm</v>
      </c>
      <c r="AP106" s="17" t="str">
        <f t="shared" si="100"/>
        <v>4pm-6pm</v>
      </c>
      <c r="AQ106" s="17" t="str">
        <f t="shared" si="101"/>
        <v>4pm-6pm</v>
      </c>
      <c r="AR106" s="17" t="s">
        <v>673</v>
      </c>
      <c r="AS106" t="s">
        <v>433</v>
      </c>
      <c r="AT106" t="s">
        <v>434</v>
      </c>
      <c r="AV106" s="4" t="s">
        <v>29</v>
      </c>
      <c r="AW106" s="4" t="s">
        <v>29</v>
      </c>
      <c r="AX106"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s="17" t="str">
        <f t="shared" si="134"/>
        <v>&lt;img src=@img/outdoor.png@&gt;</v>
      </c>
      <c r="AZ106" s="17" t="str">
        <f t="shared" si="135"/>
        <v>&lt;img src=@img/pets.png@&gt;</v>
      </c>
      <c r="BA106" s="17" t="str">
        <f t="shared" si="136"/>
        <v/>
      </c>
      <c r="BB106" s="17" t="str">
        <f t="shared" si="137"/>
        <v>&lt;img src=@img/drinkicon.png@&gt;</v>
      </c>
      <c r="BC106" s="17" t="str">
        <f t="shared" si="138"/>
        <v>&lt;img src=@img/foodicon.png@&gt;</v>
      </c>
      <c r="BD106" s="17" t="str">
        <f t="shared" si="139"/>
        <v>&lt;img src=@img/outdoor.png@&gt;&lt;img src=@img/pets.png@&gt;&lt;img src=@img/drinkicon.png@&gt;&lt;img src=@img/foodicon.png@&gt;</v>
      </c>
      <c r="BE106" s="17" t="str">
        <f t="shared" si="140"/>
        <v>outdoor pet drink food  med highlands</v>
      </c>
      <c r="BF106" s="17" t="str">
        <f t="shared" si="141"/>
        <v>Highlands</v>
      </c>
      <c r="BG106" s="17">
        <v>39.757776</v>
      </c>
      <c r="BH106" s="17">
        <v>-105.01134</v>
      </c>
      <c r="BI106" s="17" t="str">
        <f t="shared" si="103"/>
        <v>[39.757776,-105.01134],</v>
      </c>
      <c r="BJ106" s="17"/>
      <c r="BK106" s="17" t="str">
        <f t="shared" si="142"/>
        <v/>
      </c>
      <c r="BL106" s="7"/>
    </row>
    <row r="107" spans="2:64" ht="18.75" customHeight="1">
      <c r="B107" t="s">
        <v>189</v>
      </c>
      <c r="C107" t="s">
        <v>305</v>
      </c>
      <c r="E107" s="17" t="s">
        <v>1084</v>
      </c>
      <c r="G107" s="17" t="s">
        <v>586</v>
      </c>
      <c r="L107" s="17" t="s">
        <v>436</v>
      </c>
      <c r="M107" s="17" t="s">
        <v>438</v>
      </c>
      <c r="N107" s="17" t="s">
        <v>436</v>
      </c>
      <c r="O107" s="17" t="s">
        <v>438</v>
      </c>
      <c r="P107" s="17" t="s">
        <v>436</v>
      </c>
      <c r="Q107" s="17" t="s">
        <v>438</v>
      </c>
      <c r="R107" s="17" t="s">
        <v>436</v>
      </c>
      <c r="S107" s="17" t="s">
        <v>438</v>
      </c>
      <c r="T107" s="17"/>
      <c r="U107" s="17"/>
      <c r="V107" s="8" t="s">
        <v>386</v>
      </c>
      <c r="W107" s="17" t="str">
        <f t="shared" si="81"/>
        <v/>
      </c>
      <c r="X107" s="17" t="str">
        <f t="shared" si="82"/>
        <v/>
      </c>
      <c r="Y107" s="17" t="str">
        <f t="shared" si="83"/>
        <v/>
      </c>
      <c r="Z107" s="17" t="str">
        <f t="shared" si="84"/>
        <v/>
      </c>
      <c r="AA107" s="17">
        <f t="shared" si="85"/>
        <v>15</v>
      </c>
      <c r="AB107" s="17">
        <f t="shared" si="86"/>
        <v>18</v>
      </c>
      <c r="AC107" s="17">
        <f t="shared" si="87"/>
        <v>15</v>
      </c>
      <c r="AD107" s="17">
        <f t="shared" si="88"/>
        <v>18</v>
      </c>
      <c r="AE107" s="17">
        <f t="shared" si="89"/>
        <v>15</v>
      </c>
      <c r="AF107" s="17">
        <f t="shared" si="90"/>
        <v>18</v>
      </c>
      <c r="AG107" s="17">
        <f t="shared" si="91"/>
        <v>15</v>
      </c>
      <c r="AH107" s="17">
        <f t="shared" si="92"/>
        <v>18</v>
      </c>
      <c r="AI107" s="17" t="str">
        <f t="shared" si="93"/>
        <v/>
      </c>
      <c r="AJ107" s="17" t="str">
        <f t="shared" si="94"/>
        <v/>
      </c>
      <c r="AK107" s="17" t="str">
        <f t="shared" si="95"/>
        <v/>
      </c>
      <c r="AL107" s="17" t="str">
        <f t="shared" si="96"/>
        <v/>
      </c>
      <c r="AM107" s="17" t="str">
        <f t="shared" si="97"/>
        <v>3pm-6pm</v>
      </c>
      <c r="AN107" s="17" t="str">
        <f t="shared" si="98"/>
        <v>3pm-6pm</v>
      </c>
      <c r="AO107" s="17" t="str">
        <f t="shared" si="99"/>
        <v>3pm-6pm</v>
      </c>
      <c r="AP107" s="17" t="str">
        <f t="shared" si="100"/>
        <v>3pm-6pm</v>
      </c>
      <c r="AQ107" s="17" t="str">
        <f t="shared" si="101"/>
        <v/>
      </c>
      <c r="AR107" s="1" t="s">
        <v>769</v>
      </c>
      <c r="AV107" s="4" t="s">
        <v>29</v>
      </c>
      <c r="AW107" s="4" t="s">
        <v>29</v>
      </c>
      <c r="AX107"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s="17" t="str">
        <f t="shared" si="134"/>
        <v/>
      </c>
      <c r="AZ107" s="17" t="str">
        <f t="shared" si="135"/>
        <v/>
      </c>
      <c r="BA107" s="17" t="str">
        <f t="shared" si="136"/>
        <v/>
      </c>
      <c r="BB107" s="17" t="str">
        <f t="shared" si="137"/>
        <v>&lt;img src=@img/drinkicon.png@&gt;</v>
      </c>
      <c r="BC107" s="17" t="str">
        <f t="shared" si="138"/>
        <v>&lt;img src=@img/foodicon.png@&gt;</v>
      </c>
      <c r="BD107" s="17" t="str">
        <f t="shared" si="139"/>
        <v>&lt;img src=@img/drinkicon.png@&gt;&lt;img src=@img/foodicon.png@&gt;</v>
      </c>
      <c r="BE107" s="17" t="str">
        <f t="shared" si="140"/>
        <v>drink food  high Downtown</v>
      </c>
      <c r="BF107" s="17" t="str">
        <f t="shared" si="141"/>
        <v>Downtown</v>
      </c>
      <c r="BG107" s="17">
        <v>39.746867999999999</v>
      </c>
      <c r="BH107" s="17">
        <v>-104.991186</v>
      </c>
      <c r="BI107" s="17" t="str">
        <f t="shared" si="103"/>
        <v>[39.746868,-104.991186],</v>
      </c>
      <c r="BJ107" s="17"/>
      <c r="BK107" s="17" t="str">
        <f t="shared" si="142"/>
        <v/>
      </c>
      <c r="BL107" s="7"/>
    </row>
    <row r="108" spans="2:64" ht="18.75" customHeight="1">
      <c r="B108" t="s">
        <v>88</v>
      </c>
      <c r="C108" t="s">
        <v>306</v>
      </c>
      <c r="E108" s="17" t="s">
        <v>1083</v>
      </c>
      <c r="G108" s="17" t="s">
        <v>486</v>
      </c>
      <c r="H108" t="s">
        <v>436</v>
      </c>
      <c r="I108" t="s">
        <v>439</v>
      </c>
      <c r="J108" t="s">
        <v>436</v>
      </c>
      <c r="K108" t="s">
        <v>439</v>
      </c>
      <c r="L108" t="s">
        <v>436</v>
      </c>
      <c r="M108" t="s">
        <v>439</v>
      </c>
      <c r="N108" t="s">
        <v>436</v>
      </c>
      <c r="O108" t="s">
        <v>439</v>
      </c>
      <c r="P108" t="s">
        <v>436</v>
      </c>
      <c r="Q108" t="s">
        <v>439</v>
      </c>
      <c r="R108" t="s">
        <v>436</v>
      </c>
      <c r="S108" t="s">
        <v>439</v>
      </c>
      <c r="T108" t="s">
        <v>436</v>
      </c>
      <c r="U108" t="s">
        <v>439</v>
      </c>
      <c r="V108" s="8" t="s">
        <v>319</v>
      </c>
      <c r="W108" s="17">
        <f t="shared" si="81"/>
        <v>15</v>
      </c>
      <c r="X108" s="17">
        <f t="shared" si="82"/>
        <v>19</v>
      </c>
      <c r="Y108" s="17">
        <f t="shared" si="83"/>
        <v>15</v>
      </c>
      <c r="Z108" s="17">
        <f t="shared" si="84"/>
        <v>19</v>
      </c>
      <c r="AA108" s="17">
        <f t="shared" si="85"/>
        <v>15</v>
      </c>
      <c r="AB108" s="17">
        <f t="shared" si="86"/>
        <v>19</v>
      </c>
      <c r="AC108" s="17">
        <f t="shared" si="87"/>
        <v>15</v>
      </c>
      <c r="AD108" s="17">
        <f t="shared" si="88"/>
        <v>19</v>
      </c>
      <c r="AE108" s="17">
        <f t="shared" si="89"/>
        <v>15</v>
      </c>
      <c r="AF108" s="17">
        <f t="shared" si="90"/>
        <v>19</v>
      </c>
      <c r="AG108" s="17">
        <f t="shared" si="91"/>
        <v>15</v>
      </c>
      <c r="AH108" s="17">
        <f t="shared" si="92"/>
        <v>19</v>
      </c>
      <c r="AI108" s="17">
        <f t="shared" si="93"/>
        <v>15</v>
      </c>
      <c r="AJ108" s="17">
        <f t="shared" si="94"/>
        <v>19</v>
      </c>
      <c r="AK108" s="17" t="str">
        <f t="shared" si="95"/>
        <v>3pm-7pm</v>
      </c>
      <c r="AL108" s="17" t="str">
        <f t="shared" si="96"/>
        <v>3pm-7pm</v>
      </c>
      <c r="AM108" s="17" t="str">
        <f t="shared" si="97"/>
        <v>3pm-7pm</v>
      </c>
      <c r="AN108" s="17" t="str">
        <f t="shared" si="98"/>
        <v>3pm-7pm</v>
      </c>
      <c r="AO108" s="17" t="str">
        <f t="shared" si="99"/>
        <v>3pm-7pm</v>
      </c>
      <c r="AP108" s="17" t="str">
        <f t="shared" si="100"/>
        <v>3pm-7pm</v>
      </c>
      <c r="AQ108" s="17" t="str">
        <f t="shared" si="101"/>
        <v>3pm-7pm</v>
      </c>
      <c r="AR108" s="2" t="s">
        <v>674</v>
      </c>
      <c r="AU108" s="17"/>
      <c r="AV108" s="4" t="s">
        <v>29</v>
      </c>
      <c r="AW108" s="4" t="s">
        <v>29</v>
      </c>
      <c r="AX108"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med LoDo</v>
      </c>
      <c r="BF108" s="17" t="str">
        <f t="shared" si="141"/>
        <v>LoDo</v>
      </c>
      <c r="BG108" s="17">
        <v>39.749901999999999</v>
      </c>
      <c r="BH108" s="17">
        <v>-104.999539</v>
      </c>
      <c r="BI108" s="17" t="str">
        <f t="shared" si="103"/>
        <v>[39.749902,-104.999539],</v>
      </c>
      <c r="BJ108" s="17"/>
      <c r="BK108" s="17" t="str">
        <f t="shared" si="142"/>
        <v/>
      </c>
      <c r="BL108" s="7"/>
    </row>
    <row r="109" spans="2:64" s="8" customFormat="1" ht="18.75" customHeight="1">
      <c r="B109" s="17" t="s">
        <v>190</v>
      </c>
      <c r="C109" s="17" t="s">
        <v>841</v>
      </c>
      <c r="D109" s="17"/>
      <c r="E109" s="17" t="s">
        <v>1083</v>
      </c>
      <c r="F109" s="17"/>
      <c r="G109" s="17" t="s">
        <v>587</v>
      </c>
      <c r="H109" s="17"/>
      <c r="I109" s="17"/>
      <c r="J109" s="17" t="s">
        <v>436</v>
      </c>
      <c r="K109" s="17" t="s">
        <v>438</v>
      </c>
      <c r="L109" s="17" t="s">
        <v>436</v>
      </c>
      <c r="M109" s="17" t="s">
        <v>438</v>
      </c>
      <c r="N109" s="17" t="s">
        <v>436</v>
      </c>
      <c r="O109" s="17" t="s">
        <v>438</v>
      </c>
      <c r="P109" s="17" t="s">
        <v>436</v>
      </c>
      <c r="Q109" s="17" t="s">
        <v>438</v>
      </c>
      <c r="R109" s="17" t="s">
        <v>436</v>
      </c>
      <c r="S109" s="17" t="s">
        <v>438</v>
      </c>
      <c r="T109" s="17"/>
      <c r="U109" s="17"/>
      <c r="V109" s="17" t="s">
        <v>1098</v>
      </c>
      <c r="W109" s="17" t="str">
        <f t="shared" si="81"/>
        <v/>
      </c>
      <c r="X109" s="17" t="str">
        <f t="shared" si="82"/>
        <v/>
      </c>
      <c r="Y109" s="17">
        <f t="shared" si="83"/>
        <v>15</v>
      </c>
      <c r="Z109" s="17">
        <f t="shared" si="84"/>
        <v>18</v>
      </c>
      <c r="AA109" s="17">
        <f t="shared" si="85"/>
        <v>15</v>
      </c>
      <c r="AB109" s="17">
        <f t="shared" si="86"/>
        <v>18</v>
      </c>
      <c r="AC109" s="17">
        <f t="shared" si="87"/>
        <v>15</v>
      </c>
      <c r="AD109" s="17">
        <f t="shared" si="88"/>
        <v>18</v>
      </c>
      <c r="AE109" s="17">
        <f t="shared" si="89"/>
        <v>15</v>
      </c>
      <c r="AF109" s="17">
        <f t="shared" si="90"/>
        <v>18</v>
      </c>
      <c r="AG109" s="17">
        <f t="shared" si="91"/>
        <v>15</v>
      </c>
      <c r="AH109" s="17">
        <f t="shared" si="92"/>
        <v>18</v>
      </c>
      <c r="AI109" s="17" t="str">
        <f t="shared" si="93"/>
        <v/>
      </c>
      <c r="AJ109" s="17" t="str">
        <f t="shared" si="94"/>
        <v/>
      </c>
      <c r="AK109" s="17" t="str">
        <f t="shared" si="95"/>
        <v/>
      </c>
      <c r="AL109" s="17" t="str">
        <f t="shared" si="96"/>
        <v>3pm-6pm</v>
      </c>
      <c r="AM109" s="17" t="str">
        <f t="shared" si="97"/>
        <v>3pm-6pm</v>
      </c>
      <c r="AN109" s="17" t="str">
        <f t="shared" si="98"/>
        <v>3pm-6pm</v>
      </c>
      <c r="AO109" s="17" t="str">
        <f t="shared" si="99"/>
        <v>3pm-6pm</v>
      </c>
      <c r="AP109" s="17" t="str">
        <f t="shared" si="100"/>
        <v>3pm-6pm</v>
      </c>
      <c r="AQ109" s="17" t="str">
        <f t="shared" si="101"/>
        <v/>
      </c>
      <c r="AR109" s="18" t="s">
        <v>770</v>
      </c>
      <c r="AS109" s="17"/>
      <c r="AT109" s="17"/>
      <c r="AU109" s="17"/>
      <c r="AV109" s="17" t="s">
        <v>29</v>
      </c>
      <c r="AW109" s="17" t="s">
        <v>29</v>
      </c>
      <c r="AX109"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highlands</v>
      </c>
      <c r="BF109" s="17" t="str">
        <f t="shared" si="141"/>
        <v>Highlands</v>
      </c>
      <c r="BG109" s="17">
        <v>39.769083000000002</v>
      </c>
      <c r="BH109" s="17">
        <v>-105.01092800000001</v>
      </c>
      <c r="BI109" s="17" t="str">
        <f t="shared" si="103"/>
        <v>[39.769083,-105.010928],</v>
      </c>
      <c r="BJ109" s="17"/>
      <c r="BK109" s="17" t="str">
        <f t="shared" si="142"/>
        <v/>
      </c>
      <c r="BL109" s="7"/>
    </row>
    <row r="110" spans="2:64" ht="18.75" customHeight="1">
      <c r="B110" t="s">
        <v>89</v>
      </c>
      <c r="C110" t="s">
        <v>271</v>
      </c>
      <c r="E110" s="17" t="s">
        <v>1083</v>
      </c>
      <c r="G110" s="17" t="s">
        <v>487</v>
      </c>
      <c r="W110" s="17" t="str">
        <f t="shared" si="81"/>
        <v/>
      </c>
      <c r="X110" s="17" t="str">
        <f t="shared" si="82"/>
        <v/>
      </c>
      <c r="Y110" s="17" t="str">
        <f t="shared" si="83"/>
        <v/>
      </c>
      <c r="Z110" s="17" t="str">
        <f t="shared" si="84"/>
        <v/>
      </c>
      <c r="AA110" s="17" t="str">
        <f t="shared" si="85"/>
        <v/>
      </c>
      <c r="AB110" s="17" t="str">
        <f t="shared" si="86"/>
        <v/>
      </c>
      <c r="AC110" s="17" t="str">
        <f t="shared" si="87"/>
        <v/>
      </c>
      <c r="AD110" s="17" t="str">
        <f t="shared" si="88"/>
        <v/>
      </c>
      <c r="AE110" s="17" t="str">
        <f t="shared" si="89"/>
        <v/>
      </c>
      <c r="AF110" s="17" t="str">
        <f t="shared" si="90"/>
        <v/>
      </c>
      <c r="AG110" s="17" t="str">
        <f t="shared" si="91"/>
        <v/>
      </c>
      <c r="AH110" s="17" t="str">
        <f t="shared" si="92"/>
        <v/>
      </c>
      <c r="AI110" s="17" t="str">
        <f t="shared" si="93"/>
        <v/>
      </c>
      <c r="AJ110" s="17" t="str">
        <f t="shared" si="94"/>
        <v/>
      </c>
      <c r="AK110" s="17" t="str">
        <f t="shared" si="95"/>
        <v/>
      </c>
      <c r="AL110" s="17" t="str">
        <f t="shared" si="96"/>
        <v/>
      </c>
      <c r="AM110" s="17" t="str">
        <f t="shared" si="97"/>
        <v/>
      </c>
      <c r="AN110" s="17" t="str">
        <f t="shared" si="98"/>
        <v/>
      </c>
      <c r="AO110" s="17" t="str">
        <f t="shared" si="99"/>
        <v/>
      </c>
      <c r="AP110" s="17" t="str">
        <f t="shared" si="100"/>
        <v/>
      </c>
      <c r="AQ110" s="17" t="str">
        <f t="shared" si="101"/>
        <v/>
      </c>
      <c r="AR110" s="2" t="s">
        <v>675</v>
      </c>
      <c r="AU110" s="17"/>
      <c r="AV110" s="4" t="s">
        <v>30</v>
      </c>
      <c r="AW110" s="4" t="s">
        <v>30</v>
      </c>
      <c r="AX110"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s="17" t="str">
        <f t="shared" si="134"/>
        <v/>
      </c>
      <c r="AZ110" s="17" t="str">
        <f t="shared" si="135"/>
        <v/>
      </c>
      <c r="BA110" s="17" t="str">
        <f t="shared" si="136"/>
        <v/>
      </c>
      <c r="BB110" s="17" t="str">
        <f t="shared" si="137"/>
        <v/>
      </c>
      <c r="BC110" s="17" t="str">
        <f t="shared" si="138"/>
        <v/>
      </c>
      <c r="BD110" s="17" t="str">
        <f t="shared" si="139"/>
        <v/>
      </c>
      <c r="BE110" s="17" t="str">
        <f t="shared" si="140"/>
        <v xml:space="preserve"> med Baker</v>
      </c>
      <c r="BF110" s="17" t="str">
        <f t="shared" si="141"/>
        <v>Baker</v>
      </c>
      <c r="BG110" s="17">
        <v>39.71311</v>
      </c>
      <c r="BH110" s="17">
        <v>-104.987033</v>
      </c>
      <c r="BI110" s="17" t="str">
        <f t="shared" si="103"/>
        <v>[39.71311,-104.987033],</v>
      </c>
      <c r="BJ110" s="17"/>
      <c r="BK110" s="17" t="str">
        <f t="shared" si="142"/>
        <v/>
      </c>
      <c r="BL110" s="7"/>
    </row>
    <row r="111" spans="2:64" ht="18.75" customHeight="1">
      <c r="B111" t="s">
        <v>250</v>
      </c>
      <c r="C111" t="s">
        <v>844</v>
      </c>
      <c r="E111" s="17" t="s">
        <v>1083</v>
      </c>
      <c r="G111" s="17" t="s">
        <v>280</v>
      </c>
      <c r="H111" t="s">
        <v>436</v>
      </c>
      <c r="I111" t="s">
        <v>439</v>
      </c>
      <c r="J111" t="s">
        <v>436</v>
      </c>
      <c r="K111" t="s">
        <v>439</v>
      </c>
      <c r="L111" t="s">
        <v>436</v>
      </c>
      <c r="M111" t="s">
        <v>439</v>
      </c>
      <c r="N111" t="s">
        <v>436</v>
      </c>
      <c r="O111" t="s">
        <v>439</v>
      </c>
      <c r="P111" t="s">
        <v>436</v>
      </c>
      <c r="Q111" t="s">
        <v>439</v>
      </c>
      <c r="R111" t="s">
        <v>436</v>
      </c>
      <c r="S111" t="s">
        <v>439</v>
      </c>
      <c r="T111" t="s">
        <v>436</v>
      </c>
      <c r="U111" t="s">
        <v>439</v>
      </c>
      <c r="V111" s="8" t="s">
        <v>1076</v>
      </c>
      <c r="W111" s="17">
        <f t="shared" si="81"/>
        <v>15</v>
      </c>
      <c r="X111" s="17">
        <f t="shared" si="82"/>
        <v>19</v>
      </c>
      <c r="Y111" s="17">
        <f t="shared" si="83"/>
        <v>15</v>
      </c>
      <c r="Z111" s="17">
        <f t="shared" si="84"/>
        <v>19</v>
      </c>
      <c r="AA111" s="17">
        <f t="shared" si="85"/>
        <v>15</v>
      </c>
      <c r="AB111" s="17">
        <f t="shared" si="86"/>
        <v>19</v>
      </c>
      <c r="AC111" s="17">
        <f t="shared" si="87"/>
        <v>15</v>
      </c>
      <c r="AD111" s="17">
        <f t="shared" si="88"/>
        <v>19</v>
      </c>
      <c r="AE111" s="17">
        <f t="shared" si="89"/>
        <v>15</v>
      </c>
      <c r="AF111" s="17">
        <f t="shared" si="90"/>
        <v>19</v>
      </c>
      <c r="AG111" s="17">
        <f t="shared" si="91"/>
        <v>15</v>
      </c>
      <c r="AH111" s="17">
        <f t="shared" si="92"/>
        <v>19</v>
      </c>
      <c r="AI111" s="17">
        <f t="shared" si="93"/>
        <v>15</v>
      </c>
      <c r="AJ111" s="17">
        <f t="shared" si="94"/>
        <v>19</v>
      </c>
      <c r="AK111" s="17" t="str">
        <f t="shared" si="95"/>
        <v>3pm-7pm</v>
      </c>
      <c r="AL111" s="17" t="str">
        <f t="shared" si="96"/>
        <v>3pm-7pm</v>
      </c>
      <c r="AM111" s="17" t="str">
        <f t="shared" si="97"/>
        <v>3pm-7pm</v>
      </c>
      <c r="AN111" s="17" t="str">
        <f t="shared" si="98"/>
        <v>3pm-7pm</v>
      </c>
      <c r="AO111" s="17" t="str">
        <f t="shared" si="99"/>
        <v>3pm-7pm</v>
      </c>
      <c r="AP111" s="17" t="str">
        <f t="shared" si="100"/>
        <v>3pm-7pm</v>
      </c>
      <c r="AQ111" s="17" t="str">
        <f t="shared" si="101"/>
        <v>3pm-7pm</v>
      </c>
      <c r="AR111" s="17" t="s">
        <v>823</v>
      </c>
      <c r="AS111" t="s">
        <v>433</v>
      </c>
      <c r="AV111" s="17" t="s">
        <v>29</v>
      </c>
      <c r="AW111" s="17" t="s">
        <v>29</v>
      </c>
      <c r="AX111"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s="17" t="str">
        <f t="shared" si="134"/>
        <v>&lt;img src=@img/outdoor.png@&gt;</v>
      </c>
      <c r="AZ111" s="17" t="str">
        <f t="shared" si="135"/>
        <v/>
      </c>
      <c r="BA111" s="17" t="str">
        <f t="shared" si="136"/>
        <v/>
      </c>
      <c r="BB111" s="17" t="str">
        <f t="shared" si="137"/>
        <v>&lt;img src=@img/drinkicon.png@&gt;</v>
      </c>
      <c r="BC111" s="17" t="str">
        <f t="shared" si="138"/>
        <v>&lt;img src=@img/foodicon.png@&gt;</v>
      </c>
      <c r="BD111" s="17" t="str">
        <f t="shared" si="139"/>
        <v>&lt;img src=@img/outdoor.png@&gt;&lt;img src=@img/drinkicon.png@&gt;&lt;img src=@img/foodicon.png@&gt;</v>
      </c>
      <c r="BE111" s="17" t="str">
        <f t="shared" si="140"/>
        <v>outdoor drink food  med aurora</v>
      </c>
      <c r="BF111" s="17" t="str">
        <f t="shared" si="141"/>
        <v>Aurora</v>
      </c>
      <c r="BG111" s="17">
        <v>39.687908999999998</v>
      </c>
      <c r="BH111" s="17">
        <v>-104.86783200000001</v>
      </c>
      <c r="BI111" s="17" t="str">
        <f t="shared" si="103"/>
        <v>[39.687909,-104.867832],</v>
      </c>
      <c r="BJ111" s="17"/>
      <c r="BK111" s="17" t="str">
        <f t="shared" si="142"/>
        <v/>
      </c>
      <c r="BL111" s="7"/>
    </row>
    <row r="112" spans="2:64" ht="18.75" customHeight="1">
      <c r="B112" t="s">
        <v>90</v>
      </c>
      <c r="C112" t="s">
        <v>321</v>
      </c>
      <c r="E112" s="17" t="s">
        <v>1085</v>
      </c>
      <c r="G112" s="17" t="s">
        <v>488</v>
      </c>
      <c r="V112" s="17"/>
      <c r="W112" s="17" t="str">
        <f t="shared" si="81"/>
        <v/>
      </c>
      <c r="X112" s="17" t="str">
        <f t="shared" si="82"/>
        <v/>
      </c>
      <c r="Y112" s="17" t="str">
        <f t="shared" si="83"/>
        <v/>
      </c>
      <c r="Z112" s="17" t="str">
        <f t="shared" si="84"/>
        <v/>
      </c>
      <c r="AA112" s="17" t="str">
        <f t="shared" si="85"/>
        <v/>
      </c>
      <c r="AB112" s="17" t="str">
        <f t="shared" si="86"/>
        <v/>
      </c>
      <c r="AC112" s="17" t="str">
        <f t="shared" si="87"/>
        <v/>
      </c>
      <c r="AD112" s="17" t="str">
        <f t="shared" si="88"/>
        <v/>
      </c>
      <c r="AE112" s="17" t="str">
        <f t="shared" si="89"/>
        <v/>
      </c>
      <c r="AF112" s="17" t="str">
        <f t="shared" si="90"/>
        <v/>
      </c>
      <c r="AG112" s="17" t="str">
        <f t="shared" si="91"/>
        <v/>
      </c>
      <c r="AH112" s="17" t="str">
        <f t="shared" si="92"/>
        <v/>
      </c>
      <c r="AI112" s="17" t="str">
        <f t="shared" si="93"/>
        <v/>
      </c>
      <c r="AJ112" s="17" t="str">
        <f t="shared" si="94"/>
        <v/>
      </c>
      <c r="AK112" s="17" t="str">
        <f t="shared" si="95"/>
        <v/>
      </c>
      <c r="AL112" s="17" t="str">
        <f t="shared" si="96"/>
        <v/>
      </c>
      <c r="AM112" s="17" t="str">
        <f t="shared" si="97"/>
        <v/>
      </c>
      <c r="AN112" s="17" t="str">
        <f t="shared" si="98"/>
        <v/>
      </c>
      <c r="AO112" s="17" t="str">
        <f t="shared" si="99"/>
        <v/>
      </c>
      <c r="AP112" s="17" t="str">
        <f t="shared" si="100"/>
        <v/>
      </c>
      <c r="AQ112" s="17" t="str">
        <f t="shared" si="101"/>
        <v/>
      </c>
      <c r="AR112" s="18" t="s">
        <v>676</v>
      </c>
      <c r="AV112" s="17" t="s">
        <v>30</v>
      </c>
      <c r="AW112" s="17" t="s">
        <v>30</v>
      </c>
      <c r="AX112"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s="17" t="str">
        <f t="shared" si="134"/>
        <v/>
      </c>
      <c r="AZ112" s="17" t="str">
        <f t="shared" si="135"/>
        <v/>
      </c>
      <c r="BA112" s="17" t="str">
        <f t="shared" si="136"/>
        <v/>
      </c>
      <c r="BB112" s="17" t="str">
        <f t="shared" si="137"/>
        <v/>
      </c>
      <c r="BC112" s="17" t="str">
        <f t="shared" si="138"/>
        <v/>
      </c>
      <c r="BD112" s="17" t="str">
        <f t="shared" si="139"/>
        <v/>
      </c>
      <c r="BE112" s="17" t="str">
        <f t="shared" si="140"/>
        <v xml:space="preserve"> low Ballpark</v>
      </c>
      <c r="BF112" s="17" t="str">
        <f t="shared" si="141"/>
        <v>Ballpark</v>
      </c>
      <c r="BG112" s="17">
        <v>39.753261999999999</v>
      </c>
      <c r="BH112" s="17">
        <v>-104.993309</v>
      </c>
      <c r="BI112" s="17" t="str">
        <f t="shared" si="103"/>
        <v>[39.753262,-104.993309],</v>
      </c>
      <c r="BJ112" s="17"/>
      <c r="BK112" s="17" t="str">
        <f t="shared" si="142"/>
        <v/>
      </c>
      <c r="BL112" s="7"/>
    </row>
    <row r="113" spans="2:64" ht="18.75" customHeight="1">
      <c r="B113" t="s">
        <v>906</v>
      </c>
      <c r="C113" t="s">
        <v>841</v>
      </c>
      <c r="E113" s="17" t="s">
        <v>1083</v>
      </c>
      <c r="G113" s="16" t="s">
        <v>907</v>
      </c>
      <c r="J113">
        <v>1100</v>
      </c>
      <c r="K113">
        <v>1800</v>
      </c>
      <c r="L113" s="17">
        <v>1100</v>
      </c>
      <c r="M113">
        <v>1800</v>
      </c>
      <c r="N113" s="17">
        <v>1100</v>
      </c>
      <c r="O113">
        <v>1800</v>
      </c>
      <c r="P113" s="17">
        <v>1100</v>
      </c>
      <c r="Q113">
        <v>1800</v>
      </c>
      <c r="R113" s="17">
        <v>1100</v>
      </c>
      <c r="S113">
        <v>1800</v>
      </c>
      <c r="T113">
        <v>1500</v>
      </c>
      <c r="U113">
        <v>1800</v>
      </c>
      <c r="V113" s="12" t="s">
        <v>1272</v>
      </c>
      <c r="W113" s="17" t="str">
        <f t="shared" si="81"/>
        <v/>
      </c>
      <c r="X113" s="17" t="str">
        <f t="shared" si="82"/>
        <v/>
      </c>
      <c r="Y113" s="17">
        <f t="shared" si="83"/>
        <v>11</v>
      </c>
      <c r="Z113" s="17">
        <f t="shared" si="84"/>
        <v>18</v>
      </c>
      <c r="AA113" s="17">
        <f t="shared" si="85"/>
        <v>11</v>
      </c>
      <c r="AB113" s="17">
        <f t="shared" si="86"/>
        <v>18</v>
      </c>
      <c r="AC113" s="17">
        <f t="shared" si="87"/>
        <v>11</v>
      </c>
      <c r="AD113" s="17">
        <f t="shared" si="88"/>
        <v>18</v>
      </c>
      <c r="AE113" s="17">
        <f t="shared" si="89"/>
        <v>11</v>
      </c>
      <c r="AF113" s="17">
        <f t="shared" si="90"/>
        <v>18</v>
      </c>
      <c r="AG113" s="17">
        <f t="shared" si="91"/>
        <v>11</v>
      </c>
      <c r="AH113" s="17">
        <f t="shared" si="92"/>
        <v>18</v>
      </c>
      <c r="AI113" s="17">
        <f t="shared" si="93"/>
        <v>15</v>
      </c>
      <c r="AJ113" s="17">
        <f t="shared" si="94"/>
        <v>18</v>
      </c>
      <c r="AK113" s="17" t="str">
        <f t="shared" si="95"/>
        <v/>
      </c>
      <c r="AL113" s="17" t="str">
        <f t="shared" si="96"/>
        <v>11am-6pm</v>
      </c>
      <c r="AM113" s="17" t="str">
        <f t="shared" si="97"/>
        <v>11am-6pm</v>
      </c>
      <c r="AN113" s="17" t="str">
        <f t="shared" si="98"/>
        <v>11am-6pm</v>
      </c>
      <c r="AO113" s="17" t="str">
        <f t="shared" si="99"/>
        <v>11am-6pm</v>
      </c>
      <c r="AP113" s="17" t="str">
        <f t="shared" si="100"/>
        <v>11am-6pm</v>
      </c>
      <c r="AQ113" s="17" t="str">
        <f t="shared" si="101"/>
        <v>3pm-6pm</v>
      </c>
      <c r="AR113" s="17" t="s">
        <v>1017</v>
      </c>
      <c r="AV113" s="4" t="s">
        <v>29</v>
      </c>
      <c r="AW113" s="4" t="s">
        <v>30</v>
      </c>
      <c r="AX113" s="16"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s="17" t="str">
        <f t="shared" si="134"/>
        <v/>
      </c>
      <c r="AZ113" s="17" t="str">
        <f t="shared" si="135"/>
        <v/>
      </c>
      <c r="BA113" s="17" t="str">
        <f t="shared" si="136"/>
        <v/>
      </c>
      <c r="BB113" s="17" t="str">
        <f t="shared" si="137"/>
        <v>&lt;img src=@img/drinkicon.png@&gt;</v>
      </c>
      <c r="BC113" s="17" t="str">
        <f t="shared" si="138"/>
        <v/>
      </c>
      <c r="BD113" s="17" t="str">
        <f t="shared" si="139"/>
        <v>&lt;img src=@img/drinkicon.png@&gt;</v>
      </c>
      <c r="BE113" s="17" t="str">
        <f t="shared" si="140"/>
        <v>drink  med highlands</v>
      </c>
      <c r="BF113" s="17" t="str">
        <f t="shared" si="141"/>
        <v>Highlands</v>
      </c>
      <c r="BG113" s="17">
        <v>39.769289000000001</v>
      </c>
      <c r="BH113" s="17">
        <v>-105.03209699999999</v>
      </c>
      <c r="BI113" s="17" t="str">
        <f t="shared" si="103"/>
        <v>[39.769289,-105.032097],</v>
      </c>
      <c r="BJ113" s="17"/>
      <c r="BK113" s="17" t="str">
        <f t="shared" si="142"/>
        <v/>
      </c>
      <c r="BL113" s="17"/>
    </row>
    <row r="114" spans="2:64" s="8" customFormat="1" ht="18.75" customHeight="1">
      <c r="B114" s="17" t="s">
        <v>91</v>
      </c>
      <c r="C114" s="17" t="s">
        <v>641</v>
      </c>
      <c r="D114" s="17"/>
      <c r="E114" s="17" t="s">
        <v>1085</v>
      </c>
      <c r="F114" s="17"/>
      <c r="G114" s="17" t="s">
        <v>489</v>
      </c>
      <c r="H114" s="17" t="s">
        <v>436</v>
      </c>
      <c r="I114" s="17" t="s">
        <v>439</v>
      </c>
      <c r="J114" s="17" t="s">
        <v>436</v>
      </c>
      <c r="K114" s="17" t="s">
        <v>439</v>
      </c>
      <c r="L114" s="17" t="s">
        <v>436</v>
      </c>
      <c r="M114" s="17" t="s">
        <v>439</v>
      </c>
      <c r="N114" s="17" t="s">
        <v>436</v>
      </c>
      <c r="O114" s="17" t="s">
        <v>439</v>
      </c>
      <c r="P114" s="17" t="s">
        <v>436</v>
      </c>
      <c r="Q114" s="17" t="s">
        <v>439</v>
      </c>
      <c r="R114" s="17" t="s">
        <v>436</v>
      </c>
      <c r="S114" s="17" t="s">
        <v>439</v>
      </c>
      <c r="T114" s="17" t="s">
        <v>436</v>
      </c>
      <c r="U114" s="17" t="s">
        <v>439</v>
      </c>
      <c r="V114" s="8" t="s">
        <v>320</v>
      </c>
      <c r="W114" s="17">
        <f t="shared" si="81"/>
        <v>15</v>
      </c>
      <c r="X114" s="17">
        <f t="shared" si="82"/>
        <v>19</v>
      </c>
      <c r="Y114" s="17">
        <f t="shared" si="83"/>
        <v>15</v>
      </c>
      <c r="Z114" s="17">
        <f t="shared" si="84"/>
        <v>19</v>
      </c>
      <c r="AA114" s="17">
        <f t="shared" si="85"/>
        <v>15</v>
      </c>
      <c r="AB114" s="17">
        <f t="shared" si="86"/>
        <v>19</v>
      </c>
      <c r="AC114" s="17">
        <f t="shared" si="87"/>
        <v>15</v>
      </c>
      <c r="AD114" s="17">
        <f t="shared" si="88"/>
        <v>19</v>
      </c>
      <c r="AE114" s="17">
        <f t="shared" si="89"/>
        <v>15</v>
      </c>
      <c r="AF114" s="17">
        <f t="shared" si="90"/>
        <v>19</v>
      </c>
      <c r="AG114" s="17">
        <f t="shared" si="91"/>
        <v>15</v>
      </c>
      <c r="AH114" s="17">
        <f t="shared" si="92"/>
        <v>19</v>
      </c>
      <c r="AI114" s="17">
        <f t="shared" si="93"/>
        <v>15</v>
      </c>
      <c r="AJ114" s="17">
        <f t="shared" si="94"/>
        <v>19</v>
      </c>
      <c r="AK114" s="17" t="str">
        <f t="shared" si="95"/>
        <v>3pm-7pm</v>
      </c>
      <c r="AL114" s="17" t="str">
        <f t="shared" si="96"/>
        <v>3pm-7pm</v>
      </c>
      <c r="AM114" s="17" t="str">
        <f t="shared" si="97"/>
        <v>3pm-7pm</v>
      </c>
      <c r="AN114" s="17" t="str">
        <f t="shared" si="98"/>
        <v>3pm-7pm</v>
      </c>
      <c r="AO114" s="17" t="str">
        <f t="shared" si="99"/>
        <v>3pm-7pm</v>
      </c>
      <c r="AP114" s="17" t="str">
        <f t="shared" si="100"/>
        <v>3pm-7pm</v>
      </c>
      <c r="AQ114" s="17" t="str">
        <f t="shared" si="101"/>
        <v>3pm-7pm</v>
      </c>
      <c r="AR114" s="2" t="s">
        <v>677</v>
      </c>
      <c r="AS114" s="17"/>
      <c r="AT114" s="17"/>
      <c r="AU114" s="17"/>
      <c r="AV114" s="4" t="s">
        <v>29</v>
      </c>
      <c r="AW114" s="4" t="s">
        <v>30</v>
      </c>
      <c r="AX114"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low city</v>
      </c>
      <c r="BF114" s="17" t="str">
        <f t="shared" si="141"/>
        <v>City Park</v>
      </c>
      <c r="BG114" s="17">
        <v>39.739961000000001</v>
      </c>
      <c r="BH114" s="17">
        <v>-104.94860300000001</v>
      </c>
      <c r="BI114" s="17" t="str">
        <f t="shared" si="103"/>
        <v>[39.739961,-104.948603],</v>
      </c>
      <c r="BJ114" s="17"/>
      <c r="BK114" s="17" t="str">
        <f t="shared" si="142"/>
        <v/>
      </c>
      <c r="BL114" s="7"/>
    </row>
    <row r="115" spans="2:64" ht="18.75" customHeight="1">
      <c r="B115" t="s">
        <v>92</v>
      </c>
      <c r="C115" t="s">
        <v>1064</v>
      </c>
      <c r="E115" s="17" t="s">
        <v>1083</v>
      </c>
      <c r="G115" s="17" t="s">
        <v>490</v>
      </c>
      <c r="H115" t="s">
        <v>443</v>
      </c>
      <c r="I115" t="s">
        <v>439</v>
      </c>
      <c r="J115" t="s">
        <v>448</v>
      </c>
      <c r="L115" t="s">
        <v>443</v>
      </c>
      <c r="M115" t="s">
        <v>439</v>
      </c>
      <c r="N115" t="s">
        <v>443</v>
      </c>
      <c r="O115" t="s">
        <v>439</v>
      </c>
      <c r="P115" t="s">
        <v>443</v>
      </c>
      <c r="Q115" t="s">
        <v>439</v>
      </c>
      <c r="R115" t="s">
        <v>443</v>
      </c>
      <c r="S115" t="s">
        <v>439</v>
      </c>
      <c r="T115" t="s">
        <v>443</v>
      </c>
      <c r="U115" t="s">
        <v>439</v>
      </c>
      <c r="V115" s="8" t="s">
        <v>1099</v>
      </c>
      <c r="W115" s="17">
        <f t="shared" si="81"/>
        <v>16</v>
      </c>
      <c r="X115" s="17">
        <f t="shared" si="82"/>
        <v>19</v>
      </c>
      <c r="Y115" s="17">
        <f t="shared" si="83"/>
        <v>11.3</v>
      </c>
      <c r="Z115" s="17" t="str">
        <f t="shared" si="84"/>
        <v/>
      </c>
      <c r="AA115" s="17">
        <f t="shared" si="85"/>
        <v>16</v>
      </c>
      <c r="AB115" s="17">
        <f t="shared" si="86"/>
        <v>19</v>
      </c>
      <c r="AC115" s="17">
        <f t="shared" si="87"/>
        <v>16</v>
      </c>
      <c r="AD115" s="17">
        <f t="shared" si="88"/>
        <v>19</v>
      </c>
      <c r="AE115" s="17">
        <f t="shared" si="89"/>
        <v>16</v>
      </c>
      <c r="AF115" s="17">
        <f t="shared" si="90"/>
        <v>19</v>
      </c>
      <c r="AG115" s="17">
        <f t="shared" si="91"/>
        <v>16</v>
      </c>
      <c r="AH115" s="17">
        <f t="shared" si="92"/>
        <v>19</v>
      </c>
      <c r="AI115" s="17">
        <f t="shared" si="93"/>
        <v>16</v>
      </c>
      <c r="AJ115" s="17">
        <f t="shared" si="94"/>
        <v>19</v>
      </c>
      <c r="AK115" s="17" t="str">
        <f t="shared" si="95"/>
        <v>4pm-7pm</v>
      </c>
      <c r="AL115" s="17" t="e">
        <f t="shared" si="96"/>
        <v>#VALUE!</v>
      </c>
      <c r="AM115" s="17" t="str">
        <f t="shared" si="97"/>
        <v>4pm-7pm</v>
      </c>
      <c r="AN115" s="17" t="str">
        <f t="shared" si="98"/>
        <v>4pm-7pm</v>
      </c>
      <c r="AO115" s="17" t="str">
        <f t="shared" si="99"/>
        <v>4pm-7pm</v>
      </c>
      <c r="AP115" s="17" t="str">
        <f t="shared" si="100"/>
        <v>4pm-7pm</v>
      </c>
      <c r="AQ115" s="17" t="str">
        <f t="shared" si="101"/>
        <v>4pm-7pm</v>
      </c>
      <c r="AR115" s="1" t="s">
        <v>678</v>
      </c>
      <c r="AV115" s="4" t="s">
        <v>29</v>
      </c>
      <c r="AW115" s="4" t="s">
        <v>30</v>
      </c>
      <c r="AX115"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med capital</v>
      </c>
      <c r="BF115" s="17" t="str">
        <f t="shared" si="141"/>
        <v>Capital Hill</v>
      </c>
      <c r="BG115" s="17">
        <v>39.726928000000001</v>
      </c>
      <c r="BH115" s="17">
        <v>-104.982012</v>
      </c>
      <c r="BI115" s="17" t="str">
        <f t="shared" si="103"/>
        <v>[39.726928,-104.982012],</v>
      </c>
      <c r="BJ115" s="17"/>
      <c r="BK115" s="17" t="str">
        <f t="shared" si="142"/>
        <v/>
      </c>
      <c r="BL115" s="7"/>
    </row>
    <row r="116" spans="2:64" ht="18.75" customHeight="1">
      <c r="B116" s="17" t="s">
        <v>945</v>
      </c>
      <c r="C116" s="17" t="s">
        <v>843</v>
      </c>
      <c r="D116" s="17"/>
      <c r="E116" s="17" t="s">
        <v>1083</v>
      </c>
      <c r="F116" s="17"/>
      <c r="G116" s="16" t="s">
        <v>946</v>
      </c>
      <c r="H116" s="17">
        <v>1500</v>
      </c>
      <c r="I116" s="17">
        <v>1900</v>
      </c>
      <c r="J116" s="17">
        <v>1500</v>
      </c>
      <c r="K116" s="17">
        <v>1900</v>
      </c>
      <c r="L116" s="17">
        <v>1500</v>
      </c>
      <c r="M116" s="17">
        <v>1900</v>
      </c>
      <c r="N116" s="17">
        <v>1500</v>
      </c>
      <c r="O116" s="17">
        <v>1900</v>
      </c>
      <c r="P116" s="17">
        <v>1500</v>
      </c>
      <c r="Q116" s="17">
        <v>1900</v>
      </c>
      <c r="R116" s="17">
        <v>1500</v>
      </c>
      <c r="S116" s="17">
        <v>1900</v>
      </c>
      <c r="T116" s="17">
        <v>1500</v>
      </c>
      <c r="U116" s="17">
        <v>1900</v>
      </c>
      <c r="V116" s="23" t="s">
        <v>1048</v>
      </c>
      <c r="W116" s="17">
        <f t="shared" si="81"/>
        <v>15</v>
      </c>
      <c r="X116" s="17">
        <f t="shared" si="82"/>
        <v>19</v>
      </c>
      <c r="Y116" s="17">
        <f t="shared" si="83"/>
        <v>15</v>
      </c>
      <c r="Z116" s="17">
        <f t="shared" si="84"/>
        <v>19</v>
      </c>
      <c r="AA116" s="17">
        <f t="shared" si="85"/>
        <v>15</v>
      </c>
      <c r="AB116" s="17">
        <f t="shared" si="86"/>
        <v>19</v>
      </c>
      <c r="AC116" s="17">
        <f t="shared" si="87"/>
        <v>15</v>
      </c>
      <c r="AD116" s="17">
        <f t="shared" si="88"/>
        <v>19</v>
      </c>
      <c r="AE116" s="17">
        <f t="shared" si="89"/>
        <v>15</v>
      </c>
      <c r="AF116" s="17">
        <f t="shared" si="90"/>
        <v>19</v>
      </c>
      <c r="AG116" s="17">
        <f t="shared" si="91"/>
        <v>15</v>
      </c>
      <c r="AH116" s="17">
        <f t="shared" si="92"/>
        <v>19</v>
      </c>
      <c r="AI116" s="17">
        <f t="shared" si="93"/>
        <v>15</v>
      </c>
      <c r="AJ116" s="17">
        <f t="shared" si="94"/>
        <v>19</v>
      </c>
      <c r="AK116" s="17" t="str">
        <f t="shared" si="95"/>
        <v>3pm-7pm</v>
      </c>
      <c r="AL116" s="17" t="str">
        <f t="shared" si="96"/>
        <v>3pm-7pm</v>
      </c>
      <c r="AM116" s="17" t="str">
        <f t="shared" si="97"/>
        <v>3pm-7pm</v>
      </c>
      <c r="AN116" s="17" t="str">
        <f t="shared" si="98"/>
        <v>3pm-7pm</v>
      </c>
      <c r="AO116" s="17" t="str">
        <f t="shared" si="99"/>
        <v>3pm-7pm</v>
      </c>
      <c r="AP116" s="17" t="str">
        <f t="shared" si="100"/>
        <v>3pm-7pm</v>
      </c>
      <c r="AQ116" s="17" t="str">
        <f t="shared" si="101"/>
        <v>3pm-7pm</v>
      </c>
      <c r="AR116" s="17" t="s">
        <v>1047</v>
      </c>
      <c r="AS116" s="17"/>
      <c r="AT116" s="17"/>
      <c r="AU116" s="17"/>
      <c r="AV116" s="4" t="s">
        <v>29</v>
      </c>
      <c r="AW116" s="4" t="s">
        <v>29</v>
      </c>
      <c r="AX116"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s="17" t="str">
        <f t="shared" si="134"/>
        <v/>
      </c>
      <c r="AZ116" s="17" t="str">
        <f t="shared" si="135"/>
        <v/>
      </c>
      <c r="BA116" s="17" t="str">
        <f t="shared" si="136"/>
        <v/>
      </c>
      <c r="BB116" s="17" t="str">
        <f t="shared" si="137"/>
        <v>&lt;img src=@img/drinkicon.png@&gt;</v>
      </c>
      <c r="BC116" s="17" t="str">
        <f t="shared" si="138"/>
        <v>&lt;img src=@img/foodicon.png@&gt;</v>
      </c>
      <c r="BD116" s="17" t="str">
        <f t="shared" si="139"/>
        <v>&lt;img src=@img/drinkicon.png@&gt;&lt;img src=@img/foodicon.png@&gt;</v>
      </c>
      <c r="BE116" s="17" t="str">
        <f t="shared" si="140"/>
        <v>drink food  med dtc</v>
      </c>
      <c r="BF116" s="17" t="str">
        <f t="shared" si="141"/>
        <v>DTC</v>
      </c>
      <c r="BG116" s="17">
        <v>39.625340000000001</v>
      </c>
      <c r="BH116" s="17">
        <v>-104.893152</v>
      </c>
      <c r="BI116" s="17" t="str">
        <f t="shared" si="103"/>
        <v>[39.62534,-104.893152],</v>
      </c>
      <c r="BJ116" s="17"/>
      <c r="BK116" s="17" t="str">
        <f t="shared" si="142"/>
        <v/>
      </c>
      <c r="BL116" s="17"/>
    </row>
    <row r="117" spans="2:64" s="17" customFormat="1" ht="18.75" customHeight="1">
      <c r="B117" s="17" t="s">
        <v>191</v>
      </c>
      <c r="C117" s="17" t="s">
        <v>840</v>
      </c>
      <c r="E117" s="17" t="s">
        <v>1085</v>
      </c>
      <c r="G117" s="17" t="s">
        <v>588</v>
      </c>
      <c r="J117" s="17" t="s">
        <v>436</v>
      </c>
      <c r="K117" s="17" t="s">
        <v>438</v>
      </c>
      <c r="L117" s="17" t="s">
        <v>436</v>
      </c>
      <c r="M117" s="17" t="s">
        <v>438</v>
      </c>
      <c r="N117" s="17" t="s">
        <v>436</v>
      </c>
      <c r="O117" s="17" t="s">
        <v>438</v>
      </c>
      <c r="P117" s="17" t="s">
        <v>436</v>
      </c>
      <c r="Q117" s="17" t="s">
        <v>438</v>
      </c>
      <c r="R117" s="17" t="s">
        <v>436</v>
      </c>
      <c r="S117" s="17" t="s">
        <v>438</v>
      </c>
      <c r="V117" s="8" t="s">
        <v>387</v>
      </c>
      <c r="W117" s="17" t="str">
        <f t="shared" si="81"/>
        <v/>
      </c>
      <c r="X117" s="17" t="str">
        <f t="shared" si="82"/>
        <v/>
      </c>
      <c r="Y117" s="17">
        <f t="shared" si="83"/>
        <v>15</v>
      </c>
      <c r="Z117" s="17">
        <f t="shared" si="84"/>
        <v>18</v>
      </c>
      <c r="AA117" s="17">
        <f t="shared" si="85"/>
        <v>15</v>
      </c>
      <c r="AB117" s="17">
        <f t="shared" si="86"/>
        <v>18</v>
      </c>
      <c r="AC117" s="17">
        <f t="shared" si="87"/>
        <v>15</v>
      </c>
      <c r="AD117" s="17">
        <f t="shared" si="88"/>
        <v>18</v>
      </c>
      <c r="AE117" s="17">
        <f t="shared" si="89"/>
        <v>15</v>
      </c>
      <c r="AF117" s="17">
        <f t="shared" si="90"/>
        <v>18</v>
      </c>
      <c r="AG117" s="17">
        <f t="shared" si="91"/>
        <v>15</v>
      </c>
      <c r="AH117" s="17">
        <f t="shared" si="92"/>
        <v>18</v>
      </c>
      <c r="AI117" s="17" t="str">
        <f t="shared" si="93"/>
        <v/>
      </c>
      <c r="AJ117" s="17" t="str">
        <f t="shared" si="94"/>
        <v/>
      </c>
      <c r="AK117" s="17" t="str">
        <f t="shared" si="95"/>
        <v/>
      </c>
      <c r="AL117" s="17" t="str">
        <f t="shared" si="96"/>
        <v>3pm-6pm</v>
      </c>
      <c r="AM117" s="17" t="str">
        <f t="shared" si="97"/>
        <v>3pm-6pm</v>
      </c>
      <c r="AN117" s="17" t="str">
        <f t="shared" si="98"/>
        <v>3pm-6pm</v>
      </c>
      <c r="AO117" s="17" t="str">
        <f t="shared" si="99"/>
        <v>3pm-6pm</v>
      </c>
      <c r="AP117" s="17" t="str">
        <f t="shared" si="100"/>
        <v>3pm-6pm</v>
      </c>
      <c r="AQ117" s="17" t="str">
        <f t="shared" si="101"/>
        <v/>
      </c>
      <c r="AR117" s="2" t="s">
        <v>771</v>
      </c>
      <c r="AV117" s="4" t="s">
        <v>29</v>
      </c>
      <c r="AW117" s="4" t="s">
        <v>30</v>
      </c>
      <c r="AX117"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s="17" t="str">
        <f t="shared" si="134"/>
        <v/>
      </c>
      <c r="AZ117" s="17" t="str">
        <f t="shared" si="135"/>
        <v/>
      </c>
      <c r="BA117" s="17" t="str">
        <f t="shared" si="136"/>
        <v/>
      </c>
      <c r="BB117" s="17" t="str">
        <f t="shared" si="137"/>
        <v>&lt;img src=@img/drinkicon.png@&gt;</v>
      </c>
      <c r="BC117" s="17" t="str">
        <f t="shared" si="138"/>
        <v/>
      </c>
      <c r="BD117" s="17" t="str">
        <f t="shared" si="139"/>
        <v>&lt;img src=@img/drinkicon.png@&gt;</v>
      </c>
      <c r="BE117" s="17" t="str">
        <f t="shared" si="140"/>
        <v>drink  low ranch</v>
      </c>
      <c r="BF117" s="17" t="str">
        <f t="shared" si="141"/>
        <v>Highlands Ranch</v>
      </c>
      <c r="BG117" s="17">
        <v>39.548974000000001</v>
      </c>
      <c r="BH117" s="17">
        <v>-105.03431999999999</v>
      </c>
      <c r="BI117" s="17" t="str">
        <f t="shared" si="103"/>
        <v>[39.548974,-105.03432],</v>
      </c>
      <c r="BK117" s="17" t="str">
        <f t="shared" si="142"/>
        <v/>
      </c>
      <c r="BL117" s="7"/>
    </row>
    <row r="118" spans="2:64" ht="18.75" customHeight="1">
      <c r="B118" t="s">
        <v>236</v>
      </c>
      <c r="C118" t="s">
        <v>640</v>
      </c>
      <c r="E118" s="17" t="s">
        <v>1085</v>
      </c>
      <c r="G118" s="17" t="s">
        <v>633</v>
      </c>
      <c r="L118" t="s">
        <v>451</v>
      </c>
      <c r="M118" t="s">
        <v>438</v>
      </c>
      <c r="N118" t="s">
        <v>451</v>
      </c>
      <c r="O118" t="s">
        <v>438</v>
      </c>
      <c r="P118" t="s">
        <v>451</v>
      </c>
      <c r="Q118" t="s">
        <v>438</v>
      </c>
      <c r="R118" t="s">
        <v>451</v>
      </c>
      <c r="S118" t="s">
        <v>438</v>
      </c>
      <c r="W118" s="17" t="str">
        <f t="shared" si="81"/>
        <v/>
      </c>
      <c r="X118" s="17" t="str">
        <f t="shared" si="82"/>
        <v/>
      </c>
      <c r="Y118" s="17" t="str">
        <f t="shared" si="83"/>
        <v/>
      </c>
      <c r="Z118" s="17" t="str">
        <f t="shared" si="84"/>
        <v/>
      </c>
      <c r="AA118" s="17">
        <f t="shared" si="85"/>
        <v>16.3</v>
      </c>
      <c r="AB118" s="17">
        <f t="shared" si="86"/>
        <v>18</v>
      </c>
      <c r="AC118" s="17">
        <f t="shared" si="87"/>
        <v>16.3</v>
      </c>
      <c r="AD118" s="17">
        <f t="shared" si="88"/>
        <v>18</v>
      </c>
      <c r="AE118" s="17">
        <f t="shared" si="89"/>
        <v>16.3</v>
      </c>
      <c r="AF118" s="17">
        <f t="shared" si="90"/>
        <v>18</v>
      </c>
      <c r="AG118" s="17">
        <f t="shared" si="91"/>
        <v>16.3</v>
      </c>
      <c r="AH118" s="17">
        <f t="shared" si="92"/>
        <v>18</v>
      </c>
      <c r="AI118" s="17" t="str">
        <f t="shared" si="93"/>
        <v/>
      </c>
      <c r="AJ118" s="17" t="str">
        <f t="shared" si="94"/>
        <v/>
      </c>
      <c r="AK118" s="17" t="str">
        <f t="shared" si="95"/>
        <v/>
      </c>
      <c r="AL118" s="17" t="str">
        <f t="shared" si="96"/>
        <v/>
      </c>
      <c r="AM118" s="17" t="str">
        <f t="shared" si="97"/>
        <v>4.3pm-6pm</v>
      </c>
      <c r="AN118" s="17" t="str">
        <f t="shared" si="98"/>
        <v>4.3pm-6pm</v>
      </c>
      <c r="AO118" s="17" t="str">
        <f t="shared" si="99"/>
        <v>4.3pm-6pm</v>
      </c>
      <c r="AP118" s="17" t="str">
        <f t="shared" si="100"/>
        <v>4.3pm-6pm</v>
      </c>
      <c r="AQ118" s="17" t="str">
        <f t="shared" si="101"/>
        <v/>
      </c>
      <c r="AR118" s="17" t="s">
        <v>814</v>
      </c>
      <c r="AV118" s="17" t="s">
        <v>30</v>
      </c>
      <c r="AW118" s="17" t="s">
        <v>30</v>
      </c>
      <c r="AX118"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s="17" t="str">
        <f t="shared" si="134"/>
        <v/>
      </c>
      <c r="AZ118" s="17" t="str">
        <f t="shared" si="135"/>
        <v/>
      </c>
      <c r="BA118" s="17" t="str">
        <f t="shared" si="136"/>
        <v/>
      </c>
      <c r="BB118" s="17" t="str">
        <f t="shared" si="137"/>
        <v/>
      </c>
      <c r="BC118" s="17" t="str">
        <f t="shared" si="138"/>
        <v/>
      </c>
      <c r="BD118" s="17" t="str">
        <f t="shared" si="139"/>
        <v/>
      </c>
      <c r="BE118" s="17" t="str">
        <f t="shared" si="140"/>
        <v xml:space="preserve"> low Washington</v>
      </c>
      <c r="BF118" s="17" t="str">
        <f t="shared" si="141"/>
        <v>Washington Park</v>
      </c>
      <c r="BG118" s="17">
        <v>39.689124</v>
      </c>
      <c r="BH118" s="17">
        <v>-104.971554</v>
      </c>
      <c r="BI118" s="17" t="str">
        <f t="shared" si="103"/>
        <v>[39.689124,-104.971554],</v>
      </c>
      <c r="BJ118" s="17"/>
      <c r="BK118" s="17" t="str">
        <f t="shared" si="142"/>
        <v/>
      </c>
      <c r="BL118" s="7"/>
    </row>
    <row r="119" spans="2:64" ht="18.75" customHeight="1">
      <c r="B119" t="s">
        <v>192</v>
      </c>
      <c r="C119" t="s">
        <v>305</v>
      </c>
      <c r="E119" s="17" t="s">
        <v>1084</v>
      </c>
      <c r="G119" s="17" t="s">
        <v>589</v>
      </c>
      <c r="J119" t="s">
        <v>436</v>
      </c>
      <c r="K119" t="s">
        <v>437</v>
      </c>
      <c r="L119" t="s">
        <v>436</v>
      </c>
      <c r="M119" t="s">
        <v>437</v>
      </c>
      <c r="N119" t="s">
        <v>436</v>
      </c>
      <c r="O119" t="s">
        <v>437</v>
      </c>
      <c r="P119" t="s">
        <v>436</v>
      </c>
      <c r="Q119" t="s">
        <v>437</v>
      </c>
      <c r="R119" t="s">
        <v>436</v>
      </c>
      <c r="S119" t="s">
        <v>437</v>
      </c>
      <c r="V119" s="8" t="s">
        <v>388</v>
      </c>
      <c r="W119" s="17" t="str">
        <f t="shared" si="81"/>
        <v/>
      </c>
      <c r="X119" s="17" t="str">
        <f t="shared" si="82"/>
        <v/>
      </c>
      <c r="Y119" s="17">
        <f t="shared" si="83"/>
        <v>15</v>
      </c>
      <c r="Z119" s="17">
        <f t="shared" si="84"/>
        <v>18.3</v>
      </c>
      <c r="AA119" s="17">
        <f t="shared" si="85"/>
        <v>15</v>
      </c>
      <c r="AB119" s="17">
        <f t="shared" si="86"/>
        <v>18.3</v>
      </c>
      <c r="AC119" s="17">
        <f t="shared" si="87"/>
        <v>15</v>
      </c>
      <c r="AD119" s="17">
        <f t="shared" si="88"/>
        <v>18.3</v>
      </c>
      <c r="AE119" s="17">
        <f t="shared" si="89"/>
        <v>15</v>
      </c>
      <c r="AF119" s="17">
        <f t="shared" si="90"/>
        <v>18.3</v>
      </c>
      <c r="AG119" s="17">
        <f t="shared" si="91"/>
        <v>15</v>
      </c>
      <c r="AH119" s="17">
        <f t="shared" si="92"/>
        <v>18.3</v>
      </c>
      <c r="AI119" s="17" t="str">
        <f t="shared" si="93"/>
        <v/>
      </c>
      <c r="AJ119" s="17" t="str">
        <f t="shared" si="94"/>
        <v/>
      </c>
      <c r="AK119" s="17" t="str">
        <f t="shared" si="95"/>
        <v/>
      </c>
      <c r="AL119" s="17" t="str">
        <f t="shared" si="96"/>
        <v>3pm-6.3pm</v>
      </c>
      <c r="AM119" s="17" t="str">
        <f t="shared" si="97"/>
        <v>3pm-6.3pm</v>
      </c>
      <c r="AN119" s="17" t="str">
        <f t="shared" si="98"/>
        <v>3pm-6.3pm</v>
      </c>
      <c r="AO119" s="17" t="str">
        <f t="shared" si="99"/>
        <v>3pm-6.3pm</v>
      </c>
      <c r="AP119" s="17" t="str">
        <f t="shared" si="100"/>
        <v>3pm-6.3pm</v>
      </c>
      <c r="AQ119" s="17" t="str">
        <f t="shared" si="101"/>
        <v/>
      </c>
      <c r="AR119" s="1" t="s">
        <v>772</v>
      </c>
      <c r="AU119" s="4"/>
      <c r="AV119" s="4" t="s">
        <v>29</v>
      </c>
      <c r="AW119" s="4" t="s">
        <v>29</v>
      </c>
      <c r="AX119"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s="17" t="str">
        <f t="shared" si="134"/>
        <v/>
      </c>
      <c r="AZ119" s="17" t="str">
        <f t="shared" si="135"/>
        <v/>
      </c>
      <c r="BA119" s="17" t="str">
        <f t="shared" si="136"/>
        <v/>
      </c>
      <c r="BB119" s="17" t="str">
        <f t="shared" si="137"/>
        <v>&lt;img src=@img/drinkicon.png@&gt;</v>
      </c>
      <c r="BC119" s="17" t="str">
        <f t="shared" si="138"/>
        <v>&lt;img src=@img/foodicon.png@&gt;</v>
      </c>
      <c r="BD119" s="17" t="str">
        <f t="shared" si="139"/>
        <v>&lt;img src=@img/drinkicon.png@&gt;&lt;img src=@img/foodicon.png@&gt;</v>
      </c>
      <c r="BE119" s="17" t="str">
        <f t="shared" si="140"/>
        <v>drink food  high Downtown</v>
      </c>
      <c r="BF119" s="17" t="str">
        <f t="shared" si="141"/>
        <v>Downtown</v>
      </c>
      <c r="BG119" s="17">
        <v>39.747703999999999</v>
      </c>
      <c r="BH119" s="17">
        <v>-104.989786</v>
      </c>
      <c r="BI119" s="17" t="str">
        <f t="shared" si="103"/>
        <v>[39.747704,-104.989786],</v>
      </c>
      <c r="BJ119" s="17"/>
      <c r="BK119" s="17" t="str">
        <f t="shared" si="142"/>
        <v/>
      </c>
      <c r="BL119" s="7"/>
    </row>
    <row r="120" spans="2:64" ht="18.75" customHeight="1">
      <c r="B120" s="17" t="s">
        <v>93</v>
      </c>
      <c r="C120" t="s">
        <v>321</v>
      </c>
      <c r="E120" s="17" t="s">
        <v>1083</v>
      </c>
      <c r="G120" s="17" t="s">
        <v>491</v>
      </c>
      <c r="J120" t="s">
        <v>446</v>
      </c>
      <c r="K120" t="s">
        <v>438</v>
      </c>
      <c r="L120" t="s">
        <v>446</v>
      </c>
      <c r="M120" t="s">
        <v>438</v>
      </c>
      <c r="N120" t="s">
        <v>446</v>
      </c>
      <c r="O120" t="s">
        <v>438</v>
      </c>
      <c r="P120" t="s">
        <v>446</v>
      </c>
      <c r="Q120" t="s">
        <v>438</v>
      </c>
      <c r="R120" t="s">
        <v>446</v>
      </c>
      <c r="S120" t="s">
        <v>438</v>
      </c>
      <c r="V120" s="8" t="s">
        <v>1100</v>
      </c>
      <c r="W120" s="17" t="str">
        <f t="shared" si="81"/>
        <v/>
      </c>
      <c r="X120" s="17" t="str">
        <f t="shared" si="82"/>
        <v/>
      </c>
      <c r="Y120" s="17">
        <f t="shared" si="83"/>
        <v>14</v>
      </c>
      <c r="Z120" s="17">
        <f t="shared" si="84"/>
        <v>18</v>
      </c>
      <c r="AA120" s="17">
        <f t="shared" si="85"/>
        <v>14</v>
      </c>
      <c r="AB120" s="17">
        <f t="shared" si="86"/>
        <v>18</v>
      </c>
      <c r="AC120" s="17">
        <f t="shared" si="87"/>
        <v>14</v>
      </c>
      <c r="AD120" s="17">
        <f t="shared" si="88"/>
        <v>18</v>
      </c>
      <c r="AE120" s="17">
        <f t="shared" si="89"/>
        <v>14</v>
      </c>
      <c r="AF120" s="17">
        <f t="shared" si="90"/>
        <v>18</v>
      </c>
      <c r="AG120" s="17">
        <f t="shared" si="91"/>
        <v>14</v>
      </c>
      <c r="AH120" s="17">
        <f t="shared" si="92"/>
        <v>18</v>
      </c>
      <c r="AI120" s="17" t="str">
        <f t="shared" si="93"/>
        <v/>
      </c>
      <c r="AJ120" s="17" t="str">
        <f t="shared" si="94"/>
        <v/>
      </c>
      <c r="AK120" s="17" t="str">
        <f t="shared" si="95"/>
        <v/>
      </c>
      <c r="AL120" s="17" t="str">
        <f t="shared" si="96"/>
        <v>2pm-6pm</v>
      </c>
      <c r="AM120" s="17" t="str">
        <f t="shared" si="97"/>
        <v>2pm-6pm</v>
      </c>
      <c r="AN120" s="17" t="str">
        <f t="shared" si="98"/>
        <v>2pm-6pm</v>
      </c>
      <c r="AO120" s="17" t="str">
        <f t="shared" si="99"/>
        <v>2pm-6pm</v>
      </c>
      <c r="AP120" s="17" t="str">
        <f t="shared" si="100"/>
        <v>2pm-6pm</v>
      </c>
      <c r="AQ120" s="17" t="str">
        <f t="shared" si="101"/>
        <v/>
      </c>
      <c r="AR120" s="1" t="s">
        <v>679</v>
      </c>
      <c r="AV120" s="4" t="s">
        <v>29</v>
      </c>
      <c r="AW120" s="4" t="s">
        <v>30</v>
      </c>
      <c r="AX120"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s="17" t="str">
        <f t="shared" si="134"/>
        <v/>
      </c>
      <c r="AZ120" s="17" t="str">
        <f t="shared" si="135"/>
        <v/>
      </c>
      <c r="BA120" s="17" t="str">
        <f t="shared" si="136"/>
        <v/>
      </c>
      <c r="BB120" s="17" t="str">
        <f t="shared" si="137"/>
        <v>&lt;img src=@img/drinkicon.png@&gt;</v>
      </c>
      <c r="BC120" s="17" t="str">
        <f t="shared" si="138"/>
        <v/>
      </c>
      <c r="BD120" s="17" t="str">
        <f t="shared" si="139"/>
        <v>&lt;img src=@img/drinkicon.png@&gt;</v>
      </c>
      <c r="BE120" s="17" t="str">
        <f t="shared" si="140"/>
        <v>drink  med Ballpark</v>
      </c>
      <c r="BF120" s="17" t="str">
        <f t="shared" si="141"/>
        <v>Ballpark</v>
      </c>
      <c r="BG120" s="17">
        <v>39.753548000000002</v>
      </c>
      <c r="BH120" s="17">
        <v>-104.99488100000001</v>
      </c>
      <c r="BI120" s="17" t="str">
        <f t="shared" si="103"/>
        <v>[39.753548,-104.994881],</v>
      </c>
      <c r="BJ120" s="17"/>
      <c r="BK120" s="17" t="str">
        <f t="shared" si="142"/>
        <v/>
      </c>
      <c r="BL120" s="7"/>
    </row>
    <row r="121" spans="2:64" ht="18.75" customHeight="1">
      <c r="B121" s="17" t="s">
        <v>94</v>
      </c>
      <c r="C121" t="s">
        <v>841</v>
      </c>
      <c r="E121" s="17" t="s">
        <v>1083</v>
      </c>
      <c r="G121" s="17" t="s">
        <v>492</v>
      </c>
      <c r="J121" t="s">
        <v>436</v>
      </c>
      <c r="K121" t="s">
        <v>437</v>
      </c>
      <c r="L121" t="s">
        <v>436</v>
      </c>
      <c r="M121" t="s">
        <v>437</v>
      </c>
      <c r="N121" t="s">
        <v>436</v>
      </c>
      <c r="O121" t="s">
        <v>437</v>
      </c>
      <c r="P121" t="s">
        <v>436</v>
      </c>
      <c r="Q121" t="s">
        <v>437</v>
      </c>
      <c r="R121" t="s">
        <v>436</v>
      </c>
      <c r="S121" t="s">
        <v>437</v>
      </c>
      <c r="V121" s="8" t="s">
        <v>1101</v>
      </c>
      <c r="W121" s="17" t="str">
        <f t="shared" si="81"/>
        <v/>
      </c>
      <c r="X121" s="17" t="str">
        <f t="shared" si="82"/>
        <v/>
      </c>
      <c r="Y121" s="17">
        <f t="shared" si="83"/>
        <v>15</v>
      </c>
      <c r="Z121" s="17">
        <f t="shared" si="84"/>
        <v>18.3</v>
      </c>
      <c r="AA121" s="17">
        <f t="shared" si="85"/>
        <v>15</v>
      </c>
      <c r="AB121" s="17">
        <f t="shared" si="86"/>
        <v>18.3</v>
      </c>
      <c r="AC121" s="17">
        <f t="shared" si="87"/>
        <v>15</v>
      </c>
      <c r="AD121" s="17">
        <f t="shared" si="88"/>
        <v>18.3</v>
      </c>
      <c r="AE121" s="17">
        <f t="shared" si="89"/>
        <v>15</v>
      </c>
      <c r="AF121" s="17">
        <f t="shared" si="90"/>
        <v>18.3</v>
      </c>
      <c r="AG121" s="17">
        <f t="shared" si="91"/>
        <v>15</v>
      </c>
      <c r="AH121" s="17">
        <f t="shared" si="92"/>
        <v>18.3</v>
      </c>
      <c r="AI121" s="17" t="str">
        <f t="shared" si="93"/>
        <v/>
      </c>
      <c r="AJ121" s="17" t="str">
        <f t="shared" si="94"/>
        <v/>
      </c>
      <c r="AK121" s="17" t="str">
        <f t="shared" si="95"/>
        <v/>
      </c>
      <c r="AL121" s="17" t="str">
        <f t="shared" si="96"/>
        <v>3pm-6.3pm</v>
      </c>
      <c r="AM121" s="17" t="str">
        <f t="shared" si="97"/>
        <v>3pm-6.3pm</v>
      </c>
      <c r="AN121" s="17" t="str">
        <f t="shared" si="98"/>
        <v>3pm-6.3pm</v>
      </c>
      <c r="AO121" s="17" t="str">
        <f t="shared" si="99"/>
        <v>3pm-6.3pm</v>
      </c>
      <c r="AP121" s="17" t="str">
        <f t="shared" si="100"/>
        <v>3pm-6.3pm</v>
      </c>
      <c r="AQ121" s="17" t="str">
        <f t="shared" si="101"/>
        <v/>
      </c>
      <c r="AR121" s="17" t="s">
        <v>680</v>
      </c>
      <c r="AS121" t="s">
        <v>433</v>
      </c>
      <c r="AV121" s="4" t="s">
        <v>29</v>
      </c>
      <c r="AW121" s="4" t="s">
        <v>435</v>
      </c>
      <c r="AX121"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s="17" t="str">
        <f t="shared" si="134"/>
        <v>&lt;img src=@img/outdoor.png@&gt;</v>
      </c>
      <c r="AZ121" s="17" t="str">
        <f t="shared" si="135"/>
        <v/>
      </c>
      <c r="BA121" s="17" t="str">
        <f t="shared" si="136"/>
        <v/>
      </c>
      <c r="BB121" s="17" t="str">
        <f t="shared" si="137"/>
        <v>&lt;img src=@img/drinkicon.png@&gt;</v>
      </c>
      <c r="BC121" s="17" t="str">
        <f t="shared" si="138"/>
        <v/>
      </c>
      <c r="BD121" s="17" t="str">
        <f t="shared" si="139"/>
        <v>&lt;img src=@img/outdoor.png@&gt;&lt;img src=@img/drinkicon.png@&gt;</v>
      </c>
      <c r="BE121" s="17" t="str">
        <f t="shared" si="140"/>
        <v>outdoor drink  med highlands</v>
      </c>
      <c r="BF121" s="17" t="str">
        <f t="shared" si="141"/>
        <v>Highlands</v>
      </c>
      <c r="BG121" s="17">
        <v>39.762279999999997</v>
      </c>
      <c r="BH121" s="17">
        <v>-105.01330299999999</v>
      </c>
      <c r="BI121" s="17" t="str">
        <f t="shared" si="103"/>
        <v>[39.76228,-105.013303],</v>
      </c>
      <c r="BJ121" s="17"/>
      <c r="BK121" s="17" t="str">
        <f t="shared" si="142"/>
        <v/>
      </c>
      <c r="BL121" s="7"/>
    </row>
    <row r="122" spans="2:64" ht="18.75" customHeight="1">
      <c r="B122" s="17" t="s">
        <v>95</v>
      </c>
      <c r="C122" t="s">
        <v>841</v>
      </c>
      <c r="E122" s="17" t="s">
        <v>1083</v>
      </c>
      <c r="G122" s="17" t="s">
        <v>493</v>
      </c>
      <c r="H122" t="s">
        <v>443</v>
      </c>
      <c r="I122" t="s">
        <v>439</v>
      </c>
      <c r="J122" t="s">
        <v>443</v>
      </c>
      <c r="K122" t="s">
        <v>439</v>
      </c>
      <c r="L122" t="s">
        <v>443</v>
      </c>
      <c r="M122" t="s">
        <v>439</v>
      </c>
      <c r="N122" t="s">
        <v>443</v>
      </c>
      <c r="O122" t="s">
        <v>439</v>
      </c>
      <c r="P122" t="s">
        <v>443</v>
      </c>
      <c r="Q122" t="s">
        <v>439</v>
      </c>
      <c r="R122" t="s">
        <v>443</v>
      </c>
      <c r="S122" t="s">
        <v>439</v>
      </c>
      <c r="T122" t="s">
        <v>443</v>
      </c>
      <c r="U122" t="s">
        <v>439</v>
      </c>
      <c r="V122" s="8" t="s">
        <v>322</v>
      </c>
      <c r="W122" s="17">
        <f t="shared" si="81"/>
        <v>16</v>
      </c>
      <c r="X122" s="17">
        <f t="shared" si="82"/>
        <v>19</v>
      </c>
      <c r="Y122" s="17">
        <f t="shared" si="83"/>
        <v>16</v>
      </c>
      <c r="Z122" s="17">
        <f t="shared" si="84"/>
        <v>19</v>
      </c>
      <c r="AA122" s="17">
        <f t="shared" si="85"/>
        <v>16</v>
      </c>
      <c r="AB122" s="17">
        <f t="shared" si="86"/>
        <v>19</v>
      </c>
      <c r="AC122" s="17">
        <f t="shared" si="87"/>
        <v>16</v>
      </c>
      <c r="AD122" s="17">
        <f t="shared" si="88"/>
        <v>19</v>
      </c>
      <c r="AE122" s="17">
        <f t="shared" si="89"/>
        <v>16</v>
      </c>
      <c r="AF122" s="17">
        <f t="shared" si="90"/>
        <v>19</v>
      </c>
      <c r="AG122" s="17">
        <f t="shared" si="91"/>
        <v>16</v>
      </c>
      <c r="AH122" s="17">
        <f t="shared" si="92"/>
        <v>19</v>
      </c>
      <c r="AI122" s="17">
        <f t="shared" si="93"/>
        <v>16</v>
      </c>
      <c r="AJ122" s="17">
        <f t="shared" si="94"/>
        <v>19</v>
      </c>
      <c r="AK122" s="17" t="str">
        <f t="shared" si="95"/>
        <v>4pm-7pm</v>
      </c>
      <c r="AL122" s="17" t="str">
        <f t="shared" si="96"/>
        <v>4pm-7pm</v>
      </c>
      <c r="AM122" s="17" t="str">
        <f t="shared" si="97"/>
        <v>4pm-7pm</v>
      </c>
      <c r="AN122" s="17" t="str">
        <f t="shared" si="98"/>
        <v>4pm-7pm</v>
      </c>
      <c r="AO122" s="17" t="str">
        <f t="shared" si="99"/>
        <v>4pm-7pm</v>
      </c>
      <c r="AP122" s="17" t="str">
        <f t="shared" si="100"/>
        <v>4pm-7pm</v>
      </c>
      <c r="AQ122" s="17" t="str">
        <f t="shared" si="101"/>
        <v>4pm-7pm</v>
      </c>
      <c r="AR122" s="1" t="s">
        <v>681</v>
      </c>
      <c r="AS122" t="s">
        <v>433</v>
      </c>
      <c r="AV122" s="4" t="s">
        <v>29</v>
      </c>
      <c r="AW122" s="4" t="s">
        <v>30</v>
      </c>
      <c r="AX122"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39.764588000000003</v>
      </c>
      <c r="BH122" s="17">
        <v>-105.00390299999999</v>
      </c>
      <c r="BI122" s="17" t="str">
        <f t="shared" si="103"/>
        <v>[39.764588,-105.003903],</v>
      </c>
      <c r="BJ122" s="17"/>
      <c r="BK122" s="17" t="str">
        <f t="shared" si="142"/>
        <v/>
      </c>
      <c r="BL122" s="7"/>
    </row>
    <row r="123" spans="2:64" ht="18.75" customHeight="1">
      <c r="B123" t="s">
        <v>245</v>
      </c>
      <c r="C123" t="s">
        <v>271</v>
      </c>
      <c r="E123" s="17" t="s">
        <v>1083</v>
      </c>
      <c r="G123" s="17" t="s">
        <v>276</v>
      </c>
      <c r="J123" t="s">
        <v>442</v>
      </c>
      <c r="K123" t="s">
        <v>439</v>
      </c>
      <c r="L123" t="s">
        <v>442</v>
      </c>
      <c r="M123" t="s">
        <v>439</v>
      </c>
      <c r="N123" t="s">
        <v>442</v>
      </c>
      <c r="O123" t="s">
        <v>439</v>
      </c>
      <c r="P123" t="s">
        <v>442</v>
      </c>
      <c r="Q123" t="s">
        <v>439</v>
      </c>
      <c r="R123" t="s">
        <v>442</v>
      </c>
      <c r="S123" t="s">
        <v>439</v>
      </c>
      <c r="V123" s="8" t="s">
        <v>1066</v>
      </c>
      <c r="W123" s="17" t="str">
        <f t="shared" si="81"/>
        <v/>
      </c>
      <c r="X123" s="17" t="str">
        <f t="shared" si="82"/>
        <v/>
      </c>
      <c r="Y123" s="17">
        <f t="shared" si="83"/>
        <v>11</v>
      </c>
      <c r="Z123" s="17">
        <f t="shared" si="84"/>
        <v>19</v>
      </c>
      <c r="AA123" s="17">
        <f t="shared" si="85"/>
        <v>11</v>
      </c>
      <c r="AB123" s="17">
        <f t="shared" si="86"/>
        <v>19</v>
      </c>
      <c r="AC123" s="17">
        <f t="shared" si="87"/>
        <v>11</v>
      </c>
      <c r="AD123" s="17">
        <f t="shared" si="88"/>
        <v>19</v>
      </c>
      <c r="AE123" s="17">
        <f t="shared" si="89"/>
        <v>11</v>
      </c>
      <c r="AF123" s="17">
        <f t="shared" si="90"/>
        <v>19</v>
      </c>
      <c r="AG123" s="17">
        <f t="shared" si="91"/>
        <v>11</v>
      </c>
      <c r="AH123" s="17">
        <f t="shared" si="92"/>
        <v>19</v>
      </c>
      <c r="AI123" s="17" t="str">
        <f t="shared" si="93"/>
        <v/>
      </c>
      <c r="AJ123" s="17" t="str">
        <f t="shared" si="94"/>
        <v/>
      </c>
      <c r="AK123" s="17" t="str">
        <f t="shared" si="95"/>
        <v/>
      </c>
      <c r="AL123" s="17" t="str">
        <f t="shared" si="96"/>
        <v>11am-7pm</v>
      </c>
      <c r="AM123" s="17" t="str">
        <f t="shared" si="97"/>
        <v>11am-7pm</v>
      </c>
      <c r="AN123" s="17" t="str">
        <f t="shared" si="98"/>
        <v>11am-7pm</v>
      </c>
      <c r="AO123" s="17" t="str">
        <f t="shared" si="99"/>
        <v>11am-7pm</v>
      </c>
      <c r="AP123" s="17" t="str">
        <f t="shared" si="100"/>
        <v>11am-7pm</v>
      </c>
      <c r="AQ123" s="17" t="str">
        <f t="shared" si="101"/>
        <v/>
      </c>
      <c r="AR123" s="17" t="s">
        <v>427</v>
      </c>
      <c r="AS123" t="s">
        <v>433</v>
      </c>
      <c r="AV123" s="17" t="s">
        <v>29</v>
      </c>
      <c r="AW123" s="17" t="s">
        <v>30</v>
      </c>
      <c r="AX123"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Baker</v>
      </c>
      <c r="BF123" s="17" t="str">
        <f t="shared" si="141"/>
        <v>Baker</v>
      </c>
      <c r="BG123" s="17">
        <v>39.717194999999997</v>
      </c>
      <c r="BH123" s="17">
        <v>-104.98712399999999</v>
      </c>
      <c r="BI123" s="17" t="str">
        <f t="shared" si="103"/>
        <v>[39.717195,-104.987124],</v>
      </c>
      <c r="BJ123" s="17"/>
      <c r="BK123" s="17" t="str">
        <f t="shared" si="142"/>
        <v/>
      </c>
      <c r="BL123" s="7"/>
    </row>
    <row r="124" spans="2:64" s="17" customFormat="1" ht="18.75" customHeight="1">
      <c r="B124" s="17" t="s">
        <v>193</v>
      </c>
      <c r="C124" s="17" t="s">
        <v>306</v>
      </c>
      <c r="E124" s="17" t="s">
        <v>1083</v>
      </c>
      <c r="G124" s="17" t="s">
        <v>590</v>
      </c>
      <c r="J124" s="17" t="s">
        <v>436</v>
      </c>
      <c r="K124" s="17" t="s">
        <v>437</v>
      </c>
      <c r="L124" s="17" t="s">
        <v>436</v>
      </c>
      <c r="M124" s="17" t="s">
        <v>437</v>
      </c>
      <c r="N124" s="17" t="s">
        <v>436</v>
      </c>
      <c r="O124" s="17" t="s">
        <v>437</v>
      </c>
      <c r="P124" s="17" t="s">
        <v>436</v>
      </c>
      <c r="Q124" s="17" t="s">
        <v>437</v>
      </c>
      <c r="R124" s="17" t="s">
        <v>436</v>
      </c>
      <c r="S124" s="17" t="s">
        <v>437</v>
      </c>
      <c r="V124" s="8" t="s">
        <v>389</v>
      </c>
      <c r="W124" s="17" t="str">
        <f t="shared" si="81"/>
        <v/>
      </c>
      <c r="X124" s="17" t="str">
        <f t="shared" si="82"/>
        <v/>
      </c>
      <c r="Y124" s="17">
        <f t="shared" si="83"/>
        <v>15</v>
      </c>
      <c r="Z124" s="17">
        <f t="shared" si="84"/>
        <v>18.3</v>
      </c>
      <c r="AA124" s="17">
        <f t="shared" si="85"/>
        <v>15</v>
      </c>
      <c r="AB124" s="17">
        <f t="shared" si="86"/>
        <v>18.3</v>
      </c>
      <c r="AC124" s="17">
        <f t="shared" si="87"/>
        <v>15</v>
      </c>
      <c r="AD124" s="17">
        <f t="shared" si="88"/>
        <v>18.3</v>
      </c>
      <c r="AE124" s="17">
        <f t="shared" si="89"/>
        <v>15</v>
      </c>
      <c r="AF124" s="17">
        <f t="shared" si="90"/>
        <v>18.3</v>
      </c>
      <c r="AG124" s="17">
        <f t="shared" si="91"/>
        <v>15</v>
      </c>
      <c r="AH124" s="17">
        <f t="shared" si="92"/>
        <v>18.3</v>
      </c>
      <c r="AI124" s="17" t="str">
        <f t="shared" si="93"/>
        <v/>
      </c>
      <c r="AJ124" s="17" t="str">
        <f t="shared" si="94"/>
        <v/>
      </c>
      <c r="AK124" s="17" t="str">
        <f t="shared" si="95"/>
        <v/>
      </c>
      <c r="AL124" s="17" t="str">
        <f t="shared" si="96"/>
        <v>3pm-6.3pm</v>
      </c>
      <c r="AM124" s="17" t="str">
        <f t="shared" si="97"/>
        <v>3pm-6.3pm</v>
      </c>
      <c r="AN124" s="17" t="str">
        <f t="shared" si="98"/>
        <v>3pm-6.3pm</v>
      </c>
      <c r="AO124" s="17" t="str">
        <f t="shared" si="99"/>
        <v>3pm-6.3pm</v>
      </c>
      <c r="AP124" s="17" t="str">
        <f t="shared" si="100"/>
        <v>3pm-6.3pm</v>
      </c>
      <c r="AQ124" s="17" t="str">
        <f t="shared" si="101"/>
        <v/>
      </c>
      <c r="AR124" s="1" t="s">
        <v>773</v>
      </c>
      <c r="AS124" s="17" t="s">
        <v>433</v>
      </c>
      <c r="AT124" s="17" t="s">
        <v>434</v>
      </c>
      <c r="AV124" s="4" t="s">
        <v>29</v>
      </c>
      <c r="AW124" s="4" t="s">
        <v>29</v>
      </c>
      <c r="AX124"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s="17" t="str">
        <f t="shared" si="134"/>
        <v>&lt;img src=@img/outdoor.png@&gt;</v>
      </c>
      <c r="AZ124" s="17" t="str">
        <f t="shared" si="135"/>
        <v>&lt;img src=@img/pets.png@&gt;</v>
      </c>
      <c r="BA124" s="17" t="str">
        <f t="shared" si="136"/>
        <v/>
      </c>
      <c r="BB124" s="17" t="str">
        <f t="shared" si="137"/>
        <v>&lt;img src=@img/drinkicon.png@&gt;</v>
      </c>
      <c r="BC124" s="17" t="str">
        <f t="shared" si="138"/>
        <v>&lt;img src=@img/foodicon.png@&gt;</v>
      </c>
      <c r="BD124" s="17" t="str">
        <f t="shared" si="139"/>
        <v>&lt;img src=@img/outdoor.png@&gt;&lt;img src=@img/pets.png@&gt;&lt;img src=@img/drinkicon.png@&gt;&lt;img src=@img/foodicon.png@&gt;</v>
      </c>
      <c r="BE124" s="17" t="str">
        <f t="shared" si="140"/>
        <v>outdoor pet drink food  med LoDo</v>
      </c>
      <c r="BF124" s="17" t="str">
        <f t="shared" si="141"/>
        <v>LoDo</v>
      </c>
      <c r="BG124" s="17">
        <v>39.753656999999997</v>
      </c>
      <c r="BH124" s="17">
        <v>-104.99915799999999</v>
      </c>
      <c r="BI124" s="17" t="str">
        <f t="shared" si="103"/>
        <v>[39.753657,-104.999158],</v>
      </c>
      <c r="BK124" s="17" t="str">
        <f t="shared" si="142"/>
        <v/>
      </c>
      <c r="BL124" s="7"/>
    </row>
    <row r="125" spans="2:64" s="17" customFormat="1" ht="18.75" customHeight="1">
      <c r="B125" s="17" t="s">
        <v>194</v>
      </c>
      <c r="C125" s="17" t="s">
        <v>841</v>
      </c>
      <c r="E125" s="17" t="s">
        <v>1083</v>
      </c>
      <c r="G125" s="17" t="s">
        <v>591</v>
      </c>
      <c r="J125" s="17" t="s">
        <v>436</v>
      </c>
      <c r="K125" s="17" t="s">
        <v>438</v>
      </c>
      <c r="L125" s="17" t="s">
        <v>436</v>
      </c>
      <c r="M125" s="17" t="s">
        <v>438</v>
      </c>
      <c r="N125" s="17" t="s">
        <v>436</v>
      </c>
      <c r="O125" s="17" t="s">
        <v>438</v>
      </c>
      <c r="P125" s="17" t="s">
        <v>436</v>
      </c>
      <c r="Q125" s="17" t="s">
        <v>443</v>
      </c>
      <c r="R125" s="17" t="s">
        <v>436</v>
      </c>
      <c r="S125" s="17" t="s">
        <v>443</v>
      </c>
      <c r="V125" s="17" t="s">
        <v>390</v>
      </c>
      <c r="W125" s="17" t="str">
        <f t="shared" si="81"/>
        <v/>
      </c>
      <c r="X125" s="17" t="str">
        <f t="shared" si="82"/>
        <v/>
      </c>
      <c r="Y125" s="17">
        <f t="shared" si="83"/>
        <v>15</v>
      </c>
      <c r="Z125" s="17">
        <f t="shared" si="84"/>
        <v>18</v>
      </c>
      <c r="AA125" s="17">
        <f t="shared" si="85"/>
        <v>15</v>
      </c>
      <c r="AB125" s="17">
        <f t="shared" si="86"/>
        <v>18</v>
      </c>
      <c r="AC125" s="17">
        <f t="shared" si="87"/>
        <v>15</v>
      </c>
      <c r="AD125" s="17">
        <f t="shared" si="88"/>
        <v>18</v>
      </c>
      <c r="AE125" s="17">
        <f t="shared" si="89"/>
        <v>15</v>
      </c>
      <c r="AF125" s="17">
        <f t="shared" si="90"/>
        <v>16</v>
      </c>
      <c r="AG125" s="17">
        <f t="shared" si="91"/>
        <v>15</v>
      </c>
      <c r="AH125" s="17">
        <f t="shared" si="92"/>
        <v>16</v>
      </c>
      <c r="AI125" s="17" t="str">
        <f t="shared" si="93"/>
        <v/>
      </c>
      <c r="AJ125" s="17" t="str">
        <f t="shared" si="94"/>
        <v/>
      </c>
      <c r="AK125" s="17" t="str">
        <f t="shared" si="95"/>
        <v/>
      </c>
      <c r="AL125" s="17" t="str">
        <f t="shared" si="96"/>
        <v>3pm-6pm</v>
      </c>
      <c r="AM125" s="17" t="str">
        <f t="shared" si="97"/>
        <v>3pm-6pm</v>
      </c>
      <c r="AN125" s="17" t="str">
        <f t="shared" si="98"/>
        <v>3pm-6pm</v>
      </c>
      <c r="AO125" s="17" t="str">
        <f t="shared" si="99"/>
        <v>3pm-4pm</v>
      </c>
      <c r="AP125" s="17" t="str">
        <f t="shared" si="100"/>
        <v>3pm-4pm</v>
      </c>
      <c r="AQ125" s="17" t="str">
        <f t="shared" si="101"/>
        <v/>
      </c>
      <c r="AR125" s="18" t="s">
        <v>774</v>
      </c>
      <c r="AV125" s="17" t="s">
        <v>29</v>
      </c>
      <c r="AW125" s="17" t="s">
        <v>29</v>
      </c>
      <c r="AX125"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s="17" t="str">
        <f t="shared" si="134"/>
        <v/>
      </c>
      <c r="AZ125" s="17" t="str">
        <f t="shared" si="135"/>
        <v/>
      </c>
      <c r="BA125" s="17" t="str">
        <f t="shared" si="136"/>
        <v/>
      </c>
      <c r="BB125" s="17" t="str">
        <f t="shared" si="137"/>
        <v>&lt;img src=@img/drinkicon.png@&gt;</v>
      </c>
      <c r="BC125" s="17" t="str">
        <f t="shared" si="138"/>
        <v>&lt;img src=@img/foodicon.png@&gt;</v>
      </c>
      <c r="BD125" s="17" t="str">
        <f t="shared" si="139"/>
        <v>&lt;img src=@img/drinkicon.png@&gt;&lt;img src=@img/foodicon.png@&gt;</v>
      </c>
      <c r="BE125" s="17" t="str">
        <f t="shared" si="140"/>
        <v>drink food  med highlands</v>
      </c>
      <c r="BF125" s="17" t="str">
        <f t="shared" si="141"/>
        <v>Highlands</v>
      </c>
      <c r="BG125" s="17">
        <v>39.771388000000002</v>
      </c>
      <c r="BH125" s="17">
        <v>-105.04373200000001</v>
      </c>
      <c r="BI125" s="17" t="str">
        <f t="shared" si="103"/>
        <v>[39.771388,-105.043732],</v>
      </c>
      <c r="BK125" s="17" t="str">
        <f t="shared" si="142"/>
        <v/>
      </c>
      <c r="BL125" s="7"/>
    </row>
    <row r="126" spans="2:64" s="17" customFormat="1" ht="18.75" customHeight="1">
      <c r="B126" s="17" t="s">
        <v>96</v>
      </c>
      <c r="C126" s="17" t="s">
        <v>271</v>
      </c>
      <c r="E126" s="17" t="s">
        <v>1083</v>
      </c>
      <c r="G126" s="17" t="s">
        <v>494</v>
      </c>
      <c r="H126" s="17" t="s">
        <v>436</v>
      </c>
      <c r="I126" s="17" t="s">
        <v>438</v>
      </c>
      <c r="J126" s="17" t="s">
        <v>436</v>
      </c>
      <c r="K126" s="17" t="s">
        <v>438</v>
      </c>
      <c r="L126" s="17" t="s">
        <v>436</v>
      </c>
      <c r="M126" s="17" t="s">
        <v>438</v>
      </c>
      <c r="N126" s="17" t="s">
        <v>436</v>
      </c>
      <c r="O126" s="17" t="s">
        <v>438</v>
      </c>
      <c r="P126" s="17" t="s">
        <v>436</v>
      </c>
      <c r="Q126" s="17" t="s">
        <v>438</v>
      </c>
      <c r="R126" s="17" t="s">
        <v>436</v>
      </c>
      <c r="S126" s="17" t="s">
        <v>438</v>
      </c>
      <c r="T126" s="17" t="s">
        <v>436</v>
      </c>
      <c r="U126" s="17" t="s">
        <v>438</v>
      </c>
      <c r="V126" s="8" t="s">
        <v>1102</v>
      </c>
      <c r="W126" s="17">
        <f t="shared" si="81"/>
        <v>15</v>
      </c>
      <c r="X126" s="17">
        <f t="shared" si="82"/>
        <v>18</v>
      </c>
      <c r="Y126" s="17">
        <f t="shared" si="83"/>
        <v>15</v>
      </c>
      <c r="Z126" s="17">
        <f t="shared" si="84"/>
        <v>18</v>
      </c>
      <c r="AA126" s="17">
        <f t="shared" si="85"/>
        <v>15</v>
      </c>
      <c r="AB126" s="17">
        <f t="shared" si="86"/>
        <v>18</v>
      </c>
      <c r="AC126" s="17">
        <f t="shared" si="87"/>
        <v>15</v>
      </c>
      <c r="AD126" s="17">
        <f t="shared" si="88"/>
        <v>18</v>
      </c>
      <c r="AE126" s="17">
        <f t="shared" si="89"/>
        <v>15</v>
      </c>
      <c r="AF126" s="17">
        <f t="shared" si="90"/>
        <v>18</v>
      </c>
      <c r="AG126" s="17">
        <f t="shared" si="91"/>
        <v>15</v>
      </c>
      <c r="AH126" s="17">
        <f t="shared" si="92"/>
        <v>18</v>
      </c>
      <c r="AI126" s="17">
        <f t="shared" si="93"/>
        <v>15</v>
      </c>
      <c r="AJ126" s="17">
        <f t="shared" si="94"/>
        <v>18</v>
      </c>
      <c r="AK126" s="17" t="str">
        <f t="shared" si="95"/>
        <v>3pm-6pm</v>
      </c>
      <c r="AL126" s="17" t="str">
        <f t="shared" si="96"/>
        <v>3pm-6pm</v>
      </c>
      <c r="AM126" s="17" t="str">
        <f t="shared" si="97"/>
        <v>3pm-6pm</v>
      </c>
      <c r="AN126" s="17" t="str">
        <f t="shared" si="98"/>
        <v>3pm-6pm</v>
      </c>
      <c r="AO126" s="17" t="str">
        <f t="shared" si="99"/>
        <v>3pm-6pm</v>
      </c>
      <c r="AP126" s="17" t="str">
        <f t="shared" si="100"/>
        <v>3pm-6pm</v>
      </c>
      <c r="AQ126" s="17" t="str">
        <f t="shared" si="101"/>
        <v>3pm-6pm</v>
      </c>
      <c r="AR126" s="1" t="s">
        <v>682</v>
      </c>
      <c r="AV126" s="4" t="s">
        <v>29</v>
      </c>
      <c r="AW126" s="4" t="s">
        <v>29</v>
      </c>
      <c r="AX126"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Baker</v>
      </c>
      <c r="BF126" s="17" t="str">
        <f t="shared" si="141"/>
        <v>Baker</v>
      </c>
      <c r="BG126" s="17">
        <v>39.718100999999997</v>
      </c>
      <c r="BH126" s="17">
        <v>-104.987201</v>
      </c>
      <c r="BI126" s="17" t="str">
        <f t="shared" si="103"/>
        <v>[39.718101,-104.987201],</v>
      </c>
      <c r="BK126" s="17" t="str">
        <f t="shared" si="142"/>
        <v/>
      </c>
      <c r="BL126" s="7"/>
    </row>
    <row r="127" spans="2:64" ht="18.75" customHeight="1">
      <c r="B127" s="17" t="s">
        <v>921</v>
      </c>
      <c r="C127" s="17" t="s">
        <v>1064</v>
      </c>
      <c r="D127" s="17"/>
      <c r="E127" s="17" t="s">
        <v>1083</v>
      </c>
      <c r="F127" s="17"/>
      <c r="G127" s="16" t="s">
        <v>922</v>
      </c>
      <c r="H127" s="17"/>
      <c r="I127" s="17"/>
      <c r="J127" s="17"/>
      <c r="K127" s="17"/>
      <c r="L127" s="17"/>
      <c r="M127" s="17"/>
      <c r="N127" s="17"/>
      <c r="O127" s="17"/>
      <c r="P127" s="17"/>
      <c r="Q127" s="17"/>
      <c r="R127" s="17"/>
      <c r="S127" s="17"/>
      <c r="T127" s="17"/>
      <c r="U127" s="17"/>
      <c r="W127" s="17" t="str">
        <f t="shared" si="81"/>
        <v/>
      </c>
      <c r="X127" s="17" t="str">
        <f t="shared" si="82"/>
        <v/>
      </c>
      <c r="Y127" s="17" t="str">
        <f t="shared" si="83"/>
        <v/>
      </c>
      <c r="Z127" s="17" t="str">
        <f t="shared" si="84"/>
        <v/>
      </c>
      <c r="AA127" s="17" t="str">
        <f t="shared" si="85"/>
        <v/>
      </c>
      <c r="AB127" s="17" t="str">
        <f t="shared" si="86"/>
        <v/>
      </c>
      <c r="AC127" s="17" t="str">
        <f t="shared" si="87"/>
        <v/>
      </c>
      <c r="AD127" s="17" t="str">
        <f t="shared" si="88"/>
        <v/>
      </c>
      <c r="AE127" s="17" t="str">
        <f t="shared" si="89"/>
        <v/>
      </c>
      <c r="AF127" s="17" t="str">
        <f t="shared" si="90"/>
        <v/>
      </c>
      <c r="AG127" s="17" t="str">
        <f t="shared" si="91"/>
        <v/>
      </c>
      <c r="AH127" s="17" t="str">
        <f t="shared" si="92"/>
        <v/>
      </c>
      <c r="AI127" s="17" t="str">
        <f t="shared" si="93"/>
        <v/>
      </c>
      <c r="AJ127" s="17" t="str">
        <f t="shared" si="94"/>
        <v/>
      </c>
      <c r="AK127" s="17" t="str">
        <f t="shared" si="95"/>
        <v/>
      </c>
      <c r="AL127" s="17" t="str">
        <f t="shared" si="96"/>
        <v/>
      </c>
      <c r="AM127" s="17" t="str">
        <f t="shared" si="97"/>
        <v/>
      </c>
      <c r="AN127" s="17" t="str">
        <f t="shared" si="98"/>
        <v/>
      </c>
      <c r="AO127" s="17" t="str">
        <f t="shared" si="99"/>
        <v/>
      </c>
      <c r="AP127" s="17" t="str">
        <f t="shared" si="100"/>
        <v/>
      </c>
      <c r="AQ127" s="17" t="str">
        <f t="shared" si="101"/>
        <v/>
      </c>
      <c r="AR127" s="17" t="s">
        <v>1030</v>
      </c>
      <c r="AS127" s="17"/>
      <c r="AT127" s="17"/>
      <c r="AU127" s="17"/>
      <c r="AV127" s="4" t="s">
        <v>30</v>
      </c>
      <c r="AW127" s="4" t="s">
        <v>30</v>
      </c>
      <c r="AX127"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s="17" t="str">
        <f t="shared" si="134"/>
        <v/>
      </c>
      <c r="AZ127" s="17" t="str">
        <f t="shared" si="135"/>
        <v/>
      </c>
      <c r="BA127" s="17" t="str">
        <f t="shared" si="136"/>
        <v/>
      </c>
      <c r="BB127" s="17" t="str">
        <f t="shared" si="137"/>
        <v/>
      </c>
      <c r="BC127" s="17" t="str">
        <f t="shared" si="138"/>
        <v/>
      </c>
      <c r="BD127" s="17" t="str">
        <f t="shared" si="139"/>
        <v/>
      </c>
      <c r="BE127" s="17" t="str">
        <f t="shared" si="140"/>
        <v xml:space="preserve"> med capital</v>
      </c>
      <c r="BF127" s="17" t="str">
        <f t="shared" si="141"/>
        <v>Capital Hill</v>
      </c>
      <c r="BG127" s="17">
        <v>39.737020000000001</v>
      </c>
      <c r="BH127" s="17">
        <v>-104.979404</v>
      </c>
      <c r="BI127" s="17" t="str">
        <f t="shared" si="103"/>
        <v>[39.73702,-104.979404],</v>
      </c>
      <c r="BJ127" s="17"/>
      <c r="BK127" s="17" t="str">
        <f t="shared" si="142"/>
        <v/>
      </c>
      <c r="BL127" s="17"/>
    </row>
    <row r="128" spans="2:64" ht="18.75" customHeight="1">
      <c r="B128" s="17" t="s">
        <v>97</v>
      </c>
      <c r="C128" s="17" t="s">
        <v>641</v>
      </c>
      <c r="D128" s="17"/>
      <c r="E128" s="17" t="s">
        <v>1083</v>
      </c>
      <c r="F128" s="17"/>
      <c r="G128" s="17" t="s">
        <v>495</v>
      </c>
      <c r="H128" s="17" t="s">
        <v>436</v>
      </c>
      <c r="I128" s="17" t="s">
        <v>438</v>
      </c>
      <c r="J128" s="17" t="s">
        <v>436</v>
      </c>
      <c r="K128" s="17" t="s">
        <v>438</v>
      </c>
      <c r="L128" s="17" t="s">
        <v>436</v>
      </c>
      <c r="M128" s="17" t="s">
        <v>438</v>
      </c>
      <c r="N128" s="17" t="s">
        <v>436</v>
      </c>
      <c r="O128" s="17" t="s">
        <v>438</v>
      </c>
      <c r="P128" s="17" t="s">
        <v>436</v>
      </c>
      <c r="Q128" s="17" t="s">
        <v>438</v>
      </c>
      <c r="R128" s="17" t="s">
        <v>436</v>
      </c>
      <c r="S128" s="17" t="s">
        <v>438</v>
      </c>
      <c r="T128" s="17" t="s">
        <v>436</v>
      </c>
      <c r="U128" s="17" t="s">
        <v>438</v>
      </c>
      <c r="V128" s="8" t="s">
        <v>323</v>
      </c>
      <c r="W128" s="17">
        <f t="shared" si="81"/>
        <v>15</v>
      </c>
      <c r="X128" s="17">
        <f t="shared" si="82"/>
        <v>18</v>
      </c>
      <c r="Y128" s="17">
        <f t="shared" si="83"/>
        <v>15</v>
      </c>
      <c r="Z128" s="17">
        <f t="shared" si="84"/>
        <v>18</v>
      </c>
      <c r="AA128" s="17">
        <f t="shared" si="85"/>
        <v>15</v>
      </c>
      <c r="AB128" s="17">
        <f t="shared" si="86"/>
        <v>18</v>
      </c>
      <c r="AC128" s="17">
        <f t="shared" si="87"/>
        <v>15</v>
      </c>
      <c r="AD128" s="17">
        <f t="shared" si="88"/>
        <v>18</v>
      </c>
      <c r="AE128" s="17">
        <f t="shared" si="89"/>
        <v>15</v>
      </c>
      <c r="AF128" s="17">
        <f t="shared" si="90"/>
        <v>18</v>
      </c>
      <c r="AG128" s="17">
        <f t="shared" si="91"/>
        <v>15</v>
      </c>
      <c r="AH128" s="17">
        <f t="shared" si="92"/>
        <v>18</v>
      </c>
      <c r="AI128" s="17">
        <f t="shared" si="93"/>
        <v>15</v>
      </c>
      <c r="AJ128" s="17">
        <f t="shared" si="94"/>
        <v>18</v>
      </c>
      <c r="AK128" s="17" t="str">
        <f t="shared" si="95"/>
        <v>3pm-6pm</v>
      </c>
      <c r="AL128" s="17" t="str">
        <f t="shared" si="96"/>
        <v>3pm-6pm</v>
      </c>
      <c r="AM128" s="17" t="str">
        <f t="shared" si="97"/>
        <v>3pm-6pm</v>
      </c>
      <c r="AN128" s="17" t="str">
        <f t="shared" si="98"/>
        <v>3pm-6pm</v>
      </c>
      <c r="AO128" s="17" t="str">
        <f t="shared" si="99"/>
        <v>3pm-6pm</v>
      </c>
      <c r="AP128" s="17" t="str">
        <f t="shared" si="100"/>
        <v>3pm-6pm</v>
      </c>
      <c r="AQ128" s="17" t="str">
        <f t="shared" si="101"/>
        <v>3pm-6pm</v>
      </c>
      <c r="AR128" s="1" t="s">
        <v>683</v>
      </c>
      <c r="AS128" s="17"/>
      <c r="AT128" s="17"/>
      <c r="AU128" s="17"/>
      <c r="AV128" s="17" t="s">
        <v>29</v>
      </c>
      <c r="AW128" s="17" t="s">
        <v>29</v>
      </c>
      <c r="AX128"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s="17" t="str">
        <f t="shared" si="134"/>
        <v/>
      </c>
      <c r="AZ128" s="17" t="str">
        <f t="shared" si="135"/>
        <v/>
      </c>
      <c r="BA128" s="17" t="str">
        <f t="shared" si="136"/>
        <v/>
      </c>
      <c r="BB128" s="17" t="str">
        <f t="shared" si="137"/>
        <v>&lt;img src=@img/drinkicon.png@&gt;</v>
      </c>
      <c r="BC128" s="17" t="str">
        <f t="shared" si="138"/>
        <v>&lt;img src=@img/foodicon.png@&gt;</v>
      </c>
      <c r="BD128" s="17" t="str">
        <f t="shared" si="139"/>
        <v>&lt;img src=@img/drinkicon.png@&gt;&lt;img src=@img/foodicon.png@&gt;</v>
      </c>
      <c r="BE128" s="17" t="str">
        <f t="shared" si="140"/>
        <v>drink food  med city</v>
      </c>
      <c r="BF128" s="17" t="str">
        <f t="shared" si="141"/>
        <v>City Park</v>
      </c>
      <c r="BG128" s="17">
        <v>39.743485</v>
      </c>
      <c r="BH128" s="17">
        <v>-104.969341</v>
      </c>
      <c r="BI128" s="17" t="str">
        <f t="shared" si="103"/>
        <v>[39.743485,-104.969341],</v>
      </c>
      <c r="BJ128" s="17"/>
      <c r="BK128" s="17" t="str">
        <f t="shared" si="142"/>
        <v/>
      </c>
      <c r="BL128" s="7"/>
    </row>
    <row r="129" spans="2:64" ht="18.75" customHeight="1">
      <c r="B129" s="17" t="s">
        <v>98</v>
      </c>
      <c r="C129" s="17" t="s">
        <v>306</v>
      </c>
      <c r="D129" s="17"/>
      <c r="E129" s="17" t="s">
        <v>1083</v>
      </c>
      <c r="F129" s="17"/>
      <c r="G129" s="17" t="s">
        <v>496</v>
      </c>
      <c r="H129" s="17"/>
      <c r="I129" s="17"/>
      <c r="J129" s="17" t="s">
        <v>436</v>
      </c>
      <c r="K129" s="17" t="s">
        <v>439</v>
      </c>
      <c r="L129" s="17" t="s">
        <v>436</v>
      </c>
      <c r="M129" s="17" t="s">
        <v>439</v>
      </c>
      <c r="N129" s="17" t="s">
        <v>436</v>
      </c>
      <c r="O129" s="17" t="s">
        <v>439</v>
      </c>
      <c r="P129" s="17" t="s">
        <v>436</v>
      </c>
      <c r="Q129" s="17" t="s">
        <v>439</v>
      </c>
      <c r="R129" s="17" t="s">
        <v>436</v>
      </c>
      <c r="S129" s="17" t="s">
        <v>439</v>
      </c>
      <c r="T129" s="17"/>
      <c r="U129" s="17"/>
      <c r="V129" s="8" t="s">
        <v>324</v>
      </c>
      <c r="W129" s="17" t="str">
        <f t="shared" si="81"/>
        <v/>
      </c>
      <c r="X129" s="17" t="str">
        <f t="shared" si="82"/>
        <v/>
      </c>
      <c r="Y129" s="17">
        <f t="shared" si="83"/>
        <v>15</v>
      </c>
      <c r="Z129" s="17">
        <f t="shared" si="84"/>
        <v>19</v>
      </c>
      <c r="AA129" s="17">
        <f t="shared" si="85"/>
        <v>15</v>
      </c>
      <c r="AB129" s="17">
        <f t="shared" si="86"/>
        <v>19</v>
      </c>
      <c r="AC129" s="17">
        <f t="shared" si="87"/>
        <v>15</v>
      </c>
      <c r="AD129" s="17">
        <f t="shared" si="88"/>
        <v>19</v>
      </c>
      <c r="AE129" s="17">
        <f t="shared" si="89"/>
        <v>15</v>
      </c>
      <c r="AF129" s="17">
        <f t="shared" si="90"/>
        <v>19</v>
      </c>
      <c r="AG129" s="17">
        <f t="shared" si="91"/>
        <v>15</v>
      </c>
      <c r="AH129" s="17">
        <f t="shared" si="92"/>
        <v>19</v>
      </c>
      <c r="AI129" s="17" t="str">
        <f t="shared" si="93"/>
        <v/>
      </c>
      <c r="AJ129" s="17" t="str">
        <f t="shared" si="94"/>
        <v/>
      </c>
      <c r="AK129" s="17" t="str">
        <f t="shared" si="95"/>
        <v/>
      </c>
      <c r="AL129" s="17" t="str">
        <f t="shared" si="96"/>
        <v>3pm-7pm</v>
      </c>
      <c r="AM129" s="17" t="str">
        <f t="shared" si="97"/>
        <v>3pm-7pm</v>
      </c>
      <c r="AN129" s="17" t="str">
        <f t="shared" si="98"/>
        <v>3pm-7pm</v>
      </c>
      <c r="AO129" s="17" t="str">
        <f t="shared" si="99"/>
        <v>3pm-7pm</v>
      </c>
      <c r="AP129" s="17" t="str">
        <f t="shared" si="100"/>
        <v>3pm-7pm</v>
      </c>
      <c r="AQ129" s="17" t="str">
        <f t="shared" si="101"/>
        <v/>
      </c>
      <c r="AR129" s="17" t="s">
        <v>684</v>
      </c>
      <c r="AS129" s="17"/>
      <c r="AT129" s="17"/>
      <c r="AU129" s="17"/>
      <c r="AV129" s="17" t="s">
        <v>29</v>
      </c>
      <c r="AW129" s="17" t="s">
        <v>30</v>
      </c>
      <c r="AX129"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s="17" t="str">
        <f t="shared" si="134"/>
        <v/>
      </c>
      <c r="AZ129" s="17" t="str">
        <f t="shared" si="135"/>
        <v/>
      </c>
      <c r="BA129" s="17" t="str">
        <f t="shared" si="136"/>
        <v/>
      </c>
      <c r="BB129" s="17" t="str">
        <f t="shared" si="137"/>
        <v>&lt;img src=@img/drinkicon.png@&gt;</v>
      </c>
      <c r="BC129" s="17" t="str">
        <f t="shared" si="138"/>
        <v/>
      </c>
      <c r="BD129" s="17" t="str">
        <f t="shared" si="139"/>
        <v>&lt;img src=@img/drinkicon.png@&gt;</v>
      </c>
      <c r="BE129" s="17" t="str">
        <f t="shared" si="140"/>
        <v>drink  med LoDo</v>
      </c>
      <c r="BF129" s="17" t="str">
        <f t="shared" si="141"/>
        <v>LoDo</v>
      </c>
      <c r="BG129" s="17">
        <v>39.754244</v>
      </c>
      <c r="BH129" s="17">
        <v>-104.998261</v>
      </c>
      <c r="BI129" s="17" t="str">
        <f t="shared" si="103"/>
        <v>[39.754244,-104.998261],</v>
      </c>
      <c r="BJ129" s="17"/>
      <c r="BK129" s="17" t="str">
        <f t="shared" si="142"/>
        <v/>
      </c>
      <c r="BL129" s="7"/>
    </row>
    <row r="130" spans="2:64" ht="18.75" customHeight="1">
      <c r="B130" s="17" t="s">
        <v>1167</v>
      </c>
      <c r="C130" s="17" t="s">
        <v>321</v>
      </c>
      <c r="D130" s="17"/>
      <c r="E130" s="17" t="s">
        <v>1083</v>
      </c>
      <c r="F130" s="17"/>
      <c r="G130" s="26" t="s">
        <v>1168</v>
      </c>
      <c r="H130" s="17">
        <v>1400</v>
      </c>
      <c r="I130" s="17">
        <v>2130</v>
      </c>
      <c r="J130" s="17">
        <v>1500</v>
      </c>
      <c r="K130" s="17">
        <v>1800</v>
      </c>
      <c r="L130" s="17">
        <v>1500</v>
      </c>
      <c r="M130" s="17">
        <v>1800</v>
      </c>
      <c r="N130" s="17">
        <v>1500</v>
      </c>
      <c r="O130" s="17">
        <v>1800</v>
      </c>
      <c r="P130" s="17">
        <v>1500</v>
      </c>
      <c r="Q130" s="17">
        <v>1800</v>
      </c>
      <c r="R130" s="17">
        <v>1500</v>
      </c>
      <c r="S130" s="17">
        <v>1800</v>
      </c>
      <c r="T130" s="17">
        <v>1400</v>
      </c>
      <c r="U130" s="17">
        <v>2130</v>
      </c>
      <c r="V130" s="8" t="s">
        <v>1169</v>
      </c>
      <c r="W130" s="17">
        <f t="shared" si="81"/>
        <v>14</v>
      </c>
      <c r="X130" s="17">
        <f t="shared" si="82"/>
        <v>21.3</v>
      </c>
      <c r="Y130" s="17">
        <f t="shared" si="83"/>
        <v>15</v>
      </c>
      <c r="Z130" s="17">
        <f t="shared" si="84"/>
        <v>18</v>
      </c>
      <c r="AA130" s="17">
        <f t="shared" si="85"/>
        <v>15</v>
      </c>
      <c r="AB130" s="17">
        <f t="shared" si="86"/>
        <v>18</v>
      </c>
      <c r="AC130" s="17">
        <f t="shared" si="87"/>
        <v>15</v>
      </c>
      <c r="AD130" s="17">
        <f t="shared" si="88"/>
        <v>18</v>
      </c>
      <c r="AE130" s="17">
        <f t="shared" si="89"/>
        <v>15</v>
      </c>
      <c r="AF130" s="17">
        <f t="shared" si="90"/>
        <v>18</v>
      </c>
      <c r="AG130" s="17">
        <f t="shared" si="91"/>
        <v>15</v>
      </c>
      <c r="AH130" s="17">
        <f t="shared" si="92"/>
        <v>18</v>
      </c>
      <c r="AI130" s="17">
        <f t="shared" si="93"/>
        <v>14</v>
      </c>
      <c r="AJ130" s="17">
        <f t="shared" si="94"/>
        <v>21.3</v>
      </c>
      <c r="AK130" s="17" t="str">
        <f t="shared" si="95"/>
        <v>2pm-9.3pm</v>
      </c>
      <c r="AL130" s="17" t="str">
        <f t="shared" si="96"/>
        <v>3pm-6pm</v>
      </c>
      <c r="AM130" s="17" t="str">
        <f t="shared" si="97"/>
        <v>3pm-6pm</v>
      </c>
      <c r="AN130" s="17" t="str">
        <f t="shared" si="98"/>
        <v>3pm-6pm</v>
      </c>
      <c r="AO130" s="17" t="str">
        <f t="shared" si="99"/>
        <v>3pm-6pm</v>
      </c>
      <c r="AP130" s="17" t="str">
        <f t="shared" si="100"/>
        <v>3pm-6pm</v>
      </c>
      <c r="AQ130" s="17" t="str">
        <f t="shared" si="101"/>
        <v>2pm-9.3pm</v>
      </c>
      <c r="AR130" s="17" t="s">
        <v>1170</v>
      </c>
      <c r="AS130" s="17"/>
      <c r="AT130" s="17"/>
      <c r="AU130" s="17"/>
      <c r="AV130" s="4" t="s">
        <v>29</v>
      </c>
      <c r="AW130" s="4" t="s">
        <v>29</v>
      </c>
      <c r="AX130"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s="17" t="str">
        <f t="shared" si="134"/>
        <v/>
      </c>
      <c r="AZ130" s="17" t="str">
        <f t="shared" si="135"/>
        <v/>
      </c>
      <c r="BA130" s="17" t="str">
        <f t="shared" si="136"/>
        <v/>
      </c>
      <c r="BB130" s="17" t="str">
        <f t="shared" si="137"/>
        <v>&lt;img src=@img/drinkicon.png@&gt;</v>
      </c>
      <c r="BC130" s="17" t="str">
        <f t="shared" si="138"/>
        <v>&lt;img src=@img/foodicon.png@&gt;</v>
      </c>
      <c r="BD130" s="17" t="str">
        <f t="shared" si="139"/>
        <v>&lt;img src=@img/drinkicon.png@&gt;&lt;img src=@img/foodicon.png@&gt;</v>
      </c>
      <c r="BE130" s="17" t="str">
        <f t="shared" si="140"/>
        <v>drink food  med Ballpark</v>
      </c>
      <c r="BF130" s="17" t="str">
        <f t="shared" si="141"/>
        <v>Ballpark</v>
      </c>
      <c r="BG130" s="17">
        <v>39.755760000000002</v>
      </c>
      <c r="BH130" s="17">
        <v>-104.99021</v>
      </c>
      <c r="BI130" s="17" t="str">
        <f t="shared" si="103"/>
        <v>[39.75576,-104.99021],</v>
      </c>
      <c r="BJ130" s="17"/>
      <c r="BK130" s="17"/>
      <c r="BL130" s="17"/>
    </row>
    <row r="131" spans="2:64" s="17" customFormat="1" ht="18.75" customHeight="1">
      <c r="B131" s="17" t="s">
        <v>99</v>
      </c>
      <c r="C131" s="17" t="s">
        <v>321</v>
      </c>
      <c r="E131" s="17" t="s">
        <v>1083</v>
      </c>
      <c r="G131" s="17" t="s">
        <v>497</v>
      </c>
      <c r="H131" s="17" t="s">
        <v>436</v>
      </c>
      <c r="I131" s="17" t="s">
        <v>438</v>
      </c>
      <c r="J131" s="17" t="s">
        <v>436</v>
      </c>
      <c r="K131" s="17" t="s">
        <v>438</v>
      </c>
      <c r="L131" s="17" t="s">
        <v>436</v>
      </c>
      <c r="M131" s="17" t="s">
        <v>438</v>
      </c>
      <c r="N131" s="17" t="s">
        <v>436</v>
      </c>
      <c r="O131" s="17" t="s">
        <v>438</v>
      </c>
      <c r="P131" s="17" t="s">
        <v>436</v>
      </c>
      <c r="Q131" s="17" t="s">
        <v>438</v>
      </c>
      <c r="R131" s="17" t="s">
        <v>436</v>
      </c>
      <c r="S131" s="17" t="s">
        <v>438</v>
      </c>
      <c r="T131" s="17" t="s">
        <v>436</v>
      </c>
      <c r="U131" s="17" t="s">
        <v>438</v>
      </c>
      <c r="V131" s="8" t="s">
        <v>325</v>
      </c>
      <c r="W131" s="17">
        <f t="shared" ref="W131:W193" si="143">IF(H131&gt;0,H131/100,"")</f>
        <v>15</v>
      </c>
      <c r="X131" s="17">
        <f t="shared" ref="X131:X193" si="144">IF(I131&gt;0,I131/100,"")</f>
        <v>18</v>
      </c>
      <c r="Y131" s="17">
        <f t="shared" ref="Y131:Y193" si="145">IF(J131&gt;0,J131/100,"")</f>
        <v>15</v>
      </c>
      <c r="Z131" s="17">
        <f t="shared" ref="Z131:Z193" si="146">IF(K131&gt;0,K131/100,"")</f>
        <v>18</v>
      </c>
      <c r="AA131" s="17">
        <f t="shared" ref="AA131:AA193" si="147">IF(L131&gt;0,L131/100,"")</f>
        <v>15</v>
      </c>
      <c r="AB131" s="17">
        <f t="shared" ref="AB131:AB193" si="148">IF(M131&gt;0,M131/100,"")</f>
        <v>18</v>
      </c>
      <c r="AC131" s="17">
        <f t="shared" ref="AC131:AC193" si="149">IF(N131&gt;0,N131/100,"")</f>
        <v>15</v>
      </c>
      <c r="AD131" s="17">
        <f t="shared" ref="AD131:AD193" si="150">IF(O131&gt;0,O131/100,"")</f>
        <v>18</v>
      </c>
      <c r="AE131" s="17">
        <f t="shared" ref="AE131:AE193" si="151">IF(P131&gt;0,P131/100,"")</f>
        <v>15</v>
      </c>
      <c r="AF131" s="17">
        <f t="shared" ref="AF131:AF193" si="152">IF(Q131&gt;0,Q131/100,"")</f>
        <v>18</v>
      </c>
      <c r="AG131" s="17">
        <f t="shared" ref="AG131:AG193" si="153">IF(R131&gt;0,R131/100,"")</f>
        <v>15</v>
      </c>
      <c r="AH131" s="17">
        <f t="shared" ref="AH131:AH193" si="154">IF(S131&gt;0,S131/100,"")</f>
        <v>18</v>
      </c>
      <c r="AI131" s="17">
        <f t="shared" ref="AI131:AI193" si="155">IF(T131&gt;0,T131/100,"")</f>
        <v>15</v>
      </c>
      <c r="AJ131" s="17">
        <f t="shared" ref="AJ131:AJ193" si="156">IF(U131&gt;0,U131/100,"")</f>
        <v>18</v>
      </c>
      <c r="AK131" s="17" t="str">
        <f t="shared" ref="AK131:AK193" si="157">IF(H131&gt;0,CONCATENATE(IF(W131&lt;=12,W131,W131-12),IF(OR(W131&lt;12,W131=24),"am","pm"),"-",IF(X131&lt;=12,X131,X131-12),IF(OR(X131&lt;12,X131=24),"am","pm")),"")</f>
        <v>3pm-6pm</v>
      </c>
      <c r="AL131" s="17" t="str">
        <f t="shared" ref="AL131:AL193" si="158">IF(J131&gt;0,CONCATENATE(IF(Y131&lt;=12,Y131,Y131-12),IF(OR(Y131&lt;12,Y131=24),"am","pm"),"-",IF(Z131&lt;=12,Z131,Z131-12),IF(OR(Z131&lt;12,Z131=24),"am","pm")),"")</f>
        <v>3pm-6pm</v>
      </c>
      <c r="AM131" s="17" t="str">
        <f t="shared" ref="AM131:AM193" si="159">IF(L131&gt;0,CONCATENATE(IF(AA131&lt;=12,AA131,AA131-12),IF(OR(AA131&lt;12,AA131=24),"am","pm"),"-",IF(AB131&lt;=12,AB131,AB131-12),IF(OR(AB131&lt;12,AB131=24),"am","pm")),"")</f>
        <v>3pm-6pm</v>
      </c>
      <c r="AN131" s="17" t="str">
        <f t="shared" ref="AN131:AN193" si="160">IF(N131&gt;0,CONCATENATE(IF(AC131&lt;=12,AC131,AC131-12),IF(OR(AC131&lt;12,AC131=24),"am","pm"),"-",IF(AD131&lt;=12,AD131,AD131-12),IF(OR(AD131&lt;12,AD131=24),"am","pm")),"")</f>
        <v>3pm-6pm</v>
      </c>
      <c r="AO131" s="17" t="str">
        <f t="shared" ref="AO131:AO193" si="161">IF(P131&gt;0,CONCATENATE(IF(AE131&lt;=12,AE131,AE131-12),IF(OR(AE131&lt;12,AE131=24),"am","pm"),"-",IF(AF131&lt;=12,AF131,AF131-12),IF(OR(AF131&lt;12,AF131=24),"am","pm")),"")</f>
        <v>3pm-6pm</v>
      </c>
      <c r="AP131" s="17" t="str">
        <f t="shared" ref="AP131:AP193" si="162">IF(R131&gt;0,CONCATENATE(IF(AG131&lt;=12,AG131,AG131-12),IF(OR(AG131&lt;12,AG131=24),"am","pm"),"-",IF(AH131&lt;=12,AH131,AH131-12),IF(OR(AH131&lt;12,AH131=24),"am","pm")),"")</f>
        <v>3pm-6pm</v>
      </c>
      <c r="AQ131" s="17" t="str">
        <f t="shared" ref="AQ131:AQ193" si="163">IF(T131&gt;0,CONCATENATE(IF(AI131&lt;=12,AI131,AI131-12),IF(OR(AI131&lt;12,AI131=24),"am","pm"),"-",IF(AJ131&lt;=12,AJ131,AJ131-12),IF(OR(AJ131&lt;12,AJ131=24),"am","pm")),"")</f>
        <v>3pm-6pm</v>
      </c>
      <c r="AR131" s="2" t="s">
        <v>685</v>
      </c>
      <c r="AS131" s="17" t="s">
        <v>433</v>
      </c>
      <c r="AV131" s="4" t="s">
        <v>29</v>
      </c>
      <c r="AW131" s="4" t="s">
        <v>29</v>
      </c>
      <c r="AX131" s="16" t="str">
        <f t="shared" ref="AX131:AX193" si="164">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s="17" t="str">
        <f t="shared" si="134"/>
        <v>&lt;img src=@img/outdoor.png@&gt;</v>
      </c>
      <c r="AZ131" s="17" t="str">
        <f t="shared" si="135"/>
        <v/>
      </c>
      <c r="BA131" s="17" t="str">
        <f t="shared" si="136"/>
        <v/>
      </c>
      <c r="BB131" s="17" t="str">
        <f t="shared" si="137"/>
        <v>&lt;img src=@img/drinkicon.png@&gt;</v>
      </c>
      <c r="BC131" s="17" t="str">
        <f t="shared" si="138"/>
        <v>&lt;img src=@img/foodicon.png@&gt;</v>
      </c>
      <c r="BD131" s="17" t="str">
        <f t="shared" si="139"/>
        <v>&lt;img src=@img/outdoor.png@&gt;&lt;img src=@img/drinkicon.png@&gt;&lt;img src=@img/foodicon.png@&gt;</v>
      </c>
      <c r="BE131" s="17" t="str">
        <f t="shared" si="140"/>
        <v>outdoor drink food  med Ballpark</v>
      </c>
      <c r="BF131" s="17" t="str">
        <f t="shared" si="141"/>
        <v>Ballpark</v>
      </c>
      <c r="BG131" s="17">
        <v>39.75423</v>
      </c>
      <c r="BH131" s="17">
        <v>-104.990593</v>
      </c>
      <c r="BI131" s="17" t="str">
        <f t="shared" ref="BI131:BI193" si="165">CONCATENATE("[",BG131,",",BH131,"],")</f>
        <v>[39.75423,-104.990593],</v>
      </c>
      <c r="BK131" s="17" t="str">
        <f t="shared" ref="BK131:BK140" si="166">IF(BJ131&gt;0,"&lt;img src=@img/kidicon.png@&gt;","")</f>
        <v/>
      </c>
      <c r="BL131" s="7"/>
    </row>
    <row r="132" spans="2:64" ht="18.75" customHeight="1">
      <c r="B132" s="1" t="s">
        <v>875</v>
      </c>
      <c r="C132" s="17" t="s">
        <v>272</v>
      </c>
      <c r="D132" s="17"/>
      <c r="E132" s="17" t="s">
        <v>1083</v>
      </c>
      <c r="F132" s="17"/>
      <c r="G132" s="16" t="s">
        <v>876</v>
      </c>
      <c r="H132" s="17"/>
      <c r="I132" s="17"/>
      <c r="J132" s="17"/>
      <c r="K132" s="17"/>
      <c r="L132" s="17"/>
      <c r="M132" s="17"/>
      <c r="N132" s="17"/>
      <c r="O132" s="17"/>
      <c r="P132" s="17"/>
      <c r="Q132" s="17"/>
      <c r="R132" s="17"/>
      <c r="S132" s="17"/>
      <c r="T132" s="17"/>
      <c r="U132" s="17"/>
      <c r="W132" s="17" t="str">
        <f t="shared" si="143"/>
        <v/>
      </c>
      <c r="X132" s="17" t="str">
        <f t="shared" si="144"/>
        <v/>
      </c>
      <c r="Y132" s="17" t="str">
        <f t="shared" si="145"/>
        <v/>
      </c>
      <c r="Z132" s="17" t="str">
        <f t="shared" si="146"/>
        <v/>
      </c>
      <c r="AA132" s="17" t="str">
        <f t="shared" si="147"/>
        <v/>
      </c>
      <c r="AB132" s="17" t="str">
        <f t="shared" si="148"/>
        <v/>
      </c>
      <c r="AC132" s="17" t="str">
        <f t="shared" si="149"/>
        <v/>
      </c>
      <c r="AD132" s="17" t="str">
        <f t="shared" si="150"/>
        <v/>
      </c>
      <c r="AE132" s="17" t="str">
        <f t="shared" si="151"/>
        <v/>
      </c>
      <c r="AF132" s="17" t="str">
        <f t="shared" si="152"/>
        <v/>
      </c>
      <c r="AG132" s="17" t="str">
        <f t="shared" si="153"/>
        <v/>
      </c>
      <c r="AH132" s="17" t="str">
        <f t="shared" si="154"/>
        <v/>
      </c>
      <c r="AI132" s="17" t="str">
        <f t="shared" si="155"/>
        <v/>
      </c>
      <c r="AJ132" s="17" t="str">
        <f t="shared" si="156"/>
        <v/>
      </c>
      <c r="AK132" s="17" t="str">
        <f t="shared" si="157"/>
        <v/>
      </c>
      <c r="AL132" s="17" t="str">
        <f t="shared" si="158"/>
        <v/>
      </c>
      <c r="AM132" s="17" t="str">
        <f t="shared" si="159"/>
        <v/>
      </c>
      <c r="AN132" s="17" t="str">
        <f t="shared" si="160"/>
        <v/>
      </c>
      <c r="AO132" s="17" t="str">
        <f t="shared" si="161"/>
        <v/>
      </c>
      <c r="AP132" s="17" t="str">
        <f t="shared" si="162"/>
        <v/>
      </c>
      <c r="AQ132" s="17" t="str">
        <f t="shared" si="163"/>
        <v/>
      </c>
      <c r="AR132" s="17" t="s">
        <v>992</v>
      </c>
      <c r="AS132" s="17"/>
      <c r="AT132" s="17"/>
      <c r="AU132" s="17"/>
      <c r="AV132" s="4" t="s">
        <v>30</v>
      </c>
      <c r="AW132" s="4" t="s">
        <v>30</v>
      </c>
      <c r="AX132" s="16" t="str">
        <f t="shared" si="16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s="17" t="str">
        <f t="shared" si="134"/>
        <v/>
      </c>
      <c r="AZ132" s="17" t="str">
        <f t="shared" si="135"/>
        <v/>
      </c>
      <c r="BA132" s="17" t="str">
        <f t="shared" si="136"/>
        <v/>
      </c>
      <c r="BB132" s="17" t="str">
        <f t="shared" si="137"/>
        <v/>
      </c>
      <c r="BC132" s="17" t="str">
        <f t="shared" si="138"/>
        <v/>
      </c>
      <c r="BD132" s="17" t="str">
        <f t="shared" si="139"/>
        <v/>
      </c>
      <c r="BE132" s="17" t="str">
        <f t="shared" si="140"/>
        <v xml:space="preserve"> med RiNo</v>
      </c>
      <c r="BF132" s="17" t="str">
        <f t="shared" si="141"/>
        <v>RiNo</v>
      </c>
      <c r="BG132" s="17">
        <v>39.765352</v>
      </c>
      <c r="BH132" s="17">
        <v>-104.97877099999999</v>
      </c>
      <c r="BI132" s="17" t="str">
        <f t="shared" si="165"/>
        <v>[39.765352,-104.978771],</v>
      </c>
      <c r="BJ132" s="17"/>
      <c r="BK132" s="17" t="str">
        <f t="shared" si="166"/>
        <v/>
      </c>
      <c r="BL132" s="17"/>
    </row>
    <row r="133" spans="2:64" ht="18.75" customHeight="1">
      <c r="B133" s="17" t="s">
        <v>100</v>
      </c>
      <c r="C133" s="17" t="s">
        <v>1064</v>
      </c>
      <c r="D133" s="17"/>
      <c r="E133" s="17" t="s">
        <v>1083</v>
      </c>
      <c r="F133" s="17"/>
      <c r="G133" s="17" t="s">
        <v>498</v>
      </c>
      <c r="H133" s="17" t="s">
        <v>443</v>
      </c>
      <c r="I133" s="17" t="s">
        <v>438</v>
      </c>
      <c r="J133" s="17" t="s">
        <v>443</v>
      </c>
      <c r="K133" s="17" t="s">
        <v>438</v>
      </c>
      <c r="L133" s="17" t="s">
        <v>443</v>
      </c>
      <c r="M133" s="17" t="s">
        <v>438</v>
      </c>
      <c r="N133" s="17" t="s">
        <v>443</v>
      </c>
      <c r="O133" s="17" t="s">
        <v>438</v>
      </c>
      <c r="P133" s="17" t="s">
        <v>443</v>
      </c>
      <c r="Q133" s="17" t="s">
        <v>438</v>
      </c>
      <c r="R133" s="17" t="s">
        <v>443</v>
      </c>
      <c r="S133" s="17" t="s">
        <v>438</v>
      </c>
      <c r="T133" s="17" t="s">
        <v>443</v>
      </c>
      <c r="U133" s="17" t="s">
        <v>438</v>
      </c>
      <c r="V133" s="8" t="s">
        <v>1103</v>
      </c>
      <c r="W133" s="17">
        <f t="shared" si="143"/>
        <v>16</v>
      </c>
      <c r="X133" s="17">
        <f t="shared" si="144"/>
        <v>18</v>
      </c>
      <c r="Y133" s="17">
        <f t="shared" si="145"/>
        <v>16</v>
      </c>
      <c r="Z133" s="17">
        <f t="shared" si="146"/>
        <v>18</v>
      </c>
      <c r="AA133" s="17">
        <f t="shared" si="147"/>
        <v>16</v>
      </c>
      <c r="AB133" s="17">
        <f t="shared" si="148"/>
        <v>18</v>
      </c>
      <c r="AC133" s="17">
        <f t="shared" si="149"/>
        <v>16</v>
      </c>
      <c r="AD133" s="17">
        <f t="shared" si="150"/>
        <v>18</v>
      </c>
      <c r="AE133" s="17">
        <f t="shared" si="151"/>
        <v>16</v>
      </c>
      <c r="AF133" s="17">
        <f t="shared" si="152"/>
        <v>18</v>
      </c>
      <c r="AG133" s="17">
        <f t="shared" si="153"/>
        <v>16</v>
      </c>
      <c r="AH133" s="17">
        <f t="shared" si="154"/>
        <v>18</v>
      </c>
      <c r="AI133" s="17">
        <f t="shared" si="155"/>
        <v>16</v>
      </c>
      <c r="AJ133" s="17">
        <f t="shared" si="156"/>
        <v>18</v>
      </c>
      <c r="AK133" s="17" t="str">
        <f t="shared" si="157"/>
        <v>4pm-6pm</v>
      </c>
      <c r="AL133" s="17" t="str">
        <f t="shared" si="158"/>
        <v>4pm-6pm</v>
      </c>
      <c r="AM133" s="17" t="str">
        <f t="shared" si="159"/>
        <v>4pm-6pm</v>
      </c>
      <c r="AN133" s="17" t="str">
        <f t="shared" si="160"/>
        <v>4pm-6pm</v>
      </c>
      <c r="AO133" s="17" t="str">
        <f t="shared" si="161"/>
        <v>4pm-6pm</v>
      </c>
      <c r="AP133" s="17" t="str">
        <f t="shared" si="162"/>
        <v>4pm-6pm</v>
      </c>
      <c r="AQ133" s="17" t="str">
        <f t="shared" si="163"/>
        <v>4pm-6pm</v>
      </c>
      <c r="AR133" s="1" t="s">
        <v>686</v>
      </c>
      <c r="AS133" s="17"/>
      <c r="AT133" s="17"/>
      <c r="AU133" s="17"/>
      <c r="AV133" s="4" t="s">
        <v>29</v>
      </c>
      <c r="AW133" s="4" t="s">
        <v>29</v>
      </c>
      <c r="AX133" s="16" t="str">
        <f t="shared" si="16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s="17" t="str">
        <f t="shared" si="134"/>
        <v/>
      </c>
      <c r="AZ133" s="17" t="str">
        <f t="shared" si="135"/>
        <v/>
      </c>
      <c r="BA133" s="17" t="str">
        <f t="shared" si="136"/>
        <v/>
      </c>
      <c r="BB133" s="17" t="str">
        <f t="shared" si="137"/>
        <v>&lt;img src=@img/drinkicon.png@&gt;</v>
      </c>
      <c r="BC133" s="17" t="str">
        <f t="shared" si="138"/>
        <v>&lt;img src=@img/foodicon.png@&gt;</v>
      </c>
      <c r="BD133" s="17" t="str">
        <f t="shared" si="139"/>
        <v>&lt;img src=@img/drinkicon.png@&gt;&lt;img src=@img/foodicon.png@&gt;</v>
      </c>
      <c r="BE133" s="17" t="str">
        <f t="shared" si="140"/>
        <v>drink food  med capital</v>
      </c>
      <c r="BF133" s="17" t="str">
        <f t="shared" si="141"/>
        <v>Capital Hill</v>
      </c>
      <c r="BG133" s="17">
        <v>39.732211</v>
      </c>
      <c r="BH133" s="17">
        <v>-104.99881000000001</v>
      </c>
      <c r="BI133" s="17" t="str">
        <f t="shared" si="165"/>
        <v>[39.732211,-104.99881],</v>
      </c>
      <c r="BJ133" s="17"/>
      <c r="BK133" s="17" t="str">
        <f t="shared" si="166"/>
        <v/>
      </c>
      <c r="BL133" s="7"/>
    </row>
    <row r="134" spans="2:64" ht="18.75" customHeight="1">
      <c r="B134" s="17" t="s">
        <v>101</v>
      </c>
      <c r="C134" s="17" t="s">
        <v>271</v>
      </c>
      <c r="D134" s="17"/>
      <c r="E134" s="17" t="s">
        <v>1083</v>
      </c>
      <c r="F134" s="17"/>
      <c r="G134" s="17" t="s">
        <v>499</v>
      </c>
      <c r="H134" s="17"/>
      <c r="I134" s="17"/>
      <c r="J134" s="17" t="s">
        <v>436</v>
      </c>
      <c r="K134" s="17" t="s">
        <v>439</v>
      </c>
      <c r="L134" s="17" t="s">
        <v>436</v>
      </c>
      <c r="M134" s="17" t="s">
        <v>439</v>
      </c>
      <c r="N134" s="17" t="s">
        <v>436</v>
      </c>
      <c r="O134" s="17" t="s">
        <v>439</v>
      </c>
      <c r="P134" s="17" t="s">
        <v>436</v>
      </c>
      <c r="Q134" s="17" t="s">
        <v>439</v>
      </c>
      <c r="R134" s="17" t="s">
        <v>436</v>
      </c>
      <c r="S134" s="17" t="s">
        <v>439</v>
      </c>
      <c r="T134" s="17"/>
      <c r="U134" s="17"/>
      <c r="V134" s="8" t="s">
        <v>1104</v>
      </c>
      <c r="W134" s="17" t="str">
        <f t="shared" si="143"/>
        <v/>
      </c>
      <c r="X134" s="17" t="str">
        <f t="shared" si="144"/>
        <v/>
      </c>
      <c r="Y134" s="17">
        <f t="shared" si="145"/>
        <v>15</v>
      </c>
      <c r="Z134" s="17">
        <f t="shared" si="146"/>
        <v>19</v>
      </c>
      <c r="AA134" s="17">
        <f t="shared" si="147"/>
        <v>15</v>
      </c>
      <c r="AB134" s="17">
        <f t="shared" si="148"/>
        <v>19</v>
      </c>
      <c r="AC134" s="17">
        <f t="shared" si="149"/>
        <v>15</v>
      </c>
      <c r="AD134" s="17">
        <f t="shared" si="150"/>
        <v>19</v>
      </c>
      <c r="AE134" s="17">
        <f t="shared" si="151"/>
        <v>15</v>
      </c>
      <c r="AF134" s="17">
        <f t="shared" si="152"/>
        <v>19</v>
      </c>
      <c r="AG134" s="17">
        <f t="shared" si="153"/>
        <v>15</v>
      </c>
      <c r="AH134" s="17">
        <f t="shared" si="154"/>
        <v>19</v>
      </c>
      <c r="AI134" s="17" t="str">
        <f t="shared" si="155"/>
        <v/>
      </c>
      <c r="AJ134" s="17" t="str">
        <f t="shared" si="156"/>
        <v/>
      </c>
      <c r="AK134" s="17" t="str">
        <f t="shared" si="157"/>
        <v/>
      </c>
      <c r="AL134" s="17" t="str">
        <f t="shared" si="158"/>
        <v>3pm-7pm</v>
      </c>
      <c r="AM134" s="17" t="str">
        <f t="shared" si="159"/>
        <v>3pm-7pm</v>
      </c>
      <c r="AN134" s="17" t="str">
        <f t="shared" si="160"/>
        <v>3pm-7pm</v>
      </c>
      <c r="AO134" s="17" t="str">
        <f t="shared" si="161"/>
        <v>3pm-7pm</v>
      </c>
      <c r="AP134" s="17" t="str">
        <f t="shared" si="162"/>
        <v>3pm-7pm</v>
      </c>
      <c r="AQ134" s="17" t="str">
        <f t="shared" si="163"/>
        <v/>
      </c>
      <c r="AR134" s="1" t="s">
        <v>687</v>
      </c>
      <c r="AS134" s="17"/>
      <c r="AT134" s="17"/>
      <c r="AU134" s="17"/>
      <c r="AV134" s="4" t="s">
        <v>29</v>
      </c>
      <c r="AW134" s="4" t="s">
        <v>30</v>
      </c>
      <c r="AX134" s="16" t="str">
        <f t="shared" si="16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s="17" t="str">
        <f t="shared" si="134"/>
        <v/>
      </c>
      <c r="AZ134" s="17" t="str">
        <f t="shared" si="135"/>
        <v/>
      </c>
      <c r="BA134" s="17" t="str">
        <f t="shared" si="136"/>
        <v/>
      </c>
      <c r="BB134" s="17" t="str">
        <f t="shared" si="137"/>
        <v>&lt;img src=@img/drinkicon.png@&gt;</v>
      </c>
      <c r="BC134" s="17" t="str">
        <f t="shared" si="138"/>
        <v/>
      </c>
      <c r="BD134" s="17" t="str">
        <f t="shared" si="139"/>
        <v>&lt;img src=@img/drinkicon.png@&gt;</v>
      </c>
      <c r="BE134" s="17" t="str">
        <f t="shared" si="140"/>
        <v>drink  med Baker</v>
      </c>
      <c r="BF134" s="17" t="str">
        <f t="shared" si="141"/>
        <v>Baker</v>
      </c>
      <c r="BG134" s="17">
        <v>39.715550999999998</v>
      </c>
      <c r="BH134" s="17">
        <v>-104.98719199999999</v>
      </c>
      <c r="BI134" s="17" t="str">
        <f t="shared" si="165"/>
        <v>[39.715551,-104.987192],</v>
      </c>
      <c r="BJ134" s="17"/>
      <c r="BK134" s="17" t="str">
        <f t="shared" si="166"/>
        <v/>
      </c>
      <c r="BL134" s="7"/>
    </row>
    <row r="135" spans="2:64" s="17" customFormat="1" ht="18.75" customHeight="1">
      <c r="B135" s="17" t="s">
        <v>102</v>
      </c>
      <c r="C135" s="17" t="s">
        <v>641</v>
      </c>
      <c r="E135" s="17" t="s">
        <v>1083</v>
      </c>
      <c r="G135" s="17" t="s">
        <v>500</v>
      </c>
      <c r="H135" s="17" t="s">
        <v>436</v>
      </c>
      <c r="I135" s="17" t="s">
        <v>439</v>
      </c>
      <c r="J135" s="17" t="s">
        <v>436</v>
      </c>
      <c r="K135" s="17" t="s">
        <v>439</v>
      </c>
      <c r="L135" s="17" t="s">
        <v>436</v>
      </c>
      <c r="M135" s="17" t="s">
        <v>439</v>
      </c>
      <c r="N135" s="17" t="s">
        <v>436</v>
      </c>
      <c r="O135" s="17" t="s">
        <v>439</v>
      </c>
      <c r="P135" s="17" t="s">
        <v>436</v>
      </c>
      <c r="Q135" s="17" t="s">
        <v>439</v>
      </c>
      <c r="R135" s="17" t="s">
        <v>436</v>
      </c>
      <c r="S135" s="17" t="s">
        <v>439</v>
      </c>
      <c r="T135" s="17" t="s">
        <v>436</v>
      </c>
      <c r="U135" s="17" t="s">
        <v>439</v>
      </c>
      <c r="V135" s="8" t="s">
        <v>1105</v>
      </c>
      <c r="W135" s="17">
        <f t="shared" si="143"/>
        <v>15</v>
      </c>
      <c r="X135" s="17">
        <f t="shared" si="144"/>
        <v>19</v>
      </c>
      <c r="Y135" s="17">
        <f t="shared" si="145"/>
        <v>15</v>
      </c>
      <c r="Z135" s="17">
        <f t="shared" si="146"/>
        <v>19</v>
      </c>
      <c r="AA135" s="17">
        <f t="shared" si="147"/>
        <v>15</v>
      </c>
      <c r="AB135" s="17">
        <f t="shared" si="148"/>
        <v>19</v>
      </c>
      <c r="AC135" s="17">
        <f t="shared" si="149"/>
        <v>15</v>
      </c>
      <c r="AD135" s="17">
        <f t="shared" si="150"/>
        <v>19</v>
      </c>
      <c r="AE135" s="17">
        <f t="shared" si="151"/>
        <v>15</v>
      </c>
      <c r="AF135" s="17">
        <f t="shared" si="152"/>
        <v>19</v>
      </c>
      <c r="AG135" s="17">
        <f t="shared" si="153"/>
        <v>15</v>
      </c>
      <c r="AH135" s="17">
        <f t="shared" si="154"/>
        <v>19</v>
      </c>
      <c r="AI135" s="17">
        <f t="shared" si="155"/>
        <v>15</v>
      </c>
      <c r="AJ135" s="17">
        <f t="shared" si="156"/>
        <v>19</v>
      </c>
      <c r="AK135" s="17" t="str">
        <f t="shared" si="157"/>
        <v>3pm-7pm</v>
      </c>
      <c r="AL135" s="17" t="str">
        <f t="shared" si="158"/>
        <v>3pm-7pm</v>
      </c>
      <c r="AM135" s="17" t="str">
        <f t="shared" si="159"/>
        <v>3pm-7pm</v>
      </c>
      <c r="AN135" s="17" t="str">
        <f t="shared" si="160"/>
        <v>3pm-7pm</v>
      </c>
      <c r="AO135" s="17" t="str">
        <f t="shared" si="161"/>
        <v>3pm-7pm</v>
      </c>
      <c r="AP135" s="17" t="str">
        <f t="shared" si="162"/>
        <v>3pm-7pm</v>
      </c>
      <c r="AQ135" s="17" t="str">
        <f t="shared" si="163"/>
        <v>3pm-7pm</v>
      </c>
      <c r="AR135" s="1" t="s">
        <v>688</v>
      </c>
      <c r="AT135" s="17" t="s">
        <v>434</v>
      </c>
      <c r="AV135" s="4" t="s">
        <v>29</v>
      </c>
      <c r="AW135" s="4" t="s">
        <v>29</v>
      </c>
      <c r="AX135" s="16" t="str">
        <f t="shared" si="16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s="17" t="str">
        <f t="shared" si="134"/>
        <v/>
      </c>
      <c r="AZ135" s="17" t="str">
        <f t="shared" si="135"/>
        <v>&lt;img src=@img/pets.png@&gt;</v>
      </c>
      <c r="BA135" s="17" t="str">
        <f t="shared" si="136"/>
        <v/>
      </c>
      <c r="BB135" s="17" t="str">
        <f t="shared" si="137"/>
        <v>&lt;img src=@img/drinkicon.png@&gt;</v>
      </c>
      <c r="BC135" s="17" t="str">
        <f t="shared" si="138"/>
        <v>&lt;img src=@img/foodicon.png@&gt;</v>
      </c>
      <c r="BD135" s="17" t="str">
        <f t="shared" si="139"/>
        <v>&lt;img src=@img/pets.png@&gt;&lt;img src=@img/drinkicon.png@&gt;&lt;img src=@img/foodicon.png@&gt;</v>
      </c>
      <c r="BE135" s="17" t="str">
        <f t="shared" si="140"/>
        <v>pet drink food  med city</v>
      </c>
      <c r="BF135" s="17" t="str">
        <f t="shared" si="141"/>
        <v>City Park</v>
      </c>
      <c r="BG135" s="17">
        <v>39.740233000000003</v>
      </c>
      <c r="BH135" s="17">
        <v>-104.971879</v>
      </c>
      <c r="BI135" s="17" t="str">
        <f t="shared" si="165"/>
        <v>[39.740233,-104.971879],</v>
      </c>
      <c r="BK135" s="17" t="str">
        <f t="shared" si="166"/>
        <v/>
      </c>
      <c r="BL135" s="7"/>
    </row>
    <row r="136" spans="2:64" ht="18.75" customHeight="1">
      <c r="B136" s="17" t="s">
        <v>237</v>
      </c>
      <c r="C136" s="17" t="s">
        <v>640</v>
      </c>
      <c r="D136" s="17"/>
      <c r="E136" s="17" t="s">
        <v>1083</v>
      </c>
      <c r="F136" s="17"/>
      <c r="G136" s="17" t="s">
        <v>634</v>
      </c>
      <c r="H136" s="17"/>
      <c r="I136" s="17"/>
      <c r="J136" s="17"/>
      <c r="K136" s="17"/>
      <c r="L136" s="17" t="s">
        <v>438</v>
      </c>
      <c r="M136" s="17" t="s">
        <v>439</v>
      </c>
      <c r="N136" s="17" t="s">
        <v>438</v>
      </c>
      <c r="O136" s="17" t="s">
        <v>439</v>
      </c>
      <c r="P136" s="17" t="s">
        <v>438</v>
      </c>
      <c r="Q136" s="17" t="s">
        <v>439</v>
      </c>
      <c r="R136" s="17" t="s">
        <v>438</v>
      </c>
      <c r="S136" s="17" t="s">
        <v>439</v>
      </c>
      <c r="T136" s="17" t="s">
        <v>440</v>
      </c>
      <c r="U136" s="17" t="s">
        <v>439</v>
      </c>
      <c r="V136" s="8" t="s">
        <v>416</v>
      </c>
      <c r="W136" s="17" t="str">
        <f t="shared" si="143"/>
        <v/>
      </c>
      <c r="X136" s="17" t="str">
        <f t="shared" si="144"/>
        <v/>
      </c>
      <c r="Y136" s="17" t="str">
        <f t="shared" si="145"/>
        <v/>
      </c>
      <c r="Z136" s="17" t="str">
        <f t="shared" si="146"/>
        <v/>
      </c>
      <c r="AA136" s="17">
        <f t="shared" si="147"/>
        <v>18</v>
      </c>
      <c r="AB136" s="17">
        <f t="shared" si="148"/>
        <v>19</v>
      </c>
      <c r="AC136" s="17">
        <f t="shared" si="149"/>
        <v>18</v>
      </c>
      <c r="AD136" s="17">
        <f t="shared" si="150"/>
        <v>19</v>
      </c>
      <c r="AE136" s="17">
        <f t="shared" si="151"/>
        <v>18</v>
      </c>
      <c r="AF136" s="17">
        <f t="shared" si="152"/>
        <v>19</v>
      </c>
      <c r="AG136" s="17">
        <f t="shared" si="153"/>
        <v>18</v>
      </c>
      <c r="AH136" s="17">
        <f t="shared" si="154"/>
        <v>19</v>
      </c>
      <c r="AI136" s="17">
        <f t="shared" si="155"/>
        <v>17</v>
      </c>
      <c r="AJ136" s="17">
        <f t="shared" si="156"/>
        <v>19</v>
      </c>
      <c r="AK136" s="17" t="str">
        <f t="shared" si="157"/>
        <v/>
      </c>
      <c r="AL136" s="17" t="str">
        <f t="shared" si="158"/>
        <v/>
      </c>
      <c r="AM136" s="17" t="str">
        <f t="shared" si="159"/>
        <v>6pm-7pm</v>
      </c>
      <c r="AN136" s="17" t="str">
        <f t="shared" si="160"/>
        <v>6pm-7pm</v>
      </c>
      <c r="AO136" s="17" t="str">
        <f t="shared" si="161"/>
        <v>6pm-7pm</v>
      </c>
      <c r="AP136" s="17" t="str">
        <f t="shared" si="162"/>
        <v>6pm-7pm</v>
      </c>
      <c r="AQ136" s="17" t="str">
        <f t="shared" si="163"/>
        <v>5pm-7pm</v>
      </c>
      <c r="AR136" s="17" t="s">
        <v>815</v>
      </c>
      <c r="AS136" s="17" t="s">
        <v>433</v>
      </c>
      <c r="AT136" s="17"/>
      <c r="AU136" s="17"/>
      <c r="AV136" s="17" t="s">
        <v>29</v>
      </c>
      <c r="AW136" s="17" t="s">
        <v>29</v>
      </c>
      <c r="AX136" s="16" t="str">
        <f t="shared" si="16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s="17" t="str">
        <f t="shared" si="134"/>
        <v>&lt;img src=@img/outdoor.png@&gt;</v>
      </c>
      <c r="AZ136" s="17" t="str">
        <f t="shared" si="135"/>
        <v/>
      </c>
      <c r="BA136" s="17" t="str">
        <f t="shared" si="136"/>
        <v/>
      </c>
      <c r="BB136" s="17" t="str">
        <f t="shared" si="137"/>
        <v>&lt;img src=@img/drinkicon.png@&gt;</v>
      </c>
      <c r="BC136" s="17" t="str">
        <f t="shared" si="138"/>
        <v>&lt;img src=@img/foodicon.png@&gt;</v>
      </c>
      <c r="BD136" s="17" t="str">
        <f t="shared" si="139"/>
        <v>&lt;img src=@img/outdoor.png@&gt;&lt;img src=@img/drinkicon.png@&gt;&lt;img src=@img/foodicon.png@&gt;</v>
      </c>
      <c r="BE136" s="17" t="str">
        <f t="shared" si="140"/>
        <v>outdoor drink food  med Washington</v>
      </c>
      <c r="BF136" s="17" t="str">
        <f t="shared" si="141"/>
        <v>Washington Park</v>
      </c>
      <c r="BG136" s="17">
        <v>39.689574999999998</v>
      </c>
      <c r="BH136" s="17">
        <v>-104.980825</v>
      </c>
      <c r="BI136" s="17" t="str">
        <f t="shared" si="165"/>
        <v>[39.689575,-104.980825],</v>
      </c>
      <c r="BJ136" s="17"/>
      <c r="BK136" s="17" t="str">
        <f t="shared" si="166"/>
        <v/>
      </c>
      <c r="BL136" s="7"/>
    </row>
    <row r="137" spans="2:64" ht="18.75" customHeight="1">
      <c r="B137" s="17" t="s">
        <v>103</v>
      </c>
      <c r="C137" s="17" t="s">
        <v>306</v>
      </c>
      <c r="D137" s="17"/>
      <c r="E137" s="17" t="s">
        <v>1083</v>
      </c>
      <c r="F137" s="17"/>
      <c r="G137" s="17" t="s">
        <v>501</v>
      </c>
      <c r="H137" s="17"/>
      <c r="I137" s="17"/>
      <c r="J137" s="17"/>
      <c r="K137" s="17"/>
      <c r="L137" s="17"/>
      <c r="M137" s="17"/>
      <c r="N137" s="17"/>
      <c r="O137" s="17"/>
      <c r="P137" s="17"/>
      <c r="Q137" s="17"/>
      <c r="R137" s="17"/>
      <c r="S137" s="17"/>
      <c r="T137" s="17"/>
      <c r="U137" s="17"/>
      <c r="V137" s="8">
        <v>0</v>
      </c>
      <c r="W137" s="17" t="str">
        <f t="shared" si="143"/>
        <v/>
      </c>
      <c r="X137" s="17" t="str">
        <f t="shared" si="144"/>
        <v/>
      </c>
      <c r="Y137" s="17" t="str">
        <f t="shared" si="145"/>
        <v/>
      </c>
      <c r="Z137" s="17" t="str">
        <f t="shared" si="146"/>
        <v/>
      </c>
      <c r="AA137" s="17" t="str">
        <f t="shared" si="147"/>
        <v/>
      </c>
      <c r="AB137" s="17" t="str">
        <f t="shared" si="148"/>
        <v/>
      </c>
      <c r="AC137" s="17" t="str">
        <f t="shared" si="149"/>
        <v/>
      </c>
      <c r="AD137" s="17" t="str">
        <f t="shared" si="150"/>
        <v/>
      </c>
      <c r="AE137" s="17" t="str">
        <f t="shared" si="151"/>
        <v/>
      </c>
      <c r="AF137" s="17" t="str">
        <f t="shared" si="152"/>
        <v/>
      </c>
      <c r="AG137" s="17" t="str">
        <f t="shared" si="153"/>
        <v/>
      </c>
      <c r="AH137" s="17" t="str">
        <f t="shared" si="154"/>
        <v/>
      </c>
      <c r="AI137" s="17" t="str">
        <f t="shared" si="155"/>
        <v/>
      </c>
      <c r="AJ137" s="17" t="str">
        <f t="shared" si="156"/>
        <v/>
      </c>
      <c r="AK137" s="17" t="str">
        <f t="shared" si="157"/>
        <v/>
      </c>
      <c r="AL137" s="17" t="str">
        <f t="shared" si="158"/>
        <v/>
      </c>
      <c r="AM137" s="17" t="str">
        <f t="shared" si="159"/>
        <v/>
      </c>
      <c r="AN137" s="17" t="str">
        <f t="shared" si="160"/>
        <v/>
      </c>
      <c r="AO137" s="17" t="str">
        <f t="shared" si="161"/>
        <v/>
      </c>
      <c r="AP137" s="17" t="str">
        <f t="shared" si="162"/>
        <v/>
      </c>
      <c r="AQ137" s="17" t="str">
        <f t="shared" si="163"/>
        <v/>
      </c>
      <c r="AR137" s="1" t="s">
        <v>689</v>
      </c>
      <c r="AS137" s="17"/>
      <c r="AT137" s="17"/>
      <c r="AU137" s="17"/>
      <c r="AV137" s="4" t="s">
        <v>30</v>
      </c>
      <c r="AW137" s="4" t="s">
        <v>30</v>
      </c>
      <c r="AX137" s="16" t="str">
        <f t="shared" si="16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s="17" t="str">
        <f t="shared" si="134"/>
        <v/>
      </c>
      <c r="AZ137" s="17" t="str">
        <f t="shared" si="135"/>
        <v/>
      </c>
      <c r="BA137" s="17" t="str">
        <f t="shared" si="136"/>
        <v/>
      </c>
      <c r="BB137" s="17" t="str">
        <f t="shared" si="137"/>
        <v/>
      </c>
      <c r="BC137" s="17" t="str">
        <f t="shared" si="138"/>
        <v/>
      </c>
      <c r="BD137" s="17" t="str">
        <f t="shared" si="139"/>
        <v/>
      </c>
      <c r="BE137" s="17" t="str">
        <f t="shared" si="140"/>
        <v xml:space="preserve"> med LoDo</v>
      </c>
      <c r="BF137" s="17" t="str">
        <f t="shared" si="141"/>
        <v>LoDo</v>
      </c>
      <c r="BG137" s="17">
        <v>39.754506999999997</v>
      </c>
      <c r="BH137" s="17">
        <v>-104.99506599999999</v>
      </c>
      <c r="BI137" s="17" t="str">
        <f t="shared" si="165"/>
        <v>[39.754507,-104.995066],</v>
      </c>
      <c r="BJ137" s="17"/>
      <c r="BK137" s="17" t="str">
        <f t="shared" si="166"/>
        <v/>
      </c>
      <c r="BL137" s="7"/>
    </row>
    <row r="138" spans="2:64" ht="18.75" customHeight="1">
      <c r="B138" s="13" t="s">
        <v>104</v>
      </c>
      <c r="C138" s="8" t="s">
        <v>306</v>
      </c>
      <c r="D138" s="8"/>
      <c r="E138" s="17" t="s">
        <v>1084</v>
      </c>
      <c r="F138" s="8"/>
      <c r="G138" s="17" t="s">
        <v>502</v>
      </c>
      <c r="H138" s="8" t="s">
        <v>443</v>
      </c>
      <c r="I138" s="8" t="s">
        <v>438</v>
      </c>
      <c r="J138" s="8" t="s">
        <v>443</v>
      </c>
      <c r="K138" s="8" t="s">
        <v>449</v>
      </c>
      <c r="L138" s="8" t="s">
        <v>443</v>
      </c>
      <c r="M138" s="8" t="s">
        <v>438</v>
      </c>
      <c r="N138" s="8" t="s">
        <v>443</v>
      </c>
      <c r="O138" s="8" t="s">
        <v>438</v>
      </c>
      <c r="P138" s="8" t="s">
        <v>443</v>
      </c>
      <c r="Q138" s="8" t="s">
        <v>438</v>
      </c>
      <c r="R138" s="8" t="s">
        <v>443</v>
      </c>
      <c r="S138" s="8" t="s">
        <v>438</v>
      </c>
      <c r="T138" s="8" t="s">
        <v>443</v>
      </c>
      <c r="U138" s="8" t="s">
        <v>438</v>
      </c>
      <c r="V138" s="8" t="s">
        <v>326</v>
      </c>
      <c r="W138" s="17">
        <f t="shared" si="143"/>
        <v>16</v>
      </c>
      <c r="X138" s="17">
        <f t="shared" si="144"/>
        <v>18</v>
      </c>
      <c r="Y138" s="17">
        <f t="shared" si="145"/>
        <v>16</v>
      </c>
      <c r="Z138" s="17">
        <f t="shared" si="146"/>
        <v>23</v>
      </c>
      <c r="AA138" s="17">
        <f t="shared" si="147"/>
        <v>16</v>
      </c>
      <c r="AB138" s="17">
        <f t="shared" si="148"/>
        <v>18</v>
      </c>
      <c r="AC138" s="17">
        <f t="shared" si="149"/>
        <v>16</v>
      </c>
      <c r="AD138" s="17">
        <f t="shared" si="150"/>
        <v>18</v>
      </c>
      <c r="AE138" s="17">
        <f t="shared" si="151"/>
        <v>16</v>
      </c>
      <c r="AF138" s="17">
        <f t="shared" si="152"/>
        <v>18</v>
      </c>
      <c r="AG138" s="17">
        <f t="shared" si="153"/>
        <v>16</v>
      </c>
      <c r="AH138" s="17">
        <f t="shared" si="154"/>
        <v>18</v>
      </c>
      <c r="AI138" s="17">
        <f t="shared" si="155"/>
        <v>16</v>
      </c>
      <c r="AJ138" s="17">
        <f t="shared" si="156"/>
        <v>18</v>
      </c>
      <c r="AK138" s="17" t="str">
        <f t="shared" si="157"/>
        <v>4pm-6pm</v>
      </c>
      <c r="AL138" s="17" t="str">
        <f t="shared" si="158"/>
        <v>4pm-11pm</v>
      </c>
      <c r="AM138" s="17" t="str">
        <f t="shared" si="159"/>
        <v>4pm-6pm</v>
      </c>
      <c r="AN138" s="17" t="str">
        <f t="shared" si="160"/>
        <v>4pm-6pm</v>
      </c>
      <c r="AO138" s="17" t="str">
        <f t="shared" si="161"/>
        <v>4pm-6pm</v>
      </c>
      <c r="AP138" s="17" t="str">
        <f t="shared" si="162"/>
        <v>4pm-6pm</v>
      </c>
      <c r="AQ138" s="17" t="str">
        <f t="shared" si="163"/>
        <v>4pm-6pm</v>
      </c>
      <c r="AR138" s="10" t="s">
        <v>690</v>
      </c>
      <c r="AS138" s="8" t="s">
        <v>433</v>
      </c>
      <c r="AT138" s="8"/>
      <c r="AU138" s="8"/>
      <c r="AV138" s="11" t="s">
        <v>29</v>
      </c>
      <c r="AW138" s="11" t="s">
        <v>29</v>
      </c>
      <c r="AX138" s="16" t="str">
        <f t="shared" si="16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s="17" t="str">
        <f t="shared" ref="AY138:AY200" si="167">IF(AS138&gt;0,"&lt;img src=@img/outdoor.png@&gt;","")</f>
        <v>&lt;img src=@img/outdoor.png@&gt;</v>
      </c>
      <c r="AZ138" s="17" t="str">
        <f t="shared" ref="AZ138:AZ200" si="168">IF(AT138&gt;0,"&lt;img src=@img/pets.png@&gt;","")</f>
        <v/>
      </c>
      <c r="BA138" s="17" t="str">
        <f t="shared" ref="BA138:BA200" si="169">IF(AU138="hard","&lt;img src=@img/hard.png@&gt;",IF(AU138="medium","&lt;img src=@img/medium.png@&gt;",IF(AU138="easy","&lt;img src=@img/easy.png@&gt;","")))</f>
        <v/>
      </c>
      <c r="BB138" s="17" t="str">
        <f t="shared" ref="BB138:BB200" si="170">IF(AV138="true","&lt;img src=@img/drinkicon.png@&gt;","")</f>
        <v>&lt;img src=@img/drinkicon.png@&gt;</v>
      </c>
      <c r="BC138" s="17" t="str">
        <f t="shared" ref="BC138:BC200" si="171">IF(AW138="true","&lt;img src=@img/foodicon.png@&gt;","")</f>
        <v>&lt;img src=@img/foodicon.png@&gt;</v>
      </c>
      <c r="BD138" s="17" t="str">
        <f t="shared" ref="BD138:BD200" si="172">CONCATENATE(AY138,AZ138,BA138,BB138,BC138,BK138)</f>
        <v>&lt;img src=@img/outdoor.png@&gt;&lt;img src=@img/drinkicon.png@&gt;&lt;img src=@img/foodicon.png@&gt;</v>
      </c>
      <c r="BE138" s="17" t="str">
        <f t="shared" ref="BE138:BE200" si="173">CONCATENATE(IF(AS138&gt;0,"outdoor ",""),IF(AT138&gt;0,"pet ",""),IF(AV138="true","drink ",""),IF(AW138="true","food ",""),AU138," ",E138," ",C138,IF(BJ138=TRUE," kid",""))</f>
        <v>outdoor drink food  high LoDo</v>
      </c>
      <c r="BF138" s="17" t="str">
        <f t="shared" ref="BF138:BF200" si="174">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LoDo</v>
      </c>
      <c r="BG138" s="17">
        <v>39.752104000000003</v>
      </c>
      <c r="BH138" s="17">
        <v>-104.99851200000001</v>
      </c>
      <c r="BI138" s="17" t="str">
        <f t="shared" si="165"/>
        <v>[39.752104,-104.998512],</v>
      </c>
      <c r="BJ138" s="17"/>
      <c r="BK138" s="17" t="str">
        <f t="shared" si="166"/>
        <v/>
      </c>
      <c r="BL138" s="7"/>
    </row>
    <row r="139" spans="2:64" ht="18.75" customHeight="1">
      <c r="B139" s="8" t="s">
        <v>105</v>
      </c>
      <c r="C139" s="8" t="s">
        <v>639</v>
      </c>
      <c r="D139" s="8"/>
      <c r="E139" s="17" t="s">
        <v>1084</v>
      </c>
      <c r="F139" s="8"/>
      <c r="G139" s="17" t="s">
        <v>503</v>
      </c>
      <c r="H139" s="8" t="s">
        <v>443</v>
      </c>
      <c r="I139" s="8" t="s">
        <v>438</v>
      </c>
      <c r="J139" s="8" t="s">
        <v>443</v>
      </c>
      <c r="K139" s="8" t="s">
        <v>449</v>
      </c>
      <c r="L139" s="8" t="s">
        <v>443</v>
      </c>
      <c r="M139" s="8" t="s">
        <v>438</v>
      </c>
      <c r="N139" s="8" t="s">
        <v>443</v>
      </c>
      <c r="O139" s="8" t="s">
        <v>438</v>
      </c>
      <c r="P139" s="8" t="s">
        <v>443</v>
      </c>
      <c r="Q139" s="8" t="s">
        <v>438</v>
      </c>
      <c r="R139" s="8" t="s">
        <v>443</v>
      </c>
      <c r="S139" s="8" t="s">
        <v>438</v>
      </c>
      <c r="T139" s="8" t="s">
        <v>443</v>
      </c>
      <c r="U139" s="8" t="s">
        <v>438</v>
      </c>
      <c r="V139" s="8" t="s">
        <v>1106</v>
      </c>
      <c r="W139" s="17">
        <f t="shared" si="143"/>
        <v>16</v>
      </c>
      <c r="X139" s="17">
        <f t="shared" si="144"/>
        <v>18</v>
      </c>
      <c r="Y139" s="17">
        <f t="shared" si="145"/>
        <v>16</v>
      </c>
      <c r="Z139" s="17">
        <f t="shared" si="146"/>
        <v>23</v>
      </c>
      <c r="AA139" s="17">
        <f t="shared" si="147"/>
        <v>16</v>
      </c>
      <c r="AB139" s="17">
        <f t="shared" si="148"/>
        <v>18</v>
      </c>
      <c r="AC139" s="17">
        <f t="shared" si="149"/>
        <v>16</v>
      </c>
      <c r="AD139" s="17">
        <f t="shared" si="150"/>
        <v>18</v>
      </c>
      <c r="AE139" s="17">
        <f t="shared" si="151"/>
        <v>16</v>
      </c>
      <c r="AF139" s="17">
        <f t="shared" si="152"/>
        <v>18</v>
      </c>
      <c r="AG139" s="17">
        <f t="shared" si="153"/>
        <v>16</v>
      </c>
      <c r="AH139" s="17">
        <f t="shared" si="154"/>
        <v>18</v>
      </c>
      <c r="AI139" s="17">
        <f t="shared" si="155"/>
        <v>16</v>
      </c>
      <c r="AJ139" s="17">
        <f t="shared" si="156"/>
        <v>18</v>
      </c>
      <c r="AK139" s="17" t="str">
        <f t="shared" si="157"/>
        <v>4pm-6pm</v>
      </c>
      <c r="AL139" s="17" t="str">
        <f t="shared" si="158"/>
        <v>4pm-11pm</v>
      </c>
      <c r="AM139" s="17" t="str">
        <f t="shared" si="159"/>
        <v>4pm-6pm</v>
      </c>
      <c r="AN139" s="17" t="str">
        <f t="shared" si="160"/>
        <v>4pm-6pm</v>
      </c>
      <c r="AO139" s="17" t="str">
        <f t="shared" si="161"/>
        <v>4pm-6pm</v>
      </c>
      <c r="AP139" s="17" t="str">
        <f t="shared" si="162"/>
        <v>4pm-6pm</v>
      </c>
      <c r="AQ139" s="17" t="str">
        <f t="shared" si="163"/>
        <v>4pm-6pm</v>
      </c>
      <c r="AR139" s="8" t="s">
        <v>691</v>
      </c>
      <c r="AS139" s="8"/>
      <c r="AT139" s="8"/>
      <c r="AU139" s="8"/>
      <c r="AV139" s="8" t="s">
        <v>29</v>
      </c>
      <c r="AW139" s="8" t="s">
        <v>29</v>
      </c>
      <c r="AX139" s="16" t="str">
        <f t="shared" si="16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s="17" t="str">
        <f t="shared" si="167"/>
        <v/>
      </c>
      <c r="AZ139" s="17" t="str">
        <f t="shared" si="168"/>
        <v/>
      </c>
      <c r="BA139" s="17" t="str">
        <f t="shared" si="169"/>
        <v/>
      </c>
      <c r="BB139" s="17" t="str">
        <f t="shared" si="170"/>
        <v>&lt;img src=@img/drinkicon.png@&gt;</v>
      </c>
      <c r="BC139" s="17" t="str">
        <f t="shared" si="171"/>
        <v>&lt;img src=@img/foodicon.png@&gt;</v>
      </c>
      <c r="BD139" s="17" t="str">
        <f t="shared" si="172"/>
        <v>&lt;img src=@img/drinkicon.png@&gt;&lt;img src=@img/foodicon.png@&gt;</v>
      </c>
      <c r="BE139" s="17" t="str">
        <f t="shared" si="173"/>
        <v>drink food  high Cherry</v>
      </c>
      <c r="BF139" s="17" t="str">
        <f t="shared" si="174"/>
        <v>Cherry Creek</v>
      </c>
      <c r="BG139" s="17">
        <v>39.705559000000001</v>
      </c>
      <c r="BH139" s="17">
        <v>-104.938931</v>
      </c>
      <c r="BI139" s="17" t="str">
        <f t="shared" si="165"/>
        <v>[39.705559,-104.938931],</v>
      </c>
      <c r="BJ139" s="17"/>
      <c r="BK139" s="17" t="str">
        <f t="shared" si="166"/>
        <v/>
      </c>
      <c r="BL139" s="7"/>
    </row>
    <row r="140" spans="2:64" ht="18.75" customHeight="1">
      <c r="B140" s="8" t="s">
        <v>106</v>
      </c>
      <c r="C140" s="8" t="s">
        <v>327</v>
      </c>
      <c r="D140" s="8"/>
      <c r="E140" s="17" t="s">
        <v>1083</v>
      </c>
      <c r="F140" s="8"/>
      <c r="G140" s="17" t="s">
        <v>504</v>
      </c>
      <c r="H140" s="8" t="s">
        <v>443</v>
      </c>
      <c r="I140" s="8" t="s">
        <v>437</v>
      </c>
      <c r="J140" s="8" t="s">
        <v>443</v>
      </c>
      <c r="K140" s="8" t="s">
        <v>437</v>
      </c>
      <c r="L140" s="8" t="s">
        <v>443</v>
      </c>
      <c r="M140" s="8" t="s">
        <v>437</v>
      </c>
      <c r="N140" s="8" t="s">
        <v>443</v>
      </c>
      <c r="O140" s="8" t="s">
        <v>437</v>
      </c>
      <c r="P140" s="8" t="s">
        <v>443</v>
      </c>
      <c r="Q140" s="8" t="s">
        <v>437</v>
      </c>
      <c r="R140" s="8" t="s">
        <v>443</v>
      </c>
      <c r="S140" s="8" t="s">
        <v>437</v>
      </c>
      <c r="T140" s="8" t="s">
        <v>443</v>
      </c>
      <c r="U140" s="8" t="s">
        <v>437</v>
      </c>
      <c r="V140" s="8" t="s">
        <v>328</v>
      </c>
      <c r="W140" s="17">
        <f t="shared" si="143"/>
        <v>16</v>
      </c>
      <c r="X140" s="17">
        <f t="shared" si="144"/>
        <v>18.3</v>
      </c>
      <c r="Y140" s="17">
        <f t="shared" si="145"/>
        <v>16</v>
      </c>
      <c r="Z140" s="17">
        <f t="shared" si="146"/>
        <v>18.3</v>
      </c>
      <c r="AA140" s="17">
        <f t="shared" si="147"/>
        <v>16</v>
      </c>
      <c r="AB140" s="17">
        <f t="shared" si="148"/>
        <v>18.3</v>
      </c>
      <c r="AC140" s="17">
        <f t="shared" si="149"/>
        <v>16</v>
      </c>
      <c r="AD140" s="17">
        <f t="shared" si="150"/>
        <v>18.3</v>
      </c>
      <c r="AE140" s="17">
        <f t="shared" si="151"/>
        <v>16</v>
      </c>
      <c r="AF140" s="17">
        <f t="shared" si="152"/>
        <v>18.3</v>
      </c>
      <c r="AG140" s="17">
        <f t="shared" si="153"/>
        <v>16</v>
      </c>
      <c r="AH140" s="17">
        <f t="shared" si="154"/>
        <v>18.3</v>
      </c>
      <c r="AI140" s="17">
        <f t="shared" si="155"/>
        <v>16</v>
      </c>
      <c r="AJ140" s="17">
        <f t="shared" si="156"/>
        <v>18.3</v>
      </c>
      <c r="AK140" s="17" t="str">
        <f t="shared" si="157"/>
        <v>4pm-6.3pm</v>
      </c>
      <c r="AL140" s="17" t="str">
        <f t="shared" si="158"/>
        <v>4pm-6.3pm</v>
      </c>
      <c r="AM140" s="17" t="str">
        <f t="shared" si="159"/>
        <v>4pm-6.3pm</v>
      </c>
      <c r="AN140" s="17" t="str">
        <f t="shared" si="160"/>
        <v>4pm-6.3pm</v>
      </c>
      <c r="AO140" s="17" t="str">
        <f t="shared" si="161"/>
        <v>4pm-6.3pm</v>
      </c>
      <c r="AP140" s="17" t="str">
        <f t="shared" si="162"/>
        <v>4pm-6.3pm</v>
      </c>
      <c r="AQ140" s="17" t="str">
        <f t="shared" si="163"/>
        <v>4pm-6.3pm</v>
      </c>
      <c r="AR140" s="10" t="s">
        <v>692</v>
      </c>
      <c r="AS140" s="8"/>
      <c r="AT140" s="8"/>
      <c r="AU140" s="8"/>
      <c r="AV140" s="11" t="s">
        <v>29</v>
      </c>
      <c r="AW140" s="11" t="s">
        <v>29</v>
      </c>
      <c r="AX140" s="16" t="str">
        <f t="shared" si="16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s="17" t="str">
        <f t="shared" si="167"/>
        <v/>
      </c>
      <c r="AZ140" s="17" t="str">
        <f t="shared" si="168"/>
        <v/>
      </c>
      <c r="BA140" s="17" t="str">
        <f t="shared" si="169"/>
        <v/>
      </c>
      <c r="BB140" s="17" t="str">
        <f t="shared" si="170"/>
        <v>&lt;img src=@img/drinkicon.png@&gt;</v>
      </c>
      <c r="BC140" s="17" t="str">
        <f t="shared" si="171"/>
        <v>&lt;img src=@img/foodicon.png@&gt;</v>
      </c>
      <c r="BD140" s="17" t="str">
        <f t="shared" si="172"/>
        <v>&lt;img src=@img/drinkicon.png@&gt;&lt;img src=@img/foodicon.png@&gt;</v>
      </c>
      <c r="BE140" s="17" t="str">
        <f t="shared" si="173"/>
        <v>drink food  med Lakewood</v>
      </c>
      <c r="BF140" s="17" t="str">
        <f t="shared" si="174"/>
        <v>Lakewood</v>
      </c>
      <c r="BG140" s="17">
        <v>39.722323000000003</v>
      </c>
      <c r="BH140" s="17">
        <v>-105.132976</v>
      </c>
      <c r="BI140" s="17" t="str">
        <f t="shared" si="165"/>
        <v>[39.722323,-105.132976],</v>
      </c>
      <c r="BJ140" s="17"/>
      <c r="BK140" s="17" t="str">
        <f t="shared" si="166"/>
        <v/>
      </c>
      <c r="BL140" s="7"/>
    </row>
    <row r="141" spans="2:64" ht="18.75" customHeight="1">
      <c r="B141" s="17" t="s">
        <v>1186</v>
      </c>
      <c r="C141" s="17" t="s">
        <v>1190</v>
      </c>
      <c r="D141" s="17"/>
      <c r="E141" s="17" t="s">
        <v>1083</v>
      </c>
      <c r="F141" s="17"/>
      <c r="G141" s="17" t="s">
        <v>1187</v>
      </c>
      <c r="H141" s="17">
        <v>1500</v>
      </c>
      <c r="I141" s="17">
        <v>1800</v>
      </c>
      <c r="J141" s="17">
        <v>1500</v>
      </c>
      <c r="K141" s="17">
        <v>1800</v>
      </c>
      <c r="L141" s="17">
        <v>1500</v>
      </c>
      <c r="M141" s="17">
        <v>1800</v>
      </c>
      <c r="N141" s="17">
        <v>1500</v>
      </c>
      <c r="O141" s="17">
        <v>1800</v>
      </c>
      <c r="P141" s="17">
        <v>1500</v>
      </c>
      <c r="Q141" s="17">
        <v>1800</v>
      </c>
      <c r="R141" s="17">
        <v>1500</v>
      </c>
      <c r="S141" s="17">
        <v>1800</v>
      </c>
      <c r="T141" s="17">
        <v>1500</v>
      </c>
      <c r="U141" s="17">
        <v>1800</v>
      </c>
      <c r="V141" s="8" t="s">
        <v>1188</v>
      </c>
      <c r="W141" s="17">
        <f t="shared" si="143"/>
        <v>15</v>
      </c>
      <c r="X141" s="17">
        <f t="shared" si="144"/>
        <v>18</v>
      </c>
      <c r="Y141" s="17">
        <f t="shared" si="145"/>
        <v>15</v>
      </c>
      <c r="Z141" s="17">
        <f t="shared" si="146"/>
        <v>18</v>
      </c>
      <c r="AA141" s="17">
        <f t="shared" si="147"/>
        <v>15</v>
      </c>
      <c r="AB141" s="17">
        <f t="shared" si="148"/>
        <v>18</v>
      </c>
      <c r="AC141" s="17">
        <f t="shared" si="149"/>
        <v>15</v>
      </c>
      <c r="AD141" s="17">
        <f t="shared" si="150"/>
        <v>18</v>
      </c>
      <c r="AE141" s="17">
        <f t="shared" si="151"/>
        <v>15</v>
      </c>
      <c r="AF141" s="17">
        <f t="shared" si="152"/>
        <v>18</v>
      </c>
      <c r="AG141" s="17">
        <f t="shared" si="153"/>
        <v>15</v>
      </c>
      <c r="AH141" s="17">
        <f t="shared" si="154"/>
        <v>18</v>
      </c>
      <c r="AI141" s="17">
        <f t="shared" si="155"/>
        <v>15</v>
      </c>
      <c r="AJ141" s="17">
        <f t="shared" si="156"/>
        <v>18</v>
      </c>
      <c r="AK141" s="17" t="str">
        <f t="shared" si="157"/>
        <v>3pm-6pm</v>
      </c>
      <c r="AL141" s="17" t="str">
        <f t="shared" si="158"/>
        <v>3pm-6pm</v>
      </c>
      <c r="AM141" s="17" t="str">
        <f t="shared" si="159"/>
        <v>3pm-6pm</v>
      </c>
      <c r="AN141" s="17" t="str">
        <f t="shared" si="160"/>
        <v>3pm-6pm</v>
      </c>
      <c r="AO141" s="17" t="str">
        <f t="shared" si="161"/>
        <v>3pm-6pm</v>
      </c>
      <c r="AP141" s="17" t="str">
        <f t="shared" si="162"/>
        <v>3pm-6pm</v>
      </c>
      <c r="AQ141" s="17" t="str">
        <f t="shared" si="163"/>
        <v>3pm-6pm</v>
      </c>
      <c r="AR141" s="17" t="s">
        <v>1189</v>
      </c>
      <c r="AS141" s="17"/>
      <c r="AT141" s="17"/>
      <c r="AU141" s="17"/>
      <c r="AV141" s="4" t="s">
        <v>29</v>
      </c>
      <c r="AW141" s="4" t="s">
        <v>29</v>
      </c>
      <c r="AX141" s="16" t="str">
        <f t="shared" si="16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s="17" t="str">
        <f t="shared" si="167"/>
        <v/>
      </c>
      <c r="AZ141" s="17" t="str">
        <f t="shared" si="168"/>
        <v/>
      </c>
      <c r="BA141" s="17" t="str">
        <f t="shared" si="169"/>
        <v/>
      </c>
      <c r="BB141" s="17" t="str">
        <f t="shared" si="170"/>
        <v>&lt;img src=@img/drinkicon.png@&gt;</v>
      </c>
      <c r="BC141" s="17" t="str">
        <f t="shared" si="171"/>
        <v>&lt;img src=@img/foodicon.png@&gt;</v>
      </c>
      <c r="BD141" s="17" t="str">
        <f t="shared" si="172"/>
        <v>&lt;img src=@img/drinkicon.png@&gt;&lt;img src=@img/foodicon.png@&gt;</v>
      </c>
      <c r="BE141" s="17" t="str">
        <f t="shared" si="173"/>
        <v>drink food  med lodo</v>
      </c>
      <c r="BF141" s="17" t="str">
        <f t="shared" si="174"/>
        <v>LoDo</v>
      </c>
      <c r="BG141" s="17">
        <v>39.753819999999997</v>
      </c>
      <c r="BH141" s="17">
        <v>-104.99643</v>
      </c>
      <c r="BI141" s="17" t="str">
        <f t="shared" si="165"/>
        <v>[39.75382,-104.99643],</v>
      </c>
      <c r="BJ141" s="17"/>
      <c r="BK141" s="17"/>
      <c r="BL141" s="17"/>
    </row>
    <row r="142" spans="2:64" ht="18.75" customHeight="1">
      <c r="B142" s="8" t="s">
        <v>107</v>
      </c>
      <c r="C142" s="8" t="s">
        <v>641</v>
      </c>
      <c r="D142" s="8"/>
      <c r="E142" s="17" t="s">
        <v>1083</v>
      </c>
      <c r="F142" s="8"/>
      <c r="G142" s="17" t="s">
        <v>505</v>
      </c>
      <c r="H142" s="8" t="s">
        <v>436</v>
      </c>
      <c r="I142" s="8" t="s">
        <v>438</v>
      </c>
      <c r="J142" s="8" t="s">
        <v>443</v>
      </c>
      <c r="K142" s="8" t="s">
        <v>439</v>
      </c>
      <c r="L142" s="8" t="s">
        <v>443</v>
      </c>
      <c r="M142" s="8" t="s">
        <v>439</v>
      </c>
      <c r="N142" s="8" t="s">
        <v>443</v>
      </c>
      <c r="O142" s="8" t="s">
        <v>439</v>
      </c>
      <c r="P142" s="8" t="s">
        <v>443</v>
      </c>
      <c r="Q142" s="8" t="s">
        <v>439</v>
      </c>
      <c r="R142" s="8" t="s">
        <v>443</v>
      </c>
      <c r="S142" s="8" t="s">
        <v>439</v>
      </c>
      <c r="T142" s="8" t="s">
        <v>436</v>
      </c>
      <c r="U142" s="8" t="s">
        <v>438</v>
      </c>
      <c r="V142" s="8" t="s">
        <v>329</v>
      </c>
      <c r="W142" s="17">
        <f t="shared" si="143"/>
        <v>15</v>
      </c>
      <c r="X142" s="17">
        <f t="shared" si="144"/>
        <v>18</v>
      </c>
      <c r="Y142" s="17">
        <f t="shared" si="145"/>
        <v>16</v>
      </c>
      <c r="Z142" s="17">
        <f t="shared" si="146"/>
        <v>19</v>
      </c>
      <c r="AA142" s="17">
        <f t="shared" si="147"/>
        <v>16</v>
      </c>
      <c r="AB142" s="17">
        <f t="shared" si="148"/>
        <v>19</v>
      </c>
      <c r="AC142" s="17">
        <f t="shared" si="149"/>
        <v>16</v>
      </c>
      <c r="AD142" s="17">
        <f t="shared" si="150"/>
        <v>19</v>
      </c>
      <c r="AE142" s="17">
        <f t="shared" si="151"/>
        <v>16</v>
      </c>
      <c r="AF142" s="17">
        <f t="shared" si="152"/>
        <v>19</v>
      </c>
      <c r="AG142" s="17">
        <f t="shared" si="153"/>
        <v>16</v>
      </c>
      <c r="AH142" s="17">
        <f t="shared" si="154"/>
        <v>19</v>
      </c>
      <c r="AI142" s="17">
        <f t="shared" si="155"/>
        <v>15</v>
      </c>
      <c r="AJ142" s="17">
        <f t="shared" si="156"/>
        <v>18</v>
      </c>
      <c r="AK142" s="17" t="str">
        <f t="shared" si="157"/>
        <v>3pm-6pm</v>
      </c>
      <c r="AL142" s="17" t="str">
        <f t="shared" si="158"/>
        <v>4pm-7pm</v>
      </c>
      <c r="AM142" s="17" t="str">
        <f t="shared" si="159"/>
        <v>4pm-7pm</v>
      </c>
      <c r="AN142" s="17" t="str">
        <f t="shared" si="160"/>
        <v>4pm-7pm</v>
      </c>
      <c r="AO142" s="17" t="str">
        <f t="shared" si="161"/>
        <v>4pm-7pm</v>
      </c>
      <c r="AP142" s="17" t="str">
        <f t="shared" si="162"/>
        <v>4pm-7pm</v>
      </c>
      <c r="AQ142" s="17" t="str">
        <f t="shared" si="163"/>
        <v>3pm-6pm</v>
      </c>
      <c r="AR142" s="10" t="s">
        <v>693</v>
      </c>
      <c r="AS142" s="8"/>
      <c r="AT142" s="8"/>
      <c r="AU142" s="8"/>
      <c r="AV142" s="11" t="s">
        <v>29</v>
      </c>
      <c r="AW142" s="11" t="s">
        <v>29</v>
      </c>
      <c r="AX142" s="16" t="str">
        <f t="shared" si="16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s="17" t="str">
        <f t="shared" si="167"/>
        <v/>
      </c>
      <c r="AZ142" s="17" t="str">
        <f t="shared" si="168"/>
        <v/>
      </c>
      <c r="BA142" s="17" t="str">
        <f t="shared" si="169"/>
        <v/>
      </c>
      <c r="BB142" s="17" t="str">
        <f t="shared" si="170"/>
        <v>&lt;img src=@img/drinkicon.png@&gt;</v>
      </c>
      <c r="BC142" s="17" t="str">
        <f t="shared" si="171"/>
        <v>&lt;img src=@img/foodicon.png@&gt;</v>
      </c>
      <c r="BD142" s="17" t="str">
        <f t="shared" si="172"/>
        <v>&lt;img src=@img/drinkicon.png@&gt;&lt;img src=@img/foodicon.png@&gt;</v>
      </c>
      <c r="BE142" s="17" t="str">
        <f t="shared" si="173"/>
        <v>drink food  med city</v>
      </c>
      <c r="BF142" s="17" t="str">
        <f t="shared" si="174"/>
        <v>City Park</v>
      </c>
      <c r="BG142" s="17">
        <v>39.740251999999998</v>
      </c>
      <c r="BH142" s="17">
        <v>-104.972336</v>
      </c>
      <c r="BI142" s="17" t="str">
        <f t="shared" si="165"/>
        <v>[39.740252,-104.972336],</v>
      </c>
      <c r="BJ142" s="17"/>
      <c r="BK142" s="17" t="str">
        <f t="shared" ref="BK142:BK186" si="175">IF(BJ142&gt;0,"&lt;img src=@img/kidicon.png@&gt;","")</f>
        <v/>
      </c>
      <c r="BL142" s="7"/>
    </row>
    <row r="143" spans="2:64" ht="18.75" customHeight="1">
      <c r="B143" s="17" t="s">
        <v>195</v>
      </c>
      <c r="C143" s="17" t="s">
        <v>305</v>
      </c>
      <c r="D143" s="17"/>
      <c r="E143" s="17" t="s">
        <v>1083</v>
      </c>
      <c r="F143" s="17"/>
      <c r="G143" s="17" t="s">
        <v>592</v>
      </c>
      <c r="H143" s="17"/>
      <c r="I143" s="17"/>
      <c r="J143" s="17" t="s">
        <v>436</v>
      </c>
      <c r="K143" s="17" t="s">
        <v>438</v>
      </c>
      <c r="L143" s="17"/>
      <c r="M143" s="17"/>
      <c r="N143" s="17" t="s">
        <v>436</v>
      </c>
      <c r="O143" s="17" t="s">
        <v>438</v>
      </c>
      <c r="P143" s="17"/>
      <c r="Q143" s="17"/>
      <c r="R143" s="17"/>
      <c r="S143" s="17"/>
      <c r="T143" s="17"/>
      <c r="U143" s="17"/>
      <c r="V143" s="8" t="s">
        <v>391</v>
      </c>
      <c r="W143" s="17" t="str">
        <f t="shared" si="143"/>
        <v/>
      </c>
      <c r="X143" s="17" t="str">
        <f t="shared" si="144"/>
        <v/>
      </c>
      <c r="Y143" s="17">
        <f t="shared" si="145"/>
        <v>15</v>
      </c>
      <c r="Z143" s="17">
        <f t="shared" si="146"/>
        <v>18</v>
      </c>
      <c r="AA143" s="17" t="str">
        <f t="shared" si="147"/>
        <v/>
      </c>
      <c r="AB143" s="17" t="str">
        <f t="shared" si="148"/>
        <v/>
      </c>
      <c r="AC143" s="17">
        <f t="shared" si="149"/>
        <v>15</v>
      </c>
      <c r="AD143" s="17">
        <f t="shared" si="150"/>
        <v>18</v>
      </c>
      <c r="AE143" s="17" t="str">
        <f t="shared" si="151"/>
        <v/>
      </c>
      <c r="AF143" s="17" t="str">
        <f t="shared" si="152"/>
        <v/>
      </c>
      <c r="AG143" s="17" t="str">
        <f t="shared" si="153"/>
        <v/>
      </c>
      <c r="AH143" s="17" t="str">
        <f t="shared" si="154"/>
        <v/>
      </c>
      <c r="AI143" s="17" t="str">
        <f t="shared" si="155"/>
        <v/>
      </c>
      <c r="AJ143" s="17" t="str">
        <f t="shared" si="156"/>
        <v/>
      </c>
      <c r="AK143" s="17" t="str">
        <f t="shared" si="157"/>
        <v/>
      </c>
      <c r="AL143" s="17" t="str">
        <f t="shared" si="158"/>
        <v>3pm-6pm</v>
      </c>
      <c r="AM143" s="17" t="str">
        <f t="shared" si="159"/>
        <v/>
      </c>
      <c r="AN143" s="17" t="str">
        <f t="shared" si="160"/>
        <v>3pm-6pm</v>
      </c>
      <c r="AO143" s="17" t="str">
        <f t="shared" si="161"/>
        <v/>
      </c>
      <c r="AP143" s="17" t="str">
        <f t="shared" si="162"/>
        <v/>
      </c>
      <c r="AQ143" s="17" t="str">
        <f t="shared" si="163"/>
        <v/>
      </c>
      <c r="AR143" s="18" t="s">
        <v>775</v>
      </c>
      <c r="AS143" s="17"/>
      <c r="AT143" s="17"/>
      <c r="AU143" s="17"/>
      <c r="AV143" s="4" t="s">
        <v>29</v>
      </c>
      <c r="AW143" s="4" t="s">
        <v>29</v>
      </c>
      <c r="AX143" s="16" t="str">
        <f t="shared" si="16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3" s="17" t="str">
        <f t="shared" si="167"/>
        <v/>
      </c>
      <c r="AZ143" s="17" t="str">
        <f t="shared" si="168"/>
        <v/>
      </c>
      <c r="BA143" s="17" t="str">
        <f t="shared" si="169"/>
        <v/>
      </c>
      <c r="BB143" s="17" t="str">
        <f t="shared" si="170"/>
        <v>&lt;img src=@img/drinkicon.png@&gt;</v>
      </c>
      <c r="BC143" s="17" t="str">
        <f t="shared" si="171"/>
        <v>&lt;img src=@img/foodicon.png@&gt;</v>
      </c>
      <c r="BD143" s="17" t="str">
        <f t="shared" si="172"/>
        <v>&lt;img src=@img/drinkicon.png@&gt;&lt;img src=@img/foodicon.png@&gt;</v>
      </c>
      <c r="BE143" s="17" t="str">
        <f t="shared" si="173"/>
        <v>drink food  med Downtown</v>
      </c>
      <c r="BF143" s="17" t="str">
        <f t="shared" si="174"/>
        <v>Downtown</v>
      </c>
      <c r="BG143" s="17">
        <v>39.744905000000003</v>
      </c>
      <c r="BH143" s="17">
        <v>-104.987854</v>
      </c>
      <c r="BI143" s="17" t="str">
        <f t="shared" si="165"/>
        <v>[39.744905,-104.987854],</v>
      </c>
      <c r="BJ143" s="17"/>
      <c r="BK143" s="17" t="str">
        <f t="shared" si="175"/>
        <v/>
      </c>
      <c r="BL143" s="7"/>
    </row>
    <row r="144" spans="2:64" ht="18.75" customHeight="1">
      <c r="B144" s="8" t="s">
        <v>108</v>
      </c>
      <c r="C144" s="8" t="s">
        <v>639</v>
      </c>
      <c r="D144" s="8"/>
      <c r="E144" s="17" t="s">
        <v>1083</v>
      </c>
      <c r="F144" s="8"/>
      <c r="G144" s="17" t="s">
        <v>506</v>
      </c>
      <c r="H144" s="8"/>
      <c r="I144" s="8"/>
      <c r="J144" s="8" t="s">
        <v>443</v>
      </c>
      <c r="K144" s="8" t="s">
        <v>438</v>
      </c>
      <c r="L144" s="8" t="s">
        <v>443</v>
      </c>
      <c r="M144" s="8" t="s">
        <v>438</v>
      </c>
      <c r="N144" s="8" t="s">
        <v>443</v>
      </c>
      <c r="O144" s="8" t="s">
        <v>438</v>
      </c>
      <c r="P144" s="8" t="s">
        <v>443</v>
      </c>
      <c r="Q144" s="8" t="s">
        <v>438</v>
      </c>
      <c r="R144" s="8" t="s">
        <v>443</v>
      </c>
      <c r="S144" s="8" t="s">
        <v>438</v>
      </c>
      <c r="T144" s="8"/>
      <c r="U144" s="8"/>
      <c r="V144" s="8" t="s">
        <v>330</v>
      </c>
      <c r="W144" s="17" t="str">
        <f t="shared" si="143"/>
        <v/>
      </c>
      <c r="X144" s="17" t="str">
        <f t="shared" si="144"/>
        <v/>
      </c>
      <c r="Y144" s="17">
        <f t="shared" si="145"/>
        <v>16</v>
      </c>
      <c r="Z144" s="17">
        <f t="shared" si="146"/>
        <v>18</v>
      </c>
      <c r="AA144" s="17">
        <f t="shared" si="147"/>
        <v>16</v>
      </c>
      <c r="AB144" s="17">
        <f t="shared" si="148"/>
        <v>18</v>
      </c>
      <c r="AC144" s="17">
        <f t="shared" si="149"/>
        <v>16</v>
      </c>
      <c r="AD144" s="17">
        <f t="shared" si="150"/>
        <v>18</v>
      </c>
      <c r="AE144" s="17">
        <f t="shared" si="151"/>
        <v>16</v>
      </c>
      <c r="AF144" s="17">
        <f t="shared" si="152"/>
        <v>18</v>
      </c>
      <c r="AG144" s="17">
        <f t="shared" si="153"/>
        <v>16</v>
      </c>
      <c r="AH144" s="17">
        <f t="shared" si="154"/>
        <v>18</v>
      </c>
      <c r="AI144" s="17" t="str">
        <f t="shared" si="155"/>
        <v/>
      </c>
      <c r="AJ144" s="17" t="str">
        <f t="shared" si="156"/>
        <v/>
      </c>
      <c r="AK144" s="17" t="str">
        <f t="shared" si="157"/>
        <v/>
      </c>
      <c r="AL144" s="17" t="str">
        <f t="shared" si="158"/>
        <v>4pm-6pm</v>
      </c>
      <c r="AM144" s="17" t="str">
        <f t="shared" si="159"/>
        <v>4pm-6pm</v>
      </c>
      <c r="AN144" s="17" t="str">
        <f t="shared" si="160"/>
        <v>4pm-6pm</v>
      </c>
      <c r="AO144" s="17" t="str">
        <f t="shared" si="161"/>
        <v>4pm-6pm</v>
      </c>
      <c r="AP144" s="17" t="str">
        <f t="shared" si="162"/>
        <v>4pm-6pm</v>
      </c>
      <c r="AQ144" s="17" t="str">
        <f t="shared" si="163"/>
        <v/>
      </c>
      <c r="AR144" s="10" t="s">
        <v>694</v>
      </c>
      <c r="AS144" s="8"/>
      <c r="AT144" s="8"/>
      <c r="AU144" s="8"/>
      <c r="AV144" s="11" t="s">
        <v>29</v>
      </c>
      <c r="AW144" s="11" t="s">
        <v>30</v>
      </c>
      <c r="AX144" s="16" t="str">
        <f t="shared" si="16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4" s="17" t="str">
        <f t="shared" si="167"/>
        <v/>
      </c>
      <c r="AZ144" s="17" t="str">
        <f t="shared" si="168"/>
        <v/>
      </c>
      <c r="BA144" s="17" t="str">
        <f t="shared" si="169"/>
        <v/>
      </c>
      <c r="BB144" s="17" t="str">
        <f t="shared" si="170"/>
        <v>&lt;img src=@img/drinkicon.png@&gt;</v>
      </c>
      <c r="BC144" s="17" t="str">
        <f t="shared" si="171"/>
        <v/>
      </c>
      <c r="BD144" s="17" t="str">
        <f t="shared" si="172"/>
        <v>&lt;img src=@img/drinkicon.png@&gt;</v>
      </c>
      <c r="BE144" s="17" t="str">
        <f t="shared" si="173"/>
        <v>drink  med Cherry</v>
      </c>
      <c r="BF144" s="17" t="str">
        <f t="shared" si="174"/>
        <v>Cherry Creek</v>
      </c>
      <c r="BG144" s="17">
        <v>39.720790000000001</v>
      </c>
      <c r="BH144" s="17">
        <v>-104.95560399999999</v>
      </c>
      <c r="BI144" s="17" t="str">
        <f t="shared" si="165"/>
        <v>[39.72079,-104.955604],</v>
      </c>
      <c r="BJ144" s="17"/>
      <c r="BK144" s="17" t="str">
        <f t="shared" si="175"/>
        <v/>
      </c>
      <c r="BL144" s="7"/>
    </row>
    <row r="145" spans="2:64" ht="18.75" customHeight="1">
      <c r="B145" s="8" t="s">
        <v>109</v>
      </c>
      <c r="C145" s="8" t="s">
        <v>321</v>
      </c>
      <c r="D145" s="8"/>
      <c r="E145" s="17" t="s">
        <v>1085</v>
      </c>
      <c r="F145" s="8"/>
      <c r="G145" s="17" t="s">
        <v>507</v>
      </c>
      <c r="H145" s="8" t="s">
        <v>443</v>
      </c>
      <c r="I145" s="8" t="s">
        <v>439</v>
      </c>
      <c r="J145" s="8" t="s">
        <v>443</v>
      </c>
      <c r="K145" s="8" t="s">
        <v>439</v>
      </c>
      <c r="L145" s="8" t="s">
        <v>443</v>
      </c>
      <c r="M145" s="8" t="s">
        <v>439</v>
      </c>
      <c r="N145" s="8" t="s">
        <v>443</v>
      </c>
      <c r="O145" s="8" t="s">
        <v>439</v>
      </c>
      <c r="P145" s="8" t="s">
        <v>443</v>
      </c>
      <c r="Q145" s="8" t="s">
        <v>439</v>
      </c>
      <c r="R145" s="8" t="s">
        <v>443</v>
      </c>
      <c r="S145" s="8" t="s">
        <v>439</v>
      </c>
      <c r="T145" s="8" t="s">
        <v>443</v>
      </c>
      <c r="U145" s="8" t="s">
        <v>439</v>
      </c>
      <c r="V145" s="8" t="s">
        <v>331</v>
      </c>
      <c r="W145" s="17">
        <f t="shared" si="143"/>
        <v>16</v>
      </c>
      <c r="X145" s="17">
        <f t="shared" si="144"/>
        <v>19</v>
      </c>
      <c r="Y145" s="17">
        <f t="shared" si="145"/>
        <v>16</v>
      </c>
      <c r="Z145" s="17">
        <f t="shared" si="146"/>
        <v>19</v>
      </c>
      <c r="AA145" s="17">
        <f t="shared" si="147"/>
        <v>16</v>
      </c>
      <c r="AB145" s="17">
        <f t="shared" si="148"/>
        <v>19</v>
      </c>
      <c r="AC145" s="17">
        <f t="shared" si="149"/>
        <v>16</v>
      </c>
      <c r="AD145" s="17">
        <f t="shared" si="150"/>
        <v>19</v>
      </c>
      <c r="AE145" s="17">
        <f t="shared" si="151"/>
        <v>16</v>
      </c>
      <c r="AF145" s="17">
        <f t="shared" si="152"/>
        <v>19</v>
      </c>
      <c r="AG145" s="17">
        <f t="shared" si="153"/>
        <v>16</v>
      </c>
      <c r="AH145" s="17">
        <f t="shared" si="154"/>
        <v>19</v>
      </c>
      <c r="AI145" s="17">
        <f t="shared" si="155"/>
        <v>16</v>
      </c>
      <c r="AJ145" s="17">
        <f t="shared" si="156"/>
        <v>19</v>
      </c>
      <c r="AK145" s="17" t="str">
        <f t="shared" si="157"/>
        <v>4pm-7pm</v>
      </c>
      <c r="AL145" s="17" t="str">
        <f t="shared" si="158"/>
        <v>4pm-7pm</v>
      </c>
      <c r="AM145" s="17" t="str">
        <f t="shared" si="159"/>
        <v>4pm-7pm</v>
      </c>
      <c r="AN145" s="17" t="str">
        <f t="shared" si="160"/>
        <v>4pm-7pm</v>
      </c>
      <c r="AO145" s="17" t="str">
        <f t="shared" si="161"/>
        <v>4pm-7pm</v>
      </c>
      <c r="AP145" s="17" t="str">
        <f t="shared" si="162"/>
        <v>4pm-7pm</v>
      </c>
      <c r="AQ145" s="17" t="str">
        <f t="shared" si="163"/>
        <v>4pm-7pm</v>
      </c>
      <c r="AR145" s="10" t="s">
        <v>695</v>
      </c>
      <c r="AS145" s="8"/>
      <c r="AT145" s="8"/>
      <c r="AU145" s="8"/>
      <c r="AV145" s="11" t="s">
        <v>29</v>
      </c>
      <c r="AW145" s="11" t="s">
        <v>30</v>
      </c>
      <c r="AX145" s="16" t="str">
        <f t="shared" si="16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5" s="17" t="str">
        <f t="shared" si="167"/>
        <v/>
      </c>
      <c r="AZ145" s="17" t="str">
        <f t="shared" si="168"/>
        <v/>
      </c>
      <c r="BA145" s="17" t="str">
        <f t="shared" si="169"/>
        <v/>
      </c>
      <c r="BB145" s="17" t="str">
        <f t="shared" si="170"/>
        <v>&lt;img src=@img/drinkicon.png@&gt;</v>
      </c>
      <c r="BC145" s="17" t="str">
        <f t="shared" si="171"/>
        <v/>
      </c>
      <c r="BD145" s="17" t="str">
        <f t="shared" si="172"/>
        <v>&lt;img src=@img/drinkicon.png@&gt;</v>
      </c>
      <c r="BE145" s="17" t="str">
        <f t="shared" si="173"/>
        <v>drink  low Ballpark</v>
      </c>
      <c r="BF145" s="17" t="str">
        <f t="shared" si="174"/>
        <v>Ballpark</v>
      </c>
      <c r="BG145" s="17">
        <v>39.752896999999997</v>
      </c>
      <c r="BH145" s="17">
        <v>-104.991894</v>
      </c>
      <c r="BI145" s="17" t="str">
        <f t="shared" si="165"/>
        <v>[39.752897,-104.991894],</v>
      </c>
      <c r="BJ145" s="17"/>
      <c r="BK145" s="17" t="str">
        <f t="shared" si="175"/>
        <v/>
      </c>
      <c r="BL145" s="7"/>
    </row>
    <row r="146" spans="2:64" ht="18.75" customHeight="1">
      <c r="B146" s="17" t="s">
        <v>931</v>
      </c>
      <c r="C146" s="17" t="s">
        <v>301</v>
      </c>
      <c r="D146" s="17"/>
      <c r="E146" s="17" t="s">
        <v>1085</v>
      </c>
      <c r="F146" s="17"/>
      <c r="G146" s="16" t="s">
        <v>932</v>
      </c>
      <c r="H146" s="17"/>
      <c r="I146" s="17"/>
      <c r="J146" s="17">
        <v>1500</v>
      </c>
      <c r="K146" s="17">
        <v>2400</v>
      </c>
      <c r="L146" s="17">
        <v>1500</v>
      </c>
      <c r="M146" s="17">
        <v>1900</v>
      </c>
      <c r="N146" s="17">
        <v>1500</v>
      </c>
      <c r="O146" s="17">
        <v>1900</v>
      </c>
      <c r="P146" s="17">
        <v>1500</v>
      </c>
      <c r="Q146" s="17">
        <v>1900</v>
      </c>
      <c r="R146" s="17">
        <v>1500</v>
      </c>
      <c r="S146" s="17">
        <v>1900</v>
      </c>
      <c r="T146" s="17">
        <v>1500</v>
      </c>
      <c r="U146" s="17">
        <v>1900</v>
      </c>
      <c r="V146" s="8" t="s">
        <v>1036</v>
      </c>
      <c r="W146" s="17" t="str">
        <f t="shared" si="143"/>
        <v/>
      </c>
      <c r="X146" s="17" t="str">
        <f t="shared" si="144"/>
        <v/>
      </c>
      <c r="Y146" s="17">
        <f t="shared" si="145"/>
        <v>15</v>
      </c>
      <c r="Z146" s="17">
        <f t="shared" si="146"/>
        <v>24</v>
      </c>
      <c r="AA146" s="17">
        <f t="shared" si="147"/>
        <v>15</v>
      </c>
      <c r="AB146" s="17">
        <f t="shared" si="148"/>
        <v>19</v>
      </c>
      <c r="AC146" s="17">
        <f t="shared" si="149"/>
        <v>15</v>
      </c>
      <c r="AD146" s="17">
        <f t="shared" si="150"/>
        <v>19</v>
      </c>
      <c r="AE146" s="17">
        <f t="shared" si="151"/>
        <v>15</v>
      </c>
      <c r="AF146" s="17">
        <f t="shared" si="152"/>
        <v>19</v>
      </c>
      <c r="AG146" s="17">
        <f t="shared" si="153"/>
        <v>15</v>
      </c>
      <c r="AH146" s="17">
        <f t="shared" si="154"/>
        <v>19</v>
      </c>
      <c r="AI146" s="17">
        <f t="shared" si="155"/>
        <v>15</v>
      </c>
      <c r="AJ146" s="17">
        <f t="shared" si="156"/>
        <v>19</v>
      </c>
      <c r="AK146" s="17" t="str">
        <f t="shared" si="157"/>
        <v/>
      </c>
      <c r="AL146" s="17" t="str">
        <f t="shared" si="158"/>
        <v>3pm-12am</v>
      </c>
      <c r="AM146" s="17" t="str">
        <f t="shared" si="159"/>
        <v>3pm-7pm</v>
      </c>
      <c r="AN146" s="17" t="str">
        <f t="shared" si="160"/>
        <v>3pm-7pm</v>
      </c>
      <c r="AO146" s="17" t="str">
        <f t="shared" si="161"/>
        <v>3pm-7pm</v>
      </c>
      <c r="AP146" s="17" t="str">
        <f t="shared" si="162"/>
        <v>3pm-7pm</v>
      </c>
      <c r="AQ146" s="17" t="str">
        <f t="shared" si="163"/>
        <v>3pm-7pm</v>
      </c>
      <c r="AR146" s="17" t="s">
        <v>1035</v>
      </c>
      <c r="AS146" s="17"/>
      <c r="AT146" s="17"/>
      <c r="AU146" s="17"/>
      <c r="AV146" s="4" t="s">
        <v>29</v>
      </c>
      <c r="AW146" s="4" t="s">
        <v>30</v>
      </c>
      <c r="AX146" s="16" t="str">
        <f t="shared" si="16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6" s="17" t="str">
        <f t="shared" si="167"/>
        <v/>
      </c>
      <c r="AZ146" s="17" t="str">
        <f t="shared" si="168"/>
        <v/>
      </c>
      <c r="BA146" s="17" t="str">
        <f t="shared" si="169"/>
        <v/>
      </c>
      <c r="BB146" s="17" t="str">
        <f t="shared" si="170"/>
        <v>&lt;img src=@img/drinkicon.png@&gt;</v>
      </c>
      <c r="BC146" s="17" t="str">
        <f t="shared" si="171"/>
        <v/>
      </c>
      <c r="BD146" s="17" t="str">
        <f t="shared" si="172"/>
        <v>&lt;img src=@img/drinkicon.png@&gt;</v>
      </c>
      <c r="BE146" s="17" t="str">
        <f t="shared" si="173"/>
        <v>drink  low Uptown</v>
      </c>
      <c r="BF146" s="17" t="str">
        <f t="shared" si="174"/>
        <v>Uptown</v>
      </c>
      <c r="BG146" s="17">
        <v>39.740530999999997</v>
      </c>
      <c r="BH146" s="17">
        <v>-104.97261</v>
      </c>
      <c r="BI146" s="17" t="str">
        <f t="shared" si="165"/>
        <v>[39.740531,-104.97261],</v>
      </c>
      <c r="BJ146" s="17"/>
      <c r="BK146" s="17" t="str">
        <f t="shared" si="175"/>
        <v/>
      </c>
      <c r="BL146" s="17"/>
    </row>
    <row r="147" spans="2:64" ht="18.75" customHeight="1">
      <c r="B147" s="17" t="s">
        <v>851</v>
      </c>
      <c r="C147" s="17" t="s">
        <v>844</v>
      </c>
      <c r="D147" s="17"/>
      <c r="E147" s="17" t="s">
        <v>1083</v>
      </c>
      <c r="F147" s="17"/>
      <c r="G147" s="16" t="s">
        <v>852</v>
      </c>
      <c r="H147" s="17">
        <v>2100</v>
      </c>
      <c r="I147" s="17">
        <v>2400</v>
      </c>
      <c r="J147" s="17">
        <v>1500</v>
      </c>
      <c r="K147" s="17">
        <v>1800</v>
      </c>
      <c r="L147" s="17">
        <v>1500</v>
      </c>
      <c r="M147" s="17">
        <v>1800</v>
      </c>
      <c r="N147" s="17">
        <v>1500</v>
      </c>
      <c r="O147" s="17">
        <v>1800</v>
      </c>
      <c r="P147" s="17">
        <v>1500</v>
      </c>
      <c r="Q147" s="17">
        <v>1800</v>
      </c>
      <c r="R147" s="17">
        <v>1500</v>
      </c>
      <c r="S147" s="17">
        <v>1800</v>
      </c>
      <c r="T147" s="17"/>
      <c r="U147" s="17"/>
      <c r="V147" s="12" t="s">
        <v>974</v>
      </c>
      <c r="W147" s="17">
        <f t="shared" si="143"/>
        <v>21</v>
      </c>
      <c r="X147" s="17">
        <f t="shared" si="144"/>
        <v>24</v>
      </c>
      <c r="Y147" s="17">
        <f t="shared" si="145"/>
        <v>15</v>
      </c>
      <c r="Z147" s="17">
        <f t="shared" si="146"/>
        <v>18</v>
      </c>
      <c r="AA147" s="17">
        <f t="shared" si="147"/>
        <v>15</v>
      </c>
      <c r="AB147" s="17">
        <f t="shared" si="148"/>
        <v>18</v>
      </c>
      <c r="AC147" s="17">
        <f t="shared" si="149"/>
        <v>15</v>
      </c>
      <c r="AD147" s="17">
        <f t="shared" si="150"/>
        <v>18</v>
      </c>
      <c r="AE147" s="17">
        <f t="shared" si="151"/>
        <v>15</v>
      </c>
      <c r="AF147" s="17">
        <f t="shared" si="152"/>
        <v>18</v>
      </c>
      <c r="AG147" s="17">
        <f t="shared" si="153"/>
        <v>15</v>
      </c>
      <c r="AH147" s="17">
        <f t="shared" si="154"/>
        <v>18</v>
      </c>
      <c r="AI147" s="17" t="str">
        <f t="shared" si="155"/>
        <v/>
      </c>
      <c r="AJ147" s="17" t="str">
        <f t="shared" si="156"/>
        <v/>
      </c>
      <c r="AK147" s="17" t="str">
        <f t="shared" si="157"/>
        <v>9pm-12am</v>
      </c>
      <c r="AL147" s="17" t="str">
        <f t="shared" si="158"/>
        <v>3pm-6pm</v>
      </c>
      <c r="AM147" s="17" t="str">
        <f t="shared" si="159"/>
        <v>3pm-6pm</v>
      </c>
      <c r="AN147" s="17" t="str">
        <f t="shared" si="160"/>
        <v>3pm-6pm</v>
      </c>
      <c r="AO147" s="17" t="str">
        <f t="shared" si="161"/>
        <v>3pm-6pm</v>
      </c>
      <c r="AP147" s="17" t="str">
        <f t="shared" si="162"/>
        <v>3pm-6pm</v>
      </c>
      <c r="AQ147" s="17" t="str">
        <f t="shared" si="163"/>
        <v/>
      </c>
      <c r="AR147" s="21" t="s">
        <v>973</v>
      </c>
      <c r="AS147" s="17"/>
      <c r="AT147" s="17"/>
      <c r="AU147" s="17"/>
      <c r="AV147" s="4" t="s">
        <v>29</v>
      </c>
      <c r="AW147" s="4" t="s">
        <v>29</v>
      </c>
      <c r="AX147" s="16" t="str">
        <f t="shared" si="16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7" s="17" t="str">
        <f t="shared" si="167"/>
        <v/>
      </c>
      <c r="AZ147" s="17" t="str">
        <f t="shared" si="168"/>
        <v/>
      </c>
      <c r="BA147" s="17" t="str">
        <f t="shared" si="169"/>
        <v/>
      </c>
      <c r="BB147" s="17" t="str">
        <f t="shared" si="170"/>
        <v>&lt;img src=@img/drinkicon.png@&gt;</v>
      </c>
      <c r="BC147" s="17" t="str">
        <f t="shared" si="171"/>
        <v>&lt;img src=@img/foodicon.png@&gt;</v>
      </c>
      <c r="BD147" s="17" t="str">
        <f t="shared" si="172"/>
        <v>&lt;img src=@img/drinkicon.png@&gt;&lt;img src=@img/foodicon.png@&gt;</v>
      </c>
      <c r="BE147" s="17" t="str">
        <f t="shared" si="173"/>
        <v>drink food  med aurora</v>
      </c>
      <c r="BF147" s="17" t="str">
        <f t="shared" si="174"/>
        <v>Aurora</v>
      </c>
      <c r="BG147" s="17">
        <v>39.601990000000001</v>
      </c>
      <c r="BH147" s="17">
        <v>-104.707764</v>
      </c>
      <c r="BI147" s="17" t="str">
        <f t="shared" si="165"/>
        <v>[39.60199,-104.707764],</v>
      </c>
      <c r="BJ147" s="17"/>
      <c r="BK147" s="17" t="str">
        <f t="shared" si="175"/>
        <v/>
      </c>
      <c r="BL147" s="17"/>
    </row>
    <row r="148" spans="2:64" ht="18.75" customHeight="1">
      <c r="B148" s="17" t="s">
        <v>871</v>
      </c>
      <c r="C148" s="17" t="s">
        <v>844</v>
      </c>
      <c r="D148" s="17"/>
      <c r="E148" s="17" t="s">
        <v>1083</v>
      </c>
      <c r="F148" s="17"/>
      <c r="G148" s="16" t="s">
        <v>872</v>
      </c>
      <c r="H148" s="17">
        <v>1400</v>
      </c>
      <c r="I148" s="17">
        <v>1830</v>
      </c>
      <c r="J148" s="17">
        <v>1400</v>
      </c>
      <c r="K148" s="17">
        <v>1830</v>
      </c>
      <c r="L148" s="17">
        <v>1400</v>
      </c>
      <c r="M148" s="17">
        <v>1830</v>
      </c>
      <c r="N148" s="17">
        <v>1400</v>
      </c>
      <c r="O148" s="17">
        <v>1830</v>
      </c>
      <c r="P148" s="17">
        <v>1400</v>
      </c>
      <c r="Q148" s="17">
        <v>1830</v>
      </c>
      <c r="R148" s="17">
        <v>1400</v>
      </c>
      <c r="S148" s="17">
        <v>1830</v>
      </c>
      <c r="T148" s="17">
        <v>1400</v>
      </c>
      <c r="U148" s="17">
        <v>1830</v>
      </c>
      <c r="V148" s="8" t="s">
        <v>991</v>
      </c>
      <c r="W148" s="17">
        <f t="shared" si="143"/>
        <v>14</v>
      </c>
      <c r="X148" s="17">
        <f t="shared" si="144"/>
        <v>18.3</v>
      </c>
      <c r="Y148" s="17">
        <f t="shared" si="145"/>
        <v>14</v>
      </c>
      <c r="Z148" s="17">
        <f t="shared" si="146"/>
        <v>18.3</v>
      </c>
      <c r="AA148" s="17">
        <f t="shared" si="147"/>
        <v>14</v>
      </c>
      <c r="AB148" s="17">
        <f t="shared" si="148"/>
        <v>18.3</v>
      </c>
      <c r="AC148" s="17">
        <f t="shared" si="149"/>
        <v>14</v>
      </c>
      <c r="AD148" s="17">
        <f t="shared" si="150"/>
        <v>18.3</v>
      </c>
      <c r="AE148" s="17">
        <f t="shared" si="151"/>
        <v>14</v>
      </c>
      <c r="AF148" s="17">
        <f t="shared" si="152"/>
        <v>18.3</v>
      </c>
      <c r="AG148" s="17">
        <f t="shared" si="153"/>
        <v>14</v>
      </c>
      <c r="AH148" s="17">
        <f t="shared" si="154"/>
        <v>18.3</v>
      </c>
      <c r="AI148" s="17">
        <f t="shared" si="155"/>
        <v>14</v>
      </c>
      <c r="AJ148" s="17">
        <f t="shared" si="156"/>
        <v>18.3</v>
      </c>
      <c r="AK148" s="17" t="str">
        <f t="shared" si="157"/>
        <v>2pm-6.3pm</v>
      </c>
      <c r="AL148" s="17" t="str">
        <f t="shared" si="158"/>
        <v>2pm-6.3pm</v>
      </c>
      <c r="AM148" s="17" t="str">
        <f t="shared" si="159"/>
        <v>2pm-6.3pm</v>
      </c>
      <c r="AN148" s="17" t="str">
        <f t="shared" si="160"/>
        <v>2pm-6.3pm</v>
      </c>
      <c r="AO148" s="17" t="str">
        <f t="shared" si="161"/>
        <v>2pm-6.3pm</v>
      </c>
      <c r="AP148" s="17" t="str">
        <f t="shared" si="162"/>
        <v>2pm-6.3pm</v>
      </c>
      <c r="AQ148" s="17" t="str">
        <f t="shared" si="163"/>
        <v>2pm-6.3pm</v>
      </c>
      <c r="AR148" s="21" t="s">
        <v>990</v>
      </c>
      <c r="AS148" s="17"/>
      <c r="AT148" s="17"/>
      <c r="AU148" s="17"/>
      <c r="AV148" s="4" t="s">
        <v>29</v>
      </c>
      <c r="AW148" s="4" t="s">
        <v>30</v>
      </c>
      <c r="AX148" s="16" t="str">
        <f t="shared" si="16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8" s="17" t="str">
        <f t="shared" si="167"/>
        <v/>
      </c>
      <c r="AZ148" s="17" t="str">
        <f t="shared" si="168"/>
        <v/>
      </c>
      <c r="BA148" s="17" t="str">
        <f t="shared" si="169"/>
        <v/>
      </c>
      <c r="BB148" s="17" t="str">
        <f t="shared" si="170"/>
        <v>&lt;img src=@img/drinkicon.png@&gt;</v>
      </c>
      <c r="BC148" s="17" t="str">
        <f t="shared" si="171"/>
        <v/>
      </c>
      <c r="BD148" s="17" t="str">
        <f t="shared" si="172"/>
        <v>&lt;img src=@img/drinkicon.png@&gt;</v>
      </c>
      <c r="BE148" s="17" t="str">
        <f t="shared" si="173"/>
        <v>drink  med aurora</v>
      </c>
      <c r="BF148" s="17" t="str">
        <f t="shared" si="174"/>
        <v>Aurora</v>
      </c>
      <c r="BG148" s="17">
        <v>39.674323999999999</v>
      </c>
      <c r="BH148" s="17">
        <v>-104.83219200000001</v>
      </c>
      <c r="BI148" s="17" t="str">
        <f t="shared" si="165"/>
        <v>[39.674324,-104.832192],</v>
      </c>
      <c r="BJ148" s="17"/>
      <c r="BK148" s="17" t="str">
        <f t="shared" si="175"/>
        <v/>
      </c>
      <c r="BL148" s="17"/>
    </row>
    <row r="149" spans="2:64" s="17" customFormat="1" ht="18.75" customHeight="1">
      <c r="B149" s="17" t="s">
        <v>1264</v>
      </c>
      <c r="C149" s="17" t="s">
        <v>1190</v>
      </c>
      <c r="E149" s="17" t="s">
        <v>1083</v>
      </c>
      <c r="G149" s="16" t="s">
        <v>1265</v>
      </c>
      <c r="J149" s="17">
        <v>1400</v>
      </c>
      <c r="K149" s="17">
        <v>1700</v>
      </c>
      <c r="L149" s="17">
        <v>1400</v>
      </c>
      <c r="M149" s="17">
        <v>1700</v>
      </c>
      <c r="N149" s="17">
        <v>1400</v>
      </c>
      <c r="O149" s="17">
        <v>1700</v>
      </c>
      <c r="P149" s="17">
        <v>1400</v>
      </c>
      <c r="Q149" s="17">
        <v>1700</v>
      </c>
      <c r="R149" s="17">
        <v>1400</v>
      </c>
      <c r="S149" s="17">
        <v>1700</v>
      </c>
      <c r="T149" s="17">
        <v>1400</v>
      </c>
      <c r="U149" s="17">
        <v>1700</v>
      </c>
      <c r="V149" s="8" t="s">
        <v>1267</v>
      </c>
      <c r="W149" s="17" t="str">
        <f t="shared" ref="W149" si="176">IF(H149&gt;0,H149/100,"")</f>
        <v/>
      </c>
      <c r="X149" s="17" t="str">
        <f t="shared" ref="X149" si="177">IF(I149&gt;0,I149/100,"")</f>
        <v/>
      </c>
      <c r="Y149" s="17">
        <f t="shared" ref="Y149" si="178">IF(J149&gt;0,J149/100,"")</f>
        <v>14</v>
      </c>
      <c r="Z149" s="17">
        <f t="shared" ref="Z149" si="179">IF(K149&gt;0,K149/100,"")</f>
        <v>17</v>
      </c>
      <c r="AA149" s="17">
        <f t="shared" ref="AA149" si="180">IF(L149&gt;0,L149/100,"")</f>
        <v>14</v>
      </c>
      <c r="AB149" s="17">
        <f t="shared" ref="AB149" si="181">IF(M149&gt;0,M149/100,"")</f>
        <v>17</v>
      </c>
      <c r="AC149" s="17">
        <f t="shared" ref="AC149" si="182">IF(N149&gt;0,N149/100,"")</f>
        <v>14</v>
      </c>
      <c r="AD149" s="17">
        <f t="shared" ref="AD149" si="183">IF(O149&gt;0,O149/100,"")</f>
        <v>17</v>
      </c>
      <c r="AE149" s="17">
        <f t="shared" ref="AE149" si="184">IF(P149&gt;0,P149/100,"")</f>
        <v>14</v>
      </c>
      <c r="AF149" s="17">
        <f t="shared" ref="AF149" si="185">IF(Q149&gt;0,Q149/100,"")</f>
        <v>17</v>
      </c>
      <c r="AG149" s="17">
        <f t="shared" ref="AG149" si="186">IF(R149&gt;0,R149/100,"")</f>
        <v>14</v>
      </c>
      <c r="AH149" s="17">
        <f t="shared" ref="AH149" si="187">IF(S149&gt;0,S149/100,"")</f>
        <v>17</v>
      </c>
      <c r="AI149" s="17">
        <f t="shared" ref="AI149" si="188">IF(T149&gt;0,T149/100,"")</f>
        <v>14</v>
      </c>
      <c r="AJ149" s="17">
        <f t="shared" ref="AJ149" si="189">IF(U149&gt;0,U149/100,"")</f>
        <v>17</v>
      </c>
      <c r="AK149" s="17" t="str">
        <f t="shared" ref="AK149" si="190">IF(H149&gt;0,CONCATENATE(IF(W149&lt;=12,W149,W149-12),IF(OR(W149&lt;12,W149=24),"am","pm"),"-",IF(X149&lt;=12,X149,X149-12),IF(OR(X149&lt;12,X149=24),"am","pm")),"")</f>
        <v/>
      </c>
      <c r="AL149" s="17" t="str">
        <f t="shared" ref="AL149" si="191">IF(J149&gt;0,CONCATENATE(IF(Y149&lt;=12,Y149,Y149-12),IF(OR(Y149&lt;12,Y149=24),"am","pm"),"-",IF(Z149&lt;=12,Z149,Z149-12),IF(OR(Z149&lt;12,Z149=24),"am","pm")),"")</f>
        <v>2pm-5pm</v>
      </c>
      <c r="AM149" s="17" t="str">
        <f t="shared" ref="AM149" si="192">IF(L149&gt;0,CONCATENATE(IF(AA149&lt;=12,AA149,AA149-12),IF(OR(AA149&lt;12,AA149=24),"am","pm"),"-",IF(AB149&lt;=12,AB149,AB149-12),IF(OR(AB149&lt;12,AB149=24),"am","pm")),"")</f>
        <v>2pm-5pm</v>
      </c>
      <c r="AN149" s="17" t="str">
        <f t="shared" ref="AN149" si="193">IF(N149&gt;0,CONCATENATE(IF(AC149&lt;=12,AC149,AC149-12),IF(OR(AC149&lt;12,AC149=24),"am","pm"),"-",IF(AD149&lt;=12,AD149,AD149-12),IF(OR(AD149&lt;12,AD149=24),"am","pm")),"")</f>
        <v>2pm-5pm</v>
      </c>
      <c r="AO149" s="17" t="str">
        <f t="shared" ref="AO149" si="194">IF(P149&gt;0,CONCATENATE(IF(AE149&lt;=12,AE149,AE149-12),IF(OR(AE149&lt;12,AE149=24),"am","pm"),"-",IF(AF149&lt;=12,AF149,AF149-12),IF(OR(AF149&lt;12,AF149=24),"am","pm")),"")</f>
        <v>2pm-5pm</v>
      </c>
      <c r="AP149" s="17" t="str">
        <f t="shared" ref="AP149" si="195">IF(R149&gt;0,CONCATENATE(IF(AG149&lt;=12,AG149,AG149-12),IF(OR(AG149&lt;12,AG149=24),"am","pm"),"-",IF(AH149&lt;=12,AH149,AH149-12),IF(OR(AH149&lt;12,AH149=24),"am","pm")),"")</f>
        <v>2pm-5pm</v>
      </c>
      <c r="AQ149" s="17" t="str">
        <f t="shared" ref="AQ149" si="196">IF(T149&gt;0,CONCATENATE(IF(AI149&lt;=12,AI149,AI149-12),IF(OR(AI149&lt;12,AI149=24),"am","pm"),"-",IF(AJ149&lt;=12,AJ149,AJ149-12),IF(OR(AJ149&lt;12,AJ149=24),"am","pm")),"")</f>
        <v>2pm-5pm</v>
      </c>
      <c r="AR149" s="1" t="s">
        <v>1266</v>
      </c>
      <c r="AV149" s="4" t="s">
        <v>29</v>
      </c>
      <c r="AW149" s="4" t="b">
        <v>1</v>
      </c>
      <c r="AX149" s="16" t="str">
        <f t="shared" ref="AX149" si="197">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49" s="17" t="str">
        <f t="shared" ref="AY149" si="198">IF(AS149&gt;0,"&lt;img src=@img/outdoor.png@&gt;","")</f>
        <v/>
      </c>
      <c r="AZ149" s="17" t="str">
        <f t="shared" ref="AZ149" si="199">IF(AT149&gt;0,"&lt;img src=@img/pets.png@&gt;","")</f>
        <v/>
      </c>
      <c r="BA149" s="17" t="str">
        <f t="shared" ref="BA149" si="200">IF(AU149="hard","&lt;img src=@img/hard.png@&gt;",IF(AU149="medium","&lt;img src=@img/medium.png@&gt;",IF(AU149="easy","&lt;img src=@img/easy.png@&gt;","")))</f>
        <v/>
      </c>
      <c r="BB149" s="17" t="str">
        <f t="shared" ref="BB149" si="201">IF(AV149="true","&lt;img src=@img/drinkicon.png@&gt;","")</f>
        <v>&lt;img src=@img/drinkicon.png@&gt;</v>
      </c>
      <c r="BC149" s="17" t="str">
        <f t="shared" ref="BC149" si="202">IF(AW149="true","&lt;img src=@img/foodicon.png@&gt;","")</f>
        <v/>
      </c>
      <c r="BD149" s="17" t="str">
        <f t="shared" ref="BD149" si="203">CONCATENATE(AY149,AZ149,BA149,BB149,BC149,BK149)</f>
        <v>&lt;img src=@img/drinkicon.png@&gt;</v>
      </c>
      <c r="BE149" s="17" t="str">
        <f t="shared" ref="BE149" si="204">CONCATENATE(IF(AS149&gt;0,"outdoor ",""),IF(AT149&gt;0,"pet ",""),IF(AV149="true","drink ",""),IF(AW149="true","food ",""),AU149," ",E149," ",C149,IF(BJ149=TRUE," kid",""))</f>
        <v>drink  med lodo</v>
      </c>
      <c r="BF149" s="17" t="str">
        <f t="shared" ref="BF149" si="205">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LoDo</v>
      </c>
      <c r="BG149" s="17">
        <v>39.750599899999997</v>
      </c>
      <c r="BH149" s="17">
        <v>-104.9994734</v>
      </c>
      <c r="BI149" s="17" t="str">
        <f t="shared" ref="BI149" si="206">CONCATENATE("[",BG149,",",BH149,"],")</f>
        <v>[39.7505999,-104.9994734],</v>
      </c>
    </row>
    <row r="150" spans="2:64" ht="18.75" customHeight="1">
      <c r="B150" s="8" t="s">
        <v>110</v>
      </c>
      <c r="C150" s="8" t="s">
        <v>271</v>
      </c>
      <c r="D150" s="8"/>
      <c r="E150" s="17" t="s">
        <v>1085</v>
      </c>
      <c r="F150" s="8"/>
      <c r="G150" s="17" t="s">
        <v>508</v>
      </c>
      <c r="H150" s="8" t="s">
        <v>436</v>
      </c>
      <c r="I150" s="8" t="s">
        <v>450</v>
      </c>
      <c r="J150" s="8" t="s">
        <v>436</v>
      </c>
      <c r="K150" s="8" t="s">
        <v>450</v>
      </c>
      <c r="L150" s="8" t="s">
        <v>436</v>
      </c>
      <c r="M150" s="8" t="s">
        <v>450</v>
      </c>
      <c r="N150" s="8" t="s">
        <v>436</v>
      </c>
      <c r="O150" s="8" t="s">
        <v>450</v>
      </c>
      <c r="P150" s="8" t="s">
        <v>436</v>
      </c>
      <c r="Q150" s="8" t="s">
        <v>450</v>
      </c>
      <c r="R150" s="8" t="s">
        <v>436</v>
      </c>
      <c r="S150" s="8" t="s">
        <v>450</v>
      </c>
      <c r="T150" s="8" t="s">
        <v>436</v>
      </c>
      <c r="U150" s="8" t="s">
        <v>450</v>
      </c>
      <c r="V150" s="8" t="s">
        <v>332</v>
      </c>
      <c r="W150" s="17">
        <f t="shared" si="143"/>
        <v>15</v>
      </c>
      <c r="X150" s="17">
        <f t="shared" si="144"/>
        <v>20</v>
      </c>
      <c r="Y150" s="17">
        <f t="shared" si="145"/>
        <v>15</v>
      </c>
      <c r="Z150" s="17">
        <f t="shared" si="146"/>
        <v>20</v>
      </c>
      <c r="AA150" s="17">
        <f t="shared" si="147"/>
        <v>15</v>
      </c>
      <c r="AB150" s="17">
        <f t="shared" si="148"/>
        <v>20</v>
      </c>
      <c r="AC150" s="17">
        <f t="shared" si="149"/>
        <v>15</v>
      </c>
      <c r="AD150" s="17">
        <f t="shared" si="150"/>
        <v>20</v>
      </c>
      <c r="AE150" s="17">
        <f t="shared" si="151"/>
        <v>15</v>
      </c>
      <c r="AF150" s="17">
        <f t="shared" si="152"/>
        <v>20</v>
      </c>
      <c r="AG150" s="17">
        <f t="shared" si="153"/>
        <v>15</v>
      </c>
      <c r="AH150" s="17">
        <f t="shared" si="154"/>
        <v>20</v>
      </c>
      <c r="AI150" s="17">
        <f t="shared" si="155"/>
        <v>15</v>
      </c>
      <c r="AJ150" s="17">
        <f t="shared" si="156"/>
        <v>20</v>
      </c>
      <c r="AK150" s="17" t="str">
        <f t="shared" si="157"/>
        <v>3pm-8pm</v>
      </c>
      <c r="AL150" s="17" t="str">
        <f t="shared" si="158"/>
        <v>3pm-8pm</v>
      </c>
      <c r="AM150" s="17" t="str">
        <f t="shared" si="159"/>
        <v>3pm-8pm</v>
      </c>
      <c r="AN150" s="17" t="str">
        <f t="shared" si="160"/>
        <v>3pm-8pm</v>
      </c>
      <c r="AO150" s="17" t="str">
        <f t="shared" si="161"/>
        <v>3pm-8pm</v>
      </c>
      <c r="AP150" s="17" t="str">
        <f t="shared" si="162"/>
        <v>3pm-8pm</v>
      </c>
      <c r="AQ150" s="17" t="str">
        <f t="shared" si="163"/>
        <v>3pm-8pm</v>
      </c>
      <c r="AR150" s="10" t="s">
        <v>696</v>
      </c>
      <c r="AS150" s="8"/>
      <c r="AT150" s="8"/>
      <c r="AU150" s="8"/>
      <c r="AV150" s="11" t="s">
        <v>29</v>
      </c>
      <c r="AW150" s="11" t="s">
        <v>30</v>
      </c>
      <c r="AX150" s="16" t="str">
        <f t="shared" si="16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0" s="17" t="str">
        <f t="shared" si="167"/>
        <v/>
      </c>
      <c r="AZ150" s="17" t="str">
        <f t="shared" si="168"/>
        <v/>
      </c>
      <c r="BA150" s="17" t="str">
        <f t="shared" si="169"/>
        <v/>
      </c>
      <c r="BB150" s="17" t="str">
        <f t="shared" si="170"/>
        <v>&lt;img src=@img/drinkicon.png@&gt;</v>
      </c>
      <c r="BC150" s="17" t="str">
        <f t="shared" si="171"/>
        <v/>
      </c>
      <c r="BD150" s="17" t="str">
        <f t="shared" si="172"/>
        <v>&lt;img src=@img/drinkicon.png@&gt;</v>
      </c>
      <c r="BE150" s="17" t="str">
        <f t="shared" si="173"/>
        <v>drink  low Baker</v>
      </c>
      <c r="BF150" s="17" t="str">
        <f t="shared" si="174"/>
        <v>Baker</v>
      </c>
      <c r="BG150" s="17">
        <v>39.711931999999997</v>
      </c>
      <c r="BH150" s="17">
        <v>-104.987781</v>
      </c>
      <c r="BI150" s="17" t="str">
        <f t="shared" si="165"/>
        <v>[39.711932,-104.987781],</v>
      </c>
      <c r="BJ150" s="17"/>
      <c r="BK150" s="17" t="str">
        <f t="shared" si="175"/>
        <v/>
      </c>
      <c r="BL150" s="7"/>
    </row>
    <row r="151" spans="2:64" ht="18.75" customHeight="1">
      <c r="B151" s="17" t="s">
        <v>196</v>
      </c>
      <c r="C151" s="17" t="s">
        <v>305</v>
      </c>
      <c r="D151" s="17"/>
      <c r="E151" s="17" t="s">
        <v>1083</v>
      </c>
      <c r="F151" s="17"/>
      <c r="G151" s="17" t="s">
        <v>593</v>
      </c>
      <c r="H151" s="17"/>
      <c r="I151" s="17"/>
      <c r="J151" s="17" t="s">
        <v>443</v>
      </c>
      <c r="K151" s="17" t="s">
        <v>437</v>
      </c>
      <c r="L151" s="17" t="s">
        <v>443</v>
      </c>
      <c r="M151" s="17" t="s">
        <v>437</v>
      </c>
      <c r="N151" s="17" t="s">
        <v>443</v>
      </c>
      <c r="O151" s="17" t="s">
        <v>437</v>
      </c>
      <c r="P151" s="17" t="s">
        <v>443</v>
      </c>
      <c r="Q151" s="17" t="s">
        <v>437</v>
      </c>
      <c r="R151" s="17" t="s">
        <v>443</v>
      </c>
      <c r="S151" s="17" t="s">
        <v>437</v>
      </c>
      <c r="T151" s="17"/>
      <c r="U151" s="17"/>
      <c r="V151" s="17"/>
      <c r="W151" s="17" t="str">
        <f t="shared" si="143"/>
        <v/>
      </c>
      <c r="X151" s="17" t="str">
        <f t="shared" si="144"/>
        <v/>
      </c>
      <c r="Y151" s="17">
        <f t="shared" si="145"/>
        <v>16</v>
      </c>
      <c r="Z151" s="17">
        <f t="shared" si="146"/>
        <v>18.3</v>
      </c>
      <c r="AA151" s="17">
        <f t="shared" si="147"/>
        <v>16</v>
      </c>
      <c r="AB151" s="17">
        <f t="shared" si="148"/>
        <v>18.3</v>
      </c>
      <c r="AC151" s="17">
        <f t="shared" si="149"/>
        <v>16</v>
      </c>
      <c r="AD151" s="17">
        <f t="shared" si="150"/>
        <v>18.3</v>
      </c>
      <c r="AE151" s="17">
        <f t="shared" si="151"/>
        <v>16</v>
      </c>
      <c r="AF151" s="17">
        <f t="shared" si="152"/>
        <v>18.3</v>
      </c>
      <c r="AG151" s="17">
        <f t="shared" si="153"/>
        <v>16</v>
      </c>
      <c r="AH151" s="17">
        <f t="shared" si="154"/>
        <v>18.3</v>
      </c>
      <c r="AI151" s="17" t="str">
        <f t="shared" si="155"/>
        <v/>
      </c>
      <c r="AJ151" s="17" t="str">
        <f t="shared" si="156"/>
        <v/>
      </c>
      <c r="AK151" s="17" t="str">
        <f t="shared" si="157"/>
        <v/>
      </c>
      <c r="AL151" s="17" t="str">
        <f t="shared" si="158"/>
        <v>4pm-6.3pm</v>
      </c>
      <c r="AM151" s="17" t="str">
        <f t="shared" si="159"/>
        <v>4pm-6.3pm</v>
      </c>
      <c r="AN151" s="17" t="str">
        <f t="shared" si="160"/>
        <v>4pm-6.3pm</v>
      </c>
      <c r="AO151" s="17" t="str">
        <f t="shared" si="161"/>
        <v>4pm-6.3pm</v>
      </c>
      <c r="AP151" s="17" t="str">
        <f t="shared" si="162"/>
        <v>4pm-6.3pm</v>
      </c>
      <c r="AQ151" s="17" t="str">
        <f t="shared" si="163"/>
        <v/>
      </c>
      <c r="AR151" s="17" t="s">
        <v>776</v>
      </c>
      <c r="AS151" s="17"/>
      <c r="AT151" s="17"/>
      <c r="AU151" s="17"/>
      <c r="AV151" s="17" t="s">
        <v>30</v>
      </c>
      <c r="AW151" s="17" t="s">
        <v>30</v>
      </c>
      <c r="AX151" s="16" t="str">
        <f t="shared" si="16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1" s="17" t="str">
        <f t="shared" si="167"/>
        <v/>
      </c>
      <c r="AZ151" s="17" t="str">
        <f t="shared" si="168"/>
        <v/>
      </c>
      <c r="BA151" s="17" t="str">
        <f t="shared" si="169"/>
        <v/>
      </c>
      <c r="BB151" s="17" t="str">
        <f t="shared" si="170"/>
        <v/>
      </c>
      <c r="BC151" s="17" t="str">
        <f t="shared" si="171"/>
        <v/>
      </c>
      <c r="BD151" s="17" t="str">
        <f t="shared" si="172"/>
        <v/>
      </c>
      <c r="BE151" s="17" t="str">
        <f t="shared" si="173"/>
        <v xml:space="preserve"> med Downtown</v>
      </c>
      <c r="BF151" s="17" t="str">
        <f t="shared" si="174"/>
        <v>Downtown</v>
      </c>
      <c r="BG151" s="17">
        <v>39.743535999999999</v>
      </c>
      <c r="BH151" s="17">
        <v>-104.99136900000001</v>
      </c>
      <c r="BI151" s="17" t="str">
        <f t="shared" si="165"/>
        <v>[39.743536,-104.991369],</v>
      </c>
      <c r="BJ151" s="17"/>
      <c r="BK151" s="17" t="str">
        <f t="shared" si="175"/>
        <v/>
      </c>
      <c r="BL151" s="7"/>
    </row>
    <row r="152" spans="2:64" ht="18.75" customHeight="1">
      <c r="B152" s="17" t="s">
        <v>197</v>
      </c>
      <c r="C152" s="17" t="s">
        <v>841</v>
      </c>
      <c r="D152" s="17"/>
      <c r="E152" s="17" t="s">
        <v>1083</v>
      </c>
      <c r="F152" s="17"/>
      <c r="G152" s="17" t="s">
        <v>594</v>
      </c>
      <c r="H152" s="17"/>
      <c r="I152" s="17"/>
      <c r="J152" s="17" t="s">
        <v>436</v>
      </c>
      <c r="K152" s="17" t="s">
        <v>438</v>
      </c>
      <c r="L152" s="17" t="s">
        <v>436</v>
      </c>
      <c r="M152" s="17" t="s">
        <v>438</v>
      </c>
      <c r="N152" s="17" t="s">
        <v>436</v>
      </c>
      <c r="O152" s="17" t="s">
        <v>438</v>
      </c>
      <c r="P152" s="17" t="s">
        <v>436</v>
      </c>
      <c r="Q152" s="17" t="s">
        <v>438</v>
      </c>
      <c r="R152" s="17" t="s">
        <v>436</v>
      </c>
      <c r="S152" s="17" t="s">
        <v>438</v>
      </c>
      <c r="T152" s="17"/>
      <c r="U152" s="17"/>
      <c r="V152" s="8" t="s">
        <v>392</v>
      </c>
      <c r="W152" s="17" t="str">
        <f t="shared" si="143"/>
        <v/>
      </c>
      <c r="X152" s="17" t="str">
        <f t="shared" si="144"/>
        <v/>
      </c>
      <c r="Y152" s="17">
        <f t="shared" si="145"/>
        <v>15</v>
      </c>
      <c r="Z152" s="17">
        <f t="shared" si="146"/>
        <v>18</v>
      </c>
      <c r="AA152" s="17">
        <f t="shared" si="147"/>
        <v>15</v>
      </c>
      <c r="AB152" s="17">
        <f t="shared" si="148"/>
        <v>18</v>
      </c>
      <c r="AC152" s="17">
        <f t="shared" si="149"/>
        <v>15</v>
      </c>
      <c r="AD152" s="17">
        <f t="shared" si="150"/>
        <v>18</v>
      </c>
      <c r="AE152" s="17">
        <f t="shared" si="151"/>
        <v>15</v>
      </c>
      <c r="AF152" s="17">
        <f t="shared" si="152"/>
        <v>18</v>
      </c>
      <c r="AG152" s="17">
        <f t="shared" si="153"/>
        <v>15</v>
      </c>
      <c r="AH152" s="17">
        <f t="shared" si="154"/>
        <v>18</v>
      </c>
      <c r="AI152" s="17" t="str">
        <f t="shared" si="155"/>
        <v/>
      </c>
      <c r="AJ152" s="17" t="str">
        <f t="shared" si="156"/>
        <v/>
      </c>
      <c r="AK152" s="17" t="str">
        <f t="shared" si="157"/>
        <v/>
      </c>
      <c r="AL152" s="17" t="str">
        <f t="shared" si="158"/>
        <v>3pm-6pm</v>
      </c>
      <c r="AM152" s="17" t="str">
        <f t="shared" si="159"/>
        <v>3pm-6pm</v>
      </c>
      <c r="AN152" s="17" t="str">
        <f t="shared" si="160"/>
        <v>3pm-6pm</v>
      </c>
      <c r="AO152" s="17" t="str">
        <f t="shared" si="161"/>
        <v>3pm-6pm</v>
      </c>
      <c r="AP152" s="17" t="str">
        <f t="shared" si="162"/>
        <v>3pm-6pm</v>
      </c>
      <c r="AQ152" s="17" t="str">
        <f t="shared" si="163"/>
        <v/>
      </c>
      <c r="AR152" s="17" t="s">
        <v>777</v>
      </c>
      <c r="AS152" s="17" t="s">
        <v>433</v>
      </c>
      <c r="AT152" s="17"/>
      <c r="AU152" s="17"/>
      <c r="AV152" s="17" t="s">
        <v>29</v>
      </c>
      <c r="AW152" s="17" t="s">
        <v>29</v>
      </c>
      <c r="AX152" s="16" t="str">
        <f t="shared" si="16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2" s="17" t="str">
        <f t="shared" si="167"/>
        <v>&lt;img src=@img/outdoor.png@&gt;</v>
      </c>
      <c r="AZ152" s="17" t="str">
        <f t="shared" si="168"/>
        <v/>
      </c>
      <c r="BA152" s="17" t="str">
        <f t="shared" si="169"/>
        <v/>
      </c>
      <c r="BB152" s="17" t="str">
        <f t="shared" si="170"/>
        <v>&lt;img src=@img/drinkicon.png@&gt;</v>
      </c>
      <c r="BC152" s="17" t="str">
        <f t="shared" si="171"/>
        <v>&lt;img src=@img/foodicon.png@&gt;</v>
      </c>
      <c r="BD152" s="17" t="str">
        <f t="shared" si="172"/>
        <v>&lt;img src=@img/outdoor.png@&gt;&lt;img src=@img/drinkicon.png@&gt;&lt;img src=@img/foodicon.png@&gt;</v>
      </c>
      <c r="BE152" s="17" t="str">
        <f t="shared" si="173"/>
        <v>outdoor drink food  med highlands</v>
      </c>
      <c r="BF152" s="17" t="str">
        <f t="shared" si="174"/>
        <v>Highlands</v>
      </c>
      <c r="BG152" s="17">
        <v>39.759523999999999</v>
      </c>
      <c r="BH152" s="17">
        <v>-105.011383</v>
      </c>
      <c r="BI152" s="17" t="str">
        <f t="shared" si="165"/>
        <v>[39.759524,-105.011383],</v>
      </c>
      <c r="BJ152" s="17"/>
      <c r="BK152" s="17" t="str">
        <f t="shared" si="175"/>
        <v/>
      </c>
      <c r="BL152" s="7"/>
    </row>
    <row r="153" spans="2:64" ht="18.75" customHeight="1">
      <c r="B153" s="8" t="s">
        <v>111</v>
      </c>
      <c r="C153" s="8" t="s">
        <v>845</v>
      </c>
      <c r="D153" s="8"/>
      <c r="E153" s="17" t="s">
        <v>1083</v>
      </c>
      <c r="F153" s="8"/>
      <c r="G153" s="17" t="s">
        <v>509</v>
      </c>
      <c r="H153" s="8" t="s">
        <v>436</v>
      </c>
      <c r="I153" s="8" t="s">
        <v>438</v>
      </c>
      <c r="J153" s="8"/>
      <c r="K153" s="8"/>
      <c r="L153" s="8" t="s">
        <v>436</v>
      </c>
      <c r="M153" s="8" t="s">
        <v>437</v>
      </c>
      <c r="N153" s="8" t="s">
        <v>436</v>
      </c>
      <c r="O153" s="8" t="s">
        <v>437</v>
      </c>
      <c r="P153" s="8" t="s">
        <v>436</v>
      </c>
      <c r="Q153" s="8" t="s">
        <v>437</v>
      </c>
      <c r="R153" s="8" t="s">
        <v>436</v>
      </c>
      <c r="S153" s="8" t="s">
        <v>437</v>
      </c>
      <c r="T153" s="8" t="s">
        <v>436</v>
      </c>
      <c r="U153" s="8" t="s">
        <v>437</v>
      </c>
      <c r="V153" s="8" t="s">
        <v>1072</v>
      </c>
      <c r="W153" s="17">
        <f t="shared" si="143"/>
        <v>15</v>
      </c>
      <c r="X153" s="17">
        <f t="shared" si="144"/>
        <v>18</v>
      </c>
      <c r="Y153" s="17" t="str">
        <f t="shared" si="145"/>
        <v/>
      </c>
      <c r="Z153" s="17" t="str">
        <f t="shared" si="146"/>
        <v/>
      </c>
      <c r="AA153" s="17">
        <f t="shared" si="147"/>
        <v>15</v>
      </c>
      <c r="AB153" s="17">
        <f t="shared" si="148"/>
        <v>18.3</v>
      </c>
      <c r="AC153" s="17">
        <f t="shared" si="149"/>
        <v>15</v>
      </c>
      <c r="AD153" s="17">
        <f t="shared" si="150"/>
        <v>18.3</v>
      </c>
      <c r="AE153" s="17">
        <f t="shared" si="151"/>
        <v>15</v>
      </c>
      <c r="AF153" s="17">
        <f t="shared" si="152"/>
        <v>18.3</v>
      </c>
      <c r="AG153" s="17">
        <f t="shared" si="153"/>
        <v>15</v>
      </c>
      <c r="AH153" s="17">
        <f t="shared" si="154"/>
        <v>18.3</v>
      </c>
      <c r="AI153" s="17">
        <f t="shared" si="155"/>
        <v>15</v>
      </c>
      <c r="AJ153" s="17">
        <f t="shared" si="156"/>
        <v>18.3</v>
      </c>
      <c r="AK153" s="17" t="str">
        <f t="shared" si="157"/>
        <v>3pm-6pm</v>
      </c>
      <c r="AL153" s="17" t="str">
        <f t="shared" si="158"/>
        <v/>
      </c>
      <c r="AM153" s="17" t="str">
        <f t="shared" si="159"/>
        <v>3pm-6.3pm</v>
      </c>
      <c r="AN153" s="17" t="str">
        <f t="shared" si="160"/>
        <v>3pm-6.3pm</v>
      </c>
      <c r="AO153" s="17" t="str">
        <f t="shared" si="161"/>
        <v>3pm-6.3pm</v>
      </c>
      <c r="AP153" s="17" t="str">
        <f t="shared" si="162"/>
        <v>3pm-6.3pm</v>
      </c>
      <c r="AQ153" s="17" t="str">
        <f t="shared" si="163"/>
        <v>3pm-6.3pm</v>
      </c>
      <c r="AR153" s="10" t="s">
        <v>697</v>
      </c>
      <c r="AS153" s="8"/>
      <c r="AT153" s="8"/>
      <c r="AU153" s="8"/>
      <c r="AV153" s="11" t="s">
        <v>29</v>
      </c>
      <c r="AW153" s="11" t="s">
        <v>30</v>
      </c>
      <c r="AX153" s="16" t="str">
        <f t="shared" si="16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3" s="17" t="str">
        <f t="shared" si="167"/>
        <v/>
      </c>
      <c r="AZ153" s="17" t="str">
        <f t="shared" si="168"/>
        <v/>
      </c>
      <c r="BA153" s="17" t="str">
        <f t="shared" si="169"/>
        <v/>
      </c>
      <c r="BB153" s="17" t="str">
        <f t="shared" si="170"/>
        <v>&lt;img src=@img/drinkicon.png@&gt;</v>
      </c>
      <c r="BC153" s="17" t="str">
        <f t="shared" si="171"/>
        <v/>
      </c>
      <c r="BD153" s="17" t="str">
        <f t="shared" si="172"/>
        <v>&lt;img src=@img/drinkicon.png@&gt;</v>
      </c>
      <c r="BE153" s="17" t="str">
        <f t="shared" si="173"/>
        <v>drink  med five</v>
      </c>
      <c r="BF153" s="17" t="str">
        <f t="shared" si="174"/>
        <v>Five Points</v>
      </c>
      <c r="BG153" s="17">
        <v>39.753444000000002</v>
      </c>
      <c r="BH153" s="17">
        <v>-104.988668</v>
      </c>
      <c r="BI153" s="17" t="str">
        <f t="shared" si="165"/>
        <v>[39.753444,-104.988668],</v>
      </c>
      <c r="BJ153" s="17"/>
      <c r="BK153" s="17" t="str">
        <f t="shared" si="175"/>
        <v/>
      </c>
      <c r="BL153" s="7"/>
    </row>
    <row r="154" spans="2:64" ht="18.75" customHeight="1">
      <c r="B154" s="17" t="s">
        <v>198</v>
      </c>
      <c r="C154" s="17" t="s">
        <v>841</v>
      </c>
      <c r="D154" s="17"/>
      <c r="E154" s="17" t="s">
        <v>1085</v>
      </c>
      <c r="F154" s="17"/>
      <c r="G154" s="17" t="s">
        <v>595</v>
      </c>
      <c r="H154" s="17"/>
      <c r="I154" s="17"/>
      <c r="J154" s="17" t="s">
        <v>436</v>
      </c>
      <c r="K154" s="17" t="s">
        <v>438</v>
      </c>
      <c r="L154" s="17" t="s">
        <v>436</v>
      </c>
      <c r="M154" s="17" t="s">
        <v>438</v>
      </c>
      <c r="N154" s="17" t="s">
        <v>436</v>
      </c>
      <c r="O154" s="17" t="s">
        <v>438</v>
      </c>
      <c r="P154" s="17" t="s">
        <v>436</v>
      </c>
      <c r="Q154" s="17" t="s">
        <v>438</v>
      </c>
      <c r="R154" s="17" t="s">
        <v>436</v>
      </c>
      <c r="S154" s="17" t="s">
        <v>438</v>
      </c>
      <c r="T154" s="17"/>
      <c r="U154" s="17"/>
      <c r="V154" s="8" t="s">
        <v>393</v>
      </c>
      <c r="W154" s="17" t="str">
        <f t="shared" si="143"/>
        <v/>
      </c>
      <c r="X154" s="17" t="str">
        <f t="shared" si="144"/>
        <v/>
      </c>
      <c r="Y154" s="17">
        <f t="shared" si="145"/>
        <v>15</v>
      </c>
      <c r="Z154" s="17">
        <f t="shared" si="146"/>
        <v>18</v>
      </c>
      <c r="AA154" s="17">
        <f t="shared" si="147"/>
        <v>15</v>
      </c>
      <c r="AB154" s="17">
        <f t="shared" si="148"/>
        <v>18</v>
      </c>
      <c r="AC154" s="17">
        <f t="shared" si="149"/>
        <v>15</v>
      </c>
      <c r="AD154" s="17">
        <f t="shared" si="150"/>
        <v>18</v>
      </c>
      <c r="AE154" s="17">
        <f t="shared" si="151"/>
        <v>15</v>
      </c>
      <c r="AF154" s="17">
        <f t="shared" si="152"/>
        <v>18</v>
      </c>
      <c r="AG154" s="17">
        <f t="shared" si="153"/>
        <v>15</v>
      </c>
      <c r="AH154" s="17">
        <f t="shared" si="154"/>
        <v>18</v>
      </c>
      <c r="AI154" s="17" t="str">
        <f t="shared" si="155"/>
        <v/>
      </c>
      <c r="AJ154" s="17" t="str">
        <f t="shared" si="156"/>
        <v/>
      </c>
      <c r="AK154" s="17" t="str">
        <f t="shared" si="157"/>
        <v/>
      </c>
      <c r="AL154" s="17" t="str">
        <f t="shared" si="158"/>
        <v>3pm-6pm</v>
      </c>
      <c r="AM154" s="17" t="str">
        <f t="shared" si="159"/>
        <v>3pm-6pm</v>
      </c>
      <c r="AN154" s="17" t="str">
        <f t="shared" si="160"/>
        <v>3pm-6pm</v>
      </c>
      <c r="AO154" s="17" t="str">
        <f t="shared" si="161"/>
        <v>3pm-6pm</v>
      </c>
      <c r="AP154" s="17" t="str">
        <f t="shared" si="162"/>
        <v>3pm-6pm</v>
      </c>
      <c r="AQ154" s="17" t="str">
        <f t="shared" si="163"/>
        <v/>
      </c>
      <c r="AR154" s="3" t="s">
        <v>778</v>
      </c>
      <c r="AS154" s="17" t="s">
        <v>433</v>
      </c>
      <c r="AT154" s="17"/>
      <c r="AU154" s="17"/>
      <c r="AV154" s="4" t="s">
        <v>29</v>
      </c>
      <c r="AW154" s="4" t="s">
        <v>30</v>
      </c>
      <c r="AX154" s="16" t="str">
        <f t="shared" si="16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4" s="17" t="str">
        <f t="shared" si="167"/>
        <v>&lt;img src=@img/outdoor.png@&gt;</v>
      </c>
      <c r="AZ154" s="17" t="str">
        <f t="shared" si="168"/>
        <v/>
      </c>
      <c r="BA154" s="17" t="str">
        <f t="shared" si="169"/>
        <v/>
      </c>
      <c r="BB154" s="17" t="str">
        <f t="shared" si="170"/>
        <v>&lt;img src=@img/drinkicon.png@&gt;</v>
      </c>
      <c r="BC154" s="17" t="str">
        <f t="shared" si="171"/>
        <v/>
      </c>
      <c r="BD154" s="17" t="str">
        <f t="shared" si="172"/>
        <v>&lt;img src=@img/outdoor.png@&gt;&lt;img src=@img/drinkicon.png@&gt;</v>
      </c>
      <c r="BE154" s="17" t="str">
        <f t="shared" si="173"/>
        <v>outdoor drink  low highlands</v>
      </c>
      <c r="BF154" s="17" t="str">
        <f t="shared" si="174"/>
        <v>Highlands</v>
      </c>
      <c r="BG154" s="17">
        <v>39.779904999999999</v>
      </c>
      <c r="BH154" s="17">
        <v>-105.043755</v>
      </c>
      <c r="BI154" s="17" t="str">
        <f t="shared" si="165"/>
        <v>[39.779905,-105.043755],</v>
      </c>
      <c r="BJ154" s="17"/>
      <c r="BK154" s="17" t="str">
        <f t="shared" si="175"/>
        <v/>
      </c>
      <c r="BL154" s="7"/>
    </row>
    <row r="155" spans="2:64" ht="18.75" customHeight="1">
      <c r="B155" s="8" t="s">
        <v>112</v>
      </c>
      <c r="C155" s="8" t="s">
        <v>306</v>
      </c>
      <c r="D155" s="8"/>
      <c r="E155" s="17" t="s">
        <v>1083</v>
      </c>
      <c r="F155" s="8"/>
      <c r="G155" s="17" t="s">
        <v>510</v>
      </c>
      <c r="H155" s="8"/>
      <c r="I155" s="8"/>
      <c r="J155" s="8" t="s">
        <v>436</v>
      </c>
      <c r="K155" s="8" t="s">
        <v>438</v>
      </c>
      <c r="L155" s="8" t="s">
        <v>436</v>
      </c>
      <c r="M155" s="8" t="s">
        <v>438</v>
      </c>
      <c r="N155" s="8" t="s">
        <v>436</v>
      </c>
      <c r="O155" s="8" t="s">
        <v>438</v>
      </c>
      <c r="P155" s="8" t="s">
        <v>436</v>
      </c>
      <c r="Q155" s="8" t="s">
        <v>438</v>
      </c>
      <c r="R155" s="8" t="s">
        <v>436</v>
      </c>
      <c r="S155" s="8" t="s">
        <v>438</v>
      </c>
      <c r="T155" s="8"/>
      <c r="U155" s="8"/>
      <c r="V155" s="12" t="s">
        <v>333</v>
      </c>
      <c r="W155" s="17" t="str">
        <f t="shared" si="143"/>
        <v/>
      </c>
      <c r="X155" s="17" t="str">
        <f t="shared" si="144"/>
        <v/>
      </c>
      <c r="Y155" s="17">
        <f t="shared" si="145"/>
        <v>15</v>
      </c>
      <c r="Z155" s="17">
        <f t="shared" si="146"/>
        <v>18</v>
      </c>
      <c r="AA155" s="17">
        <f t="shared" si="147"/>
        <v>15</v>
      </c>
      <c r="AB155" s="17">
        <f t="shared" si="148"/>
        <v>18</v>
      </c>
      <c r="AC155" s="17">
        <f t="shared" si="149"/>
        <v>15</v>
      </c>
      <c r="AD155" s="17">
        <f t="shared" si="150"/>
        <v>18</v>
      </c>
      <c r="AE155" s="17">
        <f t="shared" si="151"/>
        <v>15</v>
      </c>
      <c r="AF155" s="17">
        <f t="shared" si="152"/>
        <v>18</v>
      </c>
      <c r="AG155" s="17">
        <f t="shared" si="153"/>
        <v>15</v>
      </c>
      <c r="AH155" s="17">
        <f t="shared" si="154"/>
        <v>18</v>
      </c>
      <c r="AI155" s="17" t="str">
        <f t="shared" si="155"/>
        <v/>
      </c>
      <c r="AJ155" s="17" t="str">
        <f t="shared" si="156"/>
        <v/>
      </c>
      <c r="AK155" s="17" t="str">
        <f t="shared" si="157"/>
        <v/>
      </c>
      <c r="AL155" s="17" t="str">
        <f t="shared" si="158"/>
        <v>3pm-6pm</v>
      </c>
      <c r="AM155" s="17" t="str">
        <f t="shared" si="159"/>
        <v>3pm-6pm</v>
      </c>
      <c r="AN155" s="17" t="str">
        <f t="shared" si="160"/>
        <v>3pm-6pm</v>
      </c>
      <c r="AO155" s="17" t="str">
        <f t="shared" si="161"/>
        <v>3pm-6pm</v>
      </c>
      <c r="AP155" s="17" t="str">
        <f t="shared" si="162"/>
        <v>3pm-6pm</v>
      </c>
      <c r="AQ155" s="17" t="str">
        <f t="shared" si="163"/>
        <v/>
      </c>
      <c r="AR155" s="14" t="s">
        <v>698</v>
      </c>
      <c r="AS155" s="8" t="s">
        <v>433</v>
      </c>
      <c r="AT155" s="8"/>
      <c r="AU155" s="8"/>
      <c r="AV155" s="11" t="s">
        <v>29</v>
      </c>
      <c r="AW155" s="11" t="s">
        <v>30</v>
      </c>
      <c r="AX155" s="16" t="str">
        <f t="shared" si="16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5" s="17" t="str">
        <f t="shared" si="167"/>
        <v>&lt;img src=@img/outdoor.png@&gt;</v>
      </c>
      <c r="AZ155" s="17" t="str">
        <f t="shared" si="168"/>
        <v/>
      </c>
      <c r="BA155" s="17" t="str">
        <f t="shared" si="169"/>
        <v/>
      </c>
      <c r="BB155" s="17" t="str">
        <f t="shared" si="170"/>
        <v>&lt;img src=@img/drinkicon.png@&gt;</v>
      </c>
      <c r="BC155" s="17" t="str">
        <f t="shared" si="171"/>
        <v/>
      </c>
      <c r="BD155" s="17" t="str">
        <f t="shared" si="172"/>
        <v>&lt;img src=@img/outdoor.png@&gt;&lt;img src=@img/drinkicon.png@&gt;</v>
      </c>
      <c r="BE155" s="17" t="str">
        <f t="shared" si="173"/>
        <v>outdoor drink  med LoDo</v>
      </c>
      <c r="BF155" s="17" t="str">
        <f t="shared" si="174"/>
        <v>LoDo</v>
      </c>
      <c r="BG155" s="17">
        <v>39.753259999999997</v>
      </c>
      <c r="BH155" s="17">
        <v>-104.993709</v>
      </c>
      <c r="BI155" s="17" t="str">
        <f t="shared" si="165"/>
        <v>[39.75326,-104.993709],</v>
      </c>
      <c r="BJ155" s="17"/>
      <c r="BK155" s="17" t="str">
        <f t="shared" si="175"/>
        <v/>
      </c>
      <c r="BL155" s="7"/>
    </row>
    <row r="156" spans="2:64" ht="18.75" customHeight="1">
      <c r="B156" s="8" t="s">
        <v>113</v>
      </c>
      <c r="C156" s="8" t="s">
        <v>840</v>
      </c>
      <c r="D156" s="8"/>
      <c r="E156" s="17" t="s">
        <v>1083</v>
      </c>
      <c r="F156" s="8"/>
      <c r="G156" s="17" t="s">
        <v>511</v>
      </c>
      <c r="H156" s="8"/>
      <c r="I156" s="8"/>
      <c r="J156" s="8" t="s">
        <v>436</v>
      </c>
      <c r="K156" s="8" t="s">
        <v>439</v>
      </c>
      <c r="L156" s="8" t="s">
        <v>436</v>
      </c>
      <c r="M156" s="8" t="s">
        <v>439</v>
      </c>
      <c r="N156" s="8" t="s">
        <v>436</v>
      </c>
      <c r="O156" s="8" t="s">
        <v>439</v>
      </c>
      <c r="P156" s="8" t="s">
        <v>436</v>
      </c>
      <c r="Q156" s="8" t="s">
        <v>439</v>
      </c>
      <c r="R156" s="8" t="s">
        <v>436</v>
      </c>
      <c r="S156" s="8" t="s">
        <v>439</v>
      </c>
      <c r="T156" s="8"/>
      <c r="U156" s="8"/>
      <c r="V156" s="8" t="s">
        <v>334</v>
      </c>
      <c r="W156" s="17" t="str">
        <f t="shared" si="143"/>
        <v/>
      </c>
      <c r="X156" s="17" t="str">
        <f t="shared" si="144"/>
        <v/>
      </c>
      <c r="Y156" s="17">
        <f t="shared" si="145"/>
        <v>15</v>
      </c>
      <c r="Z156" s="17">
        <f t="shared" si="146"/>
        <v>19</v>
      </c>
      <c r="AA156" s="17">
        <f t="shared" si="147"/>
        <v>15</v>
      </c>
      <c r="AB156" s="17">
        <f t="shared" si="148"/>
        <v>19</v>
      </c>
      <c r="AC156" s="17">
        <f t="shared" si="149"/>
        <v>15</v>
      </c>
      <c r="AD156" s="17">
        <f t="shared" si="150"/>
        <v>19</v>
      </c>
      <c r="AE156" s="17">
        <f t="shared" si="151"/>
        <v>15</v>
      </c>
      <c r="AF156" s="17">
        <f t="shared" si="152"/>
        <v>19</v>
      </c>
      <c r="AG156" s="17">
        <f t="shared" si="153"/>
        <v>15</v>
      </c>
      <c r="AH156" s="17">
        <f t="shared" si="154"/>
        <v>19</v>
      </c>
      <c r="AI156" s="17" t="str">
        <f t="shared" si="155"/>
        <v/>
      </c>
      <c r="AJ156" s="17" t="str">
        <f t="shared" si="156"/>
        <v/>
      </c>
      <c r="AK156" s="17" t="str">
        <f t="shared" si="157"/>
        <v/>
      </c>
      <c r="AL156" s="17" t="str">
        <f t="shared" si="158"/>
        <v>3pm-7pm</v>
      </c>
      <c r="AM156" s="17" t="str">
        <f t="shared" si="159"/>
        <v>3pm-7pm</v>
      </c>
      <c r="AN156" s="17" t="str">
        <f t="shared" si="160"/>
        <v>3pm-7pm</v>
      </c>
      <c r="AO156" s="17" t="str">
        <f t="shared" si="161"/>
        <v>3pm-7pm</v>
      </c>
      <c r="AP156" s="17" t="str">
        <f t="shared" si="162"/>
        <v>3pm-7pm</v>
      </c>
      <c r="AQ156" s="17" t="str">
        <f t="shared" si="163"/>
        <v/>
      </c>
      <c r="AR156" s="15" t="s">
        <v>698</v>
      </c>
      <c r="AS156" s="8"/>
      <c r="AT156" s="8"/>
      <c r="AU156" s="8"/>
      <c r="AV156" s="11" t="s">
        <v>29</v>
      </c>
      <c r="AW156" s="11" t="s">
        <v>29</v>
      </c>
      <c r="AX156" s="16" t="str">
        <f t="shared" si="16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6" s="17" t="str">
        <f t="shared" si="167"/>
        <v/>
      </c>
      <c r="AZ156" s="17" t="str">
        <f t="shared" si="168"/>
        <v/>
      </c>
      <c r="BA156" s="17" t="str">
        <f t="shared" si="169"/>
        <v/>
      </c>
      <c r="BB156" s="17" t="str">
        <f t="shared" si="170"/>
        <v>&lt;img src=@img/drinkicon.png@&gt;</v>
      </c>
      <c r="BC156" s="17" t="str">
        <f t="shared" si="171"/>
        <v>&lt;img src=@img/foodicon.png@&gt;</v>
      </c>
      <c r="BD156" s="17" t="str">
        <f t="shared" si="172"/>
        <v>&lt;img src=@img/drinkicon.png@&gt;&lt;img src=@img/foodicon.png@&gt;</v>
      </c>
      <c r="BE156" s="17" t="str">
        <f t="shared" si="173"/>
        <v>drink food  med ranch</v>
      </c>
      <c r="BF156" s="17" t="str">
        <f t="shared" si="174"/>
        <v>Highlands Ranch</v>
      </c>
      <c r="BG156" s="17">
        <v>39.562533000000002</v>
      </c>
      <c r="BH156" s="17">
        <v>-104.90545400000001</v>
      </c>
      <c r="BI156" s="17" t="str">
        <f t="shared" si="165"/>
        <v>[39.562533,-104.905454],</v>
      </c>
      <c r="BJ156" s="17"/>
      <c r="BK156" s="17" t="str">
        <f t="shared" si="175"/>
        <v/>
      </c>
      <c r="BL156" s="7"/>
    </row>
    <row r="157" spans="2:64" ht="18.75" customHeight="1">
      <c r="B157" s="8" t="s">
        <v>114</v>
      </c>
      <c r="C157" s="8" t="s">
        <v>376</v>
      </c>
      <c r="D157" s="8"/>
      <c r="E157" s="17" t="s">
        <v>1083</v>
      </c>
      <c r="F157" s="8"/>
      <c r="G157" s="17" t="s">
        <v>512</v>
      </c>
      <c r="H157" s="8"/>
      <c r="I157" s="8"/>
      <c r="J157" s="8" t="s">
        <v>436</v>
      </c>
      <c r="K157" s="8" t="s">
        <v>439</v>
      </c>
      <c r="L157" s="8" t="s">
        <v>436</v>
      </c>
      <c r="M157" s="8" t="s">
        <v>439</v>
      </c>
      <c r="N157" s="8" t="s">
        <v>436</v>
      </c>
      <c r="O157" s="8" t="s">
        <v>439</v>
      </c>
      <c r="P157" s="8" t="s">
        <v>436</v>
      </c>
      <c r="Q157" s="8" t="s">
        <v>439</v>
      </c>
      <c r="R157" s="8" t="s">
        <v>436</v>
      </c>
      <c r="S157" s="8" t="s">
        <v>439</v>
      </c>
      <c r="T157" s="8"/>
      <c r="U157" s="8"/>
      <c r="V157" s="8" t="s">
        <v>335</v>
      </c>
      <c r="W157" s="17" t="str">
        <f t="shared" si="143"/>
        <v/>
      </c>
      <c r="X157" s="17" t="str">
        <f t="shared" si="144"/>
        <v/>
      </c>
      <c r="Y157" s="17">
        <f t="shared" si="145"/>
        <v>15</v>
      </c>
      <c r="Z157" s="17">
        <f t="shared" si="146"/>
        <v>19</v>
      </c>
      <c r="AA157" s="17">
        <f t="shared" si="147"/>
        <v>15</v>
      </c>
      <c r="AB157" s="17">
        <f t="shared" si="148"/>
        <v>19</v>
      </c>
      <c r="AC157" s="17">
        <f t="shared" si="149"/>
        <v>15</v>
      </c>
      <c r="AD157" s="17">
        <f t="shared" si="150"/>
        <v>19</v>
      </c>
      <c r="AE157" s="17">
        <f t="shared" si="151"/>
        <v>15</v>
      </c>
      <c r="AF157" s="17">
        <f t="shared" si="152"/>
        <v>19</v>
      </c>
      <c r="AG157" s="17">
        <f t="shared" si="153"/>
        <v>15</v>
      </c>
      <c r="AH157" s="17">
        <f t="shared" si="154"/>
        <v>19</v>
      </c>
      <c r="AI157" s="17" t="str">
        <f t="shared" si="155"/>
        <v/>
      </c>
      <c r="AJ157" s="17" t="str">
        <f t="shared" si="156"/>
        <v/>
      </c>
      <c r="AK157" s="17" t="str">
        <f t="shared" si="157"/>
        <v/>
      </c>
      <c r="AL157" s="17" t="str">
        <f t="shared" si="158"/>
        <v>3pm-7pm</v>
      </c>
      <c r="AM157" s="17" t="str">
        <f t="shared" si="159"/>
        <v>3pm-7pm</v>
      </c>
      <c r="AN157" s="17" t="str">
        <f t="shared" si="160"/>
        <v>3pm-7pm</v>
      </c>
      <c r="AO157" s="17" t="str">
        <f t="shared" si="161"/>
        <v>3pm-7pm</v>
      </c>
      <c r="AP157" s="17" t="str">
        <f t="shared" si="162"/>
        <v>3pm-7pm</v>
      </c>
      <c r="AQ157" s="17" t="str">
        <f t="shared" si="163"/>
        <v/>
      </c>
      <c r="AR157" s="8" t="s">
        <v>698</v>
      </c>
      <c r="AS157" s="8"/>
      <c r="AT157" s="8"/>
      <c r="AU157" s="8"/>
      <c r="AV157" s="8" t="s">
        <v>29</v>
      </c>
      <c r="AW157" s="8" t="s">
        <v>29</v>
      </c>
      <c r="AX157" s="16" t="str">
        <f t="shared" si="16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7" s="17" t="str">
        <f t="shared" si="167"/>
        <v/>
      </c>
      <c r="AZ157" s="17" t="str">
        <f t="shared" si="168"/>
        <v/>
      </c>
      <c r="BA157" s="17" t="str">
        <f t="shared" si="169"/>
        <v/>
      </c>
      <c r="BB157" s="17" t="str">
        <f t="shared" si="170"/>
        <v>&lt;img src=@img/drinkicon.png@&gt;</v>
      </c>
      <c r="BC157" s="17" t="str">
        <f t="shared" si="171"/>
        <v>&lt;img src=@img/foodicon.png@&gt;</v>
      </c>
      <c r="BD157" s="17" t="str">
        <f t="shared" si="172"/>
        <v>&lt;img src=@img/drinkicon.png@&gt;&lt;img src=@img/foodicon.png@&gt;</v>
      </c>
      <c r="BE157" s="17" t="str">
        <f t="shared" si="173"/>
        <v>drink food  med Westminster</v>
      </c>
      <c r="BF157" s="17" t="str">
        <f t="shared" si="174"/>
        <v>Westminster</v>
      </c>
      <c r="BG157" s="17">
        <v>39.886087000000003</v>
      </c>
      <c r="BH157" s="17">
        <v>-105.026976</v>
      </c>
      <c r="BI157" s="17" t="str">
        <f t="shared" si="165"/>
        <v>[39.886087,-105.026976],</v>
      </c>
      <c r="BJ157" s="17"/>
      <c r="BK157" s="17" t="str">
        <f t="shared" si="175"/>
        <v/>
      </c>
      <c r="BL157" s="7"/>
    </row>
    <row r="158" spans="2:64" ht="18.75" customHeight="1">
      <c r="B158" s="8" t="s">
        <v>115</v>
      </c>
      <c r="C158" s="8" t="s">
        <v>841</v>
      </c>
      <c r="D158" s="8"/>
      <c r="E158" s="17" t="s">
        <v>1083</v>
      </c>
      <c r="F158" s="8"/>
      <c r="G158" s="17" t="s">
        <v>513</v>
      </c>
      <c r="H158" s="8" t="s">
        <v>445</v>
      </c>
      <c r="I158" s="8" t="s">
        <v>440</v>
      </c>
      <c r="J158" s="8"/>
      <c r="K158" s="8"/>
      <c r="L158" s="8" t="s">
        <v>443</v>
      </c>
      <c r="M158" s="8" t="s">
        <v>438</v>
      </c>
      <c r="N158" s="8" t="s">
        <v>443</v>
      </c>
      <c r="O158" s="8" t="s">
        <v>438</v>
      </c>
      <c r="P158" s="8" t="s">
        <v>443</v>
      </c>
      <c r="Q158" s="8" t="s">
        <v>438</v>
      </c>
      <c r="R158" s="8" t="s">
        <v>443</v>
      </c>
      <c r="S158" s="8" t="s">
        <v>438</v>
      </c>
      <c r="T158" s="8" t="s">
        <v>445</v>
      </c>
      <c r="U158" s="8" t="s">
        <v>440</v>
      </c>
      <c r="V158" s="8" t="s">
        <v>336</v>
      </c>
      <c r="W158" s="17">
        <f t="shared" si="143"/>
        <v>14.3</v>
      </c>
      <c r="X158" s="17">
        <f t="shared" si="144"/>
        <v>17</v>
      </c>
      <c r="Y158" s="17" t="str">
        <f t="shared" si="145"/>
        <v/>
      </c>
      <c r="Z158" s="17" t="str">
        <f t="shared" si="146"/>
        <v/>
      </c>
      <c r="AA158" s="17">
        <f t="shared" si="147"/>
        <v>16</v>
      </c>
      <c r="AB158" s="17">
        <f t="shared" si="148"/>
        <v>18</v>
      </c>
      <c r="AC158" s="17">
        <f t="shared" si="149"/>
        <v>16</v>
      </c>
      <c r="AD158" s="17">
        <f t="shared" si="150"/>
        <v>18</v>
      </c>
      <c r="AE158" s="17">
        <f t="shared" si="151"/>
        <v>16</v>
      </c>
      <c r="AF158" s="17">
        <f t="shared" si="152"/>
        <v>18</v>
      </c>
      <c r="AG158" s="17">
        <f t="shared" si="153"/>
        <v>16</v>
      </c>
      <c r="AH158" s="17">
        <f t="shared" si="154"/>
        <v>18</v>
      </c>
      <c r="AI158" s="17">
        <f t="shared" si="155"/>
        <v>14.3</v>
      </c>
      <c r="AJ158" s="17">
        <f t="shared" si="156"/>
        <v>17</v>
      </c>
      <c r="AK158" s="17" t="str">
        <f t="shared" si="157"/>
        <v>2.3pm-5pm</v>
      </c>
      <c r="AL158" s="17" t="str">
        <f t="shared" si="158"/>
        <v/>
      </c>
      <c r="AM158" s="17" t="str">
        <f t="shared" si="159"/>
        <v>4pm-6pm</v>
      </c>
      <c r="AN158" s="17" t="str">
        <f t="shared" si="160"/>
        <v>4pm-6pm</v>
      </c>
      <c r="AO158" s="17" t="str">
        <f t="shared" si="161"/>
        <v>4pm-6pm</v>
      </c>
      <c r="AP158" s="17" t="str">
        <f t="shared" si="162"/>
        <v>4pm-6pm</v>
      </c>
      <c r="AQ158" s="17" t="str">
        <f t="shared" si="163"/>
        <v>2.3pm-5pm</v>
      </c>
      <c r="AR158" s="14" t="s">
        <v>699</v>
      </c>
      <c r="AS158" s="8"/>
      <c r="AT158" s="8"/>
      <c r="AU158" s="8"/>
      <c r="AV158" s="11" t="s">
        <v>29</v>
      </c>
      <c r="AW158" s="11" t="s">
        <v>29</v>
      </c>
      <c r="AX158" s="16" t="str">
        <f t="shared" si="16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8" s="17" t="str">
        <f t="shared" si="167"/>
        <v/>
      </c>
      <c r="AZ158" s="17" t="str">
        <f t="shared" si="168"/>
        <v/>
      </c>
      <c r="BA158" s="17" t="str">
        <f t="shared" si="169"/>
        <v/>
      </c>
      <c r="BB158" s="17" t="str">
        <f t="shared" si="170"/>
        <v>&lt;img src=@img/drinkicon.png@&gt;</v>
      </c>
      <c r="BC158" s="17" t="str">
        <f t="shared" si="171"/>
        <v>&lt;img src=@img/foodicon.png@&gt;</v>
      </c>
      <c r="BD158" s="17" t="str">
        <f t="shared" si="172"/>
        <v>&lt;img src=@img/drinkicon.png@&gt;&lt;img src=@img/foodicon.png@&gt;</v>
      </c>
      <c r="BE158" s="17" t="str">
        <f t="shared" si="173"/>
        <v>drink food  med highlands</v>
      </c>
      <c r="BF158" s="17" t="str">
        <f t="shared" si="174"/>
        <v>Highlands</v>
      </c>
      <c r="BG158" s="17">
        <v>39.759230000000002</v>
      </c>
      <c r="BH158" s="17">
        <v>-105.01090600000001</v>
      </c>
      <c r="BI158" s="17" t="str">
        <f t="shared" si="165"/>
        <v>[39.75923,-105.010906],</v>
      </c>
      <c r="BJ158" s="17"/>
      <c r="BK158" s="17" t="str">
        <f t="shared" si="175"/>
        <v/>
      </c>
      <c r="BL158" s="7"/>
    </row>
    <row r="159" spans="2:64" ht="18.75" customHeight="1">
      <c r="B159" s="17" t="s">
        <v>199</v>
      </c>
      <c r="C159" s="17" t="s">
        <v>843</v>
      </c>
      <c r="D159" s="17"/>
      <c r="E159" s="17" t="s">
        <v>1083</v>
      </c>
      <c r="F159" s="17"/>
      <c r="G159" s="17" t="s">
        <v>596</v>
      </c>
      <c r="H159" s="17"/>
      <c r="I159" s="17"/>
      <c r="J159" s="17" t="s">
        <v>438</v>
      </c>
      <c r="K159" s="17" t="s">
        <v>450</v>
      </c>
      <c r="L159" s="17" t="s">
        <v>438</v>
      </c>
      <c r="M159" s="17" t="s">
        <v>450</v>
      </c>
      <c r="N159" s="17" t="s">
        <v>438</v>
      </c>
      <c r="O159" s="17" t="s">
        <v>450</v>
      </c>
      <c r="P159" s="17" t="s">
        <v>438</v>
      </c>
      <c r="Q159" s="17" t="s">
        <v>450</v>
      </c>
      <c r="R159" s="17" t="s">
        <v>438</v>
      </c>
      <c r="S159" s="17" t="s">
        <v>450</v>
      </c>
      <c r="T159" s="17"/>
      <c r="U159" s="17"/>
      <c r="V159" s="8" t="s">
        <v>313</v>
      </c>
      <c r="W159" s="17" t="str">
        <f t="shared" si="143"/>
        <v/>
      </c>
      <c r="X159" s="17" t="str">
        <f t="shared" si="144"/>
        <v/>
      </c>
      <c r="Y159" s="17">
        <f t="shared" si="145"/>
        <v>18</v>
      </c>
      <c r="Z159" s="17">
        <f t="shared" si="146"/>
        <v>20</v>
      </c>
      <c r="AA159" s="17">
        <f t="shared" si="147"/>
        <v>18</v>
      </c>
      <c r="AB159" s="17">
        <f t="shared" si="148"/>
        <v>20</v>
      </c>
      <c r="AC159" s="17">
        <f t="shared" si="149"/>
        <v>18</v>
      </c>
      <c r="AD159" s="17">
        <f t="shared" si="150"/>
        <v>20</v>
      </c>
      <c r="AE159" s="17">
        <f t="shared" si="151"/>
        <v>18</v>
      </c>
      <c r="AF159" s="17">
        <f t="shared" si="152"/>
        <v>20</v>
      </c>
      <c r="AG159" s="17">
        <f t="shared" si="153"/>
        <v>18</v>
      </c>
      <c r="AH159" s="17">
        <f t="shared" si="154"/>
        <v>20</v>
      </c>
      <c r="AI159" s="17" t="str">
        <f t="shared" si="155"/>
        <v/>
      </c>
      <c r="AJ159" s="17" t="str">
        <f t="shared" si="156"/>
        <v/>
      </c>
      <c r="AK159" s="17" t="str">
        <f t="shared" si="157"/>
        <v/>
      </c>
      <c r="AL159" s="17" t="str">
        <f t="shared" si="158"/>
        <v>6pm-8pm</v>
      </c>
      <c r="AM159" s="17" t="str">
        <f t="shared" si="159"/>
        <v>6pm-8pm</v>
      </c>
      <c r="AN159" s="17" t="str">
        <f t="shared" si="160"/>
        <v>6pm-8pm</v>
      </c>
      <c r="AO159" s="17" t="str">
        <f t="shared" si="161"/>
        <v>6pm-8pm</v>
      </c>
      <c r="AP159" s="17" t="str">
        <f t="shared" si="162"/>
        <v>6pm-8pm</v>
      </c>
      <c r="AQ159" s="17" t="str">
        <f t="shared" si="163"/>
        <v/>
      </c>
      <c r="AR159" s="17" t="s">
        <v>779</v>
      </c>
      <c r="AS159" s="17" t="s">
        <v>433</v>
      </c>
      <c r="AT159" s="17"/>
      <c r="AU159" s="17"/>
      <c r="AV159" s="4" t="s">
        <v>29</v>
      </c>
      <c r="AW159" s="4" t="s">
        <v>29</v>
      </c>
      <c r="AX159" s="16" t="str">
        <f t="shared" si="16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9" s="17" t="str">
        <f t="shared" si="167"/>
        <v>&lt;img src=@img/outdoor.png@&gt;</v>
      </c>
      <c r="AZ159" s="17" t="str">
        <f t="shared" si="168"/>
        <v/>
      </c>
      <c r="BA159" s="17" t="str">
        <f t="shared" si="169"/>
        <v/>
      </c>
      <c r="BB159" s="17" t="str">
        <f t="shared" si="170"/>
        <v>&lt;img src=@img/drinkicon.png@&gt;</v>
      </c>
      <c r="BC159" s="17" t="str">
        <f t="shared" si="171"/>
        <v>&lt;img src=@img/foodicon.png@&gt;</v>
      </c>
      <c r="BD159" s="17" t="str">
        <f t="shared" si="172"/>
        <v>&lt;img src=@img/outdoor.png@&gt;&lt;img src=@img/drinkicon.png@&gt;&lt;img src=@img/foodicon.png@&gt;</v>
      </c>
      <c r="BE159" s="17" t="str">
        <f t="shared" si="173"/>
        <v>outdoor drink food  med dtc</v>
      </c>
      <c r="BF159" s="17" t="str">
        <f t="shared" si="174"/>
        <v>DTC</v>
      </c>
      <c r="BG159" s="17">
        <v>39.624664000000003</v>
      </c>
      <c r="BH159" s="17">
        <v>-104.907248</v>
      </c>
      <c r="BI159" s="17" t="str">
        <f t="shared" si="165"/>
        <v>[39.624664,-104.907248],</v>
      </c>
      <c r="BJ159" s="17"/>
      <c r="BK159" s="17" t="str">
        <f t="shared" si="175"/>
        <v/>
      </c>
      <c r="BL159" s="7"/>
    </row>
    <row r="160" spans="2:64" ht="18.75" customHeight="1">
      <c r="B160" s="17" t="s">
        <v>200</v>
      </c>
      <c r="C160" s="17" t="s">
        <v>641</v>
      </c>
      <c r="D160" s="17"/>
      <c r="E160" s="17" t="s">
        <v>1085</v>
      </c>
      <c r="F160" s="17"/>
      <c r="G160" s="17" t="s">
        <v>597</v>
      </c>
      <c r="H160" s="17"/>
      <c r="I160" s="17"/>
      <c r="J160" s="17" t="s">
        <v>442</v>
      </c>
      <c r="K160" s="17" t="s">
        <v>438</v>
      </c>
      <c r="L160" s="17" t="s">
        <v>442</v>
      </c>
      <c r="M160" s="17" t="s">
        <v>438</v>
      </c>
      <c r="N160" s="17" t="s">
        <v>442</v>
      </c>
      <c r="O160" s="17" t="s">
        <v>438</v>
      </c>
      <c r="P160" s="17" t="s">
        <v>442</v>
      </c>
      <c r="Q160" s="17" t="s">
        <v>438</v>
      </c>
      <c r="R160" s="17" t="s">
        <v>442</v>
      </c>
      <c r="S160" s="17" t="s">
        <v>438</v>
      </c>
      <c r="T160" s="17"/>
      <c r="U160" s="17"/>
      <c r="V160" s="8" t="s">
        <v>332</v>
      </c>
      <c r="W160" s="17" t="str">
        <f t="shared" si="143"/>
        <v/>
      </c>
      <c r="X160" s="17" t="str">
        <f t="shared" si="144"/>
        <v/>
      </c>
      <c r="Y160" s="17">
        <f t="shared" si="145"/>
        <v>11</v>
      </c>
      <c r="Z160" s="17">
        <f t="shared" si="146"/>
        <v>18</v>
      </c>
      <c r="AA160" s="17">
        <f t="shared" si="147"/>
        <v>11</v>
      </c>
      <c r="AB160" s="17">
        <f t="shared" si="148"/>
        <v>18</v>
      </c>
      <c r="AC160" s="17">
        <f t="shared" si="149"/>
        <v>11</v>
      </c>
      <c r="AD160" s="17">
        <f t="shared" si="150"/>
        <v>18</v>
      </c>
      <c r="AE160" s="17">
        <f t="shared" si="151"/>
        <v>11</v>
      </c>
      <c r="AF160" s="17">
        <f t="shared" si="152"/>
        <v>18</v>
      </c>
      <c r="AG160" s="17">
        <f t="shared" si="153"/>
        <v>11</v>
      </c>
      <c r="AH160" s="17">
        <f t="shared" si="154"/>
        <v>18</v>
      </c>
      <c r="AI160" s="17" t="str">
        <f t="shared" si="155"/>
        <v/>
      </c>
      <c r="AJ160" s="17" t="str">
        <f t="shared" si="156"/>
        <v/>
      </c>
      <c r="AK160" s="17" t="str">
        <f t="shared" si="157"/>
        <v/>
      </c>
      <c r="AL160" s="17" t="str">
        <f t="shared" si="158"/>
        <v>11am-6pm</v>
      </c>
      <c r="AM160" s="17" t="str">
        <f t="shared" si="159"/>
        <v>11am-6pm</v>
      </c>
      <c r="AN160" s="17" t="str">
        <f t="shared" si="160"/>
        <v>11am-6pm</v>
      </c>
      <c r="AO160" s="17" t="str">
        <f t="shared" si="161"/>
        <v>11am-6pm</v>
      </c>
      <c r="AP160" s="17" t="str">
        <f t="shared" si="162"/>
        <v>11am-6pm</v>
      </c>
      <c r="AQ160" s="17" t="str">
        <f t="shared" si="163"/>
        <v/>
      </c>
      <c r="AR160" s="1" t="s">
        <v>780</v>
      </c>
      <c r="AS160" s="17"/>
      <c r="AT160" s="17"/>
      <c r="AU160" s="17"/>
      <c r="AV160" s="4" t="s">
        <v>29</v>
      </c>
      <c r="AW160" s="4" t="s">
        <v>30</v>
      </c>
      <c r="AX160" s="16" t="str">
        <f t="shared" si="16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0" s="17" t="str">
        <f t="shared" si="167"/>
        <v/>
      </c>
      <c r="AZ160" s="17" t="str">
        <f t="shared" si="168"/>
        <v/>
      </c>
      <c r="BA160" s="17" t="str">
        <f t="shared" si="169"/>
        <v/>
      </c>
      <c r="BB160" s="17" t="str">
        <f t="shared" si="170"/>
        <v>&lt;img src=@img/drinkicon.png@&gt;</v>
      </c>
      <c r="BC160" s="17" t="str">
        <f t="shared" si="171"/>
        <v/>
      </c>
      <c r="BD160" s="17" t="str">
        <f t="shared" si="172"/>
        <v>&lt;img src=@img/drinkicon.png@&gt;</v>
      </c>
      <c r="BE160" s="17" t="str">
        <f t="shared" si="173"/>
        <v>drink  low city</v>
      </c>
      <c r="BF160" s="17" t="str">
        <f t="shared" si="174"/>
        <v>City Park</v>
      </c>
      <c r="BG160" s="17">
        <v>39.739994000000003</v>
      </c>
      <c r="BH160" s="17">
        <v>-104.94472500000001</v>
      </c>
      <c r="BI160" s="17" t="str">
        <f t="shared" si="165"/>
        <v>[39.739994,-104.944725],</v>
      </c>
      <c r="BJ160" s="17"/>
      <c r="BK160" s="17" t="str">
        <f t="shared" si="175"/>
        <v/>
      </c>
      <c r="BL160" s="7"/>
    </row>
    <row r="161" spans="2:64" ht="18.75" customHeight="1">
      <c r="B161" s="17" t="s">
        <v>995</v>
      </c>
      <c r="C161" s="17" t="s">
        <v>846</v>
      </c>
      <c r="D161" s="17"/>
      <c r="E161" s="17" t="s">
        <v>1083</v>
      </c>
      <c r="F161" s="17"/>
      <c r="G161" s="16" t="s">
        <v>881</v>
      </c>
      <c r="H161" s="17"/>
      <c r="I161" s="17"/>
      <c r="J161" s="17">
        <v>1500</v>
      </c>
      <c r="K161" s="17">
        <v>1800</v>
      </c>
      <c r="L161" s="17">
        <v>1500</v>
      </c>
      <c r="M161" s="17">
        <v>1800</v>
      </c>
      <c r="N161" s="17">
        <v>1500</v>
      </c>
      <c r="O161" s="17">
        <v>1800</v>
      </c>
      <c r="P161" s="17">
        <v>1500</v>
      </c>
      <c r="Q161" s="17">
        <v>1800</v>
      </c>
      <c r="R161" s="17">
        <v>1500</v>
      </c>
      <c r="S161" s="17">
        <v>1800</v>
      </c>
      <c r="T161" s="17"/>
      <c r="U161" s="17"/>
      <c r="V161" s="8" t="s">
        <v>996</v>
      </c>
      <c r="W161" s="17" t="str">
        <f t="shared" si="143"/>
        <v/>
      </c>
      <c r="X161" s="17" t="str">
        <f t="shared" si="144"/>
        <v/>
      </c>
      <c r="Y161" s="17">
        <f t="shared" si="145"/>
        <v>15</v>
      </c>
      <c r="Z161" s="17">
        <f t="shared" si="146"/>
        <v>18</v>
      </c>
      <c r="AA161" s="17">
        <f t="shared" si="147"/>
        <v>15</v>
      </c>
      <c r="AB161" s="17">
        <f t="shared" si="148"/>
        <v>18</v>
      </c>
      <c r="AC161" s="17">
        <f t="shared" si="149"/>
        <v>15</v>
      </c>
      <c r="AD161" s="17">
        <f t="shared" si="150"/>
        <v>18</v>
      </c>
      <c r="AE161" s="17">
        <f t="shared" si="151"/>
        <v>15</v>
      </c>
      <c r="AF161" s="17">
        <f t="shared" si="152"/>
        <v>18</v>
      </c>
      <c r="AG161" s="17">
        <f t="shared" si="153"/>
        <v>15</v>
      </c>
      <c r="AH161" s="17">
        <f t="shared" si="154"/>
        <v>18</v>
      </c>
      <c r="AI161" s="17" t="str">
        <f t="shared" si="155"/>
        <v/>
      </c>
      <c r="AJ161" s="17" t="str">
        <f t="shared" si="156"/>
        <v/>
      </c>
      <c r="AK161" s="17" t="str">
        <f t="shared" si="157"/>
        <v/>
      </c>
      <c r="AL161" s="17" t="str">
        <f t="shared" si="158"/>
        <v>3pm-6pm</v>
      </c>
      <c r="AM161" s="17" t="str">
        <f t="shared" si="159"/>
        <v>3pm-6pm</v>
      </c>
      <c r="AN161" s="17" t="str">
        <f t="shared" si="160"/>
        <v>3pm-6pm</v>
      </c>
      <c r="AO161" s="17" t="str">
        <f t="shared" si="161"/>
        <v>3pm-6pm</v>
      </c>
      <c r="AP161" s="17" t="str">
        <f t="shared" si="162"/>
        <v>3pm-6pm</v>
      </c>
      <c r="AQ161" s="17" t="str">
        <f t="shared" si="163"/>
        <v/>
      </c>
      <c r="AR161" s="17" t="s">
        <v>997</v>
      </c>
      <c r="AS161" s="17"/>
      <c r="AT161" s="17"/>
      <c r="AU161" s="17"/>
      <c r="AV161" s="4" t="s">
        <v>29</v>
      </c>
      <c r="AW161" s="4" t="s">
        <v>29</v>
      </c>
      <c r="AX161" s="16" t="str">
        <f t="shared" si="16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1" s="17" t="str">
        <f t="shared" si="167"/>
        <v/>
      </c>
      <c r="AZ161" s="17" t="str">
        <f t="shared" si="168"/>
        <v/>
      </c>
      <c r="BA161" s="17" t="str">
        <f t="shared" si="169"/>
        <v/>
      </c>
      <c r="BB161" s="17" t="str">
        <f t="shared" si="170"/>
        <v>&lt;img src=@img/drinkicon.png@&gt;</v>
      </c>
      <c r="BC161" s="17" t="str">
        <f t="shared" si="171"/>
        <v>&lt;img src=@img/foodicon.png@&gt;</v>
      </c>
      <c r="BD161" s="17" t="str">
        <f t="shared" si="172"/>
        <v>&lt;img src=@img/drinkicon.png@&gt;&lt;img src=@img/foodicon.png@&gt;</v>
      </c>
      <c r="BE161" s="17" t="str">
        <f t="shared" si="173"/>
        <v>drink food  med lowery</v>
      </c>
      <c r="BF161" s="17" t="str">
        <f t="shared" si="174"/>
        <v>Lowery</v>
      </c>
      <c r="BG161" s="17">
        <v>39.720298</v>
      </c>
      <c r="BH161" s="17">
        <v>-104.8963</v>
      </c>
      <c r="BI161" s="17" t="str">
        <f t="shared" si="165"/>
        <v>[39.720298,-104.8963],</v>
      </c>
      <c r="BJ161" s="17"/>
      <c r="BK161" s="17" t="str">
        <f t="shared" si="175"/>
        <v/>
      </c>
      <c r="BL161" s="17"/>
    </row>
    <row r="162" spans="2:64" ht="18.75" customHeight="1">
      <c r="B162" t="s">
        <v>116</v>
      </c>
      <c r="C162" t="s">
        <v>306</v>
      </c>
      <c r="E162" s="17" t="s">
        <v>1083</v>
      </c>
      <c r="G162" s="17" t="s">
        <v>514</v>
      </c>
      <c r="H162" t="s">
        <v>443</v>
      </c>
      <c r="I162" t="s">
        <v>438</v>
      </c>
      <c r="J162" t="s">
        <v>443</v>
      </c>
      <c r="K162" t="s">
        <v>438</v>
      </c>
      <c r="L162" t="s">
        <v>443</v>
      </c>
      <c r="M162" t="s">
        <v>438</v>
      </c>
      <c r="N162" t="s">
        <v>443</v>
      </c>
      <c r="O162" t="s">
        <v>438</v>
      </c>
      <c r="P162" t="s">
        <v>443</v>
      </c>
      <c r="Q162" t="s">
        <v>438</v>
      </c>
      <c r="R162" t="s">
        <v>443</v>
      </c>
      <c r="S162" t="s">
        <v>438</v>
      </c>
      <c r="T162" t="s">
        <v>443</v>
      </c>
      <c r="U162" t="s">
        <v>438</v>
      </c>
      <c r="V162" s="8" t="s">
        <v>337</v>
      </c>
      <c r="W162" s="17">
        <f t="shared" si="143"/>
        <v>16</v>
      </c>
      <c r="X162" s="17">
        <f t="shared" si="144"/>
        <v>18</v>
      </c>
      <c r="Y162" s="17">
        <f t="shared" si="145"/>
        <v>16</v>
      </c>
      <c r="Z162" s="17">
        <f t="shared" si="146"/>
        <v>18</v>
      </c>
      <c r="AA162" s="17">
        <f t="shared" si="147"/>
        <v>16</v>
      </c>
      <c r="AB162" s="17">
        <f t="shared" si="148"/>
        <v>18</v>
      </c>
      <c r="AC162" s="17">
        <f t="shared" si="149"/>
        <v>16</v>
      </c>
      <c r="AD162" s="17">
        <f t="shared" si="150"/>
        <v>18</v>
      </c>
      <c r="AE162" s="17">
        <f t="shared" si="151"/>
        <v>16</v>
      </c>
      <c r="AF162" s="17">
        <f t="shared" si="152"/>
        <v>18</v>
      </c>
      <c r="AG162" s="17">
        <f t="shared" si="153"/>
        <v>16</v>
      </c>
      <c r="AH162" s="17">
        <f t="shared" si="154"/>
        <v>18</v>
      </c>
      <c r="AI162" s="17">
        <f t="shared" si="155"/>
        <v>16</v>
      </c>
      <c r="AJ162" s="17">
        <f t="shared" si="156"/>
        <v>18</v>
      </c>
      <c r="AK162" s="17" t="str">
        <f t="shared" si="157"/>
        <v>4pm-6pm</v>
      </c>
      <c r="AL162" s="17" t="str">
        <f t="shared" si="158"/>
        <v>4pm-6pm</v>
      </c>
      <c r="AM162" s="17" t="str">
        <f t="shared" si="159"/>
        <v>4pm-6pm</v>
      </c>
      <c r="AN162" s="17" t="str">
        <f t="shared" si="160"/>
        <v>4pm-6pm</v>
      </c>
      <c r="AO162" s="17" t="str">
        <f t="shared" si="161"/>
        <v>4pm-6pm</v>
      </c>
      <c r="AP162" s="17" t="str">
        <f t="shared" si="162"/>
        <v>4pm-6pm</v>
      </c>
      <c r="AQ162" s="17" t="str">
        <f t="shared" si="163"/>
        <v>4pm-6pm</v>
      </c>
      <c r="AR162" s="1" t="s">
        <v>700</v>
      </c>
      <c r="AV162" s="4" t="s">
        <v>29</v>
      </c>
      <c r="AW162" s="4" t="s">
        <v>29</v>
      </c>
      <c r="AX162" s="16" t="str">
        <f t="shared" si="16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67"/>
        <v/>
      </c>
      <c r="AZ162" s="17" t="str">
        <f t="shared" si="168"/>
        <v/>
      </c>
      <c r="BA162" s="17" t="str">
        <f t="shared" si="169"/>
        <v/>
      </c>
      <c r="BB162" s="17" t="str">
        <f t="shared" si="170"/>
        <v>&lt;img src=@img/drinkicon.png@&gt;</v>
      </c>
      <c r="BC162" s="17" t="str">
        <f t="shared" si="171"/>
        <v>&lt;img src=@img/foodicon.png@&gt;</v>
      </c>
      <c r="BD162" s="17" t="str">
        <f t="shared" si="172"/>
        <v>&lt;img src=@img/drinkicon.png@&gt;&lt;img src=@img/foodicon.png@&gt;</v>
      </c>
      <c r="BE162" s="17" t="str">
        <f t="shared" si="173"/>
        <v>drink food  med LoDo</v>
      </c>
      <c r="BF162" s="17" t="str">
        <f t="shared" si="174"/>
        <v>LoDo</v>
      </c>
      <c r="BG162" s="17">
        <v>39.751266000000001</v>
      </c>
      <c r="BH162" s="17">
        <v>-105.000544</v>
      </c>
      <c r="BI162" s="17" t="str">
        <f t="shared" si="165"/>
        <v>[39.751266,-105.000544],</v>
      </c>
      <c r="BJ162" s="17"/>
      <c r="BK162" s="17" t="str">
        <f t="shared" si="175"/>
        <v/>
      </c>
      <c r="BL162" s="7"/>
    </row>
    <row r="163" spans="2:64" ht="18.75" customHeight="1">
      <c r="B163" t="s">
        <v>201</v>
      </c>
      <c r="C163" t="s">
        <v>639</v>
      </c>
      <c r="E163" s="17" t="s">
        <v>1083</v>
      </c>
      <c r="G163" s="17" t="s">
        <v>598</v>
      </c>
      <c r="J163" t="s">
        <v>442</v>
      </c>
      <c r="K163" t="s">
        <v>438</v>
      </c>
      <c r="L163" t="s">
        <v>442</v>
      </c>
      <c r="M163" t="s">
        <v>438</v>
      </c>
      <c r="N163" t="s">
        <v>442</v>
      </c>
      <c r="O163" t="s">
        <v>438</v>
      </c>
      <c r="P163" t="s">
        <v>442</v>
      </c>
      <c r="Q163" t="s">
        <v>438</v>
      </c>
      <c r="R163" t="s">
        <v>442</v>
      </c>
      <c r="S163" t="s">
        <v>438</v>
      </c>
      <c r="V163" s="8" t="s">
        <v>1081</v>
      </c>
      <c r="W163" s="17" t="str">
        <f t="shared" si="143"/>
        <v/>
      </c>
      <c r="X163" s="17" t="str">
        <f t="shared" si="144"/>
        <v/>
      </c>
      <c r="Y163" s="17">
        <f t="shared" si="145"/>
        <v>11</v>
      </c>
      <c r="Z163" s="17">
        <f t="shared" si="146"/>
        <v>18</v>
      </c>
      <c r="AA163" s="17">
        <f t="shared" si="147"/>
        <v>11</v>
      </c>
      <c r="AB163" s="17">
        <f t="shared" si="148"/>
        <v>18</v>
      </c>
      <c r="AC163" s="17">
        <f t="shared" si="149"/>
        <v>11</v>
      </c>
      <c r="AD163" s="17">
        <f t="shared" si="150"/>
        <v>18</v>
      </c>
      <c r="AE163" s="17">
        <f t="shared" si="151"/>
        <v>11</v>
      </c>
      <c r="AF163" s="17">
        <f t="shared" si="152"/>
        <v>18</v>
      </c>
      <c r="AG163" s="17">
        <f t="shared" si="153"/>
        <v>11</v>
      </c>
      <c r="AH163" s="17">
        <f t="shared" si="154"/>
        <v>18</v>
      </c>
      <c r="AI163" s="17" t="str">
        <f t="shared" si="155"/>
        <v/>
      </c>
      <c r="AJ163" s="17" t="str">
        <f t="shared" si="156"/>
        <v/>
      </c>
      <c r="AK163" s="17" t="str">
        <f t="shared" si="157"/>
        <v/>
      </c>
      <c r="AL163" s="17" t="str">
        <f t="shared" si="158"/>
        <v>11am-6pm</v>
      </c>
      <c r="AM163" s="17" t="str">
        <f t="shared" si="159"/>
        <v>11am-6pm</v>
      </c>
      <c r="AN163" s="17" t="str">
        <f t="shared" si="160"/>
        <v>11am-6pm</v>
      </c>
      <c r="AO163" s="17" t="str">
        <f t="shared" si="161"/>
        <v>11am-6pm</v>
      </c>
      <c r="AP163" s="17" t="str">
        <f t="shared" si="162"/>
        <v>11am-6pm</v>
      </c>
      <c r="AQ163" s="17" t="str">
        <f t="shared" si="163"/>
        <v/>
      </c>
      <c r="AR163" s="1" t="s">
        <v>781</v>
      </c>
      <c r="AV163" s="4" t="s">
        <v>29</v>
      </c>
      <c r="AW163" s="4" t="s">
        <v>29</v>
      </c>
      <c r="AX163" s="16" t="str">
        <f t="shared" si="16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67"/>
        <v/>
      </c>
      <c r="AZ163" s="17" t="str">
        <f t="shared" si="168"/>
        <v/>
      </c>
      <c r="BA163" s="17" t="str">
        <f t="shared" si="169"/>
        <v/>
      </c>
      <c r="BB163" s="17" t="str">
        <f t="shared" si="170"/>
        <v>&lt;img src=@img/drinkicon.png@&gt;</v>
      </c>
      <c r="BC163" s="17" t="str">
        <f t="shared" si="171"/>
        <v>&lt;img src=@img/foodicon.png@&gt;</v>
      </c>
      <c r="BD163" s="17" t="str">
        <f t="shared" si="172"/>
        <v>&lt;img src=@img/drinkicon.png@&gt;&lt;img src=@img/foodicon.png@&gt;</v>
      </c>
      <c r="BE163" s="17" t="str">
        <f t="shared" si="173"/>
        <v>drink food  med Cherry</v>
      </c>
      <c r="BF163" s="17" t="str">
        <f t="shared" si="174"/>
        <v>Cherry Creek</v>
      </c>
      <c r="BG163" s="17">
        <v>39.721240000000002</v>
      </c>
      <c r="BH163" s="17">
        <v>-104.954297</v>
      </c>
      <c r="BI163" s="17" t="str">
        <f t="shared" si="165"/>
        <v>[39.72124,-104.954297],</v>
      </c>
      <c r="BJ163" s="17"/>
      <c r="BK163" s="17" t="str">
        <f t="shared" si="175"/>
        <v/>
      </c>
      <c r="BL163" s="7"/>
    </row>
    <row r="164" spans="2:64" ht="18.75" customHeight="1">
      <c r="B164" t="s">
        <v>202</v>
      </c>
      <c r="C164" t="s">
        <v>306</v>
      </c>
      <c r="E164" s="17" t="s">
        <v>1083</v>
      </c>
      <c r="G164" s="17" t="s">
        <v>599</v>
      </c>
      <c r="J164" t="s">
        <v>436</v>
      </c>
      <c r="K164" t="s">
        <v>438</v>
      </c>
      <c r="L164" t="s">
        <v>436</v>
      </c>
      <c r="M164" t="s">
        <v>438</v>
      </c>
      <c r="N164" t="s">
        <v>436</v>
      </c>
      <c r="O164" t="s">
        <v>438</v>
      </c>
      <c r="P164" t="s">
        <v>436</v>
      </c>
      <c r="Q164" t="s">
        <v>438</v>
      </c>
      <c r="R164" t="s">
        <v>436</v>
      </c>
      <c r="S164" t="s">
        <v>438</v>
      </c>
      <c r="V164" s="17" t="s">
        <v>1081</v>
      </c>
      <c r="W164" s="17" t="str">
        <f t="shared" si="143"/>
        <v/>
      </c>
      <c r="X164" s="17" t="str">
        <f t="shared" si="144"/>
        <v/>
      </c>
      <c r="Y164" s="17">
        <f t="shared" si="145"/>
        <v>15</v>
      </c>
      <c r="Z164" s="17">
        <f t="shared" si="146"/>
        <v>18</v>
      </c>
      <c r="AA164" s="17">
        <f t="shared" si="147"/>
        <v>15</v>
      </c>
      <c r="AB164" s="17">
        <f t="shared" si="148"/>
        <v>18</v>
      </c>
      <c r="AC164" s="17">
        <f t="shared" si="149"/>
        <v>15</v>
      </c>
      <c r="AD164" s="17">
        <f t="shared" si="150"/>
        <v>18</v>
      </c>
      <c r="AE164" s="17">
        <f t="shared" si="151"/>
        <v>15</v>
      </c>
      <c r="AF164" s="17">
        <f t="shared" si="152"/>
        <v>18</v>
      </c>
      <c r="AG164" s="17">
        <f t="shared" si="153"/>
        <v>15</v>
      </c>
      <c r="AH164" s="17">
        <f t="shared" si="154"/>
        <v>18</v>
      </c>
      <c r="AI164" s="17" t="str">
        <f t="shared" si="155"/>
        <v/>
      </c>
      <c r="AJ164" s="17" t="str">
        <f t="shared" si="156"/>
        <v/>
      </c>
      <c r="AK164" s="17" t="str">
        <f t="shared" si="157"/>
        <v/>
      </c>
      <c r="AL164" s="17" t="str">
        <f t="shared" si="158"/>
        <v>3pm-6pm</v>
      </c>
      <c r="AM164" s="17" t="str">
        <f t="shared" si="159"/>
        <v>3pm-6pm</v>
      </c>
      <c r="AN164" s="17" t="str">
        <f t="shared" si="160"/>
        <v>3pm-6pm</v>
      </c>
      <c r="AO164" s="17" t="str">
        <f t="shared" si="161"/>
        <v>3pm-6pm</v>
      </c>
      <c r="AP164" s="17" t="str">
        <f t="shared" si="162"/>
        <v>3pm-6pm</v>
      </c>
      <c r="AQ164" s="17" t="str">
        <f t="shared" si="163"/>
        <v/>
      </c>
      <c r="AR164" s="17" t="s">
        <v>781</v>
      </c>
      <c r="AV164" s="17" t="s">
        <v>29</v>
      </c>
      <c r="AW164" s="17" t="s">
        <v>29</v>
      </c>
      <c r="AX164" s="16" t="str">
        <f t="shared" si="16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67"/>
        <v/>
      </c>
      <c r="AZ164" s="17" t="str">
        <f t="shared" si="168"/>
        <v/>
      </c>
      <c r="BA164" s="17" t="str">
        <f t="shared" si="169"/>
        <v/>
      </c>
      <c r="BB164" s="17" t="str">
        <f t="shared" si="170"/>
        <v>&lt;img src=@img/drinkicon.png@&gt;</v>
      </c>
      <c r="BC164" s="17" t="str">
        <f t="shared" si="171"/>
        <v>&lt;img src=@img/foodicon.png@&gt;</v>
      </c>
      <c r="BD164" s="17" t="str">
        <f t="shared" si="172"/>
        <v>&lt;img src=@img/drinkicon.png@&gt;&lt;img src=@img/foodicon.png@&gt;</v>
      </c>
      <c r="BE164" s="17" t="str">
        <f t="shared" si="173"/>
        <v>drink food  med LoDo</v>
      </c>
      <c r="BF164" s="17" t="str">
        <f t="shared" si="174"/>
        <v>LoDo</v>
      </c>
      <c r="BG164" s="17">
        <v>39.752943999999999</v>
      </c>
      <c r="BH164" s="17">
        <v>-104.999077</v>
      </c>
      <c r="BI164" s="17" t="str">
        <f t="shared" si="165"/>
        <v>[39.752944,-104.999077],</v>
      </c>
      <c r="BJ164" s="17"/>
      <c r="BK164" s="17" t="str">
        <f t="shared" si="175"/>
        <v/>
      </c>
      <c r="BL164" s="7"/>
    </row>
    <row r="165" spans="2:64" ht="18.75" customHeight="1">
      <c r="B165" t="s">
        <v>117</v>
      </c>
      <c r="C165" t="s">
        <v>321</v>
      </c>
      <c r="E165" s="17" t="s">
        <v>1083</v>
      </c>
      <c r="G165" s="17" t="s">
        <v>515</v>
      </c>
      <c r="H165" t="s">
        <v>436</v>
      </c>
      <c r="I165" t="s">
        <v>438</v>
      </c>
      <c r="J165" t="s">
        <v>436</v>
      </c>
      <c r="K165" t="s">
        <v>438</v>
      </c>
      <c r="L165" t="s">
        <v>436</v>
      </c>
      <c r="M165" t="s">
        <v>438</v>
      </c>
      <c r="N165">
        <v>1500</v>
      </c>
      <c r="O165" t="s">
        <v>438</v>
      </c>
      <c r="P165" t="s">
        <v>436</v>
      </c>
      <c r="Q165" t="s">
        <v>438</v>
      </c>
      <c r="R165" t="s">
        <v>436</v>
      </c>
      <c r="S165" t="s">
        <v>438</v>
      </c>
      <c r="T165" t="s">
        <v>436</v>
      </c>
      <c r="U165" t="s">
        <v>438</v>
      </c>
      <c r="V165" s="8" t="s">
        <v>338</v>
      </c>
      <c r="W165" s="17">
        <f t="shared" si="143"/>
        <v>15</v>
      </c>
      <c r="X165" s="17">
        <f t="shared" si="144"/>
        <v>18</v>
      </c>
      <c r="Y165" s="17">
        <f t="shared" si="145"/>
        <v>15</v>
      </c>
      <c r="Z165" s="17">
        <f t="shared" si="146"/>
        <v>18</v>
      </c>
      <c r="AA165" s="17">
        <f t="shared" si="147"/>
        <v>15</v>
      </c>
      <c r="AB165" s="17">
        <f t="shared" si="148"/>
        <v>18</v>
      </c>
      <c r="AC165" s="17">
        <f t="shared" si="149"/>
        <v>15</v>
      </c>
      <c r="AD165" s="17">
        <f t="shared" si="150"/>
        <v>18</v>
      </c>
      <c r="AE165" s="17">
        <f t="shared" si="151"/>
        <v>15</v>
      </c>
      <c r="AF165" s="17">
        <f t="shared" si="152"/>
        <v>18</v>
      </c>
      <c r="AG165" s="17">
        <f t="shared" si="153"/>
        <v>15</v>
      </c>
      <c r="AH165" s="17">
        <f t="shared" si="154"/>
        <v>18</v>
      </c>
      <c r="AI165" s="17">
        <f t="shared" si="155"/>
        <v>15</v>
      </c>
      <c r="AJ165" s="17">
        <f t="shared" si="156"/>
        <v>18</v>
      </c>
      <c r="AK165" s="17" t="str">
        <f t="shared" si="157"/>
        <v>3pm-6pm</v>
      </c>
      <c r="AL165" s="17" t="str">
        <f t="shared" si="158"/>
        <v>3pm-6pm</v>
      </c>
      <c r="AM165" s="17" t="str">
        <f t="shared" si="159"/>
        <v>3pm-6pm</v>
      </c>
      <c r="AN165" s="17" t="str">
        <f t="shared" si="160"/>
        <v>3pm-6pm</v>
      </c>
      <c r="AO165" s="17" t="str">
        <f t="shared" si="161"/>
        <v>3pm-6pm</v>
      </c>
      <c r="AP165" s="17" t="str">
        <f t="shared" si="162"/>
        <v>3pm-6pm</v>
      </c>
      <c r="AQ165" s="17" t="str">
        <f t="shared" si="163"/>
        <v>3pm-6pm</v>
      </c>
      <c r="AR165" s="1" t="s">
        <v>701</v>
      </c>
      <c r="AV165" s="4" t="s">
        <v>29</v>
      </c>
      <c r="AW165" s="4" t="s">
        <v>29</v>
      </c>
      <c r="AX165" s="16" t="str">
        <f t="shared" si="16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67"/>
        <v/>
      </c>
      <c r="AZ165" s="17" t="str">
        <f t="shared" si="168"/>
        <v/>
      </c>
      <c r="BA165" s="17" t="str">
        <f t="shared" si="169"/>
        <v/>
      </c>
      <c r="BB165" s="17" t="str">
        <f t="shared" si="170"/>
        <v>&lt;img src=@img/drinkicon.png@&gt;</v>
      </c>
      <c r="BC165" s="17" t="str">
        <f t="shared" si="171"/>
        <v>&lt;img src=@img/foodicon.png@&gt;</v>
      </c>
      <c r="BD165" s="17" t="str">
        <f t="shared" si="172"/>
        <v>&lt;img src=@img/drinkicon.png@&gt;&lt;img src=@img/foodicon.png@&gt;</v>
      </c>
      <c r="BE165" s="17" t="str">
        <f t="shared" si="173"/>
        <v>drink food  med Ballpark</v>
      </c>
      <c r="BF165" s="17" t="str">
        <f t="shared" si="174"/>
        <v>Ballpark</v>
      </c>
      <c r="BG165" s="17">
        <v>39.754505999999999</v>
      </c>
      <c r="BH165" s="17">
        <v>-104.99097</v>
      </c>
      <c r="BI165" s="17" t="str">
        <f t="shared" si="165"/>
        <v>[39.754506,-104.99097],</v>
      </c>
      <c r="BJ165" s="17"/>
      <c r="BK165" s="17" t="str">
        <f t="shared" si="175"/>
        <v/>
      </c>
      <c r="BL165" s="7"/>
    </row>
    <row r="166" spans="2:64" ht="18.75" customHeight="1">
      <c r="B166" s="17" t="s">
        <v>118</v>
      </c>
      <c r="C166" t="s">
        <v>847</v>
      </c>
      <c r="E166" s="17" t="s">
        <v>1083</v>
      </c>
      <c r="G166" s="17" t="s">
        <v>516</v>
      </c>
      <c r="H166" t="s">
        <v>436</v>
      </c>
      <c r="I166" t="s">
        <v>438</v>
      </c>
      <c r="J166" t="s">
        <v>436</v>
      </c>
      <c r="K166" t="s">
        <v>438</v>
      </c>
      <c r="L166" t="s">
        <v>436</v>
      </c>
      <c r="M166" t="s">
        <v>438</v>
      </c>
      <c r="N166" t="s">
        <v>436</v>
      </c>
      <c r="O166" t="s">
        <v>438</v>
      </c>
      <c r="P166" t="s">
        <v>436</v>
      </c>
      <c r="Q166" t="s">
        <v>438</v>
      </c>
      <c r="R166">
        <v>1500</v>
      </c>
      <c r="S166" t="s">
        <v>438</v>
      </c>
      <c r="T166" t="s">
        <v>436</v>
      </c>
      <c r="U166" t="s">
        <v>438</v>
      </c>
      <c r="V166" s="8" t="s">
        <v>338</v>
      </c>
      <c r="W166" s="17">
        <f t="shared" si="143"/>
        <v>15</v>
      </c>
      <c r="X166" s="17">
        <f t="shared" si="144"/>
        <v>18</v>
      </c>
      <c r="Y166" s="17">
        <f t="shared" si="145"/>
        <v>15</v>
      </c>
      <c r="Z166" s="17">
        <f t="shared" si="146"/>
        <v>18</v>
      </c>
      <c r="AA166" s="17">
        <f t="shared" si="147"/>
        <v>15</v>
      </c>
      <c r="AB166" s="17">
        <f t="shared" si="148"/>
        <v>18</v>
      </c>
      <c r="AC166" s="17">
        <f t="shared" si="149"/>
        <v>15</v>
      </c>
      <c r="AD166" s="17">
        <f t="shared" si="150"/>
        <v>18</v>
      </c>
      <c r="AE166" s="17">
        <f t="shared" si="151"/>
        <v>15</v>
      </c>
      <c r="AF166" s="17">
        <f t="shared" si="152"/>
        <v>18</v>
      </c>
      <c r="AG166" s="17">
        <f t="shared" si="153"/>
        <v>15</v>
      </c>
      <c r="AH166" s="17">
        <f t="shared" si="154"/>
        <v>18</v>
      </c>
      <c r="AI166" s="17">
        <f t="shared" si="155"/>
        <v>15</v>
      </c>
      <c r="AJ166" s="17">
        <f t="shared" si="156"/>
        <v>18</v>
      </c>
      <c r="AK166" s="17" t="str">
        <f t="shared" si="157"/>
        <v>3pm-6pm</v>
      </c>
      <c r="AL166" s="17" t="str">
        <f t="shared" si="158"/>
        <v>3pm-6pm</v>
      </c>
      <c r="AM166" s="17" t="str">
        <f t="shared" si="159"/>
        <v>3pm-6pm</v>
      </c>
      <c r="AN166" s="17" t="str">
        <f t="shared" si="160"/>
        <v>3pm-6pm</v>
      </c>
      <c r="AO166" s="17" t="str">
        <f t="shared" si="161"/>
        <v>3pm-6pm</v>
      </c>
      <c r="AP166" s="17" t="str">
        <f t="shared" si="162"/>
        <v>3pm-6pm</v>
      </c>
      <c r="AQ166" s="17" t="str">
        <f t="shared" si="163"/>
        <v>3pm-6pm</v>
      </c>
      <c r="AR166" s="1" t="s">
        <v>701</v>
      </c>
      <c r="AV166" s="4" t="s">
        <v>29</v>
      </c>
      <c r="AW166" s="4" t="s">
        <v>29</v>
      </c>
      <c r="AX166" s="16" t="str">
        <f t="shared" si="16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67"/>
        <v/>
      </c>
      <c r="AZ166" s="17" t="str">
        <f t="shared" si="168"/>
        <v/>
      </c>
      <c r="BA166" s="17" t="str">
        <f t="shared" si="169"/>
        <v/>
      </c>
      <c r="BB166" s="17" t="str">
        <f t="shared" si="170"/>
        <v>&lt;img src=@img/drinkicon.png@&gt;</v>
      </c>
      <c r="BC166" s="17" t="str">
        <f t="shared" si="171"/>
        <v>&lt;img src=@img/foodicon.png@&gt;</v>
      </c>
      <c r="BD166" s="17" t="str">
        <f t="shared" si="172"/>
        <v>&lt;img src=@img/drinkicon.png@&gt;&lt;img src=@img/foodicon.png@&gt;</v>
      </c>
      <c r="BE166" s="17" t="str">
        <f t="shared" si="173"/>
        <v>drink food  med meadows</v>
      </c>
      <c r="BF166" s="17" t="str">
        <f t="shared" si="174"/>
        <v>Park Meadows</v>
      </c>
      <c r="BG166" s="17">
        <v>39.579492999999999</v>
      </c>
      <c r="BH166" s="17">
        <v>-104.87091100000001</v>
      </c>
      <c r="BI166" s="17" t="str">
        <f t="shared" si="165"/>
        <v>[39.579493,-104.870911],</v>
      </c>
      <c r="BJ166" s="17"/>
      <c r="BK166" s="17" t="str">
        <f t="shared" si="175"/>
        <v/>
      </c>
      <c r="BL166" s="7"/>
    </row>
    <row r="167" spans="2:64" ht="18.75" customHeight="1">
      <c r="B167" t="s">
        <v>119</v>
      </c>
      <c r="C167" t="s">
        <v>639</v>
      </c>
      <c r="E167" s="17" t="s">
        <v>1083</v>
      </c>
      <c r="G167" s="17" t="s">
        <v>517</v>
      </c>
      <c r="H167" t="s">
        <v>436</v>
      </c>
      <c r="I167" t="s">
        <v>438</v>
      </c>
      <c r="J167" t="s">
        <v>436</v>
      </c>
      <c r="K167" t="s">
        <v>438</v>
      </c>
      <c r="L167" t="s">
        <v>436</v>
      </c>
      <c r="M167" t="s">
        <v>438</v>
      </c>
      <c r="N167" t="s">
        <v>436</v>
      </c>
      <c r="O167" t="s">
        <v>441</v>
      </c>
      <c r="P167" t="s">
        <v>436</v>
      </c>
      <c r="Q167" t="s">
        <v>438</v>
      </c>
      <c r="R167" t="s">
        <v>436</v>
      </c>
      <c r="S167" t="s">
        <v>438</v>
      </c>
      <c r="T167" t="s">
        <v>436</v>
      </c>
      <c r="U167" t="s">
        <v>438</v>
      </c>
      <c r="V167" s="8" t="s">
        <v>339</v>
      </c>
      <c r="W167" s="17">
        <f t="shared" si="143"/>
        <v>15</v>
      </c>
      <c r="X167" s="17">
        <f t="shared" si="144"/>
        <v>18</v>
      </c>
      <c r="Y167" s="17">
        <f t="shared" si="145"/>
        <v>15</v>
      </c>
      <c r="Z167" s="17">
        <f t="shared" si="146"/>
        <v>18</v>
      </c>
      <c r="AA167" s="17">
        <f t="shared" si="147"/>
        <v>15</v>
      </c>
      <c r="AB167" s="17">
        <f t="shared" si="148"/>
        <v>18</v>
      </c>
      <c r="AC167" s="17">
        <f t="shared" si="149"/>
        <v>15</v>
      </c>
      <c r="AD167" s="17">
        <f t="shared" si="150"/>
        <v>17.3</v>
      </c>
      <c r="AE167" s="17">
        <f t="shared" si="151"/>
        <v>15</v>
      </c>
      <c r="AF167" s="17">
        <f t="shared" si="152"/>
        <v>18</v>
      </c>
      <c r="AG167" s="17">
        <f t="shared" si="153"/>
        <v>15</v>
      </c>
      <c r="AH167" s="17">
        <f t="shared" si="154"/>
        <v>18</v>
      </c>
      <c r="AI167" s="17">
        <f t="shared" si="155"/>
        <v>15</v>
      </c>
      <c r="AJ167" s="17">
        <f t="shared" si="156"/>
        <v>18</v>
      </c>
      <c r="AK167" s="17" t="str">
        <f t="shared" si="157"/>
        <v>3pm-6pm</v>
      </c>
      <c r="AL167" s="17" t="str">
        <f t="shared" si="158"/>
        <v>3pm-6pm</v>
      </c>
      <c r="AM167" s="17" t="str">
        <f t="shared" si="159"/>
        <v>3pm-6pm</v>
      </c>
      <c r="AN167" s="17" t="str">
        <f t="shared" si="160"/>
        <v>3pm-5.3pm</v>
      </c>
      <c r="AO167" s="17" t="str">
        <f t="shared" si="161"/>
        <v>3pm-6pm</v>
      </c>
      <c r="AP167" s="17" t="str">
        <f t="shared" si="162"/>
        <v>3pm-6pm</v>
      </c>
      <c r="AQ167" s="17" t="str">
        <f t="shared" si="163"/>
        <v>3pm-6pm</v>
      </c>
      <c r="AR167" s="17" t="s">
        <v>702</v>
      </c>
      <c r="AV167" s="4" t="s">
        <v>29</v>
      </c>
      <c r="AW167" s="4" t="s">
        <v>30</v>
      </c>
      <c r="AX167" s="16" t="str">
        <f t="shared" si="16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67"/>
        <v/>
      </c>
      <c r="AZ167" s="17" t="str">
        <f t="shared" si="168"/>
        <v/>
      </c>
      <c r="BA167" s="17" t="str">
        <f t="shared" si="169"/>
        <v/>
      </c>
      <c r="BB167" s="17" t="str">
        <f t="shared" si="170"/>
        <v>&lt;img src=@img/drinkicon.png@&gt;</v>
      </c>
      <c r="BC167" s="17" t="str">
        <f t="shared" si="171"/>
        <v/>
      </c>
      <c r="BD167" s="17" t="str">
        <f t="shared" si="172"/>
        <v>&lt;img src=@img/drinkicon.png@&gt;</v>
      </c>
      <c r="BE167" s="17" t="str">
        <f t="shared" si="173"/>
        <v>drink  med Cherry</v>
      </c>
      <c r="BF167" s="17" t="str">
        <f t="shared" si="174"/>
        <v>Cherry Creek</v>
      </c>
      <c r="BG167" s="17">
        <v>39.719656000000001</v>
      </c>
      <c r="BH167" s="17">
        <v>-104.953124</v>
      </c>
      <c r="BI167" s="17" t="str">
        <f t="shared" si="165"/>
        <v>[39.719656,-104.953124],</v>
      </c>
      <c r="BJ167" s="17"/>
      <c r="BK167" s="17" t="str">
        <f t="shared" si="175"/>
        <v/>
      </c>
      <c r="BL167" s="7"/>
    </row>
    <row r="168" spans="2:64" ht="18.75" customHeight="1">
      <c r="B168" s="17" t="s">
        <v>120</v>
      </c>
      <c r="C168" t="s">
        <v>306</v>
      </c>
      <c r="E168" s="17" t="s">
        <v>1083</v>
      </c>
      <c r="G168" s="17" t="s">
        <v>518</v>
      </c>
      <c r="H168" t="s">
        <v>436</v>
      </c>
      <c r="I168" t="s">
        <v>438</v>
      </c>
      <c r="J168" t="s">
        <v>436</v>
      </c>
      <c r="K168" t="s">
        <v>438</v>
      </c>
      <c r="L168" t="s">
        <v>436</v>
      </c>
      <c r="M168" t="s">
        <v>438</v>
      </c>
      <c r="N168" t="s">
        <v>436</v>
      </c>
      <c r="O168" t="s">
        <v>438</v>
      </c>
      <c r="P168" t="s">
        <v>436</v>
      </c>
      <c r="Q168" t="s">
        <v>438</v>
      </c>
      <c r="R168" t="s">
        <v>436</v>
      </c>
      <c r="S168" t="s">
        <v>438</v>
      </c>
      <c r="T168" t="s">
        <v>436</v>
      </c>
      <c r="U168" t="s">
        <v>438</v>
      </c>
      <c r="V168" s="8" t="s">
        <v>340</v>
      </c>
      <c r="W168" s="17">
        <f t="shared" si="143"/>
        <v>15</v>
      </c>
      <c r="X168" s="17">
        <f t="shared" si="144"/>
        <v>18</v>
      </c>
      <c r="Y168" s="17">
        <f t="shared" si="145"/>
        <v>15</v>
      </c>
      <c r="Z168" s="17">
        <f t="shared" si="146"/>
        <v>18</v>
      </c>
      <c r="AA168" s="17">
        <f t="shared" si="147"/>
        <v>15</v>
      </c>
      <c r="AB168" s="17">
        <f t="shared" si="148"/>
        <v>18</v>
      </c>
      <c r="AC168" s="17">
        <f t="shared" si="149"/>
        <v>15</v>
      </c>
      <c r="AD168" s="17">
        <f t="shared" si="150"/>
        <v>18</v>
      </c>
      <c r="AE168" s="17">
        <f t="shared" si="151"/>
        <v>15</v>
      </c>
      <c r="AF168" s="17">
        <f t="shared" si="152"/>
        <v>18</v>
      </c>
      <c r="AG168" s="17">
        <f t="shared" si="153"/>
        <v>15</v>
      </c>
      <c r="AH168" s="17">
        <f t="shared" si="154"/>
        <v>18</v>
      </c>
      <c r="AI168" s="17">
        <f t="shared" si="155"/>
        <v>15</v>
      </c>
      <c r="AJ168" s="17">
        <f t="shared" si="156"/>
        <v>18</v>
      </c>
      <c r="AK168" s="17" t="str">
        <f t="shared" si="157"/>
        <v>3pm-6pm</v>
      </c>
      <c r="AL168" s="17" t="str">
        <f t="shared" si="158"/>
        <v>3pm-6pm</v>
      </c>
      <c r="AM168" s="17" t="str">
        <f t="shared" si="159"/>
        <v>3pm-6pm</v>
      </c>
      <c r="AN168" s="17" t="str">
        <f t="shared" si="160"/>
        <v>3pm-6pm</v>
      </c>
      <c r="AO168" s="17" t="str">
        <f t="shared" si="161"/>
        <v>3pm-6pm</v>
      </c>
      <c r="AP168" s="17" t="str">
        <f t="shared" si="162"/>
        <v>3pm-6pm</v>
      </c>
      <c r="AQ168" s="17" t="str">
        <f t="shared" si="163"/>
        <v>3pm-6pm</v>
      </c>
      <c r="AR168" s="1" t="s">
        <v>702</v>
      </c>
      <c r="AV168" s="4" t="s">
        <v>29</v>
      </c>
      <c r="AW168" s="4" t="s">
        <v>30</v>
      </c>
      <c r="AX168" s="16" t="str">
        <f t="shared" si="16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67"/>
        <v/>
      </c>
      <c r="AZ168" s="17" t="str">
        <f t="shared" si="168"/>
        <v/>
      </c>
      <c r="BA168" s="17" t="str">
        <f t="shared" si="169"/>
        <v/>
      </c>
      <c r="BB168" s="17" t="str">
        <f t="shared" si="170"/>
        <v>&lt;img src=@img/drinkicon.png@&gt;</v>
      </c>
      <c r="BC168" s="17" t="str">
        <f t="shared" si="171"/>
        <v/>
      </c>
      <c r="BD168" s="17" t="str">
        <f t="shared" si="172"/>
        <v>&lt;img src=@img/drinkicon.png@&gt;</v>
      </c>
      <c r="BE168" s="17" t="str">
        <f t="shared" si="173"/>
        <v>drink  med LoDo</v>
      </c>
      <c r="BF168" s="17" t="str">
        <f t="shared" si="174"/>
        <v>LoDo</v>
      </c>
      <c r="BG168" s="17">
        <v>39.751446000000001</v>
      </c>
      <c r="BH168" s="17">
        <v>-105.00169200000001</v>
      </c>
      <c r="BI168" s="17" t="str">
        <f t="shared" si="165"/>
        <v>[39.751446,-105.001692],</v>
      </c>
      <c r="BJ168" s="17"/>
      <c r="BK168" s="17" t="str">
        <f t="shared" si="175"/>
        <v/>
      </c>
      <c r="BL168" s="7"/>
    </row>
    <row r="169" spans="2:64" ht="18.75" customHeight="1">
      <c r="B169" t="s">
        <v>121</v>
      </c>
      <c r="C169" t="s">
        <v>301</v>
      </c>
      <c r="E169" s="17" t="s">
        <v>1083</v>
      </c>
      <c r="G169" s="17" t="s">
        <v>519</v>
      </c>
      <c r="H169" t="s">
        <v>436</v>
      </c>
      <c r="I169" t="s">
        <v>438</v>
      </c>
      <c r="J169" t="s">
        <v>436</v>
      </c>
      <c r="K169" t="s">
        <v>438</v>
      </c>
      <c r="L169" t="s">
        <v>436</v>
      </c>
      <c r="M169" t="s">
        <v>438</v>
      </c>
      <c r="N169" t="s">
        <v>436</v>
      </c>
      <c r="O169" t="s">
        <v>438</v>
      </c>
      <c r="P169" t="s">
        <v>436</v>
      </c>
      <c r="Q169" t="s">
        <v>438</v>
      </c>
      <c r="R169" t="s">
        <v>436</v>
      </c>
      <c r="S169" t="s">
        <v>438</v>
      </c>
      <c r="T169" t="s">
        <v>436</v>
      </c>
      <c r="U169" t="s">
        <v>438</v>
      </c>
      <c r="V169" s="8" t="s">
        <v>339</v>
      </c>
      <c r="W169" s="17">
        <f t="shared" si="143"/>
        <v>15</v>
      </c>
      <c r="X169" s="17">
        <f t="shared" si="144"/>
        <v>18</v>
      </c>
      <c r="Y169" s="17">
        <f t="shared" si="145"/>
        <v>15</v>
      </c>
      <c r="Z169" s="17">
        <f t="shared" si="146"/>
        <v>18</v>
      </c>
      <c r="AA169" s="17">
        <f t="shared" si="147"/>
        <v>15</v>
      </c>
      <c r="AB169" s="17">
        <f t="shared" si="148"/>
        <v>18</v>
      </c>
      <c r="AC169" s="17">
        <f t="shared" si="149"/>
        <v>15</v>
      </c>
      <c r="AD169" s="17">
        <f t="shared" si="150"/>
        <v>18</v>
      </c>
      <c r="AE169" s="17">
        <f t="shared" si="151"/>
        <v>15</v>
      </c>
      <c r="AF169" s="17">
        <f t="shared" si="152"/>
        <v>18</v>
      </c>
      <c r="AG169" s="17">
        <f t="shared" si="153"/>
        <v>15</v>
      </c>
      <c r="AH169" s="17">
        <f t="shared" si="154"/>
        <v>18</v>
      </c>
      <c r="AI169" s="17">
        <f t="shared" si="155"/>
        <v>15</v>
      </c>
      <c r="AJ169" s="17">
        <f t="shared" si="156"/>
        <v>18</v>
      </c>
      <c r="AK169" s="17" t="str">
        <f t="shared" si="157"/>
        <v>3pm-6pm</v>
      </c>
      <c r="AL169" s="17" t="str">
        <f t="shared" si="158"/>
        <v>3pm-6pm</v>
      </c>
      <c r="AM169" s="17" t="str">
        <f t="shared" si="159"/>
        <v>3pm-6pm</v>
      </c>
      <c r="AN169" s="17" t="str">
        <f t="shared" si="160"/>
        <v>3pm-6pm</v>
      </c>
      <c r="AO169" s="17" t="str">
        <f t="shared" si="161"/>
        <v>3pm-6pm</v>
      </c>
      <c r="AP169" s="17" t="str">
        <f t="shared" si="162"/>
        <v>3pm-6pm</v>
      </c>
      <c r="AQ169" s="17" t="str">
        <f t="shared" si="163"/>
        <v>3pm-6pm</v>
      </c>
      <c r="AR169" s="17" t="s">
        <v>702</v>
      </c>
      <c r="AV169" s="17" t="s">
        <v>29</v>
      </c>
      <c r="AW169" s="17" t="s">
        <v>30</v>
      </c>
      <c r="AX169" s="16" t="str">
        <f t="shared" si="16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67"/>
        <v/>
      </c>
      <c r="AZ169" s="17" t="str">
        <f t="shared" si="168"/>
        <v/>
      </c>
      <c r="BA169" s="17" t="str">
        <f t="shared" si="169"/>
        <v/>
      </c>
      <c r="BB169" s="17" t="str">
        <f t="shared" si="170"/>
        <v>&lt;img src=@img/drinkicon.png@&gt;</v>
      </c>
      <c r="BC169" s="17" t="str">
        <f t="shared" si="171"/>
        <v/>
      </c>
      <c r="BD169" s="17" t="str">
        <f t="shared" si="172"/>
        <v>&lt;img src=@img/drinkicon.png@&gt;</v>
      </c>
      <c r="BE169" s="17" t="str">
        <f t="shared" si="173"/>
        <v>drink  med Uptown</v>
      </c>
      <c r="BF169" s="17" t="str">
        <f t="shared" si="174"/>
        <v>Uptown</v>
      </c>
      <c r="BG169" s="17">
        <v>39.746012999999998</v>
      </c>
      <c r="BH169" s="17">
        <v>-104.980836</v>
      </c>
      <c r="BI169" s="17" t="str">
        <f t="shared" si="165"/>
        <v>[39.746013,-104.980836],</v>
      </c>
      <c r="BJ169" s="17"/>
      <c r="BK169" s="17" t="str">
        <f t="shared" si="175"/>
        <v/>
      </c>
      <c r="BL169" s="7"/>
    </row>
    <row r="170" spans="2:64" ht="18.75" customHeight="1">
      <c r="B170" t="s">
        <v>122</v>
      </c>
      <c r="C170" t="s">
        <v>306</v>
      </c>
      <c r="E170" s="17" t="s">
        <v>1083</v>
      </c>
      <c r="G170" s="17" t="s">
        <v>520</v>
      </c>
      <c r="J170" t="s">
        <v>440</v>
      </c>
      <c r="K170" t="s">
        <v>439</v>
      </c>
      <c r="N170" t="s">
        <v>440</v>
      </c>
      <c r="O170" t="s">
        <v>439</v>
      </c>
      <c r="P170" t="s">
        <v>440</v>
      </c>
      <c r="Q170" t="s">
        <v>439</v>
      </c>
      <c r="R170" t="s">
        <v>440</v>
      </c>
      <c r="S170" t="s">
        <v>439</v>
      </c>
      <c r="T170" t="s">
        <v>440</v>
      </c>
      <c r="U170" t="s">
        <v>439</v>
      </c>
      <c r="V170" s="8" t="s">
        <v>341</v>
      </c>
      <c r="W170" s="17" t="str">
        <f t="shared" si="143"/>
        <v/>
      </c>
      <c r="X170" s="17" t="str">
        <f t="shared" si="144"/>
        <v/>
      </c>
      <c r="Y170" s="17">
        <f t="shared" si="145"/>
        <v>17</v>
      </c>
      <c r="Z170" s="17">
        <f t="shared" si="146"/>
        <v>19</v>
      </c>
      <c r="AA170" s="17" t="str">
        <f t="shared" si="147"/>
        <v/>
      </c>
      <c r="AB170" s="17" t="str">
        <f t="shared" si="148"/>
        <v/>
      </c>
      <c r="AC170" s="17">
        <f t="shared" si="149"/>
        <v>17</v>
      </c>
      <c r="AD170" s="17">
        <f t="shared" si="150"/>
        <v>19</v>
      </c>
      <c r="AE170" s="17">
        <f t="shared" si="151"/>
        <v>17</v>
      </c>
      <c r="AF170" s="17">
        <f t="shared" si="152"/>
        <v>19</v>
      </c>
      <c r="AG170" s="17">
        <f t="shared" si="153"/>
        <v>17</v>
      </c>
      <c r="AH170" s="17">
        <f t="shared" si="154"/>
        <v>19</v>
      </c>
      <c r="AI170" s="17">
        <f t="shared" si="155"/>
        <v>17</v>
      </c>
      <c r="AJ170" s="17">
        <f t="shared" si="156"/>
        <v>19</v>
      </c>
      <c r="AK170" s="17" t="str">
        <f t="shared" si="157"/>
        <v/>
      </c>
      <c r="AL170" s="17" t="str">
        <f t="shared" si="158"/>
        <v>5pm-7pm</v>
      </c>
      <c r="AM170" s="17" t="str">
        <f t="shared" si="159"/>
        <v/>
      </c>
      <c r="AN170" s="17" t="str">
        <f t="shared" si="160"/>
        <v>5pm-7pm</v>
      </c>
      <c r="AO170" s="17" t="str">
        <f t="shared" si="161"/>
        <v>5pm-7pm</v>
      </c>
      <c r="AP170" s="17" t="str">
        <f t="shared" si="162"/>
        <v>5pm-7pm</v>
      </c>
      <c r="AQ170" s="17" t="str">
        <f t="shared" si="163"/>
        <v>5pm-7pm</v>
      </c>
      <c r="AR170" s="1" t="s">
        <v>703</v>
      </c>
      <c r="AV170" s="4" t="s">
        <v>29</v>
      </c>
      <c r="AW170" s="4" t="s">
        <v>30</v>
      </c>
      <c r="AX170" s="16" t="str">
        <f t="shared" si="16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67"/>
        <v/>
      </c>
      <c r="AZ170" s="17" t="str">
        <f t="shared" si="168"/>
        <v/>
      </c>
      <c r="BA170" s="17" t="str">
        <f t="shared" si="169"/>
        <v/>
      </c>
      <c r="BB170" s="17" t="str">
        <f t="shared" si="170"/>
        <v>&lt;img src=@img/drinkicon.png@&gt;</v>
      </c>
      <c r="BC170" s="17" t="str">
        <f t="shared" si="171"/>
        <v/>
      </c>
      <c r="BD170" s="17" t="str">
        <f t="shared" si="172"/>
        <v>&lt;img src=@img/drinkicon.png@&gt;</v>
      </c>
      <c r="BE170" s="17" t="str">
        <f t="shared" si="173"/>
        <v>drink  med LoDo</v>
      </c>
      <c r="BF170" s="17" t="str">
        <f t="shared" si="174"/>
        <v>LoDo</v>
      </c>
      <c r="BG170" s="17">
        <v>39.750191000000001</v>
      </c>
      <c r="BH170" s="17">
        <v>-104.997406</v>
      </c>
      <c r="BI170" s="17" t="str">
        <f t="shared" si="165"/>
        <v>[39.750191,-104.997406],</v>
      </c>
      <c r="BJ170" s="17"/>
      <c r="BK170" s="17" t="str">
        <f t="shared" si="175"/>
        <v/>
      </c>
      <c r="BL170" s="7"/>
    </row>
    <row r="171" spans="2:64" ht="18.75" customHeight="1">
      <c r="B171" t="s">
        <v>203</v>
      </c>
      <c r="C171" s="17" t="s">
        <v>305</v>
      </c>
      <c r="E171" s="17" t="s">
        <v>1083</v>
      </c>
      <c r="G171" s="17" t="s">
        <v>600</v>
      </c>
      <c r="J171" t="s">
        <v>443</v>
      </c>
      <c r="K171" t="s">
        <v>438</v>
      </c>
      <c r="L171" t="s">
        <v>443</v>
      </c>
      <c r="M171" t="s">
        <v>438</v>
      </c>
      <c r="N171" t="s">
        <v>443</v>
      </c>
      <c r="O171" t="s">
        <v>438</v>
      </c>
      <c r="P171" t="s">
        <v>443</v>
      </c>
      <c r="Q171" t="s">
        <v>438</v>
      </c>
      <c r="R171" t="s">
        <v>443</v>
      </c>
      <c r="S171" t="s">
        <v>438</v>
      </c>
      <c r="V171" s="8" t="s">
        <v>394</v>
      </c>
      <c r="W171" s="17" t="str">
        <f t="shared" si="143"/>
        <v/>
      </c>
      <c r="X171" s="17" t="str">
        <f t="shared" si="144"/>
        <v/>
      </c>
      <c r="Y171" s="17">
        <f t="shared" si="145"/>
        <v>16</v>
      </c>
      <c r="Z171" s="17">
        <f t="shared" si="146"/>
        <v>18</v>
      </c>
      <c r="AA171" s="17">
        <f t="shared" si="147"/>
        <v>16</v>
      </c>
      <c r="AB171" s="17">
        <f t="shared" si="148"/>
        <v>18</v>
      </c>
      <c r="AC171" s="17">
        <f t="shared" si="149"/>
        <v>16</v>
      </c>
      <c r="AD171" s="17">
        <f t="shared" si="150"/>
        <v>18</v>
      </c>
      <c r="AE171" s="17">
        <f t="shared" si="151"/>
        <v>16</v>
      </c>
      <c r="AF171" s="17">
        <f t="shared" si="152"/>
        <v>18</v>
      </c>
      <c r="AG171" s="17">
        <f t="shared" si="153"/>
        <v>16</v>
      </c>
      <c r="AH171" s="17">
        <f t="shared" si="154"/>
        <v>18</v>
      </c>
      <c r="AI171" s="17" t="str">
        <f t="shared" si="155"/>
        <v/>
      </c>
      <c r="AJ171" s="17" t="str">
        <f t="shared" si="156"/>
        <v/>
      </c>
      <c r="AK171" s="17" t="str">
        <f t="shared" si="157"/>
        <v/>
      </c>
      <c r="AL171" s="17" t="str">
        <f t="shared" si="158"/>
        <v>4pm-6pm</v>
      </c>
      <c r="AM171" s="17" t="str">
        <f t="shared" si="159"/>
        <v>4pm-6pm</v>
      </c>
      <c r="AN171" s="17" t="str">
        <f t="shared" si="160"/>
        <v>4pm-6pm</v>
      </c>
      <c r="AO171" s="17" t="str">
        <f t="shared" si="161"/>
        <v>4pm-6pm</v>
      </c>
      <c r="AP171" s="17" t="str">
        <f t="shared" si="162"/>
        <v>4pm-6pm</v>
      </c>
      <c r="AQ171" s="17" t="str">
        <f t="shared" si="163"/>
        <v/>
      </c>
      <c r="AR171" s="5" t="s">
        <v>782</v>
      </c>
      <c r="AV171" s="4" t="s">
        <v>29</v>
      </c>
      <c r="AW171" s="4" t="s">
        <v>29</v>
      </c>
      <c r="AX171" s="16" t="str">
        <f t="shared" si="16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67"/>
        <v/>
      </c>
      <c r="AZ171" s="17" t="str">
        <f t="shared" si="168"/>
        <v/>
      </c>
      <c r="BA171" s="17" t="str">
        <f t="shared" si="169"/>
        <v/>
      </c>
      <c r="BB171" s="17" t="str">
        <f t="shared" si="170"/>
        <v>&lt;img src=@img/drinkicon.png@&gt;</v>
      </c>
      <c r="BC171" s="17" t="str">
        <f t="shared" si="171"/>
        <v>&lt;img src=@img/foodicon.png@&gt;</v>
      </c>
      <c r="BD171" s="17" t="str">
        <f t="shared" si="172"/>
        <v>&lt;img src=@img/drinkicon.png@&gt;&lt;img src=@img/foodicon.png@&gt;</v>
      </c>
      <c r="BE171" s="17" t="str">
        <f t="shared" si="173"/>
        <v>drink food  med Downtown</v>
      </c>
      <c r="BF171" s="17" t="str">
        <f t="shared" si="174"/>
        <v>Downtown</v>
      </c>
      <c r="BG171" s="17">
        <v>39.744129999999998</v>
      </c>
      <c r="BH171" s="17">
        <v>-104.99036700000001</v>
      </c>
      <c r="BI171" s="17" t="str">
        <f t="shared" si="165"/>
        <v>[39.74413,-104.990367],</v>
      </c>
      <c r="BJ171" s="17"/>
      <c r="BK171" s="17" t="str">
        <f t="shared" si="175"/>
        <v/>
      </c>
      <c r="BL171" s="7"/>
    </row>
    <row r="172" spans="2:64" ht="18.75" customHeight="1">
      <c r="B172" t="s">
        <v>263</v>
      </c>
      <c r="C172" t="s">
        <v>845</v>
      </c>
      <c r="E172" s="17" t="s">
        <v>1085</v>
      </c>
      <c r="G172" s="17" t="s">
        <v>292</v>
      </c>
      <c r="H172" t="s">
        <v>443</v>
      </c>
      <c r="I172" t="s">
        <v>450</v>
      </c>
      <c r="J172" t="s">
        <v>443</v>
      </c>
      <c r="K172" t="s">
        <v>450</v>
      </c>
      <c r="L172" t="s">
        <v>443</v>
      </c>
      <c r="M172" t="s">
        <v>450</v>
      </c>
      <c r="N172" t="s">
        <v>443</v>
      </c>
      <c r="O172" t="s">
        <v>450</v>
      </c>
      <c r="P172" t="s">
        <v>443</v>
      </c>
      <c r="Q172" t="s">
        <v>450</v>
      </c>
      <c r="R172" t="s">
        <v>443</v>
      </c>
      <c r="S172" t="s">
        <v>450</v>
      </c>
      <c r="T172" t="s">
        <v>443</v>
      </c>
      <c r="U172" t="s">
        <v>450</v>
      </c>
      <c r="V172" s="8" t="s">
        <v>1077</v>
      </c>
      <c r="W172" s="17">
        <f t="shared" si="143"/>
        <v>16</v>
      </c>
      <c r="X172" s="17">
        <f t="shared" si="144"/>
        <v>20</v>
      </c>
      <c r="Y172" s="17">
        <f t="shared" si="145"/>
        <v>16</v>
      </c>
      <c r="Z172" s="17">
        <f t="shared" si="146"/>
        <v>20</v>
      </c>
      <c r="AA172" s="17">
        <f t="shared" si="147"/>
        <v>16</v>
      </c>
      <c r="AB172" s="17">
        <f t="shared" si="148"/>
        <v>20</v>
      </c>
      <c r="AC172" s="17">
        <f t="shared" si="149"/>
        <v>16</v>
      </c>
      <c r="AD172" s="17">
        <f t="shared" si="150"/>
        <v>20</v>
      </c>
      <c r="AE172" s="17">
        <f t="shared" si="151"/>
        <v>16</v>
      </c>
      <c r="AF172" s="17">
        <f t="shared" si="152"/>
        <v>20</v>
      </c>
      <c r="AG172" s="17">
        <f t="shared" si="153"/>
        <v>16</v>
      </c>
      <c r="AH172" s="17">
        <f t="shared" si="154"/>
        <v>20</v>
      </c>
      <c r="AI172" s="17">
        <f t="shared" si="155"/>
        <v>16</v>
      </c>
      <c r="AJ172" s="17">
        <f t="shared" si="156"/>
        <v>20</v>
      </c>
      <c r="AK172" s="17" t="str">
        <f t="shared" si="157"/>
        <v>4pm-8pm</v>
      </c>
      <c r="AL172" s="17" t="str">
        <f t="shared" si="158"/>
        <v>4pm-8pm</v>
      </c>
      <c r="AM172" s="17" t="str">
        <f t="shared" si="159"/>
        <v>4pm-8pm</v>
      </c>
      <c r="AN172" s="17" t="str">
        <f t="shared" si="160"/>
        <v>4pm-8pm</v>
      </c>
      <c r="AO172" s="17" t="str">
        <f t="shared" si="161"/>
        <v>4pm-8pm</v>
      </c>
      <c r="AP172" s="17" t="str">
        <f t="shared" si="162"/>
        <v>4pm-8pm</v>
      </c>
      <c r="AQ172" s="17" t="str">
        <f t="shared" si="163"/>
        <v>4pm-8pm</v>
      </c>
      <c r="AR172" t="s">
        <v>836</v>
      </c>
      <c r="AS172" t="s">
        <v>433</v>
      </c>
      <c r="AV172" s="17" t="s">
        <v>29</v>
      </c>
      <c r="AW172" s="17" t="s">
        <v>30</v>
      </c>
      <c r="AX172" s="16" t="str">
        <f t="shared" si="16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67"/>
        <v>&lt;img src=@img/outdoor.png@&gt;</v>
      </c>
      <c r="AZ172" s="17" t="str">
        <f t="shared" si="168"/>
        <v/>
      </c>
      <c r="BA172" s="17" t="str">
        <f t="shared" si="169"/>
        <v/>
      </c>
      <c r="BB172" s="17" t="str">
        <f t="shared" si="170"/>
        <v>&lt;img src=@img/drinkicon.png@&gt;</v>
      </c>
      <c r="BC172" s="17" t="str">
        <f t="shared" si="171"/>
        <v/>
      </c>
      <c r="BD172" s="17" t="str">
        <f t="shared" si="172"/>
        <v>&lt;img src=@img/outdoor.png@&gt;&lt;img src=@img/drinkicon.png@&gt;</v>
      </c>
      <c r="BE172" s="17" t="str">
        <f t="shared" si="173"/>
        <v>outdoor drink  low five</v>
      </c>
      <c r="BF172" s="17" t="str">
        <f t="shared" si="174"/>
        <v>Five Points</v>
      </c>
      <c r="BG172" s="17">
        <v>39.759079999999997</v>
      </c>
      <c r="BH172" s="17">
        <v>-104.985001</v>
      </c>
      <c r="BI172" s="17" t="str">
        <f t="shared" si="165"/>
        <v>[39.75908,-104.985001],</v>
      </c>
      <c r="BJ172" s="17"/>
      <c r="BK172" s="17" t="str">
        <f t="shared" si="175"/>
        <v/>
      </c>
      <c r="BL172" s="7"/>
    </row>
    <row r="173" spans="2:64" ht="18.75" customHeight="1">
      <c r="B173" t="s">
        <v>123</v>
      </c>
      <c r="C173" t="s">
        <v>640</v>
      </c>
      <c r="E173" s="17" t="s">
        <v>1083</v>
      </c>
      <c r="G173" s="17" t="s">
        <v>1107</v>
      </c>
      <c r="H173" t="s">
        <v>436</v>
      </c>
      <c r="I173" t="s">
        <v>437</v>
      </c>
      <c r="J173" t="s">
        <v>436</v>
      </c>
      <c r="K173" t="s">
        <v>437</v>
      </c>
      <c r="L173" t="s">
        <v>436</v>
      </c>
      <c r="M173" t="s">
        <v>437</v>
      </c>
      <c r="N173" t="s">
        <v>436</v>
      </c>
      <c r="O173" t="s">
        <v>437</v>
      </c>
      <c r="P173" t="s">
        <v>436</v>
      </c>
      <c r="Q173" t="s">
        <v>437</v>
      </c>
      <c r="R173" t="s">
        <v>436</v>
      </c>
      <c r="S173" t="s">
        <v>437</v>
      </c>
      <c r="T173" t="s">
        <v>436</v>
      </c>
      <c r="U173" t="s">
        <v>437</v>
      </c>
      <c r="V173" s="8" t="s">
        <v>342</v>
      </c>
      <c r="W173" s="17">
        <f t="shared" si="143"/>
        <v>15</v>
      </c>
      <c r="X173" s="17">
        <f t="shared" si="144"/>
        <v>18.3</v>
      </c>
      <c r="Y173" s="17">
        <f t="shared" si="145"/>
        <v>15</v>
      </c>
      <c r="Z173" s="17">
        <f t="shared" si="146"/>
        <v>18.3</v>
      </c>
      <c r="AA173" s="17">
        <f t="shared" si="147"/>
        <v>15</v>
      </c>
      <c r="AB173" s="17">
        <f t="shared" si="148"/>
        <v>18.3</v>
      </c>
      <c r="AC173" s="17">
        <f t="shared" si="149"/>
        <v>15</v>
      </c>
      <c r="AD173" s="17">
        <f t="shared" si="150"/>
        <v>18.3</v>
      </c>
      <c r="AE173" s="17">
        <f t="shared" si="151"/>
        <v>15</v>
      </c>
      <c r="AF173" s="17">
        <f t="shared" si="152"/>
        <v>18.3</v>
      </c>
      <c r="AG173" s="17">
        <f t="shared" si="153"/>
        <v>15</v>
      </c>
      <c r="AH173" s="17">
        <f t="shared" si="154"/>
        <v>18.3</v>
      </c>
      <c r="AI173" s="17">
        <f t="shared" si="155"/>
        <v>15</v>
      </c>
      <c r="AJ173" s="17">
        <f t="shared" si="156"/>
        <v>18.3</v>
      </c>
      <c r="AK173" s="17" t="str">
        <f t="shared" si="157"/>
        <v>3pm-6.3pm</v>
      </c>
      <c r="AL173" s="17" t="str">
        <f t="shared" si="158"/>
        <v>3pm-6.3pm</v>
      </c>
      <c r="AM173" s="17" t="str">
        <f t="shared" si="159"/>
        <v>3pm-6.3pm</v>
      </c>
      <c r="AN173" s="17" t="str">
        <f t="shared" si="160"/>
        <v>3pm-6.3pm</v>
      </c>
      <c r="AO173" s="17" t="str">
        <f t="shared" si="161"/>
        <v>3pm-6.3pm</v>
      </c>
      <c r="AP173" s="17" t="str">
        <f t="shared" si="162"/>
        <v>3pm-6.3pm</v>
      </c>
      <c r="AQ173" s="17" t="str">
        <f t="shared" si="163"/>
        <v>3pm-6.3pm</v>
      </c>
      <c r="AR173" s="1" t="s">
        <v>704</v>
      </c>
      <c r="AV173" s="4" t="s">
        <v>29</v>
      </c>
      <c r="AW173" s="4" t="s">
        <v>29</v>
      </c>
      <c r="AX173" s="16" t="str">
        <f t="shared" si="16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67"/>
        <v/>
      </c>
      <c r="AZ173" s="17" t="str">
        <f t="shared" si="168"/>
        <v/>
      </c>
      <c r="BA173" s="17" t="str">
        <f t="shared" si="169"/>
        <v/>
      </c>
      <c r="BB173" s="17" t="str">
        <f t="shared" si="170"/>
        <v>&lt;img src=@img/drinkicon.png@&gt;</v>
      </c>
      <c r="BC173" s="17" t="str">
        <f t="shared" si="171"/>
        <v>&lt;img src=@img/foodicon.png@&gt;</v>
      </c>
      <c r="BD173" s="17" t="str">
        <f t="shared" si="172"/>
        <v>&lt;img src=@img/drinkicon.png@&gt;&lt;img src=@img/foodicon.png@&gt;</v>
      </c>
      <c r="BE173" s="17" t="str">
        <f t="shared" si="173"/>
        <v>drink food  med Washington</v>
      </c>
      <c r="BF173" s="17" t="str">
        <f t="shared" si="174"/>
        <v>Washington Park</v>
      </c>
      <c r="BG173" s="17">
        <v>39.697411000000002</v>
      </c>
      <c r="BH173" s="17">
        <v>-104.961383</v>
      </c>
      <c r="BI173" s="17" t="str">
        <f t="shared" si="165"/>
        <v>[39.697411,-104.961383],</v>
      </c>
      <c r="BJ173" s="17"/>
      <c r="BK173" s="17" t="str">
        <f t="shared" si="175"/>
        <v/>
      </c>
      <c r="BL173" s="7"/>
    </row>
    <row r="174" spans="2:64" ht="18.75" customHeight="1">
      <c r="B174" t="s">
        <v>204</v>
      </c>
      <c r="C174" t="s">
        <v>306</v>
      </c>
      <c r="E174" s="17" t="s">
        <v>1083</v>
      </c>
      <c r="G174" s="17" t="s">
        <v>601</v>
      </c>
      <c r="J174" t="s">
        <v>442</v>
      </c>
      <c r="K174" t="s">
        <v>439</v>
      </c>
      <c r="L174" t="s">
        <v>442</v>
      </c>
      <c r="M174" t="s">
        <v>439</v>
      </c>
      <c r="N174" t="s">
        <v>442</v>
      </c>
      <c r="O174" t="s">
        <v>439</v>
      </c>
      <c r="P174" t="s">
        <v>442</v>
      </c>
      <c r="Q174" t="s">
        <v>439</v>
      </c>
      <c r="R174" t="s">
        <v>442</v>
      </c>
      <c r="S174" t="s">
        <v>439</v>
      </c>
      <c r="V174" s="8" t="s">
        <v>395</v>
      </c>
      <c r="W174" s="17" t="str">
        <f t="shared" si="143"/>
        <v/>
      </c>
      <c r="X174" s="17" t="str">
        <f t="shared" si="144"/>
        <v/>
      </c>
      <c r="Y174" s="17">
        <f t="shared" si="145"/>
        <v>11</v>
      </c>
      <c r="Z174" s="17">
        <f t="shared" si="146"/>
        <v>19</v>
      </c>
      <c r="AA174" s="17">
        <f t="shared" si="147"/>
        <v>11</v>
      </c>
      <c r="AB174" s="17">
        <f t="shared" si="148"/>
        <v>19</v>
      </c>
      <c r="AC174" s="17">
        <f t="shared" si="149"/>
        <v>11</v>
      </c>
      <c r="AD174" s="17">
        <f t="shared" si="150"/>
        <v>19</v>
      </c>
      <c r="AE174" s="17">
        <f t="shared" si="151"/>
        <v>11</v>
      </c>
      <c r="AF174" s="17">
        <f t="shared" si="152"/>
        <v>19</v>
      </c>
      <c r="AG174" s="17">
        <f t="shared" si="153"/>
        <v>11</v>
      </c>
      <c r="AH174" s="17">
        <f t="shared" si="154"/>
        <v>19</v>
      </c>
      <c r="AI174" s="17" t="str">
        <f t="shared" si="155"/>
        <v/>
      </c>
      <c r="AJ174" s="17" t="str">
        <f t="shared" si="156"/>
        <v/>
      </c>
      <c r="AK174" s="17" t="str">
        <f t="shared" si="157"/>
        <v/>
      </c>
      <c r="AL174" s="17" t="str">
        <f t="shared" si="158"/>
        <v>11am-7pm</v>
      </c>
      <c r="AM174" s="17" t="str">
        <f t="shared" si="159"/>
        <v>11am-7pm</v>
      </c>
      <c r="AN174" s="17" t="str">
        <f t="shared" si="160"/>
        <v>11am-7pm</v>
      </c>
      <c r="AO174" s="17" t="str">
        <f t="shared" si="161"/>
        <v>11am-7pm</v>
      </c>
      <c r="AP174" s="17" t="str">
        <f t="shared" si="162"/>
        <v>11am-7pm</v>
      </c>
      <c r="AQ174" s="17" t="str">
        <f t="shared" si="163"/>
        <v/>
      </c>
      <c r="AR174" s="17" t="s">
        <v>783</v>
      </c>
      <c r="AV174" s="4" t="s">
        <v>29</v>
      </c>
      <c r="AW174" s="4" t="s">
        <v>30</v>
      </c>
      <c r="AX174" s="16" t="str">
        <f t="shared" si="16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67"/>
        <v/>
      </c>
      <c r="AZ174" s="17" t="str">
        <f t="shared" si="168"/>
        <v/>
      </c>
      <c r="BA174" s="17" t="str">
        <f t="shared" si="169"/>
        <v/>
      </c>
      <c r="BB174" s="17" t="str">
        <f t="shared" si="170"/>
        <v>&lt;img src=@img/drinkicon.png@&gt;</v>
      </c>
      <c r="BC174" s="17" t="str">
        <f t="shared" si="171"/>
        <v/>
      </c>
      <c r="BD174" s="17" t="str">
        <f t="shared" si="172"/>
        <v>&lt;img src=@img/drinkicon.png@&gt;</v>
      </c>
      <c r="BE174" s="17" t="str">
        <f t="shared" si="173"/>
        <v>drink  med LoDo</v>
      </c>
      <c r="BF174" s="17" t="str">
        <f t="shared" si="174"/>
        <v>LoDo</v>
      </c>
      <c r="BG174" s="17">
        <v>39.748451000000003</v>
      </c>
      <c r="BH174" s="17">
        <v>-104.996092</v>
      </c>
      <c r="BI174" s="17" t="str">
        <f t="shared" si="165"/>
        <v>[39.748451,-104.996092],</v>
      </c>
      <c r="BJ174" s="17"/>
      <c r="BK174" s="17" t="str">
        <f t="shared" si="175"/>
        <v/>
      </c>
      <c r="BL174" s="7"/>
    </row>
    <row r="175" spans="2:64" ht="18.75" customHeight="1">
      <c r="B175" t="s">
        <v>124</v>
      </c>
      <c r="C175" t="s">
        <v>641</v>
      </c>
      <c r="E175" s="17" t="s">
        <v>1083</v>
      </c>
      <c r="G175" s="17" t="s">
        <v>521</v>
      </c>
      <c r="H175" t="s">
        <v>436</v>
      </c>
      <c r="I175" t="s">
        <v>438</v>
      </c>
      <c r="J175" t="s">
        <v>436</v>
      </c>
      <c r="K175" t="s">
        <v>438</v>
      </c>
      <c r="L175" t="s">
        <v>436</v>
      </c>
      <c r="M175" t="s">
        <v>438</v>
      </c>
      <c r="N175" t="s">
        <v>436</v>
      </c>
      <c r="O175" t="s">
        <v>438</v>
      </c>
      <c r="P175" t="s">
        <v>436</v>
      </c>
      <c r="Q175" t="s">
        <v>438</v>
      </c>
      <c r="R175" t="s">
        <v>436</v>
      </c>
      <c r="S175" t="s">
        <v>438</v>
      </c>
      <c r="T175" t="s">
        <v>436</v>
      </c>
      <c r="U175" t="s">
        <v>438</v>
      </c>
      <c r="V175" s="17" t="s">
        <v>343</v>
      </c>
      <c r="W175" s="17">
        <f t="shared" si="143"/>
        <v>15</v>
      </c>
      <c r="X175" s="17">
        <f t="shared" si="144"/>
        <v>18</v>
      </c>
      <c r="Y175" s="17">
        <f t="shared" si="145"/>
        <v>15</v>
      </c>
      <c r="Z175" s="17">
        <f t="shared" si="146"/>
        <v>18</v>
      </c>
      <c r="AA175" s="17">
        <f t="shared" si="147"/>
        <v>15</v>
      </c>
      <c r="AB175" s="17">
        <f t="shared" si="148"/>
        <v>18</v>
      </c>
      <c r="AC175" s="17">
        <f t="shared" si="149"/>
        <v>15</v>
      </c>
      <c r="AD175" s="17">
        <f t="shared" si="150"/>
        <v>18</v>
      </c>
      <c r="AE175" s="17">
        <f t="shared" si="151"/>
        <v>15</v>
      </c>
      <c r="AF175" s="17">
        <f t="shared" si="152"/>
        <v>18</v>
      </c>
      <c r="AG175" s="17">
        <f t="shared" si="153"/>
        <v>15</v>
      </c>
      <c r="AH175" s="17">
        <f t="shared" si="154"/>
        <v>18</v>
      </c>
      <c r="AI175" s="17">
        <f t="shared" si="155"/>
        <v>15</v>
      </c>
      <c r="AJ175" s="17">
        <f t="shared" si="156"/>
        <v>18</v>
      </c>
      <c r="AK175" s="17" t="str">
        <f t="shared" si="157"/>
        <v>3pm-6pm</v>
      </c>
      <c r="AL175" s="17" t="str">
        <f t="shared" si="158"/>
        <v>3pm-6pm</v>
      </c>
      <c r="AM175" s="17" t="str">
        <f t="shared" si="159"/>
        <v>3pm-6pm</v>
      </c>
      <c r="AN175" s="17" t="str">
        <f t="shared" si="160"/>
        <v>3pm-6pm</v>
      </c>
      <c r="AO175" s="17" t="str">
        <f t="shared" si="161"/>
        <v>3pm-6pm</v>
      </c>
      <c r="AP175" s="17" t="str">
        <f t="shared" si="162"/>
        <v>3pm-6pm</v>
      </c>
      <c r="AQ175" s="17" t="str">
        <f t="shared" si="163"/>
        <v>3pm-6pm</v>
      </c>
      <c r="AR175" s="17" t="s">
        <v>705</v>
      </c>
      <c r="AV175" s="17" t="s">
        <v>29</v>
      </c>
      <c r="AW175" s="17" t="s">
        <v>29</v>
      </c>
      <c r="AX175" s="16" t="str">
        <f t="shared" si="16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67"/>
        <v/>
      </c>
      <c r="AZ175" s="17" t="str">
        <f t="shared" si="168"/>
        <v/>
      </c>
      <c r="BA175" s="17" t="str">
        <f t="shared" si="169"/>
        <v/>
      </c>
      <c r="BB175" s="17" t="str">
        <f t="shared" si="170"/>
        <v>&lt;img src=@img/drinkicon.png@&gt;</v>
      </c>
      <c r="BC175" s="17" t="str">
        <f t="shared" si="171"/>
        <v>&lt;img src=@img/foodicon.png@&gt;</v>
      </c>
      <c r="BD175" s="17" t="str">
        <f t="shared" si="172"/>
        <v>&lt;img src=@img/drinkicon.png@&gt;&lt;img src=@img/foodicon.png@&gt;</v>
      </c>
      <c r="BE175" s="17" t="str">
        <f t="shared" si="173"/>
        <v>drink food  med city</v>
      </c>
      <c r="BF175" s="17" t="str">
        <f t="shared" si="174"/>
        <v>City Park</v>
      </c>
      <c r="BG175" s="17">
        <v>39.739936</v>
      </c>
      <c r="BH175" s="17">
        <v>-104.948808</v>
      </c>
      <c r="BI175" s="17" t="str">
        <f t="shared" si="165"/>
        <v>[39.739936,-104.948808],</v>
      </c>
      <c r="BJ175" s="17"/>
      <c r="BK175" s="17" t="str">
        <f t="shared" si="175"/>
        <v/>
      </c>
      <c r="BL175" s="7"/>
    </row>
    <row r="176" spans="2:64" ht="18.75" customHeight="1">
      <c r="B176" s="17" t="s">
        <v>205</v>
      </c>
      <c r="C176" t="s">
        <v>272</v>
      </c>
      <c r="E176" s="17" t="s">
        <v>1084</v>
      </c>
      <c r="G176" s="17" t="s">
        <v>602</v>
      </c>
      <c r="J176" t="s">
        <v>454</v>
      </c>
      <c r="K176" t="s">
        <v>438</v>
      </c>
      <c r="L176" t="s">
        <v>454</v>
      </c>
      <c r="M176" t="s">
        <v>438</v>
      </c>
      <c r="N176" t="s">
        <v>454</v>
      </c>
      <c r="O176" t="s">
        <v>438</v>
      </c>
      <c r="P176" t="s">
        <v>454</v>
      </c>
      <c r="Q176" t="s">
        <v>438</v>
      </c>
      <c r="R176" t="s">
        <v>454</v>
      </c>
      <c r="S176" t="s">
        <v>438</v>
      </c>
      <c r="V176" s="8" t="s">
        <v>396</v>
      </c>
      <c r="W176" s="17" t="str">
        <f t="shared" si="143"/>
        <v/>
      </c>
      <c r="X176" s="17" t="str">
        <f t="shared" si="144"/>
        <v/>
      </c>
      <c r="Y176" s="17">
        <f t="shared" si="145"/>
        <v>15.3</v>
      </c>
      <c r="Z176" s="17">
        <f t="shared" si="146"/>
        <v>18</v>
      </c>
      <c r="AA176" s="17">
        <f t="shared" si="147"/>
        <v>15.3</v>
      </c>
      <c r="AB176" s="17">
        <f t="shared" si="148"/>
        <v>18</v>
      </c>
      <c r="AC176" s="17">
        <f t="shared" si="149"/>
        <v>15.3</v>
      </c>
      <c r="AD176" s="17">
        <f t="shared" si="150"/>
        <v>18</v>
      </c>
      <c r="AE176" s="17">
        <f t="shared" si="151"/>
        <v>15.3</v>
      </c>
      <c r="AF176" s="17">
        <f t="shared" si="152"/>
        <v>18</v>
      </c>
      <c r="AG176" s="17">
        <f t="shared" si="153"/>
        <v>15.3</v>
      </c>
      <c r="AH176" s="17">
        <f t="shared" si="154"/>
        <v>18</v>
      </c>
      <c r="AI176" s="17" t="str">
        <f t="shared" si="155"/>
        <v/>
      </c>
      <c r="AJ176" s="17" t="str">
        <f t="shared" si="156"/>
        <v/>
      </c>
      <c r="AK176" s="17" t="str">
        <f t="shared" si="157"/>
        <v/>
      </c>
      <c r="AL176" s="17" t="str">
        <f t="shared" si="158"/>
        <v>3.3pm-6pm</v>
      </c>
      <c r="AM176" s="17" t="str">
        <f t="shared" si="159"/>
        <v>3.3pm-6pm</v>
      </c>
      <c r="AN176" s="17" t="str">
        <f t="shared" si="160"/>
        <v>3.3pm-6pm</v>
      </c>
      <c r="AO176" s="17" t="str">
        <f t="shared" si="161"/>
        <v>3.3pm-6pm</v>
      </c>
      <c r="AP176" s="17" t="str">
        <f t="shared" si="162"/>
        <v>3.3pm-6pm</v>
      </c>
      <c r="AQ176" s="17" t="str">
        <f t="shared" si="163"/>
        <v/>
      </c>
      <c r="AR176" s="1" t="s">
        <v>784</v>
      </c>
      <c r="AV176" s="4" t="s">
        <v>29</v>
      </c>
      <c r="AW176" s="4" t="s">
        <v>29</v>
      </c>
      <c r="AX176" s="16" t="str">
        <f t="shared" si="16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67"/>
        <v/>
      </c>
      <c r="AZ176" s="17" t="str">
        <f t="shared" si="168"/>
        <v/>
      </c>
      <c r="BA176" s="17" t="str">
        <f t="shared" si="169"/>
        <v/>
      </c>
      <c r="BB176" s="17" t="str">
        <f t="shared" si="170"/>
        <v>&lt;img src=@img/drinkicon.png@&gt;</v>
      </c>
      <c r="BC176" s="17" t="str">
        <f t="shared" si="171"/>
        <v>&lt;img src=@img/foodicon.png@&gt;</v>
      </c>
      <c r="BD176" s="17" t="str">
        <f t="shared" si="172"/>
        <v>&lt;img src=@img/drinkicon.png@&gt;&lt;img src=@img/foodicon.png@&gt;</v>
      </c>
      <c r="BE176" s="17" t="str">
        <f t="shared" si="173"/>
        <v>drink food  high RiNo</v>
      </c>
      <c r="BF176" s="17" t="str">
        <f t="shared" si="174"/>
        <v>RiNo</v>
      </c>
      <c r="BG176" s="17">
        <v>39.765416000000002</v>
      </c>
      <c r="BH176" s="17">
        <v>-104.98557</v>
      </c>
      <c r="BI176" s="17" t="str">
        <f t="shared" si="165"/>
        <v>[39.765416,-104.98557],</v>
      </c>
      <c r="BJ176" s="17"/>
      <c r="BK176" s="17" t="str">
        <f t="shared" si="175"/>
        <v/>
      </c>
      <c r="BL176" s="7"/>
    </row>
    <row r="177" spans="2:64" ht="18.75" customHeight="1">
      <c r="B177" t="s">
        <v>125</v>
      </c>
      <c r="C177" t="s">
        <v>306</v>
      </c>
      <c r="E177" s="17" t="s">
        <v>1084</v>
      </c>
      <c r="G177" s="17" t="s">
        <v>522</v>
      </c>
      <c r="H177" t="s">
        <v>443</v>
      </c>
      <c r="I177" t="s">
        <v>437</v>
      </c>
      <c r="J177" t="s">
        <v>443</v>
      </c>
      <c r="K177" t="s">
        <v>437</v>
      </c>
      <c r="L177" t="s">
        <v>443</v>
      </c>
      <c r="M177" t="s">
        <v>437</v>
      </c>
      <c r="N177" t="s">
        <v>443</v>
      </c>
      <c r="O177" t="s">
        <v>437</v>
      </c>
      <c r="P177" t="s">
        <v>443</v>
      </c>
      <c r="Q177" t="s">
        <v>437</v>
      </c>
      <c r="R177" t="s">
        <v>443</v>
      </c>
      <c r="S177" t="s">
        <v>437</v>
      </c>
      <c r="T177" t="s">
        <v>443</v>
      </c>
      <c r="U177" t="s">
        <v>437</v>
      </c>
      <c r="V177" s="8" t="s">
        <v>344</v>
      </c>
      <c r="W177" s="17">
        <f t="shared" si="143"/>
        <v>16</v>
      </c>
      <c r="X177" s="17">
        <f t="shared" si="144"/>
        <v>18.3</v>
      </c>
      <c r="Y177" s="17">
        <f t="shared" si="145"/>
        <v>16</v>
      </c>
      <c r="Z177" s="17">
        <f t="shared" si="146"/>
        <v>18.3</v>
      </c>
      <c r="AA177" s="17">
        <f t="shared" si="147"/>
        <v>16</v>
      </c>
      <c r="AB177" s="17">
        <f t="shared" si="148"/>
        <v>18.3</v>
      </c>
      <c r="AC177" s="17">
        <f t="shared" si="149"/>
        <v>16</v>
      </c>
      <c r="AD177" s="17">
        <f t="shared" si="150"/>
        <v>18.3</v>
      </c>
      <c r="AE177" s="17">
        <f t="shared" si="151"/>
        <v>16</v>
      </c>
      <c r="AF177" s="17">
        <f t="shared" si="152"/>
        <v>18.3</v>
      </c>
      <c r="AG177" s="17">
        <f t="shared" si="153"/>
        <v>16</v>
      </c>
      <c r="AH177" s="17">
        <f t="shared" si="154"/>
        <v>18.3</v>
      </c>
      <c r="AI177" s="17">
        <f t="shared" si="155"/>
        <v>16</v>
      </c>
      <c r="AJ177" s="17">
        <f t="shared" si="156"/>
        <v>18.3</v>
      </c>
      <c r="AK177" s="17" t="str">
        <f t="shared" si="157"/>
        <v>4pm-6.3pm</v>
      </c>
      <c r="AL177" s="17" t="str">
        <f t="shared" si="158"/>
        <v>4pm-6.3pm</v>
      </c>
      <c r="AM177" s="17" t="str">
        <f t="shared" si="159"/>
        <v>4pm-6.3pm</v>
      </c>
      <c r="AN177" s="17" t="str">
        <f t="shared" si="160"/>
        <v>4pm-6.3pm</v>
      </c>
      <c r="AO177" s="17" t="str">
        <f t="shared" si="161"/>
        <v>4pm-6.3pm</v>
      </c>
      <c r="AP177" s="17" t="str">
        <f t="shared" si="162"/>
        <v>4pm-6.3pm</v>
      </c>
      <c r="AQ177" s="17" t="str">
        <f t="shared" si="163"/>
        <v>4pm-6.3pm</v>
      </c>
      <c r="AR177" s="2" t="s">
        <v>706</v>
      </c>
      <c r="AV177" s="4" t="s">
        <v>29</v>
      </c>
      <c r="AW177" s="4" t="s">
        <v>29</v>
      </c>
      <c r="AX177" s="16" t="str">
        <f t="shared" si="16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67"/>
        <v/>
      </c>
      <c r="AZ177" s="17" t="str">
        <f t="shared" si="168"/>
        <v/>
      </c>
      <c r="BA177" s="17" t="str">
        <f t="shared" si="169"/>
        <v/>
      </c>
      <c r="BB177" s="17" t="str">
        <f t="shared" si="170"/>
        <v>&lt;img src=@img/drinkicon.png@&gt;</v>
      </c>
      <c r="BC177" s="17" t="str">
        <f t="shared" si="171"/>
        <v>&lt;img src=@img/foodicon.png@&gt;</v>
      </c>
      <c r="BD177" s="17" t="str">
        <f t="shared" si="172"/>
        <v>&lt;img src=@img/drinkicon.png@&gt;&lt;img src=@img/foodicon.png@&gt;</v>
      </c>
      <c r="BE177" s="17" t="str">
        <f t="shared" si="173"/>
        <v>drink food  high LoDo</v>
      </c>
      <c r="BF177" s="17" t="str">
        <f t="shared" si="174"/>
        <v>LoDo</v>
      </c>
      <c r="BG177" s="17">
        <v>39.753041000000003</v>
      </c>
      <c r="BH177" s="17">
        <v>-104.998125</v>
      </c>
      <c r="BI177" s="17" t="str">
        <f t="shared" si="165"/>
        <v>[39.753041,-104.998125],</v>
      </c>
      <c r="BJ177" s="17"/>
      <c r="BK177" s="17" t="str">
        <f t="shared" si="175"/>
        <v/>
      </c>
      <c r="BL177" s="7"/>
    </row>
    <row r="178" spans="2:64" ht="18.75" customHeight="1">
      <c r="B178" t="s">
        <v>264</v>
      </c>
      <c r="C178" t="s">
        <v>841</v>
      </c>
      <c r="E178" s="17" t="s">
        <v>1085</v>
      </c>
      <c r="G178" s="17" t="s">
        <v>293</v>
      </c>
      <c r="J178" t="s">
        <v>451</v>
      </c>
      <c r="K178" t="s">
        <v>437</v>
      </c>
      <c r="L178" t="s">
        <v>451</v>
      </c>
      <c r="M178" t="s">
        <v>437</v>
      </c>
      <c r="N178" t="s">
        <v>451</v>
      </c>
      <c r="O178" t="s">
        <v>437</v>
      </c>
      <c r="P178" t="s">
        <v>451</v>
      </c>
      <c r="Q178" t="s">
        <v>437</v>
      </c>
      <c r="R178" t="s">
        <v>451</v>
      </c>
      <c r="S178" t="s">
        <v>437</v>
      </c>
      <c r="V178" s="8" t="s">
        <v>1078</v>
      </c>
      <c r="W178" s="17" t="str">
        <f t="shared" si="143"/>
        <v/>
      </c>
      <c r="X178" s="17" t="str">
        <f t="shared" si="144"/>
        <v/>
      </c>
      <c r="Y178" s="17">
        <f t="shared" si="145"/>
        <v>16.3</v>
      </c>
      <c r="Z178" s="17">
        <f t="shared" si="146"/>
        <v>18.3</v>
      </c>
      <c r="AA178" s="17">
        <f t="shared" si="147"/>
        <v>16.3</v>
      </c>
      <c r="AB178" s="17">
        <f t="shared" si="148"/>
        <v>18.3</v>
      </c>
      <c r="AC178" s="17">
        <f t="shared" si="149"/>
        <v>16.3</v>
      </c>
      <c r="AD178" s="17">
        <f t="shared" si="150"/>
        <v>18.3</v>
      </c>
      <c r="AE178" s="17">
        <f t="shared" si="151"/>
        <v>16.3</v>
      </c>
      <c r="AF178" s="17">
        <f t="shared" si="152"/>
        <v>18.3</v>
      </c>
      <c r="AG178" s="17">
        <f t="shared" si="153"/>
        <v>16.3</v>
      </c>
      <c r="AH178" s="17">
        <f t="shared" si="154"/>
        <v>18.3</v>
      </c>
      <c r="AI178" s="17" t="str">
        <f t="shared" si="155"/>
        <v/>
      </c>
      <c r="AJ178" s="17" t="str">
        <f t="shared" si="156"/>
        <v/>
      </c>
      <c r="AK178" s="17" t="str">
        <f t="shared" si="157"/>
        <v/>
      </c>
      <c r="AL178" s="17" t="str">
        <f t="shared" si="158"/>
        <v>4.3pm-6.3pm</v>
      </c>
      <c r="AM178" s="17" t="str">
        <f t="shared" si="159"/>
        <v>4.3pm-6.3pm</v>
      </c>
      <c r="AN178" s="17" t="str">
        <f t="shared" si="160"/>
        <v>4.3pm-6.3pm</v>
      </c>
      <c r="AO178" s="17" t="str">
        <f t="shared" si="161"/>
        <v>4.3pm-6.3pm</v>
      </c>
      <c r="AP178" s="17" t="str">
        <f t="shared" si="162"/>
        <v>4.3pm-6.3pm</v>
      </c>
      <c r="AQ178" s="17" t="str">
        <f t="shared" si="163"/>
        <v/>
      </c>
      <c r="AR178" s="17" t="s">
        <v>644</v>
      </c>
      <c r="AS178" t="s">
        <v>433</v>
      </c>
      <c r="AV178" t="s">
        <v>29</v>
      </c>
      <c r="AW178" t="s">
        <v>30</v>
      </c>
      <c r="AX178" s="16" t="str">
        <f t="shared" si="16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67"/>
        <v>&lt;img src=@img/outdoor.png@&gt;</v>
      </c>
      <c r="AZ178" s="17" t="str">
        <f t="shared" si="168"/>
        <v/>
      </c>
      <c r="BA178" s="17" t="str">
        <f t="shared" si="169"/>
        <v/>
      </c>
      <c r="BB178" s="17" t="str">
        <f t="shared" si="170"/>
        <v>&lt;img src=@img/drinkicon.png@&gt;</v>
      </c>
      <c r="BC178" s="17" t="str">
        <f t="shared" si="171"/>
        <v/>
      </c>
      <c r="BD178" s="17" t="str">
        <f t="shared" si="172"/>
        <v>&lt;img src=@img/outdoor.png@&gt;&lt;img src=@img/drinkicon.png@&gt;</v>
      </c>
      <c r="BE178" s="17" t="str">
        <f t="shared" si="173"/>
        <v>outdoor drink  low highlands</v>
      </c>
      <c r="BF178" s="17" t="str">
        <f t="shared" si="174"/>
        <v>Highlands</v>
      </c>
      <c r="BG178" s="17">
        <v>39.756174000000001</v>
      </c>
      <c r="BH178" s="17">
        <v>-105.009308</v>
      </c>
      <c r="BI178" s="17" t="str">
        <f t="shared" si="165"/>
        <v>[39.756174,-105.009308],</v>
      </c>
      <c r="BJ178" s="17"/>
      <c r="BK178" s="17" t="str">
        <f t="shared" si="175"/>
        <v/>
      </c>
      <c r="BL178" s="7"/>
    </row>
    <row r="179" spans="2:64" ht="18.75" customHeight="1">
      <c r="B179" s="1" t="s">
        <v>884</v>
      </c>
      <c r="C179" t="s">
        <v>846</v>
      </c>
      <c r="E179" s="17" t="s">
        <v>1083</v>
      </c>
      <c r="G179" s="20" t="s">
        <v>885</v>
      </c>
      <c r="L179">
        <v>1700</v>
      </c>
      <c r="M179">
        <v>1900</v>
      </c>
      <c r="N179">
        <v>1700</v>
      </c>
      <c r="O179">
        <v>1900</v>
      </c>
      <c r="P179">
        <v>1700</v>
      </c>
      <c r="Q179">
        <v>1900</v>
      </c>
      <c r="R179">
        <v>1700</v>
      </c>
      <c r="S179">
        <v>1900</v>
      </c>
      <c r="V179" s="12" t="s">
        <v>1000</v>
      </c>
      <c r="W179" s="17" t="str">
        <f t="shared" si="143"/>
        <v/>
      </c>
      <c r="X179" s="17" t="str">
        <f t="shared" si="144"/>
        <v/>
      </c>
      <c r="Y179" s="17" t="str">
        <f t="shared" si="145"/>
        <v/>
      </c>
      <c r="Z179" s="17" t="str">
        <f t="shared" si="146"/>
        <v/>
      </c>
      <c r="AA179" s="17">
        <f t="shared" si="147"/>
        <v>17</v>
      </c>
      <c r="AB179" s="17">
        <f t="shared" si="148"/>
        <v>19</v>
      </c>
      <c r="AC179" s="17">
        <f t="shared" si="149"/>
        <v>17</v>
      </c>
      <c r="AD179" s="17">
        <f t="shared" si="150"/>
        <v>19</v>
      </c>
      <c r="AE179" s="17">
        <f t="shared" si="151"/>
        <v>17</v>
      </c>
      <c r="AF179" s="17">
        <f t="shared" si="152"/>
        <v>19</v>
      </c>
      <c r="AG179" s="17">
        <f t="shared" si="153"/>
        <v>17</v>
      </c>
      <c r="AH179" s="17">
        <f t="shared" si="154"/>
        <v>19</v>
      </c>
      <c r="AI179" s="17" t="str">
        <f t="shared" si="155"/>
        <v/>
      </c>
      <c r="AJ179" s="17" t="str">
        <f t="shared" si="156"/>
        <v/>
      </c>
      <c r="AK179" s="17" t="str">
        <f t="shared" si="157"/>
        <v/>
      </c>
      <c r="AL179" s="17" t="str">
        <f t="shared" si="158"/>
        <v/>
      </c>
      <c r="AM179" s="17" t="str">
        <f t="shared" si="159"/>
        <v>5pm-7pm</v>
      </c>
      <c r="AN179" s="17" t="str">
        <f t="shared" si="160"/>
        <v>5pm-7pm</v>
      </c>
      <c r="AO179" s="17" t="str">
        <f t="shared" si="161"/>
        <v>5pm-7pm</v>
      </c>
      <c r="AP179" s="17" t="str">
        <f t="shared" si="162"/>
        <v>5pm-7pm</v>
      </c>
      <c r="AQ179" s="17" t="str">
        <f t="shared" si="163"/>
        <v/>
      </c>
      <c r="AR179" t="s">
        <v>1001</v>
      </c>
      <c r="AV179" s="4" t="s">
        <v>29</v>
      </c>
      <c r="AW179" s="4" t="s">
        <v>30</v>
      </c>
      <c r="AX179" s="16" t="str">
        <f t="shared" si="16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67"/>
        <v/>
      </c>
      <c r="AZ179" s="17" t="str">
        <f t="shared" si="168"/>
        <v/>
      </c>
      <c r="BA179" s="17" t="str">
        <f t="shared" si="169"/>
        <v/>
      </c>
      <c r="BB179" s="17" t="str">
        <f t="shared" si="170"/>
        <v>&lt;img src=@img/drinkicon.png@&gt;</v>
      </c>
      <c r="BC179" s="17" t="str">
        <f t="shared" si="171"/>
        <v/>
      </c>
      <c r="BD179" s="17" t="str">
        <f t="shared" si="172"/>
        <v>&lt;img src=@img/drinkicon.png@&gt;</v>
      </c>
      <c r="BE179" s="17" t="str">
        <f t="shared" si="173"/>
        <v>drink  med lowery</v>
      </c>
      <c r="BF179" s="17" t="str">
        <f t="shared" si="174"/>
        <v>Lowery</v>
      </c>
      <c r="BG179" s="17">
        <v>39.749504999999999</v>
      </c>
      <c r="BH179" s="17">
        <v>-104.917292</v>
      </c>
      <c r="BI179" s="17" t="str">
        <f t="shared" si="165"/>
        <v>[39.749505,-104.917292],</v>
      </c>
      <c r="BJ179" s="17"/>
      <c r="BK179" s="17" t="str">
        <f t="shared" si="175"/>
        <v/>
      </c>
      <c r="BL179" s="17"/>
    </row>
    <row r="180" spans="2:64" ht="18.75" customHeight="1">
      <c r="B180" t="s">
        <v>892</v>
      </c>
      <c r="C180" t="s">
        <v>842</v>
      </c>
      <c r="E180" s="17" t="s">
        <v>1083</v>
      </c>
      <c r="G180" s="16" t="s">
        <v>893</v>
      </c>
      <c r="H180">
        <v>1500</v>
      </c>
      <c r="I180">
        <v>1800</v>
      </c>
      <c r="J180">
        <v>1500</v>
      </c>
      <c r="K180">
        <v>1800</v>
      </c>
      <c r="L180">
        <v>1500</v>
      </c>
      <c r="M180">
        <v>1800</v>
      </c>
      <c r="N180">
        <v>1500</v>
      </c>
      <c r="O180">
        <v>1800</v>
      </c>
      <c r="P180">
        <v>1500</v>
      </c>
      <c r="Q180">
        <v>1800</v>
      </c>
      <c r="R180">
        <v>1500</v>
      </c>
      <c r="S180">
        <v>1800</v>
      </c>
      <c r="T180">
        <v>1500</v>
      </c>
      <c r="U180">
        <v>1800</v>
      </c>
      <c r="V180" s="8" t="s">
        <v>1009</v>
      </c>
      <c r="W180" s="17">
        <f t="shared" si="143"/>
        <v>15</v>
      </c>
      <c r="X180" s="17">
        <f t="shared" si="144"/>
        <v>18</v>
      </c>
      <c r="Y180" s="17">
        <f t="shared" si="145"/>
        <v>15</v>
      </c>
      <c r="Z180" s="17">
        <f t="shared" si="146"/>
        <v>18</v>
      </c>
      <c r="AA180" s="17">
        <f t="shared" si="147"/>
        <v>15</v>
      </c>
      <c r="AB180" s="17">
        <f t="shared" si="148"/>
        <v>18</v>
      </c>
      <c r="AC180" s="17">
        <f t="shared" si="149"/>
        <v>15</v>
      </c>
      <c r="AD180" s="17">
        <f t="shared" si="150"/>
        <v>18</v>
      </c>
      <c r="AE180" s="17">
        <f t="shared" si="151"/>
        <v>15</v>
      </c>
      <c r="AF180" s="17">
        <f t="shared" si="152"/>
        <v>18</v>
      </c>
      <c r="AG180" s="17">
        <f t="shared" si="153"/>
        <v>15</v>
      </c>
      <c r="AH180" s="17">
        <f t="shared" si="154"/>
        <v>18</v>
      </c>
      <c r="AI180" s="17">
        <f t="shared" si="155"/>
        <v>15</v>
      </c>
      <c r="AJ180" s="17">
        <f t="shared" si="156"/>
        <v>18</v>
      </c>
      <c r="AK180" s="17" t="str">
        <f t="shared" si="157"/>
        <v>3pm-6pm</v>
      </c>
      <c r="AL180" s="17" t="str">
        <f t="shared" si="158"/>
        <v>3pm-6pm</v>
      </c>
      <c r="AM180" s="17" t="str">
        <f t="shared" si="159"/>
        <v>3pm-6pm</v>
      </c>
      <c r="AN180" s="17" t="str">
        <f t="shared" si="160"/>
        <v>3pm-6pm</v>
      </c>
      <c r="AO180" s="17" t="str">
        <f t="shared" si="161"/>
        <v>3pm-6pm</v>
      </c>
      <c r="AP180" s="17" t="str">
        <f t="shared" si="162"/>
        <v>3pm-6pm</v>
      </c>
      <c r="AQ180" s="17" t="str">
        <f t="shared" si="163"/>
        <v>3pm-6pm</v>
      </c>
      <c r="AR180" s="21" t="s">
        <v>1008</v>
      </c>
      <c r="AV180" s="4" t="s">
        <v>29</v>
      </c>
      <c r="AW180" s="4" t="s">
        <v>29</v>
      </c>
      <c r="AX180" s="16" t="str">
        <f t="shared" si="16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67"/>
        <v/>
      </c>
      <c r="AZ180" s="17" t="str">
        <f t="shared" si="168"/>
        <v/>
      </c>
      <c r="BA180" s="17" t="str">
        <f t="shared" si="169"/>
        <v/>
      </c>
      <c r="BB180" s="17" t="str">
        <f t="shared" si="170"/>
        <v>&lt;img src=@img/drinkicon.png@&gt;</v>
      </c>
      <c r="BC180" s="17" t="str">
        <f t="shared" si="171"/>
        <v>&lt;img src=@img/foodicon.png@&gt;</v>
      </c>
      <c r="BD180" s="17" t="str">
        <f t="shared" si="172"/>
        <v>&lt;img src=@img/drinkicon.png@&gt;&lt;img src=@img/foodicon.png@&gt;</v>
      </c>
      <c r="BE180" s="17" t="str">
        <f t="shared" si="173"/>
        <v>drink food  med stapleton</v>
      </c>
      <c r="BF180" s="17" t="str">
        <f t="shared" si="174"/>
        <v>Stapleton</v>
      </c>
      <c r="BG180" s="17">
        <v>39.759636</v>
      </c>
      <c r="BH180" s="17">
        <v>-104.868858</v>
      </c>
      <c r="BI180" s="17" t="str">
        <f t="shared" si="165"/>
        <v>[39.759636,-104.868858],</v>
      </c>
      <c r="BJ180" s="17"/>
      <c r="BK180" s="17" t="str">
        <f t="shared" si="175"/>
        <v/>
      </c>
      <c r="BL180" s="17"/>
    </row>
    <row r="181" spans="2:64" ht="18.75" customHeight="1">
      <c r="B181" t="s">
        <v>126</v>
      </c>
      <c r="C181" t="s">
        <v>305</v>
      </c>
      <c r="E181" s="17" t="s">
        <v>1083</v>
      </c>
      <c r="G181" s="17" t="s">
        <v>523</v>
      </c>
      <c r="H181" t="s">
        <v>436</v>
      </c>
      <c r="I181" t="s">
        <v>440</v>
      </c>
      <c r="J181" t="s">
        <v>436</v>
      </c>
      <c r="K181" t="s">
        <v>440</v>
      </c>
      <c r="L181" t="s">
        <v>436</v>
      </c>
      <c r="M181" t="s">
        <v>440</v>
      </c>
      <c r="N181" t="s">
        <v>436</v>
      </c>
      <c r="O181" t="s">
        <v>440</v>
      </c>
      <c r="P181" t="s">
        <v>436</v>
      </c>
      <c r="Q181" t="s">
        <v>440</v>
      </c>
      <c r="R181" t="s">
        <v>436</v>
      </c>
      <c r="S181" t="s">
        <v>440</v>
      </c>
      <c r="T181" t="s">
        <v>436</v>
      </c>
      <c r="U181" t="s">
        <v>440</v>
      </c>
      <c r="V181" s="8" t="s">
        <v>345</v>
      </c>
      <c r="W181" s="17">
        <f t="shared" si="143"/>
        <v>15</v>
      </c>
      <c r="X181" s="17">
        <f t="shared" si="144"/>
        <v>17</v>
      </c>
      <c r="Y181" s="17">
        <f t="shared" si="145"/>
        <v>15</v>
      </c>
      <c r="Z181" s="17">
        <f t="shared" si="146"/>
        <v>17</v>
      </c>
      <c r="AA181" s="17">
        <f t="shared" si="147"/>
        <v>15</v>
      </c>
      <c r="AB181" s="17">
        <f t="shared" si="148"/>
        <v>17</v>
      </c>
      <c r="AC181" s="17">
        <f t="shared" si="149"/>
        <v>15</v>
      </c>
      <c r="AD181" s="17">
        <f t="shared" si="150"/>
        <v>17</v>
      </c>
      <c r="AE181" s="17">
        <f t="shared" si="151"/>
        <v>15</v>
      </c>
      <c r="AF181" s="17">
        <f t="shared" si="152"/>
        <v>17</v>
      </c>
      <c r="AG181" s="17">
        <f t="shared" si="153"/>
        <v>15</v>
      </c>
      <c r="AH181" s="17">
        <f t="shared" si="154"/>
        <v>17</v>
      </c>
      <c r="AI181" s="17">
        <f t="shared" si="155"/>
        <v>15</v>
      </c>
      <c r="AJ181" s="17">
        <f t="shared" si="156"/>
        <v>17</v>
      </c>
      <c r="AK181" s="17" t="str">
        <f t="shared" si="157"/>
        <v>3pm-5pm</v>
      </c>
      <c r="AL181" s="17" t="str">
        <f t="shared" si="158"/>
        <v>3pm-5pm</v>
      </c>
      <c r="AM181" s="17" t="str">
        <f t="shared" si="159"/>
        <v>3pm-5pm</v>
      </c>
      <c r="AN181" s="17" t="str">
        <f t="shared" si="160"/>
        <v>3pm-5pm</v>
      </c>
      <c r="AO181" s="17" t="str">
        <f t="shared" si="161"/>
        <v>3pm-5pm</v>
      </c>
      <c r="AP181" s="17" t="str">
        <f t="shared" si="162"/>
        <v>3pm-5pm</v>
      </c>
      <c r="AQ181" s="17" t="str">
        <f t="shared" si="163"/>
        <v>3pm-5pm</v>
      </c>
      <c r="AR181" t="s">
        <v>707</v>
      </c>
      <c r="AV181" s="4" t="s">
        <v>29</v>
      </c>
      <c r="AW181" s="4" t="s">
        <v>29</v>
      </c>
      <c r="AX181" s="16" t="str">
        <f t="shared" si="16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67"/>
        <v/>
      </c>
      <c r="AZ181" s="17" t="str">
        <f t="shared" si="168"/>
        <v/>
      </c>
      <c r="BA181" s="17" t="str">
        <f t="shared" si="169"/>
        <v/>
      </c>
      <c r="BB181" s="17" t="str">
        <f t="shared" si="170"/>
        <v>&lt;img src=@img/drinkicon.png@&gt;</v>
      </c>
      <c r="BC181" s="17" t="str">
        <f t="shared" si="171"/>
        <v>&lt;img src=@img/foodicon.png@&gt;</v>
      </c>
      <c r="BD181" s="17" t="str">
        <f t="shared" si="172"/>
        <v>&lt;img src=@img/drinkicon.png@&gt;&lt;img src=@img/foodicon.png@&gt;</v>
      </c>
      <c r="BE181" s="17" t="str">
        <f t="shared" si="173"/>
        <v>drink food  med Downtown</v>
      </c>
      <c r="BF181" s="17" t="str">
        <f t="shared" si="174"/>
        <v>Downtown</v>
      </c>
      <c r="BG181" s="17">
        <v>39.746029</v>
      </c>
      <c r="BH181" s="17">
        <v>-104.998508</v>
      </c>
      <c r="BI181" s="17" t="str">
        <f t="shared" si="165"/>
        <v>[39.746029,-104.998508],</v>
      </c>
      <c r="BJ181" s="17"/>
      <c r="BK181" s="17" t="str">
        <f t="shared" si="175"/>
        <v/>
      </c>
      <c r="BL181" s="7"/>
    </row>
    <row r="182" spans="2:64" ht="18.75" customHeight="1">
      <c r="B182" t="s">
        <v>238</v>
      </c>
      <c r="C182" t="s">
        <v>845</v>
      </c>
      <c r="E182" s="17" t="s">
        <v>1083</v>
      </c>
      <c r="G182" s="17" t="s">
        <v>635</v>
      </c>
      <c r="L182" t="s">
        <v>439</v>
      </c>
      <c r="M182" t="s">
        <v>455</v>
      </c>
      <c r="N182" t="s">
        <v>439</v>
      </c>
      <c r="O182" t="s">
        <v>455</v>
      </c>
      <c r="P182" t="s">
        <v>439</v>
      </c>
      <c r="Q182" t="s">
        <v>444</v>
      </c>
      <c r="R182" t="s">
        <v>439</v>
      </c>
      <c r="S182" t="s">
        <v>444</v>
      </c>
      <c r="T182" t="s">
        <v>439</v>
      </c>
      <c r="U182" t="s">
        <v>444</v>
      </c>
      <c r="V182" s="8" t="s">
        <v>417</v>
      </c>
      <c r="W182" s="17" t="str">
        <f t="shared" si="143"/>
        <v/>
      </c>
      <c r="X182" s="17" t="str">
        <f t="shared" si="144"/>
        <v/>
      </c>
      <c r="Y182" s="17" t="str">
        <f t="shared" si="145"/>
        <v/>
      </c>
      <c r="Z182" s="17" t="str">
        <f t="shared" si="146"/>
        <v/>
      </c>
      <c r="AA182" s="17">
        <f t="shared" si="147"/>
        <v>19</v>
      </c>
      <c r="AB182" s="17">
        <f t="shared" si="148"/>
        <v>20.3</v>
      </c>
      <c r="AC182" s="17">
        <f t="shared" si="149"/>
        <v>19</v>
      </c>
      <c r="AD182" s="17">
        <f t="shared" si="150"/>
        <v>20.3</v>
      </c>
      <c r="AE182" s="17">
        <f t="shared" si="151"/>
        <v>19</v>
      </c>
      <c r="AF182" s="17">
        <f t="shared" si="152"/>
        <v>21</v>
      </c>
      <c r="AG182" s="17">
        <f t="shared" si="153"/>
        <v>19</v>
      </c>
      <c r="AH182" s="17">
        <f t="shared" si="154"/>
        <v>21</v>
      </c>
      <c r="AI182" s="17">
        <f t="shared" si="155"/>
        <v>19</v>
      </c>
      <c r="AJ182" s="17">
        <f t="shared" si="156"/>
        <v>21</v>
      </c>
      <c r="AK182" s="17" t="str">
        <f t="shared" si="157"/>
        <v/>
      </c>
      <c r="AL182" s="17" t="str">
        <f t="shared" si="158"/>
        <v/>
      </c>
      <c r="AM182" s="17" t="str">
        <f t="shared" si="159"/>
        <v>7pm-8.3pm</v>
      </c>
      <c r="AN182" s="17" t="str">
        <f t="shared" si="160"/>
        <v>7pm-8.3pm</v>
      </c>
      <c r="AO182" s="17" t="str">
        <f t="shared" si="161"/>
        <v>7pm-9pm</v>
      </c>
      <c r="AP182" s="17" t="str">
        <f t="shared" si="162"/>
        <v>7pm-9pm</v>
      </c>
      <c r="AQ182" s="17" t="str">
        <f t="shared" si="163"/>
        <v>7pm-9pm</v>
      </c>
      <c r="AR182" s="17" t="s">
        <v>816</v>
      </c>
      <c r="AV182" s="17" t="s">
        <v>29</v>
      </c>
      <c r="AW182" s="17" t="s">
        <v>30</v>
      </c>
      <c r="AX182" s="16" t="str">
        <f t="shared" si="16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67"/>
        <v/>
      </c>
      <c r="AZ182" s="17" t="str">
        <f t="shared" si="168"/>
        <v/>
      </c>
      <c r="BA182" s="17" t="str">
        <f t="shared" si="169"/>
        <v/>
      </c>
      <c r="BB182" s="17" t="str">
        <f t="shared" si="170"/>
        <v>&lt;img src=@img/drinkicon.png@&gt;</v>
      </c>
      <c r="BC182" s="17" t="str">
        <f t="shared" si="171"/>
        <v/>
      </c>
      <c r="BD182" s="17" t="str">
        <f t="shared" si="172"/>
        <v>&lt;img src=@img/drinkicon.png@&gt;</v>
      </c>
      <c r="BE182" s="17" t="str">
        <f t="shared" si="173"/>
        <v>drink  med five</v>
      </c>
      <c r="BF182" s="17" t="str">
        <f t="shared" si="174"/>
        <v>Five Points</v>
      </c>
      <c r="BG182" s="17">
        <v>39.759624000000002</v>
      </c>
      <c r="BH182" s="17">
        <v>-104.98459699999999</v>
      </c>
      <c r="BI182" s="17" t="str">
        <f t="shared" si="165"/>
        <v>[39.759624,-104.984597],</v>
      </c>
      <c r="BJ182" s="17"/>
      <c r="BK182" s="17" t="str">
        <f t="shared" si="175"/>
        <v/>
      </c>
      <c r="BL182" s="7"/>
    </row>
    <row r="183" spans="2:64" ht="18.75" customHeight="1">
      <c r="B183" t="s">
        <v>269</v>
      </c>
      <c r="C183" t="s">
        <v>846</v>
      </c>
      <c r="E183" s="17" t="s">
        <v>1083</v>
      </c>
      <c r="G183" s="17" t="s">
        <v>298</v>
      </c>
      <c r="J183" t="s">
        <v>436</v>
      </c>
      <c r="K183" t="s">
        <v>438</v>
      </c>
      <c r="L183" t="s">
        <v>436</v>
      </c>
      <c r="M183" t="s">
        <v>438</v>
      </c>
      <c r="T183" t="s">
        <v>436</v>
      </c>
      <c r="U183" t="s">
        <v>438</v>
      </c>
      <c r="V183" s="8" t="s">
        <v>299</v>
      </c>
      <c r="W183" s="17" t="str">
        <f t="shared" si="143"/>
        <v/>
      </c>
      <c r="X183" s="17" t="str">
        <f t="shared" si="144"/>
        <v/>
      </c>
      <c r="Y183" s="17">
        <f t="shared" si="145"/>
        <v>15</v>
      </c>
      <c r="Z183" s="17">
        <f t="shared" si="146"/>
        <v>18</v>
      </c>
      <c r="AA183" s="17">
        <f t="shared" si="147"/>
        <v>15</v>
      </c>
      <c r="AB183" s="17">
        <f t="shared" si="148"/>
        <v>18</v>
      </c>
      <c r="AC183" s="17" t="str">
        <f t="shared" si="149"/>
        <v/>
      </c>
      <c r="AD183" s="17" t="str">
        <f t="shared" si="150"/>
        <v/>
      </c>
      <c r="AE183" s="17" t="str">
        <f t="shared" si="151"/>
        <v/>
      </c>
      <c r="AF183" s="17" t="str">
        <f t="shared" si="152"/>
        <v/>
      </c>
      <c r="AG183" s="17" t="str">
        <f t="shared" si="153"/>
        <v/>
      </c>
      <c r="AH183" s="17" t="str">
        <f t="shared" si="154"/>
        <v/>
      </c>
      <c r="AI183" s="17">
        <f t="shared" si="155"/>
        <v>15</v>
      </c>
      <c r="AJ183" s="17">
        <f t="shared" si="156"/>
        <v>18</v>
      </c>
      <c r="AK183" s="17" t="str">
        <f t="shared" si="157"/>
        <v/>
      </c>
      <c r="AL183" s="17" t="str">
        <f t="shared" si="158"/>
        <v>3pm-6pm</v>
      </c>
      <c r="AM183" s="17" t="str">
        <f t="shared" si="159"/>
        <v>3pm-6pm</v>
      </c>
      <c r="AN183" s="17" t="str">
        <f t="shared" si="160"/>
        <v/>
      </c>
      <c r="AO183" s="17" t="str">
        <f t="shared" si="161"/>
        <v/>
      </c>
      <c r="AP183" s="17" t="str">
        <f t="shared" si="162"/>
        <v/>
      </c>
      <c r="AQ183" s="17" t="str">
        <f t="shared" si="163"/>
        <v>3pm-6pm</v>
      </c>
      <c r="AR183" s="17" t="s">
        <v>432</v>
      </c>
      <c r="AT183" t="s">
        <v>434</v>
      </c>
      <c r="AV183" s="17" t="s">
        <v>29</v>
      </c>
      <c r="AW183" s="17" t="s">
        <v>29</v>
      </c>
      <c r="AX183" s="16" t="str">
        <f t="shared" si="16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67"/>
        <v/>
      </c>
      <c r="AZ183" s="17" t="str">
        <f t="shared" si="168"/>
        <v>&lt;img src=@img/pets.png@&gt;</v>
      </c>
      <c r="BA183" s="17" t="str">
        <f t="shared" si="169"/>
        <v/>
      </c>
      <c r="BB183" s="17" t="str">
        <f t="shared" si="170"/>
        <v>&lt;img src=@img/drinkicon.png@&gt;</v>
      </c>
      <c r="BC183" s="17" t="str">
        <f t="shared" si="171"/>
        <v>&lt;img src=@img/foodicon.png@&gt;</v>
      </c>
      <c r="BD183" s="17" t="str">
        <f t="shared" si="172"/>
        <v>&lt;img src=@img/pets.png@&gt;&lt;img src=@img/drinkicon.png@&gt;&lt;img src=@img/foodicon.png@&gt;</v>
      </c>
      <c r="BE183" s="17" t="str">
        <f t="shared" si="173"/>
        <v>pet drink food  med lowery</v>
      </c>
      <c r="BF183" s="17" t="str">
        <f t="shared" si="174"/>
        <v>Lowery</v>
      </c>
      <c r="BG183" s="17">
        <v>39.719448</v>
      </c>
      <c r="BH183" s="17">
        <v>-104.897385</v>
      </c>
      <c r="BI183" s="17" t="str">
        <f t="shared" si="165"/>
        <v>[39.719448,-104.897385],</v>
      </c>
      <c r="BJ183" s="17"/>
      <c r="BK183" s="17" t="str">
        <f t="shared" si="175"/>
        <v/>
      </c>
      <c r="BL183" s="7"/>
    </row>
    <row r="184" spans="2:64" ht="18.75" customHeight="1">
      <c r="B184" t="s">
        <v>963</v>
      </c>
      <c r="C184" s="17" t="s">
        <v>376</v>
      </c>
      <c r="E184" s="17" t="s">
        <v>1083</v>
      </c>
      <c r="G184" s="16" t="s">
        <v>964</v>
      </c>
      <c r="H184">
        <v>1500</v>
      </c>
      <c r="I184">
        <v>1800</v>
      </c>
      <c r="J184">
        <v>1100</v>
      </c>
      <c r="K184">
        <v>1800</v>
      </c>
      <c r="L184">
        <v>1100</v>
      </c>
      <c r="M184">
        <v>1800</v>
      </c>
      <c r="N184">
        <v>1100</v>
      </c>
      <c r="O184">
        <v>1800</v>
      </c>
      <c r="P184">
        <v>1100</v>
      </c>
      <c r="Q184">
        <v>1800</v>
      </c>
      <c r="R184">
        <v>1100</v>
      </c>
      <c r="S184">
        <v>1800</v>
      </c>
      <c r="T184">
        <v>1500</v>
      </c>
      <c r="U184">
        <v>1800</v>
      </c>
      <c r="V184" s="8" t="s">
        <v>313</v>
      </c>
      <c r="W184" s="17">
        <f t="shared" si="143"/>
        <v>15</v>
      </c>
      <c r="X184" s="17">
        <f t="shared" si="144"/>
        <v>18</v>
      </c>
      <c r="Y184" s="17">
        <f t="shared" si="145"/>
        <v>11</v>
      </c>
      <c r="Z184" s="17">
        <f t="shared" si="146"/>
        <v>18</v>
      </c>
      <c r="AA184" s="17">
        <f t="shared" si="147"/>
        <v>11</v>
      </c>
      <c r="AB184" s="17">
        <f t="shared" si="148"/>
        <v>18</v>
      </c>
      <c r="AC184" s="17">
        <f t="shared" si="149"/>
        <v>11</v>
      </c>
      <c r="AD184" s="17">
        <f t="shared" si="150"/>
        <v>18</v>
      </c>
      <c r="AE184" s="17">
        <f t="shared" si="151"/>
        <v>11</v>
      </c>
      <c r="AF184" s="17">
        <f t="shared" si="152"/>
        <v>18</v>
      </c>
      <c r="AG184" s="17">
        <f t="shared" si="153"/>
        <v>11</v>
      </c>
      <c r="AH184" s="17">
        <f t="shared" si="154"/>
        <v>18</v>
      </c>
      <c r="AI184" s="17">
        <f t="shared" si="155"/>
        <v>15</v>
      </c>
      <c r="AJ184" s="17">
        <f t="shared" si="156"/>
        <v>18</v>
      </c>
      <c r="AK184" s="17" t="str">
        <f t="shared" si="157"/>
        <v>3pm-6pm</v>
      </c>
      <c r="AL184" s="17" t="str">
        <f t="shared" si="158"/>
        <v>11am-6pm</v>
      </c>
      <c r="AM184" s="17" t="str">
        <f t="shared" si="159"/>
        <v>11am-6pm</v>
      </c>
      <c r="AN184" s="17" t="str">
        <f t="shared" si="160"/>
        <v>11am-6pm</v>
      </c>
      <c r="AO184" s="17" t="str">
        <f t="shared" si="161"/>
        <v>11am-6pm</v>
      </c>
      <c r="AP184" s="17" t="str">
        <f t="shared" si="162"/>
        <v>11am-6pm</v>
      </c>
      <c r="AQ184" s="17" t="str">
        <f t="shared" si="163"/>
        <v>3pm-6pm</v>
      </c>
      <c r="AR184" s="1" t="s">
        <v>1059</v>
      </c>
      <c r="AV184" s="4" t="s">
        <v>29</v>
      </c>
      <c r="AW184" s="4" t="s">
        <v>29</v>
      </c>
      <c r="AX184" s="16" t="str">
        <f t="shared" si="16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67"/>
        <v/>
      </c>
      <c r="AZ184" s="17" t="str">
        <f t="shared" si="168"/>
        <v/>
      </c>
      <c r="BA184" s="17" t="str">
        <f t="shared" si="169"/>
        <v/>
      </c>
      <c r="BB184" s="17" t="str">
        <f t="shared" si="170"/>
        <v>&lt;img src=@img/drinkicon.png@&gt;</v>
      </c>
      <c r="BC184" s="17" t="str">
        <f t="shared" si="171"/>
        <v>&lt;img src=@img/foodicon.png@&gt;</v>
      </c>
      <c r="BD184" s="17" t="str">
        <f t="shared" si="172"/>
        <v>&lt;img src=@img/drinkicon.png@&gt;&lt;img src=@img/foodicon.png@&gt;</v>
      </c>
      <c r="BE184" s="17" t="str">
        <f t="shared" si="173"/>
        <v>drink food  med Westminster</v>
      </c>
      <c r="BF184" s="17" t="str">
        <f t="shared" si="174"/>
        <v>Westminster</v>
      </c>
      <c r="BG184" s="17">
        <v>39.927202999999999</v>
      </c>
      <c r="BH184" s="17">
        <v>-105.03295</v>
      </c>
      <c r="BI184" s="17" t="str">
        <f t="shared" si="165"/>
        <v>[39.927203,-105.03295],</v>
      </c>
      <c r="BJ184" s="17"/>
      <c r="BK184" s="17" t="str">
        <f t="shared" si="175"/>
        <v/>
      </c>
      <c r="BL184" s="17"/>
    </row>
    <row r="185" spans="2:64" ht="18.75" customHeight="1">
      <c r="B185" t="s">
        <v>898</v>
      </c>
      <c r="C185" t="s">
        <v>842</v>
      </c>
      <c r="E185" s="17" t="s">
        <v>1084</v>
      </c>
      <c r="G185" s="16" t="s">
        <v>899</v>
      </c>
      <c r="W185" s="17" t="str">
        <f t="shared" si="143"/>
        <v/>
      </c>
      <c r="X185" s="17" t="str">
        <f t="shared" si="144"/>
        <v/>
      </c>
      <c r="Y185" s="17" t="str">
        <f t="shared" si="145"/>
        <v/>
      </c>
      <c r="Z185" s="17" t="str">
        <f t="shared" si="146"/>
        <v/>
      </c>
      <c r="AA185" s="17" t="str">
        <f t="shared" si="147"/>
        <v/>
      </c>
      <c r="AB185" s="17" t="str">
        <f t="shared" si="148"/>
        <v/>
      </c>
      <c r="AC185" s="17" t="str">
        <f t="shared" si="149"/>
        <v/>
      </c>
      <c r="AD185" s="17" t="str">
        <f t="shared" si="150"/>
        <v/>
      </c>
      <c r="AE185" s="17" t="str">
        <f t="shared" si="151"/>
        <v/>
      </c>
      <c r="AF185" s="17" t="str">
        <f t="shared" si="152"/>
        <v/>
      </c>
      <c r="AG185" s="17" t="str">
        <f t="shared" si="153"/>
        <v/>
      </c>
      <c r="AH185" s="17" t="str">
        <f t="shared" si="154"/>
        <v/>
      </c>
      <c r="AI185" s="17" t="str">
        <f t="shared" si="155"/>
        <v/>
      </c>
      <c r="AJ185" s="17" t="str">
        <f t="shared" si="156"/>
        <v/>
      </c>
      <c r="AK185" s="17" t="str">
        <f t="shared" si="157"/>
        <v/>
      </c>
      <c r="AL185" s="17" t="str">
        <f t="shared" si="158"/>
        <v/>
      </c>
      <c r="AM185" s="17" t="str">
        <f t="shared" si="159"/>
        <v/>
      </c>
      <c r="AN185" s="17" t="str">
        <f t="shared" si="160"/>
        <v/>
      </c>
      <c r="AO185" s="17" t="str">
        <f t="shared" si="161"/>
        <v/>
      </c>
      <c r="AP185" s="17" t="str">
        <f t="shared" si="162"/>
        <v/>
      </c>
      <c r="AQ185" s="17" t="str">
        <f t="shared" si="163"/>
        <v/>
      </c>
      <c r="AR185" s="17"/>
      <c r="AV185" s="4" t="s">
        <v>30</v>
      </c>
      <c r="AW185" s="4" t="s">
        <v>30</v>
      </c>
      <c r="AX185" s="16" t="str">
        <f t="shared" si="16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67"/>
        <v/>
      </c>
      <c r="AZ185" s="17" t="str">
        <f t="shared" si="168"/>
        <v/>
      </c>
      <c r="BA185" s="17" t="str">
        <f t="shared" si="169"/>
        <v/>
      </c>
      <c r="BB185" s="17" t="str">
        <f t="shared" si="170"/>
        <v/>
      </c>
      <c r="BC185" s="17" t="str">
        <f t="shared" si="171"/>
        <v/>
      </c>
      <c r="BD185" s="17" t="str">
        <f t="shared" si="172"/>
        <v/>
      </c>
      <c r="BE185" s="17" t="str">
        <f t="shared" si="173"/>
        <v xml:space="preserve"> high stapleton</v>
      </c>
      <c r="BF185" s="17" t="str">
        <f t="shared" si="174"/>
        <v>Stapleton</v>
      </c>
      <c r="BG185" s="17">
        <v>39.777763999999998</v>
      </c>
      <c r="BH185" s="17">
        <v>-104.865118</v>
      </c>
      <c r="BI185" s="17" t="str">
        <f t="shared" si="165"/>
        <v>[39.777764,-104.865118],</v>
      </c>
      <c r="BJ185" s="17"/>
      <c r="BK185" s="17" t="str">
        <f t="shared" si="175"/>
        <v/>
      </c>
      <c r="BL185" s="17"/>
    </row>
    <row r="186" spans="2:64" ht="18.75" customHeight="1">
      <c r="B186" t="s">
        <v>206</v>
      </c>
      <c r="C186" t="s">
        <v>642</v>
      </c>
      <c r="E186" s="17" t="s">
        <v>1084</v>
      </c>
      <c r="G186" s="17" t="s">
        <v>603</v>
      </c>
      <c r="J186" t="s">
        <v>454</v>
      </c>
      <c r="K186" t="s">
        <v>438</v>
      </c>
      <c r="L186" t="s">
        <v>454</v>
      </c>
      <c r="M186" t="s">
        <v>438</v>
      </c>
      <c r="N186" t="s">
        <v>454</v>
      </c>
      <c r="O186" t="s">
        <v>438</v>
      </c>
      <c r="P186" t="s">
        <v>454</v>
      </c>
      <c r="Q186" t="s">
        <v>438</v>
      </c>
      <c r="R186" t="s">
        <v>454</v>
      </c>
      <c r="S186" t="s">
        <v>438</v>
      </c>
      <c r="T186" t="s">
        <v>454</v>
      </c>
      <c r="U186" t="s">
        <v>438</v>
      </c>
      <c r="V186" s="8" t="s">
        <v>397</v>
      </c>
      <c r="W186" s="17" t="str">
        <f t="shared" si="143"/>
        <v/>
      </c>
      <c r="X186" s="17" t="str">
        <f t="shared" si="144"/>
        <v/>
      </c>
      <c r="Y186" s="17">
        <f t="shared" si="145"/>
        <v>15.3</v>
      </c>
      <c r="Z186" s="17">
        <f t="shared" si="146"/>
        <v>18</v>
      </c>
      <c r="AA186" s="17">
        <f t="shared" si="147"/>
        <v>15.3</v>
      </c>
      <c r="AB186" s="17">
        <f t="shared" si="148"/>
        <v>18</v>
      </c>
      <c r="AC186" s="17">
        <f t="shared" si="149"/>
        <v>15.3</v>
      </c>
      <c r="AD186" s="17">
        <f t="shared" si="150"/>
        <v>18</v>
      </c>
      <c r="AE186" s="17">
        <f t="shared" si="151"/>
        <v>15.3</v>
      </c>
      <c r="AF186" s="17">
        <f t="shared" si="152"/>
        <v>18</v>
      </c>
      <c r="AG186" s="17">
        <f t="shared" si="153"/>
        <v>15.3</v>
      </c>
      <c r="AH186" s="17">
        <f t="shared" si="154"/>
        <v>18</v>
      </c>
      <c r="AI186" s="17">
        <f t="shared" si="155"/>
        <v>15.3</v>
      </c>
      <c r="AJ186" s="17">
        <f t="shared" si="156"/>
        <v>18</v>
      </c>
      <c r="AK186" s="17" t="str">
        <f t="shared" si="157"/>
        <v/>
      </c>
      <c r="AL186" s="17" t="str">
        <f t="shared" si="158"/>
        <v>3.3pm-6pm</v>
      </c>
      <c r="AM186" s="17" t="str">
        <f t="shared" si="159"/>
        <v>3.3pm-6pm</v>
      </c>
      <c r="AN186" s="17" t="str">
        <f t="shared" si="160"/>
        <v>3.3pm-6pm</v>
      </c>
      <c r="AO186" s="17" t="str">
        <f t="shared" si="161"/>
        <v>3.3pm-6pm</v>
      </c>
      <c r="AP186" s="17" t="str">
        <f t="shared" si="162"/>
        <v>3.3pm-6pm</v>
      </c>
      <c r="AQ186" s="17" t="str">
        <f t="shared" si="163"/>
        <v>3.3pm-6pm</v>
      </c>
      <c r="AR186" s="18" t="s">
        <v>785</v>
      </c>
      <c r="AV186" s="4" t="s">
        <v>29</v>
      </c>
      <c r="AW186" s="4" t="s">
        <v>29</v>
      </c>
      <c r="AX186" s="16" t="str">
        <f t="shared" si="16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67"/>
        <v/>
      </c>
      <c r="AZ186" s="17" t="str">
        <f t="shared" si="168"/>
        <v/>
      </c>
      <c r="BA186" s="17" t="str">
        <f t="shared" si="169"/>
        <v/>
      </c>
      <c r="BB186" s="17" t="str">
        <f t="shared" si="170"/>
        <v>&lt;img src=@img/drinkicon.png@&gt;</v>
      </c>
      <c r="BC186" s="17" t="str">
        <f t="shared" si="171"/>
        <v>&lt;img src=@img/foodicon.png@&gt;</v>
      </c>
      <c r="BD186" s="17" t="str">
        <f t="shared" si="172"/>
        <v>&lt;img src=@img/drinkicon.png@&gt;&lt;img src=@img/foodicon.png@&gt;</v>
      </c>
      <c r="BE186" s="17" t="str">
        <f t="shared" si="173"/>
        <v>drink food  high larimer</v>
      </c>
      <c r="BF186" s="17" t="str">
        <f t="shared" si="174"/>
        <v>Larimer Square</v>
      </c>
      <c r="BG186" s="17">
        <v>39.748308999999999</v>
      </c>
      <c r="BH186" s="17">
        <v>-104.999083</v>
      </c>
      <c r="BI186" s="17" t="str">
        <f t="shared" si="165"/>
        <v>[39.748309,-104.999083],</v>
      </c>
      <c r="BJ186" s="17"/>
      <c r="BK186" s="17" t="str">
        <f t="shared" si="175"/>
        <v/>
      </c>
      <c r="BL186" s="7"/>
    </row>
    <row r="187" spans="2:64" ht="18.75" customHeight="1">
      <c r="B187" t="s">
        <v>1141</v>
      </c>
      <c r="C187" t="s">
        <v>1064</v>
      </c>
      <c r="E187" s="17" t="s">
        <v>1083</v>
      </c>
      <c r="G187" s="17" t="s">
        <v>1151</v>
      </c>
      <c r="W187" s="17" t="str">
        <f t="shared" si="143"/>
        <v/>
      </c>
      <c r="X187" s="17" t="str">
        <f t="shared" si="144"/>
        <v/>
      </c>
      <c r="Y187" s="17" t="str">
        <f t="shared" si="145"/>
        <v/>
      </c>
      <c r="Z187" s="17" t="str">
        <f t="shared" si="146"/>
        <v/>
      </c>
      <c r="AA187" s="17" t="str">
        <f t="shared" si="147"/>
        <v/>
      </c>
      <c r="AB187" s="17" t="str">
        <f t="shared" si="148"/>
        <v/>
      </c>
      <c r="AC187" s="17" t="str">
        <f t="shared" si="149"/>
        <v/>
      </c>
      <c r="AD187" s="17" t="str">
        <f t="shared" si="150"/>
        <v/>
      </c>
      <c r="AE187" s="17" t="str">
        <f t="shared" si="151"/>
        <v/>
      </c>
      <c r="AF187" s="17" t="str">
        <f t="shared" si="152"/>
        <v/>
      </c>
      <c r="AG187" s="17" t="str">
        <f t="shared" si="153"/>
        <v/>
      </c>
      <c r="AH187" s="17" t="str">
        <f t="shared" si="154"/>
        <v/>
      </c>
      <c r="AI187" s="17" t="str">
        <f t="shared" si="155"/>
        <v/>
      </c>
      <c r="AJ187" s="17" t="str">
        <f t="shared" si="156"/>
        <v/>
      </c>
      <c r="AK187" s="17" t="str">
        <f t="shared" si="157"/>
        <v/>
      </c>
      <c r="AL187" s="17" t="str">
        <f t="shared" si="158"/>
        <v/>
      </c>
      <c r="AM187" s="17" t="str">
        <f t="shared" si="159"/>
        <v/>
      </c>
      <c r="AN187" s="17" t="str">
        <f t="shared" si="160"/>
        <v/>
      </c>
      <c r="AO187" s="17" t="str">
        <f t="shared" si="161"/>
        <v/>
      </c>
      <c r="AP187" s="17" t="str">
        <f t="shared" si="162"/>
        <v/>
      </c>
      <c r="AQ187" s="17" t="str">
        <f t="shared" si="163"/>
        <v/>
      </c>
      <c r="AR187" s="17" t="s">
        <v>1146</v>
      </c>
      <c r="AV187" s="4" t="s">
        <v>30</v>
      </c>
      <c r="AW187" s="4" t="s">
        <v>30</v>
      </c>
      <c r="AX187" s="16" t="str">
        <f t="shared" si="16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67"/>
        <v/>
      </c>
      <c r="AZ187" s="17" t="str">
        <f t="shared" si="168"/>
        <v/>
      </c>
      <c r="BA187" s="17" t="str">
        <f t="shared" si="169"/>
        <v/>
      </c>
      <c r="BB187" s="17" t="str">
        <f t="shared" si="170"/>
        <v/>
      </c>
      <c r="BC187" s="17" t="str">
        <f t="shared" si="171"/>
        <v/>
      </c>
      <c r="BD187" s="17" t="str">
        <f t="shared" si="172"/>
        <v/>
      </c>
      <c r="BE187" s="17" t="str">
        <f t="shared" si="173"/>
        <v xml:space="preserve"> med capital</v>
      </c>
      <c r="BF187" s="17" t="str">
        <f t="shared" si="174"/>
        <v>Capital Hill</v>
      </c>
      <c r="BG187" s="17">
        <v>39.677478000000001</v>
      </c>
      <c r="BH187" s="17">
        <v>-104.914182</v>
      </c>
      <c r="BI187" s="17" t="str">
        <f t="shared" si="165"/>
        <v>[39.677478,-104.914182],</v>
      </c>
      <c r="BJ187" s="17"/>
      <c r="BK187" s="17"/>
      <c r="BL187" s="17"/>
    </row>
    <row r="188" spans="2:64" ht="18.75" customHeight="1">
      <c r="B188" t="s">
        <v>879</v>
      </c>
      <c r="C188" t="s">
        <v>846</v>
      </c>
      <c r="E188" s="17" t="s">
        <v>1084</v>
      </c>
      <c r="G188" s="20" t="s">
        <v>880</v>
      </c>
      <c r="H188">
        <v>1400</v>
      </c>
      <c r="I188">
        <v>1800</v>
      </c>
      <c r="J188">
        <v>1400</v>
      </c>
      <c r="K188">
        <v>1800</v>
      </c>
      <c r="L188">
        <v>1400</v>
      </c>
      <c r="M188">
        <v>1800</v>
      </c>
      <c r="N188">
        <v>1400</v>
      </c>
      <c r="O188">
        <v>1800</v>
      </c>
      <c r="P188">
        <v>1400</v>
      </c>
      <c r="Q188">
        <v>1800</v>
      </c>
      <c r="R188">
        <v>1400</v>
      </c>
      <c r="S188">
        <v>1800</v>
      </c>
      <c r="T188">
        <v>1400</v>
      </c>
      <c r="U188">
        <v>1800</v>
      </c>
      <c r="V188" s="12" t="s">
        <v>1067</v>
      </c>
      <c r="W188" s="17">
        <f t="shared" si="143"/>
        <v>14</v>
      </c>
      <c r="X188" s="17">
        <f t="shared" si="144"/>
        <v>18</v>
      </c>
      <c r="Y188" s="17">
        <f t="shared" si="145"/>
        <v>14</v>
      </c>
      <c r="Z188" s="17">
        <f t="shared" si="146"/>
        <v>18</v>
      </c>
      <c r="AA188" s="17">
        <f t="shared" si="147"/>
        <v>14</v>
      </c>
      <c r="AB188" s="17">
        <f t="shared" si="148"/>
        <v>18</v>
      </c>
      <c r="AC188" s="17">
        <f t="shared" si="149"/>
        <v>14</v>
      </c>
      <c r="AD188" s="17">
        <f t="shared" si="150"/>
        <v>18</v>
      </c>
      <c r="AE188" s="17">
        <f t="shared" si="151"/>
        <v>14</v>
      </c>
      <c r="AF188" s="17">
        <f t="shared" si="152"/>
        <v>18</v>
      </c>
      <c r="AG188" s="17">
        <f t="shared" si="153"/>
        <v>14</v>
      </c>
      <c r="AH188" s="17">
        <f t="shared" si="154"/>
        <v>18</v>
      </c>
      <c r="AI188" s="17">
        <f t="shared" si="155"/>
        <v>14</v>
      </c>
      <c r="AJ188" s="17">
        <f t="shared" si="156"/>
        <v>18</v>
      </c>
      <c r="AK188" s="17" t="str">
        <f t="shared" si="157"/>
        <v>2pm-6pm</v>
      </c>
      <c r="AL188" s="17" t="str">
        <f t="shared" si="158"/>
        <v>2pm-6pm</v>
      </c>
      <c r="AM188" s="17" t="str">
        <f t="shared" si="159"/>
        <v>2pm-6pm</v>
      </c>
      <c r="AN188" s="17" t="str">
        <f t="shared" si="160"/>
        <v>2pm-6pm</v>
      </c>
      <c r="AO188" s="17" t="str">
        <f t="shared" si="161"/>
        <v>2pm-6pm</v>
      </c>
      <c r="AP188" s="17" t="str">
        <f t="shared" si="162"/>
        <v>2pm-6pm</v>
      </c>
      <c r="AQ188" s="17" t="str">
        <f t="shared" si="163"/>
        <v>2pm-6pm</v>
      </c>
      <c r="AR188" s="21" t="s">
        <v>994</v>
      </c>
      <c r="AV188" s="4" t="s">
        <v>29</v>
      </c>
      <c r="AW188" s="4" t="s">
        <v>29</v>
      </c>
      <c r="AX188" s="16" t="str">
        <f t="shared" si="16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67"/>
        <v/>
      </c>
      <c r="AZ188" s="17" t="str">
        <f t="shared" si="168"/>
        <v/>
      </c>
      <c r="BA188" s="17" t="str">
        <f t="shared" si="169"/>
        <v/>
      </c>
      <c r="BB188" s="17" t="str">
        <f t="shared" si="170"/>
        <v>&lt;img src=@img/drinkicon.png@&gt;</v>
      </c>
      <c r="BC188" s="17" t="str">
        <f t="shared" si="171"/>
        <v>&lt;img src=@img/foodicon.png@&gt;</v>
      </c>
      <c r="BD188" s="17" t="str">
        <f t="shared" si="172"/>
        <v>&lt;img src=@img/drinkicon.png@&gt;&lt;img src=@img/foodicon.png@&gt;</v>
      </c>
      <c r="BE188" s="17" t="str">
        <f t="shared" si="173"/>
        <v>drink food  high lowery</v>
      </c>
      <c r="BF188" s="17" t="str">
        <f t="shared" si="174"/>
        <v>Lowery</v>
      </c>
      <c r="BG188" s="17">
        <v>39.719270999999999</v>
      </c>
      <c r="BH188" s="17">
        <v>-104.89708</v>
      </c>
      <c r="BI188" s="17" t="str">
        <f t="shared" si="165"/>
        <v>[39.719271,-104.89708],</v>
      </c>
      <c r="BJ188" s="17"/>
      <c r="BK188" s="17" t="str">
        <f>IF(BJ188&gt;0,"&lt;img src=@img/kidicon.png@&gt;","")</f>
        <v/>
      </c>
      <c r="BL188" s="17"/>
    </row>
    <row r="189" spans="2:64" s="17" customFormat="1" ht="18.75" customHeight="1">
      <c r="B189" s="17" t="s">
        <v>207</v>
      </c>
      <c r="C189" s="17" t="s">
        <v>640</v>
      </c>
      <c r="E189" s="17" t="s">
        <v>1085</v>
      </c>
      <c r="G189" s="17" t="s">
        <v>604</v>
      </c>
      <c r="J189" s="17" t="s">
        <v>436</v>
      </c>
      <c r="K189" s="17" t="s">
        <v>438</v>
      </c>
      <c r="L189" s="17" t="s">
        <v>436</v>
      </c>
      <c r="M189" s="17" t="s">
        <v>438</v>
      </c>
      <c r="N189" s="17" t="s">
        <v>436</v>
      </c>
      <c r="O189" s="17" t="s">
        <v>438</v>
      </c>
      <c r="P189" s="17" t="s">
        <v>436</v>
      </c>
      <c r="Q189" s="17" t="s">
        <v>438</v>
      </c>
      <c r="R189" s="17" t="s">
        <v>436</v>
      </c>
      <c r="S189" s="17" t="s">
        <v>438</v>
      </c>
      <c r="V189" s="17" t="s">
        <v>398</v>
      </c>
      <c r="W189" s="17" t="str">
        <f t="shared" si="143"/>
        <v/>
      </c>
      <c r="X189" s="17" t="str">
        <f t="shared" si="144"/>
        <v/>
      </c>
      <c r="Y189" s="17">
        <f t="shared" si="145"/>
        <v>15</v>
      </c>
      <c r="Z189" s="17">
        <f t="shared" si="146"/>
        <v>18</v>
      </c>
      <c r="AA189" s="17">
        <f t="shared" si="147"/>
        <v>15</v>
      </c>
      <c r="AB189" s="17">
        <f t="shared" si="148"/>
        <v>18</v>
      </c>
      <c r="AC189" s="17">
        <f t="shared" si="149"/>
        <v>15</v>
      </c>
      <c r="AD189" s="17">
        <f t="shared" si="150"/>
        <v>18</v>
      </c>
      <c r="AE189" s="17">
        <f t="shared" si="151"/>
        <v>15</v>
      </c>
      <c r="AF189" s="17">
        <f t="shared" si="152"/>
        <v>18</v>
      </c>
      <c r="AG189" s="17">
        <f t="shared" si="153"/>
        <v>15</v>
      </c>
      <c r="AH189" s="17">
        <f t="shared" si="154"/>
        <v>18</v>
      </c>
      <c r="AI189" s="17" t="str">
        <f t="shared" si="155"/>
        <v/>
      </c>
      <c r="AJ189" s="17" t="str">
        <f t="shared" si="156"/>
        <v/>
      </c>
      <c r="AK189" s="17" t="str">
        <f t="shared" si="157"/>
        <v/>
      </c>
      <c r="AL189" s="17" t="str">
        <f t="shared" si="158"/>
        <v>3pm-6pm</v>
      </c>
      <c r="AM189" s="17" t="str">
        <f t="shared" si="159"/>
        <v>3pm-6pm</v>
      </c>
      <c r="AN189" s="17" t="str">
        <f t="shared" si="160"/>
        <v>3pm-6pm</v>
      </c>
      <c r="AO189" s="17" t="str">
        <f t="shared" si="161"/>
        <v>3pm-6pm</v>
      </c>
      <c r="AP189" s="17" t="str">
        <f t="shared" si="162"/>
        <v>3pm-6pm</v>
      </c>
      <c r="AQ189" s="17" t="str">
        <f t="shared" si="163"/>
        <v/>
      </c>
      <c r="AR189" s="18" t="s">
        <v>786</v>
      </c>
      <c r="AV189" s="17" t="s">
        <v>29</v>
      </c>
      <c r="AW189" s="17" t="s">
        <v>29</v>
      </c>
      <c r="AX189" s="16" t="str">
        <f t="shared" si="16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67"/>
        <v/>
      </c>
      <c r="AZ189" s="17" t="str">
        <f t="shared" si="168"/>
        <v/>
      </c>
      <c r="BA189" s="17" t="str">
        <f t="shared" si="169"/>
        <v/>
      </c>
      <c r="BB189" s="17" t="str">
        <f t="shared" si="170"/>
        <v>&lt;img src=@img/drinkicon.png@&gt;</v>
      </c>
      <c r="BC189" s="17" t="str">
        <f t="shared" si="171"/>
        <v>&lt;img src=@img/foodicon.png@&gt;</v>
      </c>
      <c r="BD189" s="17" t="str">
        <f t="shared" si="172"/>
        <v>&lt;img src=@img/drinkicon.png@&gt;&lt;img src=@img/foodicon.png@&gt;</v>
      </c>
      <c r="BE189" s="17" t="str">
        <f t="shared" si="173"/>
        <v>drink food  low Washington</v>
      </c>
      <c r="BF189" s="17" t="str">
        <f t="shared" si="174"/>
        <v>Washington Park</v>
      </c>
      <c r="BG189" s="17">
        <v>39.714562999999998</v>
      </c>
      <c r="BH189" s="17">
        <v>-104.975987</v>
      </c>
      <c r="BI189" s="17" t="str">
        <f t="shared" si="165"/>
        <v>[39.714563,-104.975987],</v>
      </c>
      <c r="BK189" s="17" t="str">
        <f>IF(BJ189&gt;0,"&lt;img src=@img/kidicon.png@&gt;","")</f>
        <v/>
      </c>
      <c r="BL189" s="7"/>
    </row>
    <row r="190" spans="2:64" ht="18.75" customHeight="1">
      <c r="B190" s="6" t="s">
        <v>208</v>
      </c>
      <c r="C190" t="s">
        <v>327</v>
      </c>
      <c r="E190" s="17" t="s">
        <v>1083</v>
      </c>
      <c r="G190" s="17" t="s">
        <v>605</v>
      </c>
      <c r="J190" t="s">
        <v>436</v>
      </c>
      <c r="K190" t="s">
        <v>438</v>
      </c>
      <c r="L190" t="s">
        <v>436</v>
      </c>
      <c r="M190" t="s">
        <v>438</v>
      </c>
      <c r="N190" t="s">
        <v>436</v>
      </c>
      <c r="O190" t="s">
        <v>438</v>
      </c>
      <c r="P190" t="s">
        <v>436</v>
      </c>
      <c r="Q190" t="s">
        <v>438</v>
      </c>
      <c r="R190" t="s">
        <v>436</v>
      </c>
      <c r="S190" t="s">
        <v>438</v>
      </c>
      <c r="V190" s="8" t="s">
        <v>399</v>
      </c>
      <c r="W190" s="17" t="str">
        <f t="shared" si="143"/>
        <v/>
      </c>
      <c r="X190" s="17" t="str">
        <f t="shared" si="144"/>
        <v/>
      </c>
      <c r="Y190" s="17">
        <f t="shared" si="145"/>
        <v>15</v>
      </c>
      <c r="Z190" s="17">
        <f t="shared" si="146"/>
        <v>18</v>
      </c>
      <c r="AA190" s="17">
        <f t="shared" si="147"/>
        <v>15</v>
      </c>
      <c r="AB190" s="17">
        <f t="shared" si="148"/>
        <v>18</v>
      </c>
      <c r="AC190" s="17">
        <f t="shared" si="149"/>
        <v>15</v>
      </c>
      <c r="AD190" s="17">
        <f t="shared" si="150"/>
        <v>18</v>
      </c>
      <c r="AE190" s="17">
        <f t="shared" si="151"/>
        <v>15</v>
      </c>
      <c r="AF190" s="17">
        <f t="shared" si="152"/>
        <v>18</v>
      </c>
      <c r="AG190" s="17">
        <f t="shared" si="153"/>
        <v>15</v>
      </c>
      <c r="AH190" s="17">
        <f t="shared" si="154"/>
        <v>18</v>
      </c>
      <c r="AI190" s="17" t="str">
        <f t="shared" si="155"/>
        <v/>
      </c>
      <c r="AJ190" s="17" t="str">
        <f t="shared" si="156"/>
        <v/>
      </c>
      <c r="AK190" s="17" t="str">
        <f t="shared" si="157"/>
        <v/>
      </c>
      <c r="AL190" s="17" t="str">
        <f t="shared" si="158"/>
        <v>3pm-6pm</v>
      </c>
      <c r="AM190" s="17" t="str">
        <f t="shared" si="159"/>
        <v>3pm-6pm</v>
      </c>
      <c r="AN190" s="17" t="str">
        <f t="shared" si="160"/>
        <v>3pm-6pm</v>
      </c>
      <c r="AO190" s="17" t="str">
        <f t="shared" si="161"/>
        <v>3pm-6pm</v>
      </c>
      <c r="AP190" s="17" t="str">
        <f t="shared" si="162"/>
        <v>3pm-6pm</v>
      </c>
      <c r="AQ190" s="17" t="str">
        <f t="shared" si="163"/>
        <v/>
      </c>
      <c r="AR190" t="s">
        <v>787</v>
      </c>
      <c r="AV190" s="4" t="s">
        <v>29</v>
      </c>
      <c r="AW190" s="4" t="s">
        <v>29</v>
      </c>
      <c r="AX190" s="16" t="str">
        <f t="shared" si="16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67"/>
        <v/>
      </c>
      <c r="AZ190" s="17" t="str">
        <f t="shared" si="168"/>
        <v/>
      </c>
      <c r="BA190" s="17" t="str">
        <f t="shared" si="169"/>
        <v/>
      </c>
      <c r="BB190" s="17" t="str">
        <f t="shared" si="170"/>
        <v>&lt;img src=@img/drinkicon.png@&gt;</v>
      </c>
      <c r="BC190" s="17" t="str">
        <f t="shared" si="171"/>
        <v>&lt;img src=@img/foodicon.png@&gt;</v>
      </c>
      <c r="BD190" s="17" t="str">
        <f t="shared" si="172"/>
        <v>&lt;img src=@img/drinkicon.png@&gt;&lt;img src=@img/foodicon.png@&gt;</v>
      </c>
      <c r="BE190" s="17" t="str">
        <f t="shared" si="173"/>
        <v>drink food  med Lakewood</v>
      </c>
      <c r="BF190" s="17" t="str">
        <f t="shared" si="174"/>
        <v>Lakewood</v>
      </c>
      <c r="BG190" s="17">
        <v>39.650627</v>
      </c>
      <c r="BH190" s="17">
        <v>-105.08063</v>
      </c>
      <c r="BI190" s="17" t="str">
        <f t="shared" si="165"/>
        <v>[39.650627,-105.08063],</v>
      </c>
      <c r="BJ190" s="17"/>
      <c r="BK190" s="17" t="str">
        <f>IF(BJ190&gt;0,"&lt;img src=@img/kidicon.png@&gt;","")</f>
        <v/>
      </c>
      <c r="BL190" s="7"/>
    </row>
    <row r="191" spans="2:64" ht="18.75" customHeight="1">
      <c r="B191" t="s">
        <v>209</v>
      </c>
      <c r="C191" t="s">
        <v>840</v>
      </c>
      <c r="E191" s="17" t="s">
        <v>1083</v>
      </c>
      <c r="G191" s="17" t="s">
        <v>606</v>
      </c>
      <c r="J191" t="s">
        <v>436</v>
      </c>
      <c r="K191" t="s">
        <v>438</v>
      </c>
      <c r="L191" t="s">
        <v>436</v>
      </c>
      <c r="M191" t="s">
        <v>438</v>
      </c>
      <c r="N191" t="s">
        <v>436</v>
      </c>
      <c r="O191" t="s">
        <v>438</v>
      </c>
      <c r="P191" t="s">
        <v>436</v>
      </c>
      <c r="Q191" t="s">
        <v>438</v>
      </c>
      <c r="R191" t="s">
        <v>436</v>
      </c>
      <c r="S191" t="s">
        <v>438</v>
      </c>
      <c r="V191" s="17" t="s">
        <v>399</v>
      </c>
      <c r="W191" s="17" t="str">
        <f t="shared" si="143"/>
        <v/>
      </c>
      <c r="X191" s="17" t="str">
        <f t="shared" si="144"/>
        <v/>
      </c>
      <c r="Y191" s="17">
        <f t="shared" si="145"/>
        <v>15</v>
      </c>
      <c r="Z191" s="17">
        <f t="shared" si="146"/>
        <v>18</v>
      </c>
      <c r="AA191" s="17">
        <f t="shared" si="147"/>
        <v>15</v>
      </c>
      <c r="AB191" s="17">
        <f t="shared" si="148"/>
        <v>18</v>
      </c>
      <c r="AC191" s="17">
        <f t="shared" si="149"/>
        <v>15</v>
      </c>
      <c r="AD191" s="17">
        <f t="shared" si="150"/>
        <v>18</v>
      </c>
      <c r="AE191" s="17">
        <f t="shared" si="151"/>
        <v>15</v>
      </c>
      <c r="AF191" s="17">
        <f t="shared" si="152"/>
        <v>18</v>
      </c>
      <c r="AG191" s="17">
        <f t="shared" si="153"/>
        <v>15</v>
      </c>
      <c r="AH191" s="17">
        <f t="shared" si="154"/>
        <v>18</v>
      </c>
      <c r="AI191" s="17" t="str">
        <f t="shared" si="155"/>
        <v/>
      </c>
      <c r="AJ191" s="17" t="str">
        <f t="shared" si="156"/>
        <v/>
      </c>
      <c r="AK191" s="17" t="str">
        <f t="shared" si="157"/>
        <v/>
      </c>
      <c r="AL191" s="17" t="str">
        <f t="shared" si="158"/>
        <v>3pm-6pm</v>
      </c>
      <c r="AM191" s="17" t="str">
        <f t="shared" si="159"/>
        <v>3pm-6pm</v>
      </c>
      <c r="AN191" s="17" t="str">
        <f t="shared" si="160"/>
        <v>3pm-6pm</v>
      </c>
      <c r="AO191" s="17" t="str">
        <f t="shared" si="161"/>
        <v>3pm-6pm</v>
      </c>
      <c r="AP191" s="17" t="str">
        <f t="shared" si="162"/>
        <v>3pm-6pm</v>
      </c>
      <c r="AQ191" s="17" t="str">
        <f t="shared" si="163"/>
        <v/>
      </c>
      <c r="AR191" s="18" t="s">
        <v>788</v>
      </c>
      <c r="AV191" s="17" t="s">
        <v>29</v>
      </c>
      <c r="AW191" s="17" t="s">
        <v>29</v>
      </c>
      <c r="AX191" s="16" t="str">
        <f t="shared" si="16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67"/>
        <v/>
      </c>
      <c r="AZ191" s="17" t="str">
        <f t="shared" si="168"/>
        <v/>
      </c>
      <c r="BA191" s="17" t="str">
        <f t="shared" si="169"/>
        <v/>
      </c>
      <c r="BB191" s="17" t="str">
        <f t="shared" si="170"/>
        <v>&lt;img src=@img/drinkicon.png@&gt;</v>
      </c>
      <c r="BC191" s="17" t="str">
        <f t="shared" si="171"/>
        <v>&lt;img src=@img/foodicon.png@&gt;</v>
      </c>
      <c r="BD191" s="17" t="str">
        <f t="shared" si="172"/>
        <v>&lt;img src=@img/drinkicon.png@&gt;&lt;img src=@img/foodicon.png@&gt;</v>
      </c>
      <c r="BE191" s="17" t="str">
        <f t="shared" si="173"/>
        <v>drink food  med ranch</v>
      </c>
      <c r="BF191" s="17" t="str">
        <f t="shared" si="174"/>
        <v>Highlands Ranch</v>
      </c>
      <c r="BG191" s="17">
        <v>39.571725999999998</v>
      </c>
      <c r="BH191" s="17">
        <v>-104.989041</v>
      </c>
      <c r="BI191" s="17" t="str">
        <f t="shared" si="165"/>
        <v>[39.571726,-104.989041],</v>
      </c>
      <c r="BJ191" s="17"/>
      <c r="BK191" s="17" t="str">
        <f>IF(BJ191&gt;0,"&lt;img src=@img/kidicon.png@&gt;","")</f>
        <v/>
      </c>
      <c r="BL191" s="7"/>
    </row>
    <row r="192" spans="2:64" ht="18.75" customHeight="1">
      <c r="B192" t="s">
        <v>210</v>
      </c>
      <c r="C192" t="s">
        <v>327</v>
      </c>
      <c r="E192" s="17" t="s">
        <v>1083</v>
      </c>
      <c r="G192" s="17" t="s">
        <v>607</v>
      </c>
      <c r="J192" t="s">
        <v>443</v>
      </c>
      <c r="K192" t="s">
        <v>438</v>
      </c>
      <c r="L192" t="s">
        <v>443</v>
      </c>
      <c r="M192" t="s">
        <v>438</v>
      </c>
      <c r="N192" t="s">
        <v>443</v>
      </c>
      <c r="O192" t="s">
        <v>438</v>
      </c>
      <c r="P192" t="s">
        <v>443</v>
      </c>
      <c r="Q192" t="s">
        <v>438</v>
      </c>
      <c r="R192" t="s">
        <v>443</v>
      </c>
      <c r="S192" t="s">
        <v>438</v>
      </c>
      <c r="V192" s="8" t="s">
        <v>399</v>
      </c>
      <c r="W192" s="17" t="str">
        <f t="shared" si="143"/>
        <v/>
      </c>
      <c r="X192" s="17" t="str">
        <f t="shared" si="144"/>
        <v/>
      </c>
      <c r="Y192" s="17">
        <f t="shared" si="145"/>
        <v>16</v>
      </c>
      <c r="Z192" s="17">
        <f t="shared" si="146"/>
        <v>18</v>
      </c>
      <c r="AA192" s="17">
        <f t="shared" si="147"/>
        <v>16</v>
      </c>
      <c r="AB192" s="17">
        <f t="shared" si="148"/>
        <v>18</v>
      </c>
      <c r="AC192" s="17">
        <f t="shared" si="149"/>
        <v>16</v>
      </c>
      <c r="AD192" s="17">
        <f t="shared" si="150"/>
        <v>18</v>
      </c>
      <c r="AE192" s="17">
        <f t="shared" si="151"/>
        <v>16</v>
      </c>
      <c r="AF192" s="17">
        <f t="shared" si="152"/>
        <v>18</v>
      </c>
      <c r="AG192" s="17">
        <f t="shared" si="153"/>
        <v>16</v>
      </c>
      <c r="AH192" s="17">
        <f t="shared" si="154"/>
        <v>18</v>
      </c>
      <c r="AI192" s="17" t="str">
        <f t="shared" si="155"/>
        <v/>
      </c>
      <c r="AJ192" s="17" t="str">
        <f t="shared" si="156"/>
        <v/>
      </c>
      <c r="AK192" s="17" t="str">
        <f t="shared" si="157"/>
        <v/>
      </c>
      <c r="AL192" s="17" t="str">
        <f t="shared" si="158"/>
        <v>4pm-6pm</v>
      </c>
      <c r="AM192" s="17" t="str">
        <f t="shared" si="159"/>
        <v>4pm-6pm</v>
      </c>
      <c r="AN192" s="17" t="str">
        <f t="shared" si="160"/>
        <v>4pm-6pm</v>
      </c>
      <c r="AO192" s="17" t="str">
        <f t="shared" si="161"/>
        <v>4pm-6pm</v>
      </c>
      <c r="AP192" s="17" t="str">
        <f t="shared" si="162"/>
        <v>4pm-6pm</v>
      </c>
      <c r="AQ192" s="17" t="str">
        <f t="shared" si="163"/>
        <v/>
      </c>
      <c r="AR192" s="17" t="s">
        <v>789</v>
      </c>
      <c r="AV192" s="17" t="s">
        <v>29</v>
      </c>
      <c r="AW192" s="17" t="s">
        <v>29</v>
      </c>
      <c r="AX192" s="16" t="str">
        <f t="shared" si="16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67"/>
        <v/>
      </c>
      <c r="AZ192" s="17" t="str">
        <f t="shared" si="168"/>
        <v/>
      </c>
      <c r="BA192" s="17" t="str">
        <f t="shared" si="169"/>
        <v/>
      </c>
      <c r="BB192" s="17" t="str">
        <f t="shared" si="170"/>
        <v>&lt;img src=@img/drinkicon.png@&gt;</v>
      </c>
      <c r="BC192" s="17" t="str">
        <f t="shared" si="171"/>
        <v>&lt;img src=@img/foodicon.png@&gt;</v>
      </c>
      <c r="BD192" s="17" t="str">
        <f t="shared" si="172"/>
        <v>&lt;img src=@img/drinkicon.png@&gt;&lt;img src=@img/foodicon.png@&gt;</v>
      </c>
      <c r="BE192" s="17" t="str">
        <f t="shared" si="173"/>
        <v>drink food  med Lakewood</v>
      </c>
      <c r="BF192" s="17" t="str">
        <f t="shared" si="174"/>
        <v>Lakewood</v>
      </c>
      <c r="BG192" s="17">
        <v>39.717309999999998</v>
      </c>
      <c r="BH192" s="17">
        <v>-105.133662</v>
      </c>
      <c r="BI192" s="17" t="str">
        <f t="shared" si="165"/>
        <v>[39.71731,-105.133662],</v>
      </c>
      <c r="BJ192" s="17"/>
      <c r="BK192" s="17" t="str">
        <f>IF(BJ192&gt;0,"&lt;img src=@img/kidicon.png@&gt;","")</f>
        <v/>
      </c>
      <c r="BL192" s="7"/>
    </row>
    <row r="193" spans="2:64" ht="18.75" customHeight="1">
      <c r="B193" t="s">
        <v>1209</v>
      </c>
      <c r="C193" t="s">
        <v>841</v>
      </c>
      <c r="E193" s="17" t="s">
        <v>1083</v>
      </c>
      <c r="G193" s="17" t="s">
        <v>1212</v>
      </c>
      <c r="H193">
        <v>1600</v>
      </c>
      <c r="I193">
        <v>1800</v>
      </c>
      <c r="N193">
        <v>1600</v>
      </c>
      <c r="O193">
        <v>1800</v>
      </c>
      <c r="P193">
        <v>1600</v>
      </c>
      <c r="Q193">
        <v>1800</v>
      </c>
      <c r="R193">
        <v>1600</v>
      </c>
      <c r="S193">
        <v>1800</v>
      </c>
      <c r="V193" s="8" t="s">
        <v>1210</v>
      </c>
      <c r="W193" s="17">
        <f t="shared" si="143"/>
        <v>16</v>
      </c>
      <c r="X193" s="17">
        <f t="shared" si="144"/>
        <v>18</v>
      </c>
      <c r="Y193" s="17" t="str">
        <f t="shared" si="145"/>
        <v/>
      </c>
      <c r="Z193" s="17" t="str">
        <f t="shared" si="146"/>
        <v/>
      </c>
      <c r="AA193" s="17" t="str">
        <f t="shared" si="147"/>
        <v/>
      </c>
      <c r="AB193" s="17" t="str">
        <f t="shared" si="148"/>
        <v/>
      </c>
      <c r="AC193" s="17">
        <f t="shared" si="149"/>
        <v>16</v>
      </c>
      <c r="AD193" s="17">
        <f t="shared" si="150"/>
        <v>18</v>
      </c>
      <c r="AE193" s="17">
        <f t="shared" si="151"/>
        <v>16</v>
      </c>
      <c r="AF193" s="17">
        <f t="shared" si="152"/>
        <v>18</v>
      </c>
      <c r="AG193" s="17">
        <f t="shared" si="153"/>
        <v>16</v>
      </c>
      <c r="AH193" s="17">
        <f t="shared" si="154"/>
        <v>18</v>
      </c>
      <c r="AI193" s="17" t="str">
        <f t="shared" si="155"/>
        <v/>
      </c>
      <c r="AJ193" s="17" t="str">
        <f t="shared" si="156"/>
        <v/>
      </c>
      <c r="AK193" s="17" t="str">
        <f t="shared" si="157"/>
        <v>4pm-6pm</v>
      </c>
      <c r="AL193" s="17" t="str">
        <f t="shared" si="158"/>
        <v/>
      </c>
      <c r="AM193" s="17" t="str">
        <f t="shared" si="159"/>
        <v/>
      </c>
      <c r="AN193" s="17" t="str">
        <f t="shared" si="160"/>
        <v>4pm-6pm</v>
      </c>
      <c r="AO193" s="17" t="str">
        <f t="shared" si="161"/>
        <v>4pm-6pm</v>
      </c>
      <c r="AP193" s="17" t="str">
        <f t="shared" si="162"/>
        <v>4pm-6pm</v>
      </c>
      <c r="AQ193" s="17" t="str">
        <f t="shared" si="163"/>
        <v/>
      </c>
      <c r="AR193" s="17" t="s">
        <v>1211</v>
      </c>
      <c r="AV193" s="4" t="s">
        <v>29</v>
      </c>
      <c r="AW193" s="4" t="s">
        <v>29</v>
      </c>
      <c r="AX193" s="16" t="str">
        <f t="shared" si="16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67"/>
        <v/>
      </c>
      <c r="AZ193" s="17" t="str">
        <f t="shared" si="168"/>
        <v/>
      </c>
      <c r="BA193" s="17" t="str">
        <f t="shared" si="169"/>
        <v/>
      </c>
      <c r="BB193" s="17" t="str">
        <f t="shared" si="170"/>
        <v>&lt;img src=@img/drinkicon.png@&gt;</v>
      </c>
      <c r="BC193" s="17" t="str">
        <f t="shared" si="171"/>
        <v>&lt;img src=@img/foodicon.png@&gt;</v>
      </c>
      <c r="BD193" s="17" t="str">
        <f t="shared" si="172"/>
        <v>&lt;img src=@img/drinkicon.png@&gt;&lt;img src=@img/foodicon.png@&gt;</v>
      </c>
      <c r="BE193" s="17" t="str">
        <f t="shared" si="173"/>
        <v>drink food  med highlands</v>
      </c>
      <c r="BF193" s="17" t="str">
        <f t="shared" si="174"/>
        <v>Highlands</v>
      </c>
      <c r="BG193" s="17">
        <v>39.763539999999999</v>
      </c>
      <c r="BH193" s="17">
        <v>-105.01106</v>
      </c>
      <c r="BI193" s="17" t="str">
        <f t="shared" si="165"/>
        <v>[39.76354,-105.01106],</v>
      </c>
      <c r="BJ193" s="17"/>
      <c r="BK193" s="17"/>
      <c r="BL193" s="17"/>
    </row>
    <row r="194" spans="2:64" ht="18.75" customHeight="1">
      <c r="B194" t="s">
        <v>1220</v>
      </c>
      <c r="C194" t="s">
        <v>639</v>
      </c>
      <c r="E194" s="17" t="s">
        <v>1083</v>
      </c>
      <c r="G194" s="17" t="s">
        <v>1221</v>
      </c>
      <c r="H194">
        <v>1500</v>
      </c>
      <c r="I194">
        <v>1800</v>
      </c>
      <c r="J194">
        <v>1500</v>
      </c>
      <c r="K194">
        <v>1800</v>
      </c>
      <c r="L194">
        <v>1500</v>
      </c>
      <c r="M194">
        <v>1800</v>
      </c>
      <c r="N194">
        <v>1500</v>
      </c>
      <c r="O194">
        <v>1800</v>
      </c>
      <c r="P194">
        <v>1500</v>
      </c>
      <c r="Q194">
        <v>1800</v>
      </c>
      <c r="R194">
        <v>1500</v>
      </c>
      <c r="S194">
        <v>1800</v>
      </c>
      <c r="T194">
        <v>1500</v>
      </c>
      <c r="U194">
        <v>1800</v>
      </c>
      <c r="V194" s="8" t="s">
        <v>1222</v>
      </c>
      <c r="W194" s="17">
        <f t="shared" ref="W194:W260" si="207">IF(H194&gt;0,H194/100,"")</f>
        <v>15</v>
      </c>
      <c r="X194" s="17">
        <f t="shared" ref="X194:X260" si="208">IF(I194&gt;0,I194/100,"")</f>
        <v>18</v>
      </c>
      <c r="Y194" s="17">
        <f t="shared" ref="Y194:Y260" si="209">IF(J194&gt;0,J194/100,"")</f>
        <v>15</v>
      </c>
      <c r="Z194" s="17">
        <f t="shared" ref="Z194:Z260" si="210">IF(K194&gt;0,K194/100,"")</f>
        <v>18</v>
      </c>
      <c r="AA194" s="17">
        <f t="shared" ref="AA194:AA260" si="211">IF(L194&gt;0,L194/100,"")</f>
        <v>15</v>
      </c>
      <c r="AB194" s="17">
        <f t="shared" ref="AB194:AB260" si="212">IF(M194&gt;0,M194/100,"")</f>
        <v>18</v>
      </c>
      <c r="AC194" s="17">
        <f t="shared" ref="AC194:AC260" si="213">IF(N194&gt;0,N194/100,"")</f>
        <v>15</v>
      </c>
      <c r="AD194" s="17">
        <f t="shared" ref="AD194:AD260" si="214">IF(O194&gt;0,O194/100,"")</f>
        <v>18</v>
      </c>
      <c r="AE194" s="17">
        <f t="shared" ref="AE194:AE260" si="215">IF(P194&gt;0,P194/100,"")</f>
        <v>15</v>
      </c>
      <c r="AF194" s="17">
        <f t="shared" ref="AF194:AF260" si="216">IF(Q194&gt;0,Q194/100,"")</f>
        <v>18</v>
      </c>
      <c r="AG194" s="17">
        <f t="shared" ref="AG194:AG260" si="217">IF(R194&gt;0,R194/100,"")</f>
        <v>15</v>
      </c>
      <c r="AH194" s="17">
        <f t="shared" ref="AH194:AH260" si="218">IF(S194&gt;0,S194/100,"")</f>
        <v>18</v>
      </c>
      <c r="AI194" s="17">
        <f t="shared" ref="AI194:AI260" si="219">IF(T194&gt;0,T194/100,"")</f>
        <v>15</v>
      </c>
      <c r="AJ194" s="17">
        <f t="shared" ref="AJ194:AJ260" si="220">IF(U194&gt;0,U194/100,"")</f>
        <v>18</v>
      </c>
      <c r="AK194" s="17" t="str">
        <f t="shared" ref="AK194:AK260" si="221">IF(H194&gt;0,CONCATENATE(IF(W194&lt;=12,W194,W194-12),IF(OR(W194&lt;12,W194=24),"am","pm"),"-",IF(X194&lt;=12,X194,X194-12),IF(OR(X194&lt;12,X194=24),"am","pm")),"")</f>
        <v>3pm-6pm</v>
      </c>
      <c r="AL194" s="17" t="str">
        <f t="shared" ref="AL194:AL260" si="222">IF(J194&gt;0,CONCATENATE(IF(Y194&lt;=12,Y194,Y194-12),IF(OR(Y194&lt;12,Y194=24),"am","pm"),"-",IF(Z194&lt;=12,Z194,Z194-12),IF(OR(Z194&lt;12,Z194=24),"am","pm")),"")</f>
        <v>3pm-6pm</v>
      </c>
      <c r="AM194" s="17" t="str">
        <f t="shared" ref="AM194:AM260" si="223">IF(L194&gt;0,CONCATENATE(IF(AA194&lt;=12,AA194,AA194-12),IF(OR(AA194&lt;12,AA194=24),"am","pm"),"-",IF(AB194&lt;=12,AB194,AB194-12),IF(OR(AB194&lt;12,AB194=24),"am","pm")),"")</f>
        <v>3pm-6pm</v>
      </c>
      <c r="AN194" s="17" t="str">
        <f t="shared" ref="AN194:AN260" si="224">IF(N194&gt;0,CONCATENATE(IF(AC194&lt;=12,AC194,AC194-12),IF(OR(AC194&lt;12,AC194=24),"am","pm"),"-",IF(AD194&lt;=12,AD194,AD194-12),IF(OR(AD194&lt;12,AD194=24),"am","pm")),"")</f>
        <v>3pm-6pm</v>
      </c>
      <c r="AO194" s="17" t="str">
        <f t="shared" ref="AO194:AO260" si="225">IF(P194&gt;0,CONCATENATE(IF(AE194&lt;=12,AE194,AE194-12),IF(OR(AE194&lt;12,AE194=24),"am","pm"),"-",IF(AF194&lt;=12,AF194,AF194-12),IF(OR(AF194&lt;12,AF194=24),"am","pm")),"")</f>
        <v>3pm-6pm</v>
      </c>
      <c r="AP194" s="17" t="str">
        <f t="shared" ref="AP194:AP260" si="226">IF(R194&gt;0,CONCATENATE(IF(AG194&lt;=12,AG194,AG194-12),IF(OR(AG194&lt;12,AG194=24),"am","pm"),"-",IF(AH194&lt;=12,AH194,AH194-12),IF(OR(AH194&lt;12,AH194=24),"am","pm")),"")</f>
        <v>3pm-6pm</v>
      </c>
      <c r="AQ194" s="17" t="str">
        <f t="shared" ref="AQ194:AQ260" si="227">IF(T194&gt;0,CONCATENATE(IF(AI194&lt;=12,AI194,AI194-12),IF(OR(AI194&lt;12,AI194=24),"am","pm"),"-",IF(AJ194&lt;=12,AJ194,AJ194-12),IF(OR(AJ194&lt;12,AJ194=24),"am","pm")),"")</f>
        <v>3pm-6pm</v>
      </c>
      <c r="AR194" s="1" t="s">
        <v>1223</v>
      </c>
      <c r="AV194" s="4" t="s">
        <v>29</v>
      </c>
      <c r="AW194" s="4" t="s">
        <v>29</v>
      </c>
      <c r="AX194" s="16" t="str">
        <f t="shared" ref="AX194:AX260" si="228">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67"/>
        <v/>
      </c>
      <c r="AZ194" s="17" t="str">
        <f t="shared" si="168"/>
        <v/>
      </c>
      <c r="BA194" s="17" t="str">
        <f t="shared" si="169"/>
        <v/>
      </c>
      <c r="BB194" s="17" t="str">
        <f t="shared" si="170"/>
        <v>&lt;img src=@img/drinkicon.png@&gt;</v>
      </c>
      <c r="BC194" s="17" t="str">
        <f t="shared" si="171"/>
        <v>&lt;img src=@img/foodicon.png@&gt;</v>
      </c>
      <c r="BD194" s="17" t="str">
        <f t="shared" si="172"/>
        <v>&lt;img src=@img/drinkicon.png@&gt;&lt;img src=@img/foodicon.png@&gt;</v>
      </c>
      <c r="BE194" s="17" t="str">
        <f t="shared" si="173"/>
        <v>drink food  med Cherry</v>
      </c>
      <c r="BF194" s="17" t="str">
        <f t="shared" si="174"/>
        <v>Cherry Creek</v>
      </c>
      <c r="BG194" s="17">
        <v>39.717610000000001</v>
      </c>
      <c r="BH194" s="17">
        <v>-104.94761</v>
      </c>
      <c r="BI194" s="17" t="str">
        <f t="shared" ref="BI194:BI260" si="229">CONCATENATE("[",BG194,",",BH194,"],")</f>
        <v>[39.71761,-104.94761],</v>
      </c>
      <c r="BJ194" s="17"/>
      <c r="BK194" s="17"/>
      <c r="BL194" s="17"/>
    </row>
    <row r="195" spans="2:64" ht="18.75" customHeight="1">
      <c r="B195" t="s">
        <v>211</v>
      </c>
      <c r="C195" t="s">
        <v>321</v>
      </c>
      <c r="E195" s="17" t="s">
        <v>1083</v>
      </c>
      <c r="G195" s="17" t="s">
        <v>608</v>
      </c>
      <c r="J195" t="s">
        <v>446</v>
      </c>
      <c r="K195" t="s">
        <v>438</v>
      </c>
      <c r="L195" t="s">
        <v>446</v>
      </c>
      <c r="M195" t="s">
        <v>438</v>
      </c>
      <c r="N195" t="s">
        <v>446</v>
      </c>
      <c r="O195" t="s">
        <v>438</v>
      </c>
      <c r="P195" t="s">
        <v>446</v>
      </c>
      <c r="Q195" t="s">
        <v>438</v>
      </c>
      <c r="R195" t="s">
        <v>446</v>
      </c>
      <c r="S195" t="s">
        <v>438</v>
      </c>
      <c r="V195" s="8" t="s">
        <v>400</v>
      </c>
      <c r="W195" s="17" t="str">
        <f t="shared" si="207"/>
        <v/>
      </c>
      <c r="X195" s="17" t="str">
        <f t="shared" si="208"/>
        <v/>
      </c>
      <c r="Y195" s="17">
        <f t="shared" si="209"/>
        <v>14</v>
      </c>
      <c r="Z195" s="17">
        <f t="shared" si="210"/>
        <v>18</v>
      </c>
      <c r="AA195" s="17">
        <f t="shared" si="211"/>
        <v>14</v>
      </c>
      <c r="AB195" s="17">
        <f t="shared" si="212"/>
        <v>18</v>
      </c>
      <c r="AC195" s="17">
        <f t="shared" si="213"/>
        <v>14</v>
      </c>
      <c r="AD195" s="17">
        <f t="shared" si="214"/>
        <v>18</v>
      </c>
      <c r="AE195" s="17">
        <f t="shared" si="215"/>
        <v>14</v>
      </c>
      <c r="AF195" s="17">
        <f t="shared" si="216"/>
        <v>18</v>
      </c>
      <c r="AG195" s="17">
        <f t="shared" si="217"/>
        <v>14</v>
      </c>
      <c r="AH195" s="17">
        <f t="shared" si="218"/>
        <v>18</v>
      </c>
      <c r="AI195" s="17" t="str">
        <f t="shared" si="219"/>
        <v/>
      </c>
      <c r="AJ195" s="17" t="str">
        <f t="shared" si="220"/>
        <v/>
      </c>
      <c r="AK195" s="17" t="str">
        <f t="shared" si="221"/>
        <v/>
      </c>
      <c r="AL195" s="17" t="str">
        <f t="shared" si="222"/>
        <v>2pm-6pm</v>
      </c>
      <c r="AM195" s="17" t="str">
        <f t="shared" si="223"/>
        <v>2pm-6pm</v>
      </c>
      <c r="AN195" s="17" t="str">
        <f t="shared" si="224"/>
        <v>2pm-6pm</v>
      </c>
      <c r="AO195" s="17" t="str">
        <f t="shared" si="225"/>
        <v>2pm-6pm</v>
      </c>
      <c r="AP195" s="17" t="str">
        <f t="shared" si="226"/>
        <v>2pm-6pm</v>
      </c>
      <c r="AQ195" s="17" t="str">
        <f t="shared" si="227"/>
        <v/>
      </c>
      <c r="AR195" s="17" t="s">
        <v>790</v>
      </c>
      <c r="AV195" s="17" t="s">
        <v>29</v>
      </c>
      <c r="AW195" s="17" t="s">
        <v>29</v>
      </c>
      <c r="AX195" s="16" t="str">
        <f t="shared" si="2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67"/>
        <v/>
      </c>
      <c r="AZ195" s="17" t="str">
        <f t="shared" si="168"/>
        <v/>
      </c>
      <c r="BA195" s="17" t="str">
        <f t="shared" si="169"/>
        <v/>
      </c>
      <c r="BB195" s="17" t="str">
        <f t="shared" si="170"/>
        <v>&lt;img src=@img/drinkicon.png@&gt;</v>
      </c>
      <c r="BC195" s="17" t="str">
        <f t="shared" si="171"/>
        <v>&lt;img src=@img/foodicon.png@&gt;</v>
      </c>
      <c r="BD195" s="17" t="str">
        <f t="shared" si="172"/>
        <v>&lt;img src=@img/drinkicon.png@&gt;&lt;img src=@img/foodicon.png@&gt;</v>
      </c>
      <c r="BE195" s="17" t="str">
        <f t="shared" si="173"/>
        <v>drink food  med Ballpark</v>
      </c>
      <c r="BF195" s="17" t="str">
        <f t="shared" si="174"/>
        <v>Ballpark</v>
      </c>
      <c r="BG195" s="17">
        <v>39.752623</v>
      </c>
      <c r="BH195" s="17">
        <v>-104.991974</v>
      </c>
      <c r="BI195" s="17" t="str">
        <f t="shared" si="229"/>
        <v>[39.752623,-104.991974],</v>
      </c>
      <c r="BJ195" s="17"/>
      <c r="BK195" s="17" t="str">
        <f>IF(BJ195&gt;0,"&lt;img src=@img/kidicon.png@&gt;","")</f>
        <v/>
      </c>
      <c r="BL195" s="7"/>
    </row>
    <row r="196" spans="2:64" ht="18.75" customHeight="1">
      <c r="B196" t="s">
        <v>1198</v>
      </c>
      <c r="C196" t="s">
        <v>1190</v>
      </c>
      <c r="E196" s="17" t="s">
        <v>1083</v>
      </c>
      <c r="G196" s="17" t="s">
        <v>1199</v>
      </c>
      <c r="J196">
        <v>1500</v>
      </c>
      <c r="K196">
        <v>1800</v>
      </c>
      <c r="L196">
        <v>1500</v>
      </c>
      <c r="M196">
        <v>1800</v>
      </c>
      <c r="N196">
        <v>1500</v>
      </c>
      <c r="O196">
        <v>1800</v>
      </c>
      <c r="P196">
        <v>1500</v>
      </c>
      <c r="Q196">
        <v>1800</v>
      </c>
      <c r="R196">
        <v>1500</v>
      </c>
      <c r="S196">
        <v>1800</v>
      </c>
      <c r="V196" s="8" t="s">
        <v>1247</v>
      </c>
      <c r="W196" s="17" t="str">
        <f t="shared" si="207"/>
        <v/>
      </c>
      <c r="X196" s="17" t="str">
        <f t="shared" si="208"/>
        <v/>
      </c>
      <c r="Y196" s="17">
        <f t="shared" si="209"/>
        <v>15</v>
      </c>
      <c r="Z196" s="17">
        <f t="shared" si="210"/>
        <v>18</v>
      </c>
      <c r="AA196" s="17">
        <f t="shared" si="211"/>
        <v>15</v>
      </c>
      <c r="AB196" s="17">
        <f t="shared" si="212"/>
        <v>18</v>
      </c>
      <c r="AC196" s="17">
        <f t="shared" si="213"/>
        <v>15</v>
      </c>
      <c r="AD196" s="17">
        <f t="shared" si="214"/>
        <v>18</v>
      </c>
      <c r="AE196" s="17">
        <f t="shared" si="215"/>
        <v>15</v>
      </c>
      <c r="AF196" s="17">
        <f t="shared" si="216"/>
        <v>18</v>
      </c>
      <c r="AG196" s="17">
        <f t="shared" si="217"/>
        <v>15</v>
      </c>
      <c r="AH196" s="17">
        <f t="shared" si="218"/>
        <v>18</v>
      </c>
      <c r="AI196" s="17" t="str">
        <f t="shared" si="219"/>
        <v/>
      </c>
      <c r="AJ196" s="17" t="str">
        <f t="shared" si="220"/>
        <v/>
      </c>
      <c r="AK196" s="17" t="str">
        <f t="shared" si="221"/>
        <v/>
      </c>
      <c r="AL196" s="17" t="str">
        <f t="shared" si="222"/>
        <v>3pm-6pm</v>
      </c>
      <c r="AM196" s="17" t="str">
        <f t="shared" si="223"/>
        <v>3pm-6pm</v>
      </c>
      <c r="AN196" s="17" t="str">
        <f t="shared" si="224"/>
        <v>3pm-6pm</v>
      </c>
      <c r="AO196" s="17" t="str">
        <f t="shared" si="225"/>
        <v>3pm-6pm</v>
      </c>
      <c r="AP196" s="17" t="str">
        <f t="shared" si="226"/>
        <v>3pm-6pm</v>
      </c>
      <c r="AQ196" s="17" t="str">
        <f t="shared" si="227"/>
        <v/>
      </c>
      <c r="AR196" s="1" t="s">
        <v>1200</v>
      </c>
      <c r="AV196" s="4" t="s">
        <v>29</v>
      </c>
      <c r="AW196" s="4" t="s">
        <v>29</v>
      </c>
      <c r="AX196" s="16" t="str">
        <f t="shared" si="228"/>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67"/>
        <v/>
      </c>
      <c r="AZ196" s="17" t="str">
        <f t="shared" si="168"/>
        <v/>
      </c>
      <c r="BA196" s="17" t="str">
        <f t="shared" si="169"/>
        <v/>
      </c>
      <c r="BB196" s="17" t="str">
        <f t="shared" si="170"/>
        <v>&lt;img src=@img/drinkicon.png@&gt;</v>
      </c>
      <c r="BC196" s="17" t="str">
        <f t="shared" si="171"/>
        <v>&lt;img src=@img/foodicon.png@&gt;</v>
      </c>
      <c r="BD196" s="17" t="str">
        <f t="shared" si="172"/>
        <v>&lt;img src=@img/drinkicon.png@&gt;&lt;img src=@img/foodicon.png@&gt;</v>
      </c>
      <c r="BE196" s="17" t="str">
        <f t="shared" si="173"/>
        <v>drink food  med lodo</v>
      </c>
      <c r="BF196" s="17" t="str">
        <f t="shared" si="174"/>
        <v>LoDo</v>
      </c>
      <c r="BG196" s="17">
        <v>39.748190000000001</v>
      </c>
      <c r="BH196" s="17">
        <v>-104.99897</v>
      </c>
      <c r="BI196" s="17" t="str">
        <f t="shared" si="229"/>
        <v>[39.74819,-104.99897],</v>
      </c>
      <c r="BJ196" s="17"/>
      <c r="BK196" s="17"/>
      <c r="BL196" s="17"/>
    </row>
    <row r="197" spans="2:64" ht="18.75" customHeight="1">
      <c r="B197" t="s">
        <v>127</v>
      </c>
      <c r="C197" t="s">
        <v>305</v>
      </c>
      <c r="E197" s="17" t="s">
        <v>1083</v>
      </c>
      <c r="G197" s="17" t="s">
        <v>524</v>
      </c>
      <c r="J197" t="s">
        <v>436</v>
      </c>
      <c r="K197" t="s">
        <v>438</v>
      </c>
      <c r="L197" t="s">
        <v>436</v>
      </c>
      <c r="M197" t="s">
        <v>438</v>
      </c>
      <c r="N197" t="s">
        <v>436</v>
      </c>
      <c r="O197" t="s">
        <v>438</v>
      </c>
      <c r="P197" t="s">
        <v>436</v>
      </c>
      <c r="Q197" t="s">
        <v>438</v>
      </c>
      <c r="R197" t="s">
        <v>436</v>
      </c>
      <c r="S197" t="s">
        <v>438</v>
      </c>
      <c r="V197" s="8" t="s">
        <v>1108</v>
      </c>
      <c r="W197" s="17" t="str">
        <f t="shared" si="207"/>
        <v/>
      </c>
      <c r="X197" s="17" t="str">
        <f t="shared" si="208"/>
        <v/>
      </c>
      <c r="Y197" s="17">
        <f t="shared" si="209"/>
        <v>15</v>
      </c>
      <c r="Z197" s="17">
        <f t="shared" si="210"/>
        <v>18</v>
      </c>
      <c r="AA197" s="17">
        <f t="shared" si="211"/>
        <v>15</v>
      </c>
      <c r="AB197" s="17">
        <f t="shared" si="212"/>
        <v>18</v>
      </c>
      <c r="AC197" s="17">
        <f t="shared" si="213"/>
        <v>15</v>
      </c>
      <c r="AD197" s="17">
        <f t="shared" si="214"/>
        <v>18</v>
      </c>
      <c r="AE197" s="17">
        <f t="shared" si="215"/>
        <v>15</v>
      </c>
      <c r="AF197" s="17">
        <f t="shared" si="216"/>
        <v>18</v>
      </c>
      <c r="AG197" s="17">
        <f t="shared" si="217"/>
        <v>15</v>
      </c>
      <c r="AH197" s="17">
        <f t="shared" si="218"/>
        <v>18</v>
      </c>
      <c r="AI197" s="17" t="str">
        <f t="shared" si="219"/>
        <v/>
      </c>
      <c r="AJ197" s="17" t="str">
        <f t="shared" si="220"/>
        <v/>
      </c>
      <c r="AK197" s="17" t="str">
        <f t="shared" si="221"/>
        <v/>
      </c>
      <c r="AL197" s="17" t="str">
        <f t="shared" si="222"/>
        <v>3pm-6pm</v>
      </c>
      <c r="AM197" s="17" t="str">
        <f t="shared" si="223"/>
        <v>3pm-6pm</v>
      </c>
      <c r="AN197" s="17" t="str">
        <f t="shared" si="224"/>
        <v>3pm-6pm</v>
      </c>
      <c r="AO197" s="17" t="str">
        <f t="shared" si="225"/>
        <v>3pm-6pm</v>
      </c>
      <c r="AP197" s="17" t="str">
        <f t="shared" si="226"/>
        <v>3pm-6pm</v>
      </c>
      <c r="AQ197" s="17" t="str">
        <f t="shared" si="227"/>
        <v/>
      </c>
      <c r="AR197" s="1" t="s">
        <v>708</v>
      </c>
      <c r="AV197" s="4" t="s">
        <v>29</v>
      </c>
      <c r="AW197" s="4" t="s">
        <v>30</v>
      </c>
      <c r="AX197" s="16" t="str">
        <f t="shared" si="2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67"/>
        <v/>
      </c>
      <c r="AZ197" s="17" t="str">
        <f t="shared" si="168"/>
        <v/>
      </c>
      <c r="BA197" s="17" t="str">
        <f t="shared" si="169"/>
        <v/>
      </c>
      <c r="BB197" s="17" t="str">
        <f t="shared" si="170"/>
        <v>&lt;img src=@img/drinkicon.png@&gt;</v>
      </c>
      <c r="BC197" s="17" t="str">
        <f t="shared" si="171"/>
        <v/>
      </c>
      <c r="BD197" s="17" t="str">
        <f t="shared" si="172"/>
        <v>&lt;img src=@img/drinkicon.png@&gt;</v>
      </c>
      <c r="BE197" s="17" t="str">
        <f t="shared" si="173"/>
        <v>drink  med Downtown</v>
      </c>
      <c r="BF197" s="17" t="str">
        <f t="shared" si="174"/>
        <v>Downtown</v>
      </c>
      <c r="BG197" s="17">
        <v>39.744244000000002</v>
      </c>
      <c r="BH197" s="17">
        <v>-104.99074400000001</v>
      </c>
      <c r="BI197" s="17" t="str">
        <f t="shared" si="229"/>
        <v>[39.744244,-104.990744],</v>
      </c>
      <c r="BJ197" s="17"/>
      <c r="BK197" s="17" t="str">
        <f>IF(BJ197&gt;0,"&lt;img src=@img/kidicon.png@&gt;","")</f>
        <v/>
      </c>
      <c r="BL197" s="7"/>
    </row>
    <row r="198" spans="2:64" ht="18.75" customHeight="1">
      <c r="B198" t="s">
        <v>923</v>
      </c>
      <c r="C198" t="s">
        <v>301</v>
      </c>
      <c r="E198" s="17" t="s">
        <v>1083</v>
      </c>
      <c r="G198" s="16" t="s">
        <v>924</v>
      </c>
      <c r="J198">
        <v>1400</v>
      </c>
      <c r="K198">
        <v>1800</v>
      </c>
      <c r="L198">
        <v>1400</v>
      </c>
      <c r="M198">
        <v>1800</v>
      </c>
      <c r="N198">
        <v>1400</v>
      </c>
      <c r="O198">
        <v>1800</v>
      </c>
      <c r="P198">
        <v>1400</v>
      </c>
      <c r="Q198">
        <v>1800</v>
      </c>
      <c r="R198">
        <v>1400</v>
      </c>
      <c r="S198">
        <v>1800</v>
      </c>
      <c r="V198" s="8" t="s">
        <v>1248</v>
      </c>
      <c r="W198" s="17" t="str">
        <f t="shared" si="207"/>
        <v/>
      </c>
      <c r="X198" s="17" t="str">
        <f t="shared" si="208"/>
        <v/>
      </c>
      <c r="Y198" s="17">
        <f t="shared" si="209"/>
        <v>14</v>
      </c>
      <c r="Z198" s="17">
        <f t="shared" si="210"/>
        <v>18</v>
      </c>
      <c r="AA198" s="17">
        <f t="shared" si="211"/>
        <v>14</v>
      </c>
      <c r="AB198" s="17">
        <f t="shared" si="212"/>
        <v>18</v>
      </c>
      <c r="AC198" s="17">
        <f t="shared" si="213"/>
        <v>14</v>
      </c>
      <c r="AD198" s="17">
        <f t="shared" si="214"/>
        <v>18</v>
      </c>
      <c r="AE198" s="17">
        <f t="shared" si="215"/>
        <v>14</v>
      </c>
      <c r="AF198" s="17">
        <f t="shared" si="216"/>
        <v>18</v>
      </c>
      <c r="AG198" s="17">
        <f t="shared" si="217"/>
        <v>14</v>
      </c>
      <c r="AH198" s="17">
        <f t="shared" si="218"/>
        <v>18</v>
      </c>
      <c r="AI198" s="17" t="str">
        <f t="shared" si="219"/>
        <v/>
      </c>
      <c r="AJ198" s="17" t="str">
        <f t="shared" si="220"/>
        <v/>
      </c>
      <c r="AK198" s="17" t="str">
        <f t="shared" si="221"/>
        <v/>
      </c>
      <c r="AL198" s="17" t="str">
        <f t="shared" si="222"/>
        <v>2pm-6pm</v>
      </c>
      <c r="AM198" s="17" t="str">
        <f t="shared" si="223"/>
        <v>2pm-6pm</v>
      </c>
      <c r="AN198" s="17" t="str">
        <f t="shared" si="224"/>
        <v>2pm-6pm</v>
      </c>
      <c r="AO198" s="17" t="str">
        <f t="shared" si="225"/>
        <v>2pm-6pm</v>
      </c>
      <c r="AP198" s="17" t="str">
        <f t="shared" si="226"/>
        <v>2pm-6pm</v>
      </c>
      <c r="AQ198" s="17" t="str">
        <f t="shared" si="227"/>
        <v/>
      </c>
      <c r="AR198" s="17" t="s">
        <v>1031</v>
      </c>
      <c r="AV198" s="4" t="s">
        <v>29</v>
      </c>
      <c r="AW198" s="4" t="s">
        <v>29</v>
      </c>
      <c r="AX198" s="16" t="str">
        <f t="shared" si="2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67"/>
        <v/>
      </c>
      <c r="AZ198" s="17" t="str">
        <f t="shared" si="168"/>
        <v/>
      </c>
      <c r="BA198" s="17" t="str">
        <f t="shared" si="169"/>
        <v/>
      </c>
      <c r="BB198" s="17" t="str">
        <f t="shared" si="170"/>
        <v>&lt;img src=@img/drinkicon.png@&gt;</v>
      </c>
      <c r="BC198" s="17" t="str">
        <f t="shared" si="171"/>
        <v>&lt;img src=@img/foodicon.png@&gt;</v>
      </c>
      <c r="BD198" s="17" t="str">
        <f t="shared" si="172"/>
        <v>&lt;img src=@img/drinkicon.png@&gt;&lt;img src=@img/foodicon.png@&gt;</v>
      </c>
      <c r="BE198" s="17" t="str">
        <f t="shared" si="173"/>
        <v>drink food  med Uptown</v>
      </c>
      <c r="BF198" s="17" t="str">
        <f t="shared" si="174"/>
        <v>Uptown</v>
      </c>
      <c r="BG198" s="17">
        <v>39.743422000000002</v>
      </c>
      <c r="BH198" s="17">
        <v>-104.981375</v>
      </c>
      <c r="BI198" s="17" t="str">
        <f t="shared" si="229"/>
        <v>[39.743422,-104.981375],</v>
      </c>
      <c r="BJ198" s="17"/>
      <c r="BK198" s="17" t="str">
        <f>IF(BJ198&gt;0,"&lt;img src=@img/kidicon.png@&gt;","")</f>
        <v/>
      </c>
      <c r="BL198" s="17"/>
    </row>
    <row r="199" spans="2:64" ht="18.75" customHeight="1">
      <c r="B199" t="s">
        <v>1201</v>
      </c>
      <c r="C199" t="s">
        <v>272</v>
      </c>
      <c r="E199" s="17" t="s">
        <v>1083</v>
      </c>
      <c r="G199" s="17" t="s">
        <v>1202</v>
      </c>
      <c r="J199">
        <v>1500</v>
      </c>
      <c r="K199">
        <v>1800</v>
      </c>
      <c r="L199">
        <v>1500</v>
      </c>
      <c r="M199">
        <v>1800</v>
      </c>
      <c r="N199">
        <v>1500</v>
      </c>
      <c r="O199">
        <v>1800</v>
      </c>
      <c r="P199">
        <v>1500</v>
      </c>
      <c r="Q199">
        <v>1800</v>
      </c>
      <c r="R199">
        <v>1500</v>
      </c>
      <c r="S199">
        <v>1800</v>
      </c>
      <c r="V199" s="8" t="s">
        <v>1203</v>
      </c>
      <c r="W199" s="17" t="str">
        <f t="shared" si="207"/>
        <v/>
      </c>
      <c r="X199" s="17" t="str">
        <f t="shared" si="208"/>
        <v/>
      </c>
      <c r="Y199" s="17">
        <f t="shared" si="209"/>
        <v>15</v>
      </c>
      <c r="Z199" s="17">
        <f t="shared" si="210"/>
        <v>18</v>
      </c>
      <c r="AA199" s="17">
        <f t="shared" si="211"/>
        <v>15</v>
      </c>
      <c r="AB199" s="17">
        <f t="shared" si="212"/>
        <v>18</v>
      </c>
      <c r="AC199" s="17">
        <f t="shared" si="213"/>
        <v>15</v>
      </c>
      <c r="AD199" s="17">
        <f t="shared" si="214"/>
        <v>18</v>
      </c>
      <c r="AE199" s="17">
        <f t="shared" si="215"/>
        <v>15</v>
      </c>
      <c r="AF199" s="17">
        <f t="shared" si="216"/>
        <v>18</v>
      </c>
      <c r="AG199" s="17">
        <f t="shared" si="217"/>
        <v>15</v>
      </c>
      <c r="AH199" s="17">
        <f t="shared" si="218"/>
        <v>18</v>
      </c>
      <c r="AI199" s="17" t="str">
        <f t="shared" si="219"/>
        <v/>
      </c>
      <c r="AJ199" s="17" t="str">
        <f t="shared" si="220"/>
        <v/>
      </c>
      <c r="AK199" s="17" t="str">
        <f t="shared" si="221"/>
        <v/>
      </c>
      <c r="AL199" s="17" t="str">
        <f t="shared" si="222"/>
        <v>3pm-6pm</v>
      </c>
      <c r="AM199" s="17" t="str">
        <f t="shared" si="223"/>
        <v>3pm-6pm</v>
      </c>
      <c r="AN199" s="17" t="str">
        <f t="shared" si="224"/>
        <v>3pm-6pm</v>
      </c>
      <c r="AO199" s="17" t="str">
        <f t="shared" si="225"/>
        <v>3pm-6pm</v>
      </c>
      <c r="AP199" s="17" t="str">
        <f t="shared" si="226"/>
        <v>3pm-6pm</v>
      </c>
      <c r="AQ199" s="17" t="str">
        <f t="shared" si="227"/>
        <v/>
      </c>
      <c r="AR199" s="1" t="s">
        <v>1204</v>
      </c>
      <c r="AV199" s="4" t="s">
        <v>29</v>
      </c>
      <c r="AW199" s="4" t="s">
        <v>29</v>
      </c>
      <c r="AX199" s="16" t="str">
        <f t="shared" si="2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67"/>
        <v/>
      </c>
      <c r="AZ199" s="17" t="str">
        <f t="shared" si="168"/>
        <v/>
      </c>
      <c r="BA199" s="17" t="str">
        <f t="shared" si="169"/>
        <v/>
      </c>
      <c r="BB199" s="17" t="str">
        <f t="shared" si="170"/>
        <v>&lt;img src=@img/drinkicon.png@&gt;</v>
      </c>
      <c r="BC199" s="17" t="str">
        <f t="shared" si="171"/>
        <v>&lt;img src=@img/foodicon.png@&gt;</v>
      </c>
      <c r="BD199" s="17" t="str">
        <f t="shared" si="172"/>
        <v>&lt;img src=@img/drinkicon.png@&gt;&lt;img src=@img/foodicon.png@&gt;</v>
      </c>
      <c r="BE199" s="17" t="str">
        <f t="shared" si="173"/>
        <v>drink food  med RiNo</v>
      </c>
      <c r="BF199" s="17" t="str">
        <f t="shared" si="174"/>
        <v>RiNo</v>
      </c>
      <c r="BG199" s="17">
        <v>39.759590000000003</v>
      </c>
      <c r="BH199" s="17">
        <v>-104.98604</v>
      </c>
      <c r="BI199" s="17" t="str">
        <f t="shared" si="229"/>
        <v>[39.75959,-104.98604],</v>
      </c>
      <c r="BJ199" s="17"/>
      <c r="BK199" s="17"/>
      <c r="BL199" s="17"/>
    </row>
    <row r="200" spans="2:64" ht="18.75" customHeight="1">
      <c r="B200" t="s">
        <v>128</v>
      </c>
      <c r="C200" t="s">
        <v>1064</v>
      </c>
      <c r="E200" s="17" t="s">
        <v>1085</v>
      </c>
      <c r="G200" s="17" t="s">
        <v>525</v>
      </c>
      <c r="H200" t="s">
        <v>451</v>
      </c>
      <c r="I200" t="s">
        <v>437</v>
      </c>
      <c r="J200" t="s">
        <v>451</v>
      </c>
      <c r="K200" t="s">
        <v>437</v>
      </c>
      <c r="N200" t="s">
        <v>451</v>
      </c>
      <c r="O200" t="s">
        <v>437</v>
      </c>
      <c r="P200" t="s">
        <v>451</v>
      </c>
      <c r="Q200" t="s">
        <v>437</v>
      </c>
      <c r="R200" t="s">
        <v>451</v>
      </c>
      <c r="S200" t="s">
        <v>437</v>
      </c>
      <c r="T200" t="s">
        <v>451</v>
      </c>
      <c r="U200" t="s">
        <v>437</v>
      </c>
      <c r="V200" s="8" t="s">
        <v>346</v>
      </c>
      <c r="W200" s="17">
        <f t="shared" si="207"/>
        <v>16.3</v>
      </c>
      <c r="X200" s="17">
        <f t="shared" si="208"/>
        <v>18.3</v>
      </c>
      <c r="Y200" s="17">
        <f t="shared" si="209"/>
        <v>16.3</v>
      </c>
      <c r="Z200" s="17">
        <f t="shared" si="210"/>
        <v>18.3</v>
      </c>
      <c r="AA200" s="17" t="str">
        <f t="shared" si="211"/>
        <v/>
      </c>
      <c r="AB200" s="17" t="str">
        <f t="shared" si="212"/>
        <v/>
      </c>
      <c r="AC200" s="17">
        <f t="shared" si="213"/>
        <v>16.3</v>
      </c>
      <c r="AD200" s="17">
        <f t="shared" si="214"/>
        <v>18.3</v>
      </c>
      <c r="AE200" s="17">
        <f t="shared" si="215"/>
        <v>16.3</v>
      </c>
      <c r="AF200" s="17">
        <f t="shared" si="216"/>
        <v>18.3</v>
      </c>
      <c r="AG200" s="17">
        <f t="shared" si="217"/>
        <v>16.3</v>
      </c>
      <c r="AH200" s="17">
        <f t="shared" si="218"/>
        <v>18.3</v>
      </c>
      <c r="AI200" s="17">
        <f t="shared" si="219"/>
        <v>16.3</v>
      </c>
      <c r="AJ200" s="17">
        <f t="shared" si="220"/>
        <v>18.3</v>
      </c>
      <c r="AK200" s="17" t="str">
        <f t="shared" si="221"/>
        <v>4.3pm-6.3pm</v>
      </c>
      <c r="AL200" s="17" t="str">
        <f t="shared" si="222"/>
        <v>4.3pm-6.3pm</v>
      </c>
      <c r="AM200" s="17" t="str">
        <f t="shared" si="223"/>
        <v/>
      </c>
      <c r="AN200" s="17" t="str">
        <f t="shared" si="224"/>
        <v>4.3pm-6.3pm</v>
      </c>
      <c r="AO200" s="17" t="str">
        <f t="shared" si="225"/>
        <v>4.3pm-6.3pm</v>
      </c>
      <c r="AP200" s="17" t="str">
        <f t="shared" si="226"/>
        <v>4.3pm-6.3pm</v>
      </c>
      <c r="AQ200" s="17" t="str">
        <f t="shared" si="227"/>
        <v>4.3pm-6.3pm</v>
      </c>
      <c r="AR200" s="1" t="s">
        <v>709</v>
      </c>
      <c r="AV200" s="4" t="s">
        <v>29</v>
      </c>
      <c r="AW200" s="4" t="s">
        <v>29</v>
      </c>
      <c r="AX200" s="16" t="str">
        <f t="shared" si="22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67"/>
        <v/>
      </c>
      <c r="AZ200" s="17" t="str">
        <f t="shared" si="168"/>
        <v/>
      </c>
      <c r="BA200" s="17" t="str">
        <f t="shared" si="169"/>
        <v/>
      </c>
      <c r="BB200" s="17" t="str">
        <f t="shared" si="170"/>
        <v>&lt;img src=@img/drinkicon.png@&gt;</v>
      </c>
      <c r="BC200" s="17" t="str">
        <f t="shared" si="171"/>
        <v>&lt;img src=@img/foodicon.png@&gt;</v>
      </c>
      <c r="BD200" s="17" t="str">
        <f t="shared" si="172"/>
        <v>&lt;img src=@img/drinkicon.png@&gt;&lt;img src=@img/foodicon.png@&gt;</v>
      </c>
      <c r="BE200" s="17" t="str">
        <f t="shared" si="173"/>
        <v>drink food  low capital</v>
      </c>
      <c r="BF200" s="17" t="str">
        <f t="shared" si="174"/>
        <v>Capital Hill</v>
      </c>
      <c r="BG200" s="17">
        <v>39.733856000000003</v>
      </c>
      <c r="BH200" s="17">
        <v>-104.97563599999999</v>
      </c>
      <c r="BI200" s="17" t="str">
        <f t="shared" si="229"/>
        <v>[39.733856,-104.975636],</v>
      </c>
      <c r="BJ200" s="17"/>
      <c r="BK200" s="17" t="str">
        <f>IF(BJ200&gt;0,"&lt;img src=@img/kidicon.png@&gt;","")</f>
        <v/>
      </c>
      <c r="BL200" s="7"/>
    </row>
    <row r="201" spans="2:64" ht="18.75" customHeight="1">
      <c r="B201" t="s">
        <v>849</v>
      </c>
      <c r="C201" t="s">
        <v>844</v>
      </c>
      <c r="E201" s="17" t="s">
        <v>1085</v>
      </c>
      <c r="G201" s="16" t="s">
        <v>850</v>
      </c>
      <c r="J201">
        <v>1500</v>
      </c>
      <c r="K201">
        <v>1800</v>
      </c>
      <c r="L201">
        <v>1500</v>
      </c>
      <c r="M201">
        <v>1800</v>
      </c>
      <c r="N201">
        <v>1500</v>
      </c>
      <c r="O201">
        <v>1800</v>
      </c>
      <c r="P201">
        <v>1500</v>
      </c>
      <c r="Q201">
        <v>1800</v>
      </c>
      <c r="R201">
        <v>1500</v>
      </c>
      <c r="S201">
        <v>1800</v>
      </c>
      <c r="W201" s="17" t="str">
        <f t="shared" si="207"/>
        <v/>
      </c>
      <c r="X201" s="17" t="str">
        <f t="shared" si="208"/>
        <v/>
      </c>
      <c r="Y201" s="17">
        <f t="shared" si="209"/>
        <v>15</v>
      </c>
      <c r="Z201" s="17">
        <f t="shared" si="210"/>
        <v>18</v>
      </c>
      <c r="AA201" s="17">
        <f t="shared" si="211"/>
        <v>15</v>
      </c>
      <c r="AB201" s="17">
        <f t="shared" si="212"/>
        <v>18</v>
      </c>
      <c r="AC201" s="17">
        <f t="shared" si="213"/>
        <v>15</v>
      </c>
      <c r="AD201" s="17">
        <f t="shared" si="214"/>
        <v>18</v>
      </c>
      <c r="AE201" s="17">
        <f t="shared" si="215"/>
        <v>15</v>
      </c>
      <c r="AF201" s="17">
        <f t="shared" si="216"/>
        <v>18</v>
      </c>
      <c r="AG201" s="17">
        <f t="shared" si="217"/>
        <v>15</v>
      </c>
      <c r="AH201" s="17">
        <f t="shared" si="218"/>
        <v>18</v>
      </c>
      <c r="AI201" s="17" t="str">
        <f t="shared" si="219"/>
        <v/>
      </c>
      <c r="AJ201" s="17" t="str">
        <f t="shared" si="220"/>
        <v/>
      </c>
      <c r="AK201" s="17" t="str">
        <f t="shared" si="221"/>
        <v/>
      </c>
      <c r="AL201" s="17" t="str">
        <f t="shared" si="222"/>
        <v>3pm-6pm</v>
      </c>
      <c r="AM201" s="17" t="str">
        <f t="shared" si="223"/>
        <v>3pm-6pm</v>
      </c>
      <c r="AN201" s="17" t="str">
        <f t="shared" si="224"/>
        <v>3pm-6pm</v>
      </c>
      <c r="AO201" s="17" t="str">
        <f t="shared" si="225"/>
        <v>3pm-6pm</v>
      </c>
      <c r="AP201" s="17" t="str">
        <f t="shared" si="226"/>
        <v>3pm-6pm</v>
      </c>
      <c r="AQ201" s="17" t="str">
        <f t="shared" si="227"/>
        <v/>
      </c>
      <c r="AR201" s="17" t="s">
        <v>972</v>
      </c>
      <c r="AV201" s="4" t="s">
        <v>29</v>
      </c>
      <c r="AW201" s="4" t="s">
        <v>30</v>
      </c>
      <c r="AX201" s="16" t="str">
        <f t="shared" si="22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7" si="230">IF(AS201&gt;0,"&lt;img src=@img/outdoor.png@&gt;","")</f>
        <v/>
      </c>
      <c r="AZ201" s="17" t="str">
        <f t="shared" ref="AZ201:AZ267" si="231">IF(AT201&gt;0,"&lt;img src=@img/pets.png@&gt;","")</f>
        <v/>
      </c>
      <c r="BA201" s="17" t="str">
        <f t="shared" ref="BA201:BA267" si="232">IF(AU201="hard","&lt;img src=@img/hard.png@&gt;",IF(AU201="medium","&lt;img src=@img/medium.png@&gt;",IF(AU201="easy","&lt;img src=@img/easy.png@&gt;","")))</f>
        <v/>
      </c>
      <c r="BB201" s="17" t="str">
        <f t="shared" ref="BB201:BB267" si="233">IF(AV201="true","&lt;img src=@img/drinkicon.png@&gt;","")</f>
        <v>&lt;img src=@img/drinkicon.png@&gt;</v>
      </c>
      <c r="BC201" s="17" t="str">
        <f t="shared" ref="BC201:BC267" si="234">IF(AW201="true","&lt;img src=@img/foodicon.png@&gt;","")</f>
        <v/>
      </c>
      <c r="BD201" s="17" t="str">
        <f t="shared" ref="BD201:BD267" si="235">CONCATENATE(AY201,AZ201,BA201,BB201,BC201,BK201)</f>
        <v>&lt;img src=@img/drinkicon.png@&gt;</v>
      </c>
      <c r="BE201" s="17" t="str">
        <f t="shared" ref="BE201:BE267" si="236">CONCATENATE(IF(AS201&gt;0,"outdoor ",""),IF(AT201&gt;0,"pet ",""),IF(AV201="true","drink ",""),IF(AW201="true","food ",""),AU201," ",E201," ",C201,IF(BJ201=TRUE," kid",""))</f>
        <v>drink  low aurora</v>
      </c>
      <c r="BF201" s="17" t="str">
        <f t="shared" ref="BF201:BF267" si="237">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229"/>
        <v>[39.674106,-104.793802],</v>
      </c>
      <c r="BJ201" s="17"/>
      <c r="BK201" s="17" t="str">
        <f>IF(BJ201&gt;0,"&lt;img src=@img/kidicon.png@&gt;","")</f>
        <v/>
      </c>
      <c r="BL201" s="17"/>
    </row>
    <row r="202" spans="2:64" ht="18.75" customHeight="1">
      <c r="B202" t="s">
        <v>129</v>
      </c>
      <c r="C202" t="s">
        <v>847</v>
      </c>
      <c r="E202" s="17" t="s">
        <v>1083</v>
      </c>
      <c r="G202" s="17" t="s">
        <v>526</v>
      </c>
      <c r="H202" t="s">
        <v>443</v>
      </c>
      <c r="I202" t="s">
        <v>444</v>
      </c>
      <c r="J202" t="s">
        <v>443</v>
      </c>
      <c r="K202" t="s">
        <v>439</v>
      </c>
      <c r="L202" t="s">
        <v>443</v>
      </c>
      <c r="M202" t="s">
        <v>439</v>
      </c>
      <c r="N202" t="s">
        <v>443</v>
      </c>
      <c r="O202" t="s">
        <v>439</v>
      </c>
      <c r="P202" t="s">
        <v>443</v>
      </c>
      <c r="Q202" t="s">
        <v>439</v>
      </c>
      <c r="R202" t="s">
        <v>443</v>
      </c>
      <c r="S202" t="s">
        <v>439</v>
      </c>
      <c r="V202" s="8" t="s">
        <v>347</v>
      </c>
      <c r="W202" s="17">
        <f t="shared" si="207"/>
        <v>16</v>
      </c>
      <c r="X202" s="17">
        <f t="shared" si="208"/>
        <v>21</v>
      </c>
      <c r="Y202" s="17">
        <f t="shared" si="209"/>
        <v>16</v>
      </c>
      <c r="Z202" s="17">
        <f t="shared" si="210"/>
        <v>19</v>
      </c>
      <c r="AA202" s="17">
        <f t="shared" si="211"/>
        <v>16</v>
      </c>
      <c r="AB202" s="17">
        <f t="shared" si="212"/>
        <v>19</v>
      </c>
      <c r="AC202" s="17">
        <f t="shared" si="213"/>
        <v>16</v>
      </c>
      <c r="AD202" s="17">
        <f t="shared" si="214"/>
        <v>19</v>
      </c>
      <c r="AE202" s="17">
        <f t="shared" si="215"/>
        <v>16</v>
      </c>
      <c r="AF202" s="17">
        <f t="shared" si="216"/>
        <v>19</v>
      </c>
      <c r="AG202" s="17">
        <f t="shared" si="217"/>
        <v>16</v>
      </c>
      <c r="AH202" s="17">
        <f t="shared" si="218"/>
        <v>19</v>
      </c>
      <c r="AI202" s="17" t="str">
        <f t="shared" si="219"/>
        <v/>
      </c>
      <c r="AJ202" s="17" t="str">
        <f t="shared" si="220"/>
        <v/>
      </c>
      <c r="AK202" s="17" t="str">
        <f t="shared" si="221"/>
        <v>4pm-9pm</v>
      </c>
      <c r="AL202" s="17" t="str">
        <f t="shared" si="222"/>
        <v>4pm-7pm</v>
      </c>
      <c r="AM202" s="17" t="str">
        <f t="shared" si="223"/>
        <v>4pm-7pm</v>
      </c>
      <c r="AN202" s="17" t="str">
        <f t="shared" si="224"/>
        <v>4pm-7pm</v>
      </c>
      <c r="AO202" s="17" t="str">
        <f t="shared" si="225"/>
        <v>4pm-7pm</v>
      </c>
      <c r="AP202" s="17" t="str">
        <f t="shared" si="226"/>
        <v>4pm-7pm</v>
      </c>
      <c r="AQ202" s="17" t="str">
        <f t="shared" si="227"/>
        <v/>
      </c>
      <c r="AR202" s="1" t="s">
        <v>710</v>
      </c>
      <c r="AV202" s="4" t="s">
        <v>29</v>
      </c>
      <c r="AW202" s="4" t="s">
        <v>29</v>
      </c>
      <c r="AX202" s="16" t="str">
        <f t="shared" si="22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230"/>
        <v/>
      </c>
      <c r="AZ202" s="17" t="str">
        <f t="shared" si="231"/>
        <v/>
      </c>
      <c r="BA202" s="17" t="str">
        <f t="shared" si="232"/>
        <v/>
      </c>
      <c r="BB202" s="17" t="str">
        <f t="shared" si="233"/>
        <v>&lt;img src=@img/drinkicon.png@&gt;</v>
      </c>
      <c r="BC202" s="17" t="str">
        <f t="shared" si="234"/>
        <v>&lt;img src=@img/foodicon.png@&gt;</v>
      </c>
      <c r="BD202" s="17" t="str">
        <f t="shared" si="235"/>
        <v>&lt;img src=@img/drinkicon.png@&gt;&lt;img src=@img/foodicon.png@&gt;</v>
      </c>
      <c r="BE202" s="17" t="str">
        <f t="shared" si="236"/>
        <v>drink food  med meadows</v>
      </c>
      <c r="BF202" s="17" t="str">
        <f t="shared" si="237"/>
        <v>Park Meadows</v>
      </c>
      <c r="BG202" s="17">
        <v>39.561844999999998</v>
      </c>
      <c r="BH202" s="17">
        <v>-104.877948</v>
      </c>
      <c r="BI202" s="17" t="str">
        <f t="shared" si="229"/>
        <v>[39.561845,-104.877948],</v>
      </c>
      <c r="BJ202" s="17"/>
      <c r="BK202" s="17" t="str">
        <f>IF(BJ202&gt;0,"&lt;img src=@img/kidicon.png@&gt;","")</f>
        <v/>
      </c>
      <c r="BL202" s="7"/>
    </row>
    <row r="203" spans="2:64" ht="18.75" customHeight="1">
      <c r="B203" t="s">
        <v>130</v>
      </c>
      <c r="C203" t="s">
        <v>306</v>
      </c>
      <c r="E203" s="17" t="s">
        <v>1083</v>
      </c>
      <c r="G203" s="17" t="s">
        <v>527</v>
      </c>
      <c r="H203" t="s">
        <v>436</v>
      </c>
      <c r="I203" t="s">
        <v>438</v>
      </c>
      <c r="J203" t="s">
        <v>436</v>
      </c>
      <c r="K203" t="s">
        <v>438</v>
      </c>
      <c r="L203" t="s">
        <v>436</v>
      </c>
      <c r="M203" t="s">
        <v>438</v>
      </c>
      <c r="N203" t="s">
        <v>436</v>
      </c>
      <c r="O203" t="s">
        <v>438</v>
      </c>
      <c r="P203" t="s">
        <v>436</v>
      </c>
      <c r="Q203" t="s">
        <v>438</v>
      </c>
      <c r="R203" t="s">
        <v>436</v>
      </c>
      <c r="S203" t="s">
        <v>438</v>
      </c>
      <c r="T203" t="s">
        <v>436</v>
      </c>
      <c r="U203" t="s">
        <v>438</v>
      </c>
      <c r="V203" s="8" t="s">
        <v>1109</v>
      </c>
      <c r="W203" s="17">
        <f t="shared" si="207"/>
        <v>15</v>
      </c>
      <c r="X203" s="17">
        <f t="shared" si="208"/>
        <v>18</v>
      </c>
      <c r="Y203" s="17">
        <f t="shared" si="209"/>
        <v>15</v>
      </c>
      <c r="Z203" s="17">
        <f t="shared" si="210"/>
        <v>18</v>
      </c>
      <c r="AA203" s="17">
        <f t="shared" si="211"/>
        <v>15</v>
      </c>
      <c r="AB203" s="17">
        <f t="shared" si="212"/>
        <v>18</v>
      </c>
      <c r="AC203" s="17">
        <f t="shared" si="213"/>
        <v>15</v>
      </c>
      <c r="AD203" s="17">
        <f t="shared" si="214"/>
        <v>18</v>
      </c>
      <c r="AE203" s="17">
        <f t="shared" si="215"/>
        <v>15</v>
      </c>
      <c r="AF203" s="17">
        <f t="shared" si="216"/>
        <v>18</v>
      </c>
      <c r="AG203" s="17">
        <f t="shared" si="217"/>
        <v>15</v>
      </c>
      <c r="AH203" s="17">
        <f t="shared" si="218"/>
        <v>18</v>
      </c>
      <c r="AI203" s="17">
        <f t="shared" si="219"/>
        <v>15</v>
      </c>
      <c r="AJ203" s="17">
        <f t="shared" si="220"/>
        <v>18</v>
      </c>
      <c r="AK203" s="17" t="str">
        <f t="shared" si="221"/>
        <v>3pm-6pm</v>
      </c>
      <c r="AL203" s="17" t="str">
        <f t="shared" si="222"/>
        <v>3pm-6pm</v>
      </c>
      <c r="AM203" s="17" t="str">
        <f t="shared" si="223"/>
        <v>3pm-6pm</v>
      </c>
      <c r="AN203" s="17" t="str">
        <f t="shared" si="224"/>
        <v>3pm-6pm</v>
      </c>
      <c r="AO203" s="17" t="str">
        <f t="shared" si="225"/>
        <v>3pm-6pm</v>
      </c>
      <c r="AP203" s="17" t="str">
        <f t="shared" si="226"/>
        <v>3pm-6pm</v>
      </c>
      <c r="AQ203" s="17" t="str">
        <f t="shared" si="227"/>
        <v>3pm-6pm</v>
      </c>
      <c r="AR203" s="1" t="s">
        <v>711</v>
      </c>
      <c r="AV203" s="4" t="s">
        <v>29</v>
      </c>
      <c r="AW203" s="4" t="s">
        <v>30</v>
      </c>
      <c r="AX203" s="16" t="str">
        <f t="shared" si="22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230"/>
        <v/>
      </c>
      <c r="AZ203" s="17" t="str">
        <f t="shared" si="231"/>
        <v/>
      </c>
      <c r="BA203" s="17" t="str">
        <f t="shared" si="232"/>
        <v/>
      </c>
      <c r="BB203" s="17" t="str">
        <f t="shared" si="233"/>
        <v>&lt;img src=@img/drinkicon.png@&gt;</v>
      </c>
      <c r="BC203" s="17" t="str">
        <f t="shared" si="234"/>
        <v/>
      </c>
      <c r="BD203" s="17" t="str">
        <f t="shared" si="235"/>
        <v>&lt;img src=@img/drinkicon.png@&gt;</v>
      </c>
      <c r="BE203" s="17" t="str">
        <f t="shared" si="236"/>
        <v>drink  med LoDo</v>
      </c>
      <c r="BF203" s="17" t="str">
        <f t="shared" si="237"/>
        <v>LoDo</v>
      </c>
      <c r="BG203" s="17">
        <v>39.756714000000002</v>
      </c>
      <c r="BH203" s="17">
        <v>-104.99962600000001</v>
      </c>
      <c r="BI203" s="17" t="str">
        <f t="shared" si="229"/>
        <v>[39.756714,-104.999626],</v>
      </c>
      <c r="BJ203" s="17"/>
      <c r="BK203" s="17" t="str">
        <f>IF(BJ203&gt;0,"&lt;img src=@img/kidicon.png@&gt;","")</f>
        <v/>
      </c>
      <c r="BL203" s="7"/>
    </row>
    <row r="204" spans="2:64" ht="18.75" customHeight="1">
      <c r="B204" t="s">
        <v>1164</v>
      </c>
      <c r="C204" t="s">
        <v>1064</v>
      </c>
      <c r="E204" s="17" t="s">
        <v>1083</v>
      </c>
      <c r="G204" s="17" t="s">
        <v>1165</v>
      </c>
      <c r="J204">
        <v>1600</v>
      </c>
      <c r="K204">
        <v>1800</v>
      </c>
      <c r="L204">
        <v>1600</v>
      </c>
      <c r="M204">
        <v>1800</v>
      </c>
      <c r="N204">
        <v>1600</v>
      </c>
      <c r="O204">
        <v>1800</v>
      </c>
      <c r="P204">
        <v>1600</v>
      </c>
      <c r="Q204">
        <v>1800</v>
      </c>
      <c r="R204">
        <v>1600</v>
      </c>
      <c r="S204">
        <v>1800</v>
      </c>
      <c r="V204" s="8" t="s">
        <v>1249</v>
      </c>
      <c r="W204" s="17" t="str">
        <f t="shared" si="207"/>
        <v/>
      </c>
      <c r="X204" s="17" t="str">
        <f t="shared" si="208"/>
        <v/>
      </c>
      <c r="Y204" s="17">
        <f t="shared" si="209"/>
        <v>16</v>
      </c>
      <c r="Z204" s="17">
        <f t="shared" si="210"/>
        <v>18</v>
      </c>
      <c r="AA204" s="17">
        <f t="shared" si="211"/>
        <v>16</v>
      </c>
      <c r="AB204" s="17">
        <f t="shared" si="212"/>
        <v>18</v>
      </c>
      <c r="AC204" s="17">
        <f t="shared" si="213"/>
        <v>16</v>
      </c>
      <c r="AD204" s="17">
        <f t="shared" si="214"/>
        <v>18</v>
      </c>
      <c r="AE204" s="17">
        <f t="shared" si="215"/>
        <v>16</v>
      </c>
      <c r="AF204" s="17">
        <f t="shared" si="216"/>
        <v>18</v>
      </c>
      <c r="AG204" s="17">
        <f t="shared" si="217"/>
        <v>16</v>
      </c>
      <c r="AH204" s="17">
        <f t="shared" si="218"/>
        <v>18</v>
      </c>
      <c r="AI204" s="17" t="str">
        <f t="shared" si="219"/>
        <v/>
      </c>
      <c r="AJ204" s="17" t="str">
        <f t="shared" si="220"/>
        <v/>
      </c>
      <c r="AK204" s="17" t="str">
        <f t="shared" si="221"/>
        <v/>
      </c>
      <c r="AL204" s="17" t="str">
        <f t="shared" si="222"/>
        <v>4pm-6pm</v>
      </c>
      <c r="AM204" s="17" t="str">
        <f t="shared" si="223"/>
        <v>4pm-6pm</v>
      </c>
      <c r="AN204" s="17" t="str">
        <f t="shared" si="224"/>
        <v>4pm-6pm</v>
      </c>
      <c r="AO204" s="17" t="str">
        <f t="shared" si="225"/>
        <v>4pm-6pm</v>
      </c>
      <c r="AP204" s="17" t="str">
        <f t="shared" si="226"/>
        <v>4pm-6pm</v>
      </c>
      <c r="AQ204" s="17" t="str">
        <f t="shared" si="227"/>
        <v/>
      </c>
      <c r="AR204" s="1" t="s">
        <v>1166</v>
      </c>
      <c r="AV204" s="4" t="s">
        <v>29</v>
      </c>
      <c r="AW204" s="4" t="s">
        <v>30</v>
      </c>
      <c r="AX204" s="16" t="str">
        <f t="shared" si="2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230"/>
        <v/>
      </c>
      <c r="AZ204" s="17" t="str">
        <f t="shared" si="231"/>
        <v/>
      </c>
      <c r="BA204" s="17" t="str">
        <f t="shared" si="232"/>
        <v/>
      </c>
      <c r="BB204" s="17" t="str">
        <f t="shared" si="233"/>
        <v>&lt;img src=@img/drinkicon.png@&gt;</v>
      </c>
      <c r="BC204" s="17" t="str">
        <f t="shared" si="234"/>
        <v/>
      </c>
      <c r="BD204" s="17" t="str">
        <f t="shared" si="235"/>
        <v>&lt;img src=@img/drinkicon.png@&gt;</v>
      </c>
      <c r="BE204" s="17" t="str">
        <f t="shared" si="236"/>
        <v>drink  med capital</v>
      </c>
      <c r="BF204" s="17" t="str">
        <f t="shared" si="237"/>
        <v>Capital Hill</v>
      </c>
      <c r="BG204" s="17">
        <v>39.736972600000001</v>
      </c>
      <c r="BH204" s="17">
        <v>-104.9908527</v>
      </c>
      <c r="BI204" s="17" t="str">
        <f t="shared" si="229"/>
        <v>[39.7369726,-104.9908527],</v>
      </c>
      <c r="BJ204" s="17"/>
      <c r="BK204" s="17"/>
      <c r="BL204" s="7"/>
    </row>
    <row r="205" spans="2:64" ht="18.75" customHeight="1">
      <c r="B205" t="s">
        <v>242</v>
      </c>
      <c r="C205" s="17" t="s">
        <v>272</v>
      </c>
      <c r="E205" s="17" t="s">
        <v>1083</v>
      </c>
      <c r="G205" s="17" t="s">
        <v>273</v>
      </c>
      <c r="L205" t="s">
        <v>440</v>
      </c>
      <c r="M205" t="s">
        <v>439</v>
      </c>
      <c r="N205" t="s">
        <v>440</v>
      </c>
      <c r="O205" t="s">
        <v>439</v>
      </c>
      <c r="P205" t="s">
        <v>440</v>
      </c>
      <c r="Q205" t="s">
        <v>439</v>
      </c>
      <c r="R205" t="s">
        <v>440</v>
      </c>
      <c r="S205" t="s">
        <v>439</v>
      </c>
      <c r="V205" s="8" t="s">
        <v>24</v>
      </c>
      <c r="W205" s="17" t="str">
        <f t="shared" si="207"/>
        <v/>
      </c>
      <c r="X205" s="17" t="str">
        <f t="shared" si="208"/>
        <v/>
      </c>
      <c r="Y205" s="17" t="str">
        <f t="shared" si="209"/>
        <v/>
      </c>
      <c r="Z205" s="17" t="str">
        <f t="shared" si="210"/>
        <v/>
      </c>
      <c r="AA205" s="17">
        <f t="shared" si="211"/>
        <v>17</v>
      </c>
      <c r="AB205" s="17">
        <f t="shared" si="212"/>
        <v>19</v>
      </c>
      <c r="AC205" s="17">
        <f t="shared" si="213"/>
        <v>17</v>
      </c>
      <c r="AD205" s="17">
        <f t="shared" si="214"/>
        <v>19</v>
      </c>
      <c r="AE205" s="17">
        <f t="shared" si="215"/>
        <v>17</v>
      </c>
      <c r="AF205" s="17">
        <f t="shared" si="216"/>
        <v>19</v>
      </c>
      <c r="AG205" s="17">
        <f t="shared" si="217"/>
        <v>17</v>
      </c>
      <c r="AH205" s="17">
        <f t="shared" si="218"/>
        <v>19</v>
      </c>
      <c r="AI205" s="17" t="str">
        <f t="shared" si="219"/>
        <v/>
      </c>
      <c r="AJ205" s="17" t="str">
        <f t="shared" si="220"/>
        <v/>
      </c>
      <c r="AK205" s="17" t="str">
        <f t="shared" si="221"/>
        <v/>
      </c>
      <c r="AL205" s="17" t="str">
        <f t="shared" si="222"/>
        <v/>
      </c>
      <c r="AM205" s="17" t="str">
        <f t="shared" si="223"/>
        <v>5pm-7pm</v>
      </c>
      <c r="AN205" s="17" t="str">
        <f t="shared" si="224"/>
        <v>5pm-7pm</v>
      </c>
      <c r="AO205" s="17" t="str">
        <f t="shared" si="225"/>
        <v>5pm-7pm</v>
      </c>
      <c r="AP205" s="17" t="str">
        <f t="shared" si="226"/>
        <v>5pm-7pm</v>
      </c>
      <c r="AQ205" s="17" t="str">
        <f t="shared" si="227"/>
        <v/>
      </c>
      <c r="AR205" t="s">
        <v>426</v>
      </c>
      <c r="AS205" t="s">
        <v>433</v>
      </c>
      <c r="AV205" s="17" t="s">
        <v>29</v>
      </c>
      <c r="AW205" s="17" t="s">
        <v>29</v>
      </c>
      <c r="AX205" s="16" t="str">
        <f t="shared" si="22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230"/>
        <v>&lt;img src=@img/outdoor.png@&gt;</v>
      </c>
      <c r="AZ205" s="17" t="str">
        <f t="shared" si="231"/>
        <v/>
      </c>
      <c r="BA205" s="17" t="str">
        <f t="shared" si="232"/>
        <v/>
      </c>
      <c r="BB205" s="17" t="str">
        <f t="shared" si="233"/>
        <v>&lt;img src=@img/drinkicon.png@&gt;</v>
      </c>
      <c r="BC205" s="17" t="str">
        <f t="shared" si="234"/>
        <v>&lt;img src=@img/foodicon.png@&gt;</v>
      </c>
      <c r="BD205" s="17" t="str">
        <f t="shared" si="235"/>
        <v>&lt;img src=@img/outdoor.png@&gt;&lt;img src=@img/drinkicon.png@&gt;&lt;img src=@img/foodicon.png@&gt;</v>
      </c>
      <c r="BE205" s="17" t="str">
        <f t="shared" si="236"/>
        <v>outdoor drink food  med RiNo</v>
      </c>
      <c r="BF205" s="17" t="str">
        <f t="shared" si="237"/>
        <v>RiNo</v>
      </c>
      <c r="BG205" s="17">
        <v>39.764195999999998</v>
      </c>
      <c r="BH205" s="17">
        <v>-104.97842900000001</v>
      </c>
      <c r="BI205" s="17" t="str">
        <f t="shared" si="229"/>
        <v>[39.764196,-104.978429],</v>
      </c>
      <c r="BJ205" s="17"/>
      <c r="BK205" s="17" t="str">
        <f t="shared" ref="BK205:BK231" si="238">IF(BJ205&gt;0,"&lt;img src=@img/kidicon.png@&gt;","")</f>
        <v/>
      </c>
      <c r="BL205" s="7"/>
    </row>
    <row r="206" spans="2:64" ht="18.75" customHeight="1">
      <c r="B206" t="s">
        <v>131</v>
      </c>
      <c r="C206" t="s">
        <v>841</v>
      </c>
      <c r="E206" s="17" t="s">
        <v>1083</v>
      </c>
      <c r="G206" s="17" t="s">
        <v>528</v>
      </c>
      <c r="H206">
        <v>900</v>
      </c>
      <c r="I206">
        <v>1700</v>
      </c>
      <c r="J206">
        <v>1100</v>
      </c>
      <c r="K206">
        <v>1700</v>
      </c>
      <c r="L206" s="17">
        <v>1100</v>
      </c>
      <c r="M206" s="17">
        <v>1700</v>
      </c>
      <c r="N206" s="17">
        <v>1100</v>
      </c>
      <c r="O206" s="17">
        <v>1700</v>
      </c>
      <c r="P206" s="17">
        <v>1100</v>
      </c>
      <c r="Q206" s="17">
        <v>1700</v>
      </c>
      <c r="R206" s="17">
        <v>1100</v>
      </c>
      <c r="S206" s="17">
        <v>1700</v>
      </c>
      <c r="T206">
        <v>900</v>
      </c>
      <c r="U206">
        <v>1700</v>
      </c>
      <c r="V206" s="8" t="s">
        <v>1252</v>
      </c>
      <c r="W206" s="17">
        <f t="shared" si="207"/>
        <v>9</v>
      </c>
      <c r="X206" s="17">
        <f t="shared" si="208"/>
        <v>17</v>
      </c>
      <c r="Y206" s="17">
        <f t="shared" si="209"/>
        <v>11</v>
      </c>
      <c r="Z206" s="17">
        <f t="shared" si="210"/>
        <v>17</v>
      </c>
      <c r="AA206" s="17">
        <f t="shared" si="211"/>
        <v>11</v>
      </c>
      <c r="AB206" s="17">
        <f t="shared" si="212"/>
        <v>17</v>
      </c>
      <c r="AC206" s="17">
        <f t="shared" si="213"/>
        <v>11</v>
      </c>
      <c r="AD206" s="17">
        <f t="shared" si="214"/>
        <v>17</v>
      </c>
      <c r="AE206" s="17">
        <f t="shared" si="215"/>
        <v>11</v>
      </c>
      <c r="AF206" s="17">
        <f t="shared" si="216"/>
        <v>17</v>
      </c>
      <c r="AG206" s="17">
        <f t="shared" si="217"/>
        <v>11</v>
      </c>
      <c r="AH206" s="17">
        <f t="shared" si="218"/>
        <v>17</v>
      </c>
      <c r="AI206" s="17">
        <f t="shared" si="219"/>
        <v>9</v>
      </c>
      <c r="AJ206" s="17">
        <f t="shared" si="220"/>
        <v>17</v>
      </c>
      <c r="AK206" s="17" t="str">
        <f t="shared" si="221"/>
        <v>9am-5pm</v>
      </c>
      <c r="AL206" s="17" t="str">
        <f t="shared" si="222"/>
        <v>11am-5pm</v>
      </c>
      <c r="AM206" s="17" t="str">
        <f t="shared" si="223"/>
        <v>11am-5pm</v>
      </c>
      <c r="AN206" s="17" t="str">
        <f t="shared" si="224"/>
        <v>11am-5pm</v>
      </c>
      <c r="AO206" s="17" t="str">
        <f t="shared" si="225"/>
        <v>11am-5pm</v>
      </c>
      <c r="AP206" s="17" t="str">
        <f t="shared" si="226"/>
        <v>11am-5pm</v>
      </c>
      <c r="AQ206" s="17" t="str">
        <f t="shared" si="227"/>
        <v>9am-5pm</v>
      </c>
      <c r="AR206" s="1" t="s">
        <v>712</v>
      </c>
      <c r="AS206" t="s">
        <v>433</v>
      </c>
      <c r="AV206" s="4" t="s">
        <v>29</v>
      </c>
      <c r="AW206" s="4" t="s">
        <v>30</v>
      </c>
      <c r="AX206" s="16" t="str">
        <f t="shared" si="2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6" s="17" t="str">
        <f t="shared" si="230"/>
        <v>&lt;img src=@img/outdoor.png@&gt;</v>
      </c>
      <c r="AZ206" s="17" t="str">
        <f t="shared" si="231"/>
        <v/>
      </c>
      <c r="BA206" s="17" t="str">
        <f t="shared" si="232"/>
        <v/>
      </c>
      <c r="BB206" s="17" t="str">
        <f t="shared" si="233"/>
        <v>&lt;img src=@img/drinkicon.png@&gt;</v>
      </c>
      <c r="BC206" s="17" t="str">
        <f t="shared" si="234"/>
        <v/>
      </c>
      <c r="BD206" s="17" t="str">
        <f t="shared" si="235"/>
        <v>&lt;img src=@img/outdoor.png@&gt;&lt;img src=@img/drinkicon.png@&gt;</v>
      </c>
      <c r="BE206" s="17" t="str">
        <f t="shared" si="236"/>
        <v>outdoor drink  med highlands</v>
      </c>
      <c r="BF206" s="17" t="str">
        <f t="shared" si="237"/>
        <v>Highlands</v>
      </c>
      <c r="BG206" s="17">
        <v>39.761527999999998</v>
      </c>
      <c r="BH206" s="17">
        <v>-105.01049500000001</v>
      </c>
      <c r="BI206" s="17" t="str">
        <f t="shared" si="229"/>
        <v>[39.761528,-105.010495],</v>
      </c>
      <c r="BJ206" s="17"/>
      <c r="BK206" s="17" t="str">
        <f t="shared" si="238"/>
        <v/>
      </c>
      <c r="BL206" s="7"/>
    </row>
    <row r="207" spans="2:64" ht="18.75" customHeight="1">
      <c r="B207" t="s">
        <v>132</v>
      </c>
      <c r="C207" t="s">
        <v>306</v>
      </c>
      <c r="E207" s="17" t="s">
        <v>1083</v>
      </c>
      <c r="G207" s="17" t="s">
        <v>529</v>
      </c>
      <c r="J207" t="s">
        <v>446</v>
      </c>
      <c r="K207" t="s">
        <v>450</v>
      </c>
      <c r="L207" t="s">
        <v>446</v>
      </c>
      <c r="M207" t="s">
        <v>450</v>
      </c>
      <c r="N207" t="s">
        <v>446</v>
      </c>
      <c r="O207" t="s">
        <v>450</v>
      </c>
      <c r="P207" t="s">
        <v>446</v>
      </c>
      <c r="Q207" t="s">
        <v>450</v>
      </c>
      <c r="R207" t="s">
        <v>446</v>
      </c>
      <c r="S207" t="s">
        <v>450</v>
      </c>
      <c r="V207" s="17" t="s">
        <v>456</v>
      </c>
      <c r="W207" s="17" t="str">
        <f t="shared" si="207"/>
        <v/>
      </c>
      <c r="X207" s="17" t="str">
        <f t="shared" si="208"/>
        <v/>
      </c>
      <c r="Y207" s="17">
        <f t="shared" si="209"/>
        <v>14</v>
      </c>
      <c r="Z207" s="17">
        <f t="shared" si="210"/>
        <v>20</v>
      </c>
      <c r="AA207" s="17">
        <f t="shared" si="211"/>
        <v>14</v>
      </c>
      <c r="AB207" s="17">
        <f t="shared" si="212"/>
        <v>20</v>
      </c>
      <c r="AC207" s="17">
        <f t="shared" si="213"/>
        <v>14</v>
      </c>
      <c r="AD207" s="17">
        <f t="shared" si="214"/>
        <v>20</v>
      </c>
      <c r="AE207" s="17">
        <f t="shared" si="215"/>
        <v>14</v>
      </c>
      <c r="AF207" s="17">
        <f t="shared" si="216"/>
        <v>20</v>
      </c>
      <c r="AG207" s="17">
        <f t="shared" si="217"/>
        <v>14</v>
      </c>
      <c r="AH207" s="17">
        <f t="shared" si="218"/>
        <v>20</v>
      </c>
      <c r="AI207" s="17" t="str">
        <f t="shared" si="219"/>
        <v/>
      </c>
      <c r="AJ207" s="17" t="str">
        <f t="shared" si="220"/>
        <v/>
      </c>
      <c r="AK207" s="17" t="str">
        <f t="shared" si="221"/>
        <v/>
      </c>
      <c r="AL207" s="17" t="str">
        <f t="shared" si="222"/>
        <v>2pm-8pm</v>
      </c>
      <c r="AM207" s="17" t="str">
        <f t="shared" si="223"/>
        <v>2pm-8pm</v>
      </c>
      <c r="AN207" s="17" t="str">
        <f t="shared" si="224"/>
        <v>2pm-8pm</v>
      </c>
      <c r="AO207" s="17" t="str">
        <f t="shared" si="225"/>
        <v>2pm-8pm</v>
      </c>
      <c r="AP207" s="17" t="str">
        <f t="shared" si="226"/>
        <v>2pm-8pm</v>
      </c>
      <c r="AQ207" s="17" t="str">
        <f t="shared" si="227"/>
        <v/>
      </c>
      <c r="AR207" s="1" t="s">
        <v>839</v>
      </c>
      <c r="AV207" s="17" t="s">
        <v>29</v>
      </c>
      <c r="AW207" s="17" t="s">
        <v>30</v>
      </c>
      <c r="AX207" s="16" t="str">
        <f t="shared" si="22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230"/>
        <v/>
      </c>
      <c r="AZ207" s="17" t="str">
        <f t="shared" si="231"/>
        <v/>
      </c>
      <c r="BA207" s="17" t="str">
        <f t="shared" si="232"/>
        <v/>
      </c>
      <c r="BB207" s="17" t="str">
        <f t="shared" si="233"/>
        <v>&lt;img src=@img/drinkicon.png@&gt;</v>
      </c>
      <c r="BC207" s="17" t="str">
        <f t="shared" si="234"/>
        <v/>
      </c>
      <c r="BD207" s="17" t="str">
        <f t="shared" si="235"/>
        <v>&lt;img src=@img/drinkicon.png@&gt;</v>
      </c>
      <c r="BE207" s="17" t="str">
        <f t="shared" si="236"/>
        <v>drink  med LoDo</v>
      </c>
      <c r="BF207" s="17" t="str">
        <f t="shared" si="237"/>
        <v>LoDo</v>
      </c>
      <c r="BG207" s="17">
        <v>39.748671999999999</v>
      </c>
      <c r="BH207" s="17">
        <v>-105.000281</v>
      </c>
      <c r="BI207" s="17" t="str">
        <f t="shared" si="229"/>
        <v>[39.748672,-105.000281],</v>
      </c>
      <c r="BJ207" s="17"/>
      <c r="BK207" s="17" t="str">
        <f t="shared" si="238"/>
        <v/>
      </c>
      <c r="BL207" s="7"/>
    </row>
    <row r="208" spans="2:64" ht="18.75" customHeight="1">
      <c r="B208" t="s">
        <v>212</v>
      </c>
      <c r="C208" s="17" t="s">
        <v>301</v>
      </c>
      <c r="E208" s="17" t="s">
        <v>1083</v>
      </c>
      <c r="G208" s="17" t="s">
        <v>609</v>
      </c>
      <c r="J208" t="s">
        <v>446</v>
      </c>
      <c r="K208" t="s">
        <v>438</v>
      </c>
      <c r="L208" t="s">
        <v>446</v>
      </c>
      <c r="M208" t="s">
        <v>438</v>
      </c>
      <c r="N208" t="s">
        <v>446</v>
      </c>
      <c r="O208" t="s">
        <v>438</v>
      </c>
      <c r="P208" t="s">
        <v>446</v>
      </c>
      <c r="Q208" t="s">
        <v>438</v>
      </c>
      <c r="R208" t="s">
        <v>446</v>
      </c>
      <c r="S208" t="s">
        <v>438</v>
      </c>
      <c r="V208" s="8" t="s">
        <v>1110</v>
      </c>
      <c r="W208" s="17" t="str">
        <f t="shared" si="207"/>
        <v/>
      </c>
      <c r="X208" s="17" t="str">
        <f t="shared" si="208"/>
        <v/>
      </c>
      <c r="Y208" s="17">
        <f t="shared" si="209"/>
        <v>14</v>
      </c>
      <c r="Z208" s="17">
        <f t="shared" si="210"/>
        <v>18</v>
      </c>
      <c r="AA208" s="17">
        <f t="shared" si="211"/>
        <v>14</v>
      </c>
      <c r="AB208" s="17">
        <f t="shared" si="212"/>
        <v>18</v>
      </c>
      <c r="AC208" s="17">
        <f t="shared" si="213"/>
        <v>14</v>
      </c>
      <c r="AD208" s="17">
        <f t="shared" si="214"/>
        <v>18</v>
      </c>
      <c r="AE208" s="17">
        <f t="shared" si="215"/>
        <v>14</v>
      </c>
      <c r="AF208" s="17">
        <f t="shared" si="216"/>
        <v>18</v>
      </c>
      <c r="AG208" s="17">
        <f t="shared" si="217"/>
        <v>14</v>
      </c>
      <c r="AH208" s="17">
        <f t="shared" si="218"/>
        <v>18</v>
      </c>
      <c r="AI208" s="17" t="str">
        <f t="shared" si="219"/>
        <v/>
      </c>
      <c r="AJ208" s="17" t="str">
        <f t="shared" si="220"/>
        <v/>
      </c>
      <c r="AK208" s="17" t="str">
        <f t="shared" si="221"/>
        <v/>
      </c>
      <c r="AL208" s="17" t="str">
        <f t="shared" si="222"/>
        <v>2pm-6pm</v>
      </c>
      <c r="AM208" s="17" t="str">
        <f t="shared" si="223"/>
        <v>2pm-6pm</v>
      </c>
      <c r="AN208" s="17" t="str">
        <f t="shared" si="224"/>
        <v>2pm-6pm</v>
      </c>
      <c r="AO208" s="17" t="str">
        <f t="shared" si="225"/>
        <v>2pm-6pm</v>
      </c>
      <c r="AP208" s="17" t="str">
        <f t="shared" si="226"/>
        <v>2pm-6pm</v>
      </c>
      <c r="AQ208" s="17" t="str">
        <f t="shared" si="227"/>
        <v/>
      </c>
      <c r="AR208" t="s">
        <v>791</v>
      </c>
      <c r="AV208" s="17" t="s">
        <v>29</v>
      </c>
      <c r="AW208" s="17" t="s">
        <v>29</v>
      </c>
      <c r="AX208" s="16" t="str">
        <f t="shared" si="22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230"/>
        <v/>
      </c>
      <c r="AZ208" s="17" t="str">
        <f t="shared" si="231"/>
        <v/>
      </c>
      <c r="BA208" s="17" t="str">
        <f t="shared" si="232"/>
        <v/>
      </c>
      <c r="BB208" s="17" t="str">
        <f t="shared" si="233"/>
        <v>&lt;img src=@img/drinkicon.png@&gt;</v>
      </c>
      <c r="BC208" s="17" t="str">
        <f t="shared" si="234"/>
        <v>&lt;img src=@img/foodicon.png@&gt;</v>
      </c>
      <c r="BD208" s="17" t="str">
        <f t="shared" si="235"/>
        <v>&lt;img src=@img/drinkicon.png@&gt;&lt;img src=@img/foodicon.png@&gt;</v>
      </c>
      <c r="BE208" s="17" t="str">
        <f t="shared" si="236"/>
        <v>drink food  med Uptown</v>
      </c>
      <c r="BF208" s="17" t="str">
        <f t="shared" si="237"/>
        <v>Uptown</v>
      </c>
      <c r="BG208" s="17">
        <v>39.739866999999997</v>
      </c>
      <c r="BH208" s="17">
        <v>-104.980897</v>
      </c>
      <c r="BI208" s="17" t="str">
        <f t="shared" si="229"/>
        <v>[39.739867,-104.980897],</v>
      </c>
      <c r="BJ208" s="17"/>
      <c r="BK208" s="17" t="str">
        <f t="shared" si="238"/>
        <v/>
      </c>
      <c r="BL208" s="7"/>
    </row>
    <row r="209" spans="2:64" ht="18.75" customHeight="1">
      <c r="B209" t="s">
        <v>266</v>
      </c>
      <c r="C209" t="s">
        <v>841</v>
      </c>
      <c r="E209" s="17" t="s">
        <v>1083</v>
      </c>
      <c r="G209" s="17" t="s">
        <v>295</v>
      </c>
      <c r="W209" s="17" t="str">
        <f t="shared" si="207"/>
        <v/>
      </c>
      <c r="X209" s="17" t="str">
        <f t="shared" si="208"/>
        <v/>
      </c>
      <c r="Y209" s="17" t="str">
        <f t="shared" si="209"/>
        <v/>
      </c>
      <c r="Z209" s="17" t="str">
        <f t="shared" si="210"/>
        <v/>
      </c>
      <c r="AA209" s="17" t="str">
        <f t="shared" si="211"/>
        <v/>
      </c>
      <c r="AB209" s="17" t="str">
        <f t="shared" si="212"/>
        <v/>
      </c>
      <c r="AC209" s="17" t="str">
        <f t="shared" si="213"/>
        <v/>
      </c>
      <c r="AD209" s="17" t="str">
        <f t="shared" si="214"/>
        <v/>
      </c>
      <c r="AE209" s="17" t="str">
        <f t="shared" si="215"/>
        <v/>
      </c>
      <c r="AF209" s="17" t="str">
        <f t="shared" si="216"/>
        <v/>
      </c>
      <c r="AG209" s="17" t="str">
        <f t="shared" si="217"/>
        <v/>
      </c>
      <c r="AH209" s="17" t="str">
        <f t="shared" si="218"/>
        <v/>
      </c>
      <c r="AI209" s="17" t="str">
        <f t="shared" si="219"/>
        <v/>
      </c>
      <c r="AJ209" s="17" t="str">
        <f t="shared" si="220"/>
        <v/>
      </c>
      <c r="AK209" s="17" t="str">
        <f t="shared" si="221"/>
        <v/>
      </c>
      <c r="AL209" s="17" t="str">
        <f t="shared" si="222"/>
        <v/>
      </c>
      <c r="AM209" s="17" t="str">
        <f t="shared" si="223"/>
        <v/>
      </c>
      <c r="AN209" s="17" t="str">
        <f t="shared" si="224"/>
        <v/>
      </c>
      <c r="AO209" s="17" t="str">
        <f t="shared" si="225"/>
        <v/>
      </c>
      <c r="AP209" s="17" t="str">
        <f t="shared" si="226"/>
        <v/>
      </c>
      <c r="AQ209" s="17" t="str">
        <f t="shared" si="227"/>
        <v/>
      </c>
      <c r="AR209" s="17" t="s">
        <v>25</v>
      </c>
      <c r="AT209" t="s">
        <v>434</v>
      </c>
      <c r="AV209" s="17" t="s">
        <v>30</v>
      </c>
      <c r="AW209" s="17" t="s">
        <v>30</v>
      </c>
      <c r="AX209" s="16" t="str">
        <f t="shared" si="2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230"/>
        <v/>
      </c>
      <c r="AZ209" s="17" t="str">
        <f t="shared" si="231"/>
        <v>&lt;img src=@img/pets.png@&gt;</v>
      </c>
      <c r="BA209" s="17" t="str">
        <f t="shared" si="232"/>
        <v/>
      </c>
      <c r="BB209" s="17" t="str">
        <f t="shared" si="233"/>
        <v/>
      </c>
      <c r="BC209" s="17" t="str">
        <f t="shared" si="234"/>
        <v/>
      </c>
      <c r="BD209" s="17" t="str">
        <f t="shared" si="235"/>
        <v>&lt;img src=@img/pets.png@&gt;</v>
      </c>
      <c r="BE209" s="17" t="str">
        <f t="shared" si="236"/>
        <v>pet  med highlands</v>
      </c>
      <c r="BF209" s="17" t="str">
        <f t="shared" si="237"/>
        <v>Highlands</v>
      </c>
      <c r="BG209" s="17">
        <v>39.760278</v>
      </c>
      <c r="BH209" s="17">
        <v>-105.003967</v>
      </c>
      <c r="BI209" s="17" t="str">
        <f t="shared" si="229"/>
        <v>[39.760278,-105.003967],</v>
      </c>
      <c r="BJ209" s="17"/>
      <c r="BK209" s="17" t="str">
        <f t="shared" si="238"/>
        <v/>
      </c>
      <c r="BL209" s="7"/>
    </row>
    <row r="210" spans="2:64" ht="18.75" customHeight="1">
      <c r="B210" t="s">
        <v>133</v>
      </c>
      <c r="C210" t="s">
        <v>640</v>
      </c>
      <c r="E210" s="17" t="s">
        <v>1085</v>
      </c>
      <c r="G210" s="17" t="s">
        <v>530</v>
      </c>
      <c r="J210" t="s">
        <v>452</v>
      </c>
      <c r="K210" t="s">
        <v>439</v>
      </c>
      <c r="L210" t="s">
        <v>452</v>
      </c>
      <c r="M210" t="s">
        <v>439</v>
      </c>
      <c r="N210" t="s">
        <v>452</v>
      </c>
      <c r="O210" t="s">
        <v>439</v>
      </c>
      <c r="P210" t="s">
        <v>442</v>
      </c>
      <c r="Q210" t="s">
        <v>438</v>
      </c>
      <c r="R210" t="s">
        <v>442</v>
      </c>
      <c r="S210" t="s">
        <v>438</v>
      </c>
      <c r="V210" s="8" t="s">
        <v>348</v>
      </c>
      <c r="W210" s="17" t="str">
        <f t="shared" si="207"/>
        <v/>
      </c>
      <c r="X210" s="17" t="str">
        <f t="shared" si="208"/>
        <v/>
      </c>
      <c r="Y210" s="17">
        <f t="shared" si="209"/>
        <v>13</v>
      </c>
      <c r="Z210" s="17">
        <f t="shared" si="210"/>
        <v>19</v>
      </c>
      <c r="AA210" s="17">
        <f t="shared" si="211"/>
        <v>13</v>
      </c>
      <c r="AB210" s="17">
        <f t="shared" si="212"/>
        <v>19</v>
      </c>
      <c r="AC210" s="17">
        <f t="shared" si="213"/>
        <v>13</v>
      </c>
      <c r="AD210" s="17">
        <f t="shared" si="214"/>
        <v>19</v>
      </c>
      <c r="AE210" s="17">
        <f t="shared" si="215"/>
        <v>11</v>
      </c>
      <c r="AF210" s="17">
        <f t="shared" si="216"/>
        <v>18</v>
      </c>
      <c r="AG210" s="17">
        <f t="shared" si="217"/>
        <v>11</v>
      </c>
      <c r="AH210" s="17">
        <f t="shared" si="218"/>
        <v>18</v>
      </c>
      <c r="AI210" s="17" t="str">
        <f t="shared" si="219"/>
        <v/>
      </c>
      <c r="AJ210" s="17" t="str">
        <f t="shared" si="220"/>
        <v/>
      </c>
      <c r="AK210" s="17" t="str">
        <f t="shared" si="221"/>
        <v/>
      </c>
      <c r="AL210" s="17" t="str">
        <f t="shared" si="222"/>
        <v>1pm-7pm</v>
      </c>
      <c r="AM210" s="17" t="str">
        <f t="shared" si="223"/>
        <v>1pm-7pm</v>
      </c>
      <c r="AN210" s="17" t="str">
        <f t="shared" si="224"/>
        <v>1pm-7pm</v>
      </c>
      <c r="AO210" s="17" t="str">
        <f t="shared" si="225"/>
        <v>11am-6pm</v>
      </c>
      <c r="AP210" s="17" t="str">
        <f t="shared" si="226"/>
        <v>11am-6pm</v>
      </c>
      <c r="AQ210" s="17" t="str">
        <f t="shared" si="227"/>
        <v/>
      </c>
      <c r="AR210" s="17" t="s">
        <v>713</v>
      </c>
      <c r="AV210" s="4" t="s">
        <v>29</v>
      </c>
      <c r="AW210" s="4" t="s">
        <v>30</v>
      </c>
      <c r="AX210" s="16" t="str">
        <f t="shared" si="2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230"/>
        <v/>
      </c>
      <c r="AZ210" s="17" t="str">
        <f t="shared" si="231"/>
        <v/>
      </c>
      <c r="BA210" s="17" t="str">
        <f t="shared" si="232"/>
        <v/>
      </c>
      <c r="BB210" s="17" t="str">
        <f t="shared" si="233"/>
        <v>&lt;img src=@img/drinkicon.png@&gt;</v>
      </c>
      <c r="BC210" s="17" t="str">
        <f t="shared" si="234"/>
        <v/>
      </c>
      <c r="BD210" s="17" t="str">
        <f t="shared" si="235"/>
        <v>&lt;img src=@img/drinkicon.png@&gt;</v>
      </c>
      <c r="BE210" s="17" t="str">
        <f t="shared" si="236"/>
        <v>drink  low Washington</v>
      </c>
      <c r="BF210" s="17" t="str">
        <f t="shared" si="237"/>
        <v>Washington Park</v>
      </c>
      <c r="BG210" s="17">
        <v>39.696491000000002</v>
      </c>
      <c r="BH210" s="17">
        <v>-104.980605</v>
      </c>
      <c r="BI210" s="17" t="str">
        <f t="shared" si="229"/>
        <v>[39.696491,-104.980605],</v>
      </c>
      <c r="BJ210" s="17"/>
      <c r="BK210" s="17" t="str">
        <f t="shared" si="238"/>
        <v/>
      </c>
      <c r="BL210" s="7"/>
    </row>
    <row r="211" spans="2:64" ht="18.75" customHeight="1">
      <c r="B211" t="s">
        <v>134</v>
      </c>
      <c r="C211" t="s">
        <v>306</v>
      </c>
      <c r="E211" s="17" t="s">
        <v>1083</v>
      </c>
      <c r="G211" s="17" t="s">
        <v>531</v>
      </c>
      <c r="H211" t="s">
        <v>436</v>
      </c>
      <c r="I211" t="s">
        <v>439</v>
      </c>
      <c r="J211" t="s">
        <v>436</v>
      </c>
      <c r="K211" t="s">
        <v>439</v>
      </c>
      <c r="L211" t="s">
        <v>436</v>
      </c>
      <c r="M211" t="s">
        <v>439</v>
      </c>
      <c r="N211" t="s">
        <v>436</v>
      </c>
      <c r="O211" t="s">
        <v>439</v>
      </c>
      <c r="P211" t="s">
        <v>436</v>
      </c>
      <c r="Q211" t="s">
        <v>439</v>
      </c>
      <c r="R211" t="s">
        <v>436</v>
      </c>
      <c r="S211" t="s">
        <v>439</v>
      </c>
      <c r="T211" t="s">
        <v>436</v>
      </c>
      <c r="U211" t="s">
        <v>439</v>
      </c>
      <c r="V211" s="9" t="s">
        <v>1111</v>
      </c>
      <c r="W211" s="17">
        <f t="shared" si="207"/>
        <v>15</v>
      </c>
      <c r="X211" s="17">
        <f t="shared" si="208"/>
        <v>19</v>
      </c>
      <c r="Y211" s="17">
        <f t="shared" si="209"/>
        <v>15</v>
      </c>
      <c r="Z211" s="17">
        <f t="shared" si="210"/>
        <v>19</v>
      </c>
      <c r="AA211" s="17">
        <f t="shared" si="211"/>
        <v>15</v>
      </c>
      <c r="AB211" s="17">
        <f t="shared" si="212"/>
        <v>19</v>
      </c>
      <c r="AC211" s="17">
        <f t="shared" si="213"/>
        <v>15</v>
      </c>
      <c r="AD211" s="17">
        <f t="shared" si="214"/>
        <v>19</v>
      </c>
      <c r="AE211" s="17">
        <f t="shared" si="215"/>
        <v>15</v>
      </c>
      <c r="AF211" s="17">
        <f t="shared" si="216"/>
        <v>19</v>
      </c>
      <c r="AG211" s="17">
        <f t="shared" si="217"/>
        <v>15</v>
      </c>
      <c r="AH211" s="17">
        <f t="shared" si="218"/>
        <v>19</v>
      </c>
      <c r="AI211" s="17">
        <f t="shared" si="219"/>
        <v>15</v>
      </c>
      <c r="AJ211" s="17">
        <f t="shared" si="220"/>
        <v>19</v>
      </c>
      <c r="AK211" s="17" t="str">
        <f t="shared" si="221"/>
        <v>3pm-7pm</v>
      </c>
      <c r="AL211" s="17" t="str">
        <f t="shared" si="222"/>
        <v>3pm-7pm</v>
      </c>
      <c r="AM211" s="17" t="str">
        <f t="shared" si="223"/>
        <v>3pm-7pm</v>
      </c>
      <c r="AN211" s="17" t="str">
        <f t="shared" si="224"/>
        <v>3pm-7pm</v>
      </c>
      <c r="AO211" s="17" t="str">
        <f t="shared" si="225"/>
        <v>3pm-7pm</v>
      </c>
      <c r="AP211" s="17" t="str">
        <f t="shared" si="226"/>
        <v>3pm-7pm</v>
      </c>
      <c r="AQ211" s="17" t="str">
        <f t="shared" si="227"/>
        <v>3pm-7pm</v>
      </c>
      <c r="AR211" s="1" t="s">
        <v>714</v>
      </c>
      <c r="AV211" s="4" t="s">
        <v>29</v>
      </c>
      <c r="AW211" s="4" t="s">
        <v>29</v>
      </c>
      <c r="AX211" s="16" t="str">
        <f t="shared" si="2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230"/>
        <v/>
      </c>
      <c r="AZ211" s="17" t="str">
        <f t="shared" si="231"/>
        <v/>
      </c>
      <c r="BA211" s="17" t="str">
        <f t="shared" si="232"/>
        <v/>
      </c>
      <c r="BB211" s="17" t="str">
        <f t="shared" si="233"/>
        <v>&lt;img src=@img/drinkicon.png@&gt;</v>
      </c>
      <c r="BC211" s="17" t="str">
        <f t="shared" si="234"/>
        <v>&lt;img src=@img/foodicon.png@&gt;</v>
      </c>
      <c r="BD211" s="17" t="str">
        <f t="shared" si="235"/>
        <v>&lt;img src=@img/drinkicon.png@&gt;&lt;img src=@img/foodicon.png@&gt;</v>
      </c>
      <c r="BE211" s="17" t="str">
        <f t="shared" si="236"/>
        <v>drink food  med LoDo</v>
      </c>
      <c r="BF211" s="17" t="str">
        <f t="shared" si="237"/>
        <v>LoDo</v>
      </c>
      <c r="BG211" s="17">
        <v>39.753753000000003</v>
      </c>
      <c r="BH211" s="17">
        <v>-105.002923</v>
      </c>
      <c r="BI211" s="17" t="str">
        <f t="shared" si="229"/>
        <v>[39.753753,-105.002923],</v>
      </c>
      <c r="BJ211" s="17"/>
      <c r="BK211" s="17" t="str">
        <f t="shared" si="238"/>
        <v/>
      </c>
      <c r="BL211" s="7"/>
    </row>
    <row r="212" spans="2:64" ht="18.75" customHeight="1">
      <c r="B212" t="s">
        <v>894</v>
      </c>
      <c r="C212" t="s">
        <v>842</v>
      </c>
      <c r="E212" s="17" t="s">
        <v>1083</v>
      </c>
      <c r="G212" s="16" t="s">
        <v>895</v>
      </c>
      <c r="H212">
        <v>1500</v>
      </c>
      <c r="I212">
        <v>1800</v>
      </c>
      <c r="J212">
        <v>1500</v>
      </c>
      <c r="K212">
        <v>1800</v>
      </c>
      <c r="L212">
        <v>1500</v>
      </c>
      <c r="M212">
        <v>1800</v>
      </c>
      <c r="N212">
        <v>1500</v>
      </c>
      <c r="O212">
        <v>1800</v>
      </c>
      <c r="P212">
        <v>1500</v>
      </c>
      <c r="Q212">
        <v>1800</v>
      </c>
      <c r="R212">
        <v>1500</v>
      </c>
      <c r="S212">
        <v>1800</v>
      </c>
      <c r="T212">
        <v>1500</v>
      </c>
      <c r="U212">
        <v>1800</v>
      </c>
      <c r="V212" s="8" t="s">
        <v>1011</v>
      </c>
      <c r="W212" s="17">
        <f t="shared" si="207"/>
        <v>15</v>
      </c>
      <c r="X212" s="17">
        <f t="shared" si="208"/>
        <v>18</v>
      </c>
      <c r="Y212" s="17">
        <f t="shared" si="209"/>
        <v>15</v>
      </c>
      <c r="Z212" s="17">
        <f t="shared" si="210"/>
        <v>18</v>
      </c>
      <c r="AA212" s="17">
        <f t="shared" si="211"/>
        <v>15</v>
      </c>
      <c r="AB212" s="17">
        <f t="shared" si="212"/>
        <v>18</v>
      </c>
      <c r="AC212" s="17">
        <f t="shared" si="213"/>
        <v>15</v>
      </c>
      <c r="AD212" s="17">
        <f t="shared" si="214"/>
        <v>18</v>
      </c>
      <c r="AE212" s="17">
        <f t="shared" si="215"/>
        <v>15</v>
      </c>
      <c r="AF212" s="17">
        <f t="shared" si="216"/>
        <v>18</v>
      </c>
      <c r="AG212" s="17">
        <f t="shared" si="217"/>
        <v>15</v>
      </c>
      <c r="AH212" s="17">
        <f t="shared" si="218"/>
        <v>18</v>
      </c>
      <c r="AI212" s="17">
        <f t="shared" si="219"/>
        <v>15</v>
      </c>
      <c r="AJ212" s="17">
        <f t="shared" si="220"/>
        <v>18</v>
      </c>
      <c r="AK212" s="17" t="str">
        <f t="shared" si="221"/>
        <v>3pm-6pm</v>
      </c>
      <c r="AL212" s="17" t="str">
        <f t="shared" si="222"/>
        <v>3pm-6pm</v>
      </c>
      <c r="AM212" s="17" t="str">
        <f t="shared" si="223"/>
        <v>3pm-6pm</v>
      </c>
      <c r="AN212" s="17" t="str">
        <f t="shared" si="224"/>
        <v>3pm-6pm</v>
      </c>
      <c r="AO212" s="17" t="str">
        <f t="shared" si="225"/>
        <v>3pm-6pm</v>
      </c>
      <c r="AP212" s="17" t="str">
        <f t="shared" si="226"/>
        <v>3pm-6pm</v>
      </c>
      <c r="AQ212" s="17" t="str">
        <f t="shared" si="227"/>
        <v>3pm-6pm</v>
      </c>
      <c r="AR212" s="17" t="s">
        <v>1010</v>
      </c>
      <c r="AV212" s="4" t="s">
        <v>29</v>
      </c>
      <c r="AW212" s="4" t="s">
        <v>29</v>
      </c>
      <c r="AX212" s="16" t="str">
        <f t="shared" si="22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230"/>
        <v/>
      </c>
      <c r="AZ212" s="17" t="str">
        <f t="shared" si="231"/>
        <v/>
      </c>
      <c r="BA212" s="17" t="str">
        <f t="shared" si="232"/>
        <v/>
      </c>
      <c r="BB212" s="17" t="str">
        <f t="shared" si="233"/>
        <v>&lt;img src=@img/drinkicon.png@&gt;</v>
      </c>
      <c r="BC212" s="17" t="str">
        <f t="shared" si="234"/>
        <v>&lt;img src=@img/foodicon.png@&gt;</v>
      </c>
      <c r="BD212" s="17" t="str">
        <f t="shared" si="235"/>
        <v>&lt;img src=@img/drinkicon.png@&gt;&lt;img src=@img/foodicon.png@&gt;</v>
      </c>
      <c r="BE212" s="17" t="str">
        <f t="shared" si="236"/>
        <v>drink food  med stapleton</v>
      </c>
      <c r="BF212" s="17" t="str">
        <f t="shared" si="237"/>
        <v>Stapleton</v>
      </c>
      <c r="BG212" s="17">
        <v>39.760672</v>
      </c>
      <c r="BH212" s="17">
        <v>-104.892036</v>
      </c>
      <c r="BI212" s="17" t="str">
        <f t="shared" si="229"/>
        <v>[39.760672,-104.892036],</v>
      </c>
      <c r="BJ212" s="17"/>
      <c r="BK212" s="17" t="str">
        <f t="shared" si="238"/>
        <v/>
      </c>
      <c r="BL212" s="17"/>
    </row>
    <row r="213" spans="2:64" ht="18.75" customHeight="1">
      <c r="B213" t="s">
        <v>135</v>
      </c>
      <c r="C213" t="s">
        <v>271</v>
      </c>
      <c r="E213" s="17" t="s">
        <v>1083</v>
      </c>
      <c r="G213" s="17" t="s">
        <v>532</v>
      </c>
      <c r="H213" t="s">
        <v>436</v>
      </c>
      <c r="I213" t="s">
        <v>438</v>
      </c>
      <c r="J213" t="s">
        <v>436</v>
      </c>
      <c r="K213" t="s">
        <v>438</v>
      </c>
      <c r="L213" t="s">
        <v>436</v>
      </c>
      <c r="M213" t="s">
        <v>438</v>
      </c>
      <c r="N213" t="s">
        <v>436</v>
      </c>
      <c r="O213" t="s">
        <v>438</v>
      </c>
      <c r="P213" t="s">
        <v>436</v>
      </c>
      <c r="Q213" t="s">
        <v>438</v>
      </c>
      <c r="R213" t="s">
        <v>436</v>
      </c>
      <c r="S213" t="s">
        <v>438</v>
      </c>
      <c r="T213" t="s">
        <v>436</v>
      </c>
      <c r="U213" t="s">
        <v>438</v>
      </c>
      <c r="V213" s="17" t="s">
        <v>349</v>
      </c>
      <c r="W213" s="17">
        <f t="shared" si="207"/>
        <v>15</v>
      </c>
      <c r="X213" s="17">
        <f t="shared" si="208"/>
        <v>18</v>
      </c>
      <c r="Y213" s="17">
        <f t="shared" si="209"/>
        <v>15</v>
      </c>
      <c r="Z213" s="17">
        <f t="shared" si="210"/>
        <v>18</v>
      </c>
      <c r="AA213" s="17">
        <f t="shared" si="211"/>
        <v>15</v>
      </c>
      <c r="AB213" s="17">
        <f t="shared" si="212"/>
        <v>18</v>
      </c>
      <c r="AC213" s="17">
        <f t="shared" si="213"/>
        <v>15</v>
      </c>
      <c r="AD213" s="17">
        <f t="shared" si="214"/>
        <v>18</v>
      </c>
      <c r="AE213" s="17">
        <f t="shared" si="215"/>
        <v>15</v>
      </c>
      <c r="AF213" s="17">
        <f t="shared" si="216"/>
        <v>18</v>
      </c>
      <c r="AG213" s="17">
        <f t="shared" si="217"/>
        <v>15</v>
      </c>
      <c r="AH213" s="17">
        <f t="shared" si="218"/>
        <v>18</v>
      </c>
      <c r="AI213" s="17">
        <f t="shared" si="219"/>
        <v>15</v>
      </c>
      <c r="AJ213" s="17">
        <f t="shared" si="220"/>
        <v>18</v>
      </c>
      <c r="AK213" s="17" t="str">
        <f t="shared" si="221"/>
        <v>3pm-6pm</v>
      </c>
      <c r="AL213" s="17" t="str">
        <f t="shared" si="222"/>
        <v>3pm-6pm</v>
      </c>
      <c r="AM213" s="17" t="str">
        <f t="shared" si="223"/>
        <v>3pm-6pm</v>
      </c>
      <c r="AN213" s="17" t="str">
        <f t="shared" si="224"/>
        <v>3pm-6pm</v>
      </c>
      <c r="AO213" s="17" t="str">
        <f t="shared" si="225"/>
        <v>3pm-6pm</v>
      </c>
      <c r="AP213" s="17" t="str">
        <f t="shared" si="226"/>
        <v>3pm-6pm</v>
      </c>
      <c r="AQ213" s="17" t="str">
        <f t="shared" si="227"/>
        <v>3pm-6pm</v>
      </c>
      <c r="AR213" s="18" t="s">
        <v>715</v>
      </c>
      <c r="AV213" s="17" t="s">
        <v>29</v>
      </c>
      <c r="AW213" s="17" t="s">
        <v>29</v>
      </c>
      <c r="AX213" s="16" t="str">
        <f t="shared" si="22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230"/>
        <v/>
      </c>
      <c r="AZ213" s="17" t="str">
        <f t="shared" si="231"/>
        <v/>
      </c>
      <c r="BA213" s="17" t="str">
        <f t="shared" si="232"/>
        <v/>
      </c>
      <c r="BB213" s="17" t="str">
        <f t="shared" si="233"/>
        <v>&lt;img src=@img/drinkicon.png@&gt;</v>
      </c>
      <c r="BC213" s="17" t="str">
        <f t="shared" si="234"/>
        <v>&lt;img src=@img/foodicon.png@&gt;</v>
      </c>
      <c r="BD213" s="17" t="str">
        <f t="shared" si="235"/>
        <v>&lt;img src=@img/drinkicon.png@&gt;&lt;img src=@img/foodicon.png@&gt;</v>
      </c>
      <c r="BE213" s="17" t="str">
        <f t="shared" si="236"/>
        <v>drink food  med Baker</v>
      </c>
      <c r="BF213" s="17" t="str">
        <f t="shared" si="237"/>
        <v>Baker</v>
      </c>
      <c r="BG213" s="17">
        <v>39.717928999999998</v>
      </c>
      <c r="BH213" s="17">
        <v>-104.987981</v>
      </c>
      <c r="BI213" s="17" t="str">
        <f t="shared" si="229"/>
        <v>[39.717929,-104.987981],</v>
      </c>
      <c r="BJ213" s="17"/>
      <c r="BK213" s="17" t="str">
        <f t="shared" si="238"/>
        <v/>
      </c>
      <c r="BL213" s="7"/>
    </row>
    <row r="214" spans="2:64" ht="18.75" customHeight="1">
      <c r="B214" t="s">
        <v>256</v>
      </c>
      <c r="C214" t="s">
        <v>1064</v>
      </c>
      <c r="E214" s="17" t="s">
        <v>1083</v>
      </c>
      <c r="G214" s="17" t="s">
        <v>422</v>
      </c>
      <c r="J214" t="s">
        <v>436</v>
      </c>
      <c r="K214" t="s">
        <v>438</v>
      </c>
      <c r="L214" t="s">
        <v>436</v>
      </c>
      <c r="M214" t="s">
        <v>438</v>
      </c>
      <c r="N214" t="s">
        <v>436</v>
      </c>
      <c r="O214" t="s">
        <v>438</v>
      </c>
      <c r="P214" t="s">
        <v>436</v>
      </c>
      <c r="Q214" t="s">
        <v>438</v>
      </c>
      <c r="R214" t="s">
        <v>436</v>
      </c>
      <c r="S214" t="s">
        <v>438</v>
      </c>
      <c r="V214" s="8" t="s">
        <v>286</v>
      </c>
      <c r="W214" s="17" t="str">
        <f t="shared" si="207"/>
        <v/>
      </c>
      <c r="X214" s="17" t="str">
        <f t="shared" si="208"/>
        <v/>
      </c>
      <c r="Y214" s="17">
        <f t="shared" si="209"/>
        <v>15</v>
      </c>
      <c r="Z214" s="17">
        <f t="shared" si="210"/>
        <v>18</v>
      </c>
      <c r="AA214" s="17">
        <f t="shared" si="211"/>
        <v>15</v>
      </c>
      <c r="AB214" s="17">
        <f t="shared" si="212"/>
        <v>18</v>
      </c>
      <c r="AC214" s="17">
        <f t="shared" si="213"/>
        <v>15</v>
      </c>
      <c r="AD214" s="17">
        <f t="shared" si="214"/>
        <v>18</v>
      </c>
      <c r="AE214" s="17">
        <f t="shared" si="215"/>
        <v>15</v>
      </c>
      <c r="AF214" s="17">
        <f t="shared" si="216"/>
        <v>18</v>
      </c>
      <c r="AG214" s="17">
        <f t="shared" si="217"/>
        <v>15</v>
      </c>
      <c r="AH214" s="17">
        <f t="shared" si="218"/>
        <v>18</v>
      </c>
      <c r="AI214" s="17" t="str">
        <f t="shared" si="219"/>
        <v/>
      </c>
      <c r="AJ214" s="17" t="str">
        <f t="shared" si="220"/>
        <v/>
      </c>
      <c r="AK214" s="17" t="str">
        <f t="shared" si="221"/>
        <v/>
      </c>
      <c r="AL214" s="17" t="str">
        <f t="shared" si="222"/>
        <v>3pm-6pm</v>
      </c>
      <c r="AM214" s="17" t="str">
        <f t="shared" si="223"/>
        <v>3pm-6pm</v>
      </c>
      <c r="AN214" s="17" t="str">
        <f t="shared" si="224"/>
        <v>3pm-6pm</v>
      </c>
      <c r="AO214" s="17" t="str">
        <f t="shared" si="225"/>
        <v>3pm-6pm</v>
      </c>
      <c r="AP214" s="17" t="str">
        <f t="shared" si="226"/>
        <v>3pm-6pm</v>
      </c>
      <c r="AQ214" s="17" t="str">
        <f t="shared" si="227"/>
        <v/>
      </c>
      <c r="AR214" s="17" t="s">
        <v>829</v>
      </c>
      <c r="AS214" t="s">
        <v>433</v>
      </c>
      <c r="AT214" t="s">
        <v>434</v>
      </c>
      <c r="AV214" s="17" t="s">
        <v>29</v>
      </c>
      <c r="AW214" s="17" t="s">
        <v>29</v>
      </c>
      <c r="AX214" s="16" t="str">
        <f t="shared" si="2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230"/>
        <v>&lt;img src=@img/outdoor.png@&gt;</v>
      </c>
      <c r="AZ214" s="17" t="str">
        <f t="shared" si="231"/>
        <v>&lt;img src=@img/pets.png@&gt;</v>
      </c>
      <c r="BA214" s="17" t="str">
        <f t="shared" si="232"/>
        <v/>
      </c>
      <c r="BB214" s="17" t="str">
        <f t="shared" si="233"/>
        <v>&lt;img src=@img/drinkicon.png@&gt;</v>
      </c>
      <c r="BC214" s="17" t="str">
        <f t="shared" si="234"/>
        <v>&lt;img src=@img/foodicon.png@&gt;</v>
      </c>
      <c r="BD214" s="17" t="str">
        <f t="shared" si="235"/>
        <v>&lt;img src=@img/outdoor.png@&gt;&lt;img src=@img/pets.png@&gt;&lt;img src=@img/drinkicon.png@&gt;&lt;img src=@img/foodicon.png@&gt;</v>
      </c>
      <c r="BE214" s="17" t="str">
        <f t="shared" si="236"/>
        <v>outdoor pet drink food  med capital</v>
      </c>
      <c r="BF214" s="17" t="str">
        <f t="shared" si="237"/>
        <v>Capital Hill</v>
      </c>
      <c r="BG214" s="17">
        <v>39.726602999999997</v>
      </c>
      <c r="BH214" s="17">
        <v>-104.984477</v>
      </c>
      <c r="BI214" s="17" t="str">
        <f t="shared" si="229"/>
        <v>[39.726603,-104.984477],</v>
      </c>
      <c r="BJ214" s="17"/>
      <c r="BK214" s="17" t="str">
        <f t="shared" si="238"/>
        <v/>
      </c>
      <c r="BL214" s="7"/>
    </row>
    <row r="215" spans="2:64" s="17" customFormat="1" ht="18.75" customHeight="1">
      <c r="B215" s="17" t="s">
        <v>959</v>
      </c>
      <c r="C215" s="17" t="s">
        <v>376</v>
      </c>
      <c r="E215" s="17" t="s">
        <v>1083</v>
      </c>
      <c r="G215" s="16" t="s">
        <v>960</v>
      </c>
      <c r="V215" s="8"/>
      <c r="W215" s="17" t="str">
        <f t="shared" si="207"/>
        <v/>
      </c>
      <c r="X215" s="17" t="str">
        <f t="shared" si="208"/>
        <v/>
      </c>
      <c r="Y215" s="17" t="str">
        <f t="shared" si="209"/>
        <v/>
      </c>
      <c r="Z215" s="17" t="str">
        <f t="shared" si="210"/>
        <v/>
      </c>
      <c r="AA215" s="17" t="str">
        <f t="shared" si="211"/>
        <v/>
      </c>
      <c r="AB215" s="17" t="str">
        <f t="shared" si="212"/>
        <v/>
      </c>
      <c r="AC215" s="17" t="str">
        <f t="shared" si="213"/>
        <v/>
      </c>
      <c r="AD215" s="17" t="str">
        <f t="shared" si="214"/>
        <v/>
      </c>
      <c r="AE215" s="17" t="str">
        <f t="shared" si="215"/>
        <v/>
      </c>
      <c r="AF215" s="17" t="str">
        <f t="shared" si="216"/>
        <v/>
      </c>
      <c r="AG215" s="17" t="str">
        <f t="shared" si="217"/>
        <v/>
      </c>
      <c r="AH215" s="17" t="str">
        <f t="shared" si="218"/>
        <v/>
      </c>
      <c r="AI215" s="17" t="str">
        <f t="shared" si="219"/>
        <v/>
      </c>
      <c r="AJ215" s="17" t="str">
        <f t="shared" si="220"/>
        <v/>
      </c>
      <c r="AK215" s="17" t="str">
        <f t="shared" si="221"/>
        <v/>
      </c>
      <c r="AL215" s="17" t="str">
        <f t="shared" si="222"/>
        <v/>
      </c>
      <c r="AM215" s="17" t="str">
        <f t="shared" si="223"/>
        <v/>
      </c>
      <c r="AN215" s="17" t="str">
        <f t="shared" si="224"/>
        <v/>
      </c>
      <c r="AO215" s="17" t="str">
        <f t="shared" si="225"/>
        <v/>
      </c>
      <c r="AP215" s="17" t="str">
        <f t="shared" si="226"/>
        <v/>
      </c>
      <c r="AQ215" s="17" t="str">
        <f t="shared" si="227"/>
        <v/>
      </c>
      <c r="AR215" s="17" t="s">
        <v>1056</v>
      </c>
      <c r="AV215" s="4" t="s">
        <v>30</v>
      </c>
      <c r="AW215" s="4" t="s">
        <v>30</v>
      </c>
      <c r="AX215" s="16" t="str">
        <f t="shared" si="2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230"/>
        <v/>
      </c>
      <c r="AZ215" s="17" t="str">
        <f t="shared" si="231"/>
        <v/>
      </c>
      <c r="BA215" s="17" t="str">
        <f t="shared" si="232"/>
        <v/>
      </c>
      <c r="BB215" s="17" t="str">
        <f t="shared" si="233"/>
        <v/>
      </c>
      <c r="BC215" s="17" t="str">
        <f t="shared" si="234"/>
        <v/>
      </c>
      <c r="BD215" s="17" t="str">
        <f t="shared" si="235"/>
        <v/>
      </c>
      <c r="BE215" s="17" t="str">
        <f t="shared" si="236"/>
        <v xml:space="preserve"> med Westminster</v>
      </c>
      <c r="BF215" s="17" t="str">
        <f t="shared" si="237"/>
        <v>Westminster</v>
      </c>
      <c r="BG215" s="17">
        <v>39.908419000000002</v>
      </c>
      <c r="BH215" s="17">
        <v>-105.07514999999999</v>
      </c>
      <c r="BI215" s="17" t="str">
        <f t="shared" si="229"/>
        <v>[39.908419,-105.07515],</v>
      </c>
      <c r="BK215" s="17" t="str">
        <f t="shared" si="238"/>
        <v/>
      </c>
    </row>
    <row r="216" spans="2:64" ht="18.75" customHeight="1">
      <c r="B216" t="s">
        <v>265</v>
      </c>
      <c r="C216" t="s">
        <v>272</v>
      </c>
      <c r="E216" s="17" t="s">
        <v>1085</v>
      </c>
      <c r="G216" s="17" t="s">
        <v>294</v>
      </c>
      <c r="W216" s="17" t="str">
        <f t="shared" si="207"/>
        <v/>
      </c>
      <c r="X216" s="17" t="str">
        <f t="shared" si="208"/>
        <v/>
      </c>
      <c r="Y216" s="17" t="str">
        <f t="shared" si="209"/>
        <v/>
      </c>
      <c r="Z216" s="17" t="str">
        <f t="shared" si="210"/>
        <v/>
      </c>
      <c r="AA216" s="17" t="str">
        <f t="shared" si="211"/>
        <v/>
      </c>
      <c r="AB216" s="17" t="str">
        <f t="shared" si="212"/>
        <v/>
      </c>
      <c r="AC216" s="17" t="str">
        <f t="shared" si="213"/>
        <v/>
      </c>
      <c r="AD216" s="17" t="str">
        <f t="shared" si="214"/>
        <v/>
      </c>
      <c r="AE216" s="17" t="str">
        <f t="shared" si="215"/>
        <v/>
      </c>
      <c r="AF216" s="17" t="str">
        <f t="shared" si="216"/>
        <v/>
      </c>
      <c r="AG216" s="17" t="str">
        <f t="shared" si="217"/>
        <v/>
      </c>
      <c r="AH216" s="17" t="str">
        <f t="shared" si="218"/>
        <v/>
      </c>
      <c r="AI216" s="17" t="str">
        <f t="shared" si="219"/>
        <v/>
      </c>
      <c r="AJ216" s="17" t="str">
        <f t="shared" si="220"/>
        <v/>
      </c>
      <c r="AK216" s="17" t="str">
        <f t="shared" si="221"/>
        <v/>
      </c>
      <c r="AL216" s="17" t="str">
        <f t="shared" si="222"/>
        <v/>
      </c>
      <c r="AM216" s="17" t="str">
        <f t="shared" si="223"/>
        <v/>
      </c>
      <c r="AN216" s="17" t="str">
        <f t="shared" si="224"/>
        <v/>
      </c>
      <c r="AO216" s="17" t="str">
        <f t="shared" si="225"/>
        <v/>
      </c>
      <c r="AP216" s="17" t="str">
        <f t="shared" si="226"/>
        <v/>
      </c>
      <c r="AQ216" s="17" t="str">
        <f t="shared" si="227"/>
        <v/>
      </c>
      <c r="AR216" t="s">
        <v>837</v>
      </c>
      <c r="AS216" t="s">
        <v>433</v>
      </c>
      <c r="AV216" s="17" t="s">
        <v>30</v>
      </c>
      <c r="AW216" s="17" t="s">
        <v>30</v>
      </c>
      <c r="AX216" s="16" t="str">
        <f t="shared" si="2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230"/>
        <v>&lt;img src=@img/outdoor.png@&gt;</v>
      </c>
      <c r="AZ216" s="17" t="str">
        <f t="shared" si="231"/>
        <v/>
      </c>
      <c r="BA216" s="17" t="str">
        <f t="shared" si="232"/>
        <v/>
      </c>
      <c r="BB216" s="17" t="str">
        <f t="shared" si="233"/>
        <v/>
      </c>
      <c r="BC216" s="17" t="str">
        <f t="shared" si="234"/>
        <v/>
      </c>
      <c r="BD216" s="17" t="str">
        <f t="shared" si="235"/>
        <v>&lt;img src=@img/outdoor.png@&gt;</v>
      </c>
      <c r="BE216" s="17" t="str">
        <f t="shared" si="236"/>
        <v>outdoor  low RiNo</v>
      </c>
      <c r="BF216" s="17" t="str">
        <f t="shared" si="237"/>
        <v>RiNo</v>
      </c>
      <c r="BG216" s="17">
        <v>39.761485999999998</v>
      </c>
      <c r="BH216" s="17">
        <v>-104.981076</v>
      </c>
      <c r="BI216" s="17" t="str">
        <f t="shared" si="229"/>
        <v>[39.761486,-104.981076],</v>
      </c>
      <c r="BJ216" s="17"/>
      <c r="BK216" s="17" t="str">
        <f t="shared" si="238"/>
        <v/>
      </c>
      <c r="BL216" s="7"/>
    </row>
    <row r="217" spans="2:64" ht="18.75" customHeight="1">
      <c r="B217" t="s">
        <v>247</v>
      </c>
      <c r="C217" t="s">
        <v>841</v>
      </c>
      <c r="E217" s="17" t="s">
        <v>1083</v>
      </c>
      <c r="G217" s="17" t="s">
        <v>420</v>
      </c>
      <c r="J217" t="s">
        <v>436</v>
      </c>
      <c r="K217" t="s">
        <v>439</v>
      </c>
      <c r="L217" t="s">
        <v>436</v>
      </c>
      <c r="M217" t="s">
        <v>439</v>
      </c>
      <c r="N217" t="s">
        <v>436</v>
      </c>
      <c r="O217" t="s">
        <v>439</v>
      </c>
      <c r="P217" t="s">
        <v>436</v>
      </c>
      <c r="Q217" t="s">
        <v>439</v>
      </c>
      <c r="R217" t="s">
        <v>436</v>
      </c>
      <c r="S217" t="s">
        <v>439</v>
      </c>
      <c r="V217" s="12" t="s">
        <v>1079</v>
      </c>
      <c r="W217" s="17" t="str">
        <f t="shared" si="207"/>
        <v/>
      </c>
      <c r="X217" s="17" t="str">
        <f t="shared" si="208"/>
        <v/>
      </c>
      <c r="Y217" s="17">
        <f t="shared" si="209"/>
        <v>15</v>
      </c>
      <c r="Z217" s="17">
        <f t="shared" si="210"/>
        <v>19</v>
      </c>
      <c r="AA217" s="17">
        <f t="shared" si="211"/>
        <v>15</v>
      </c>
      <c r="AB217" s="17">
        <f t="shared" si="212"/>
        <v>19</v>
      </c>
      <c r="AC217" s="17">
        <f t="shared" si="213"/>
        <v>15</v>
      </c>
      <c r="AD217" s="17">
        <f t="shared" si="214"/>
        <v>19</v>
      </c>
      <c r="AE217" s="17">
        <f t="shared" si="215"/>
        <v>15</v>
      </c>
      <c r="AF217" s="17">
        <f t="shared" si="216"/>
        <v>19</v>
      </c>
      <c r="AG217" s="17">
        <f t="shared" si="217"/>
        <v>15</v>
      </c>
      <c r="AH217" s="17">
        <f t="shared" si="218"/>
        <v>19</v>
      </c>
      <c r="AI217" s="17" t="str">
        <f t="shared" si="219"/>
        <v/>
      </c>
      <c r="AJ217" s="17" t="str">
        <f t="shared" si="220"/>
        <v/>
      </c>
      <c r="AK217" s="17" t="str">
        <f t="shared" si="221"/>
        <v/>
      </c>
      <c r="AL217" s="17" t="str">
        <f t="shared" si="222"/>
        <v>3pm-7pm</v>
      </c>
      <c r="AM217" s="17" t="str">
        <f t="shared" si="223"/>
        <v>3pm-7pm</v>
      </c>
      <c r="AN217" s="17" t="str">
        <f t="shared" si="224"/>
        <v>3pm-7pm</v>
      </c>
      <c r="AO217" s="17" t="str">
        <f t="shared" si="225"/>
        <v>3pm-7pm</v>
      </c>
      <c r="AP217" s="17" t="str">
        <f t="shared" si="226"/>
        <v>3pm-7pm</v>
      </c>
      <c r="AQ217" s="17" t="str">
        <f t="shared" si="227"/>
        <v/>
      </c>
      <c r="AR217" t="s">
        <v>822</v>
      </c>
      <c r="AS217" t="s">
        <v>433</v>
      </c>
      <c r="AV217" s="17" t="s">
        <v>29</v>
      </c>
      <c r="AW217" s="17" t="s">
        <v>29</v>
      </c>
      <c r="AX217" s="16" t="str">
        <f t="shared" si="2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230"/>
        <v>&lt;img src=@img/outdoor.png@&gt;</v>
      </c>
      <c r="AZ217" s="17" t="str">
        <f t="shared" si="231"/>
        <v/>
      </c>
      <c r="BA217" s="17" t="str">
        <f t="shared" si="232"/>
        <v/>
      </c>
      <c r="BB217" s="17" t="str">
        <f t="shared" si="233"/>
        <v>&lt;img src=@img/drinkicon.png@&gt;</v>
      </c>
      <c r="BC217" s="17" t="str">
        <f t="shared" si="234"/>
        <v>&lt;img src=@img/foodicon.png@&gt;</v>
      </c>
      <c r="BD217" s="17" t="str">
        <f t="shared" si="235"/>
        <v>&lt;img src=@img/outdoor.png@&gt;&lt;img src=@img/drinkicon.png@&gt;&lt;img src=@img/foodicon.png@&gt;</v>
      </c>
      <c r="BE217" s="17" t="str">
        <f t="shared" si="236"/>
        <v>outdoor drink food  med highlands</v>
      </c>
      <c r="BF217" s="17" t="str">
        <f t="shared" si="237"/>
        <v>Highlands</v>
      </c>
      <c r="BG217" s="17">
        <v>39.761527999999998</v>
      </c>
      <c r="BH217" s="17">
        <v>-105.01049500000001</v>
      </c>
      <c r="BI217" s="17" t="str">
        <f t="shared" si="229"/>
        <v>[39.761528,-105.010495],</v>
      </c>
      <c r="BJ217" s="17"/>
      <c r="BK217" s="17" t="str">
        <f t="shared" si="238"/>
        <v/>
      </c>
      <c r="BL217" s="7"/>
    </row>
    <row r="218" spans="2:64" ht="18.75" customHeight="1">
      <c r="B218" t="s">
        <v>136</v>
      </c>
      <c r="C218" t="s">
        <v>306</v>
      </c>
      <c r="E218" s="17" t="s">
        <v>1083</v>
      </c>
      <c r="G218" s="17" t="s">
        <v>533</v>
      </c>
      <c r="H218" t="s">
        <v>440</v>
      </c>
      <c r="I218" t="s">
        <v>439</v>
      </c>
      <c r="J218" t="s">
        <v>440</v>
      </c>
      <c r="K218" t="s">
        <v>439</v>
      </c>
      <c r="N218" t="s">
        <v>440</v>
      </c>
      <c r="O218" t="s">
        <v>439</v>
      </c>
      <c r="P218" t="s">
        <v>440</v>
      </c>
      <c r="Q218" t="s">
        <v>439</v>
      </c>
      <c r="R218" t="s">
        <v>440</v>
      </c>
      <c r="S218" t="s">
        <v>439</v>
      </c>
      <c r="T218" t="s">
        <v>440</v>
      </c>
      <c r="U218" t="s">
        <v>439</v>
      </c>
      <c r="V218" s="8" t="s">
        <v>1112</v>
      </c>
      <c r="W218" s="17">
        <f t="shared" si="207"/>
        <v>17</v>
      </c>
      <c r="X218" s="17">
        <f t="shared" si="208"/>
        <v>19</v>
      </c>
      <c r="Y218" s="17">
        <f t="shared" si="209"/>
        <v>17</v>
      </c>
      <c r="Z218" s="17">
        <f t="shared" si="210"/>
        <v>19</v>
      </c>
      <c r="AA218" s="17" t="str">
        <f t="shared" si="211"/>
        <v/>
      </c>
      <c r="AB218" s="17" t="str">
        <f t="shared" si="212"/>
        <v/>
      </c>
      <c r="AC218" s="17">
        <f t="shared" si="213"/>
        <v>17</v>
      </c>
      <c r="AD218" s="17">
        <f t="shared" si="214"/>
        <v>19</v>
      </c>
      <c r="AE218" s="17">
        <f t="shared" si="215"/>
        <v>17</v>
      </c>
      <c r="AF218" s="17">
        <f t="shared" si="216"/>
        <v>19</v>
      </c>
      <c r="AG218" s="17">
        <f t="shared" si="217"/>
        <v>17</v>
      </c>
      <c r="AH218" s="17">
        <f t="shared" si="218"/>
        <v>19</v>
      </c>
      <c r="AI218" s="17">
        <f t="shared" si="219"/>
        <v>17</v>
      </c>
      <c r="AJ218" s="17">
        <f t="shared" si="220"/>
        <v>19</v>
      </c>
      <c r="AK218" s="17" t="str">
        <f t="shared" si="221"/>
        <v>5pm-7pm</v>
      </c>
      <c r="AL218" s="17" t="str">
        <f t="shared" si="222"/>
        <v>5pm-7pm</v>
      </c>
      <c r="AM218" s="17" t="str">
        <f t="shared" si="223"/>
        <v/>
      </c>
      <c r="AN218" s="17" t="str">
        <f t="shared" si="224"/>
        <v>5pm-7pm</v>
      </c>
      <c r="AO218" s="17" t="str">
        <f t="shared" si="225"/>
        <v>5pm-7pm</v>
      </c>
      <c r="AP218" s="17" t="str">
        <f t="shared" si="226"/>
        <v>5pm-7pm</v>
      </c>
      <c r="AQ218" s="17" t="str">
        <f t="shared" si="227"/>
        <v>5pm-7pm</v>
      </c>
      <c r="AR218" s="1" t="s">
        <v>716</v>
      </c>
      <c r="AV218" s="4" t="s">
        <v>29</v>
      </c>
      <c r="AW218" s="4" t="s">
        <v>30</v>
      </c>
      <c r="AX218" s="16" t="str">
        <f t="shared" si="2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230"/>
        <v/>
      </c>
      <c r="AZ218" s="17" t="str">
        <f t="shared" si="231"/>
        <v/>
      </c>
      <c r="BA218" s="17" t="str">
        <f t="shared" si="232"/>
        <v/>
      </c>
      <c r="BB218" s="17" t="str">
        <f t="shared" si="233"/>
        <v>&lt;img src=@img/drinkicon.png@&gt;</v>
      </c>
      <c r="BC218" s="17" t="str">
        <f t="shared" si="234"/>
        <v/>
      </c>
      <c r="BD218" s="17" t="str">
        <f t="shared" si="235"/>
        <v>&lt;img src=@img/drinkicon.png@&gt;</v>
      </c>
      <c r="BE218" s="17" t="str">
        <f t="shared" si="236"/>
        <v>drink  med LoDo</v>
      </c>
      <c r="BF218" s="17" t="str">
        <f t="shared" si="237"/>
        <v>LoDo</v>
      </c>
      <c r="BG218" s="17">
        <v>39.748474999999999</v>
      </c>
      <c r="BH218" s="17">
        <v>-104.99763799999999</v>
      </c>
      <c r="BI218" s="17" t="str">
        <f t="shared" si="229"/>
        <v>[39.748475,-104.997638],</v>
      </c>
      <c r="BJ218" s="17"/>
      <c r="BK218" s="17" t="str">
        <f t="shared" si="238"/>
        <v/>
      </c>
      <c r="BL218" s="7"/>
    </row>
    <row r="219" spans="2:64" ht="18.75" customHeight="1">
      <c r="B219" t="s">
        <v>137</v>
      </c>
      <c r="C219" t="s">
        <v>306</v>
      </c>
      <c r="E219" s="17" t="s">
        <v>1085</v>
      </c>
      <c r="G219" s="17" t="s">
        <v>534</v>
      </c>
      <c r="H219" t="s">
        <v>442</v>
      </c>
      <c r="I219" t="s">
        <v>453</v>
      </c>
      <c r="J219" t="s">
        <v>443</v>
      </c>
      <c r="K219" t="s">
        <v>439</v>
      </c>
      <c r="L219">
        <v>1600</v>
      </c>
      <c r="M219" t="s">
        <v>439</v>
      </c>
      <c r="N219" t="s">
        <v>443</v>
      </c>
      <c r="O219" t="s">
        <v>439</v>
      </c>
      <c r="P219" t="s">
        <v>443</v>
      </c>
      <c r="Q219" t="s">
        <v>439</v>
      </c>
      <c r="R219" t="s">
        <v>443</v>
      </c>
      <c r="S219" t="s">
        <v>439</v>
      </c>
      <c r="T219" t="s">
        <v>442</v>
      </c>
      <c r="U219" t="s">
        <v>439</v>
      </c>
      <c r="V219" s="17" t="s">
        <v>313</v>
      </c>
      <c r="W219" s="17">
        <f t="shared" si="207"/>
        <v>11</v>
      </c>
      <c r="X219" s="17">
        <f t="shared" si="208"/>
        <v>2</v>
      </c>
      <c r="Y219" s="17">
        <f t="shared" si="209"/>
        <v>16</v>
      </c>
      <c r="Z219" s="17">
        <f t="shared" si="210"/>
        <v>19</v>
      </c>
      <c r="AA219" s="17">
        <f t="shared" si="211"/>
        <v>16</v>
      </c>
      <c r="AB219" s="17">
        <f t="shared" si="212"/>
        <v>19</v>
      </c>
      <c r="AC219" s="17">
        <f t="shared" si="213"/>
        <v>16</v>
      </c>
      <c r="AD219" s="17">
        <f t="shared" si="214"/>
        <v>19</v>
      </c>
      <c r="AE219" s="17">
        <f t="shared" si="215"/>
        <v>16</v>
      </c>
      <c r="AF219" s="17">
        <f t="shared" si="216"/>
        <v>19</v>
      </c>
      <c r="AG219" s="17">
        <f t="shared" si="217"/>
        <v>16</v>
      </c>
      <c r="AH219" s="17">
        <f t="shared" si="218"/>
        <v>19</v>
      </c>
      <c r="AI219" s="17">
        <f t="shared" si="219"/>
        <v>11</v>
      </c>
      <c r="AJ219" s="17">
        <f t="shared" si="220"/>
        <v>19</v>
      </c>
      <c r="AK219" s="17" t="str">
        <f t="shared" si="221"/>
        <v>11am-2am</v>
      </c>
      <c r="AL219" s="17" t="str">
        <f t="shared" si="222"/>
        <v>4pm-7pm</v>
      </c>
      <c r="AM219" s="17" t="str">
        <f t="shared" si="223"/>
        <v>4pm-7pm</v>
      </c>
      <c r="AN219" s="17" t="str">
        <f t="shared" si="224"/>
        <v>4pm-7pm</v>
      </c>
      <c r="AO219" s="17" t="str">
        <f t="shared" si="225"/>
        <v>4pm-7pm</v>
      </c>
      <c r="AP219" s="17" t="str">
        <f t="shared" si="226"/>
        <v>4pm-7pm</v>
      </c>
      <c r="AQ219" s="17" t="str">
        <f t="shared" si="227"/>
        <v>11am-7pm</v>
      </c>
      <c r="AR219" s="18" t="s">
        <v>717</v>
      </c>
      <c r="AV219" s="17" t="s">
        <v>29</v>
      </c>
      <c r="AW219" s="17" t="s">
        <v>29</v>
      </c>
      <c r="AX219" s="16" t="str">
        <f t="shared" si="22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230"/>
        <v/>
      </c>
      <c r="AZ219" s="17" t="str">
        <f t="shared" si="231"/>
        <v/>
      </c>
      <c r="BA219" s="17" t="str">
        <f t="shared" si="232"/>
        <v/>
      </c>
      <c r="BB219" s="17" t="str">
        <f t="shared" si="233"/>
        <v>&lt;img src=@img/drinkicon.png@&gt;</v>
      </c>
      <c r="BC219" s="17" t="str">
        <f t="shared" si="234"/>
        <v>&lt;img src=@img/foodicon.png@&gt;</v>
      </c>
      <c r="BD219" s="17" t="str">
        <f t="shared" si="235"/>
        <v>&lt;img src=@img/drinkicon.png@&gt;&lt;img src=@img/foodicon.png@&gt;</v>
      </c>
      <c r="BE219" s="17" t="str">
        <f t="shared" si="236"/>
        <v>drink food  low LoDo</v>
      </c>
      <c r="BF219" s="17" t="str">
        <f t="shared" si="237"/>
        <v>LoDo</v>
      </c>
      <c r="BG219" s="17">
        <v>39.753697000000003</v>
      </c>
      <c r="BH219" s="17">
        <v>-104.994598</v>
      </c>
      <c r="BI219" s="17" t="str">
        <f t="shared" si="229"/>
        <v>[39.753697,-104.994598],</v>
      </c>
      <c r="BJ219" s="17"/>
      <c r="BK219" s="17" t="str">
        <f t="shared" si="238"/>
        <v/>
      </c>
      <c r="BL219" s="7"/>
    </row>
    <row r="220" spans="2:64" ht="18.75" customHeight="1">
      <c r="B220" t="s">
        <v>213</v>
      </c>
      <c r="C220" t="s">
        <v>640</v>
      </c>
      <c r="E220" s="17" t="s">
        <v>1083</v>
      </c>
      <c r="G220" s="17" t="s">
        <v>610</v>
      </c>
      <c r="J220" t="s">
        <v>436</v>
      </c>
      <c r="K220" t="s">
        <v>438</v>
      </c>
      <c r="L220" t="s">
        <v>436</v>
      </c>
      <c r="M220" t="s">
        <v>438</v>
      </c>
      <c r="N220" t="s">
        <v>436</v>
      </c>
      <c r="O220" t="s">
        <v>438</v>
      </c>
      <c r="P220" t="s">
        <v>436</v>
      </c>
      <c r="Q220" t="s">
        <v>438</v>
      </c>
      <c r="R220" t="s">
        <v>436</v>
      </c>
      <c r="S220" t="s">
        <v>438</v>
      </c>
      <c r="V220" s="8" t="s">
        <v>401</v>
      </c>
      <c r="W220" s="17" t="str">
        <f t="shared" si="207"/>
        <v/>
      </c>
      <c r="X220" s="17" t="str">
        <f t="shared" si="208"/>
        <v/>
      </c>
      <c r="Y220" s="17">
        <f t="shared" si="209"/>
        <v>15</v>
      </c>
      <c r="Z220" s="17">
        <f t="shared" si="210"/>
        <v>18</v>
      </c>
      <c r="AA220" s="17">
        <f t="shared" si="211"/>
        <v>15</v>
      </c>
      <c r="AB220" s="17">
        <f t="shared" si="212"/>
        <v>18</v>
      </c>
      <c r="AC220" s="17">
        <f t="shared" si="213"/>
        <v>15</v>
      </c>
      <c r="AD220" s="17">
        <f t="shared" si="214"/>
        <v>18</v>
      </c>
      <c r="AE220" s="17">
        <f t="shared" si="215"/>
        <v>15</v>
      </c>
      <c r="AF220" s="17">
        <f t="shared" si="216"/>
        <v>18</v>
      </c>
      <c r="AG220" s="17">
        <f t="shared" si="217"/>
        <v>15</v>
      </c>
      <c r="AH220" s="17">
        <f t="shared" si="218"/>
        <v>18</v>
      </c>
      <c r="AI220" s="17" t="str">
        <f t="shared" si="219"/>
        <v/>
      </c>
      <c r="AJ220" s="17" t="str">
        <f t="shared" si="220"/>
        <v/>
      </c>
      <c r="AK220" s="17" t="str">
        <f t="shared" si="221"/>
        <v/>
      </c>
      <c r="AL220" s="17" t="str">
        <f t="shared" si="222"/>
        <v>3pm-6pm</v>
      </c>
      <c r="AM220" s="17" t="str">
        <f t="shared" si="223"/>
        <v>3pm-6pm</v>
      </c>
      <c r="AN220" s="17" t="str">
        <f t="shared" si="224"/>
        <v>3pm-6pm</v>
      </c>
      <c r="AO220" s="17" t="str">
        <f t="shared" si="225"/>
        <v>3pm-6pm</v>
      </c>
      <c r="AP220" s="17" t="str">
        <f t="shared" si="226"/>
        <v>3pm-6pm</v>
      </c>
      <c r="AQ220" s="17" t="str">
        <f t="shared" si="227"/>
        <v/>
      </c>
      <c r="AR220" t="s">
        <v>792</v>
      </c>
      <c r="AV220" s="17" t="s">
        <v>29</v>
      </c>
      <c r="AW220" s="17" t="s">
        <v>29</v>
      </c>
      <c r="AX220" s="16" t="str">
        <f t="shared" si="2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230"/>
        <v/>
      </c>
      <c r="AZ220" s="17" t="str">
        <f t="shared" si="231"/>
        <v/>
      </c>
      <c r="BA220" s="17" t="str">
        <f t="shared" si="232"/>
        <v/>
      </c>
      <c r="BB220" s="17" t="str">
        <f t="shared" si="233"/>
        <v>&lt;img src=@img/drinkicon.png@&gt;</v>
      </c>
      <c r="BC220" s="17" t="str">
        <f t="shared" si="234"/>
        <v>&lt;img src=@img/foodicon.png@&gt;</v>
      </c>
      <c r="BD220" s="17" t="str">
        <f t="shared" si="235"/>
        <v>&lt;img src=@img/drinkicon.png@&gt;&lt;img src=@img/foodicon.png@&gt;</v>
      </c>
      <c r="BE220" s="17" t="str">
        <f t="shared" si="236"/>
        <v>drink food  med Washington</v>
      </c>
      <c r="BF220" s="17" t="str">
        <f t="shared" si="237"/>
        <v>Washington Park</v>
      </c>
      <c r="BG220" s="17">
        <v>39.696883</v>
      </c>
      <c r="BH220" s="17">
        <v>-104.96195299999999</v>
      </c>
      <c r="BI220" s="17" t="str">
        <f t="shared" si="229"/>
        <v>[39.696883,-104.961953],</v>
      </c>
      <c r="BJ220" s="17"/>
      <c r="BK220" s="17" t="str">
        <f t="shared" si="238"/>
        <v/>
      </c>
      <c r="BL220" s="7"/>
    </row>
    <row r="221" spans="2:64" ht="18.75" customHeight="1">
      <c r="B221" t="s">
        <v>138</v>
      </c>
      <c r="C221" t="s">
        <v>321</v>
      </c>
      <c r="E221" s="17" t="s">
        <v>1083</v>
      </c>
      <c r="G221" s="17" t="s">
        <v>535</v>
      </c>
      <c r="H221" t="s">
        <v>443</v>
      </c>
      <c r="I221" t="s">
        <v>439</v>
      </c>
      <c r="J221" t="s">
        <v>443</v>
      </c>
      <c r="K221" t="s">
        <v>439</v>
      </c>
      <c r="L221" t="s">
        <v>443</v>
      </c>
      <c r="M221" t="s">
        <v>439</v>
      </c>
      <c r="N221" t="s">
        <v>443</v>
      </c>
      <c r="O221" t="s">
        <v>439</v>
      </c>
      <c r="P221" t="s">
        <v>443</v>
      </c>
      <c r="Q221" t="s">
        <v>439</v>
      </c>
      <c r="R221" t="s">
        <v>443</v>
      </c>
      <c r="S221" t="s">
        <v>439</v>
      </c>
      <c r="T221" t="s">
        <v>443</v>
      </c>
      <c r="U221" t="s">
        <v>439</v>
      </c>
      <c r="V221" s="17" t="s">
        <v>1113</v>
      </c>
      <c r="W221" s="17">
        <f t="shared" si="207"/>
        <v>16</v>
      </c>
      <c r="X221" s="17">
        <f t="shared" si="208"/>
        <v>19</v>
      </c>
      <c r="Y221" s="17">
        <f t="shared" si="209"/>
        <v>16</v>
      </c>
      <c r="Z221" s="17">
        <f t="shared" si="210"/>
        <v>19</v>
      </c>
      <c r="AA221" s="17">
        <f t="shared" si="211"/>
        <v>16</v>
      </c>
      <c r="AB221" s="17">
        <f t="shared" si="212"/>
        <v>19</v>
      </c>
      <c r="AC221" s="17">
        <f t="shared" si="213"/>
        <v>16</v>
      </c>
      <c r="AD221" s="17">
        <f t="shared" si="214"/>
        <v>19</v>
      </c>
      <c r="AE221" s="17">
        <f t="shared" si="215"/>
        <v>16</v>
      </c>
      <c r="AF221" s="17">
        <f t="shared" si="216"/>
        <v>19</v>
      </c>
      <c r="AG221" s="17">
        <f t="shared" si="217"/>
        <v>16</v>
      </c>
      <c r="AH221" s="17">
        <f t="shared" si="218"/>
        <v>19</v>
      </c>
      <c r="AI221" s="17">
        <f t="shared" si="219"/>
        <v>16</v>
      </c>
      <c r="AJ221" s="17">
        <f t="shared" si="220"/>
        <v>19</v>
      </c>
      <c r="AK221" s="17" t="str">
        <f t="shared" si="221"/>
        <v>4pm-7pm</v>
      </c>
      <c r="AL221" s="17" t="str">
        <f t="shared" si="222"/>
        <v>4pm-7pm</v>
      </c>
      <c r="AM221" s="17" t="str">
        <f t="shared" si="223"/>
        <v>4pm-7pm</v>
      </c>
      <c r="AN221" s="17" t="str">
        <f t="shared" si="224"/>
        <v>4pm-7pm</v>
      </c>
      <c r="AO221" s="17" t="str">
        <f t="shared" si="225"/>
        <v>4pm-7pm</v>
      </c>
      <c r="AP221" s="17" t="str">
        <f t="shared" si="226"/>
        <v>4pm-7pm</v>
      </c>
      <c r="AQ221" s="17" t="str">
        <f t="shared" si="227"/>
        <v>4pm-7pm</v>
      </c>
      <c r="AR221" t="s">
        <v>718</v>
      </c>
      <c r="AV221" s="17" t="s">
        <v>29</v>
      </c>
      <c r="AW221" s="17" t="s">
        <v>30</v>
      </c>
      <c r="AX221" s="16" t="str">
        <f t="shared" si="22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230"/>
        <v/>
      </c>
      <c r="AZ221" s="17" t="str">
        <f t="shared" si="231"/>
        <v/>
      </c>
      <c r="BA221" s="17" t="str">
        <f t="shared" si="232"/>
        <v/>
      </c>
      <c r="BB221" s="17" t="str">
        <f t="shared" si="233"/>
        <v>&lt;img src=@img/drinkicon.png@&gt;</v>
      </c>
      <c r="BC221" s="17" t="str">
        <f t="shared" si="234"/>
        <v/>
      </c>
      <c r="BD221" s="17" t="str">
        <f t="shared" si="235"/>
        <v>&lt;img src=@img/drinkicon.png@&gt;</v>
      </c>
      <c r="BE221" s="17" t="str">
        <f t="shared" si="236"/>
        <v>drink  med Ballpark</v>
      </c>
      <c r="BF221" s="17" t="str">
        <f t="shared" si="237"/>
        <v>Ballpark</v>
      </c>
      <c r="BG221" s="17">
        <v>39.753298000000001</v>
      </c>
      <c r="BH221" s="17">
        <v>-104.99176799999999</v>
      </c>
      <c r="BI221" s="17" t="str">
        <f t="shared" si="229"/>
        <v>[39.753298,-104.991768],</v>
      </c>
      <c r="BJ221" s="17"/>
      <c r="BK221" s="17" t="str">
        <f t="shared" si="238"/>
        <v/>
      </c>
      <c r="BL221" s="7"/>
    </row>
    <row r="222" spans="2:64" ht="18.75" customHeight="1">
      <c r="B222" t="s">
        <v>927</v>
      </c>
      <c r="C222" t="s">
        <v>301</v>
      </c>
      <c r="E222" s="17" t="s">
        <v>1083</v>
      </c>
      <c r="G222" s="16" t="s">
        <v>928</v>
      </c>
      <c r="W222" s="17" t="str">
        <f t="shared" si="207"/>
        <v/>
      </c>
      <c r="X222" s="17" t="str">
        <f t="shared" si="208"/>
        <v/>
      </c>
      <c r="Y222" s="17" t="str">
        <f t="shared" si="209"/>
        <v/>
      </c>
      <c r="Z222" s="17" t="str">
        <f t="shared" si="210"/>
        <v/>
      </c>
      <c r="AA222" s="17" t="str">
        <f t="shared" si="211"/>
        <v/>
      </c>
      <c r="AB222" s="17" t="str">
        <f t="shared" si="212"/>
        <v/>
      </c>
      <c r="AC222" s="17" t="str">
        <f t="shared" si="213"/>
        <v/>
      </c>
      <c r="AD222" s="17" t="str">
        <f t="shared" si="214"/>
        <v/>
      </c>
      <c r="AE222" s="17" t="str">
        <f t="shared" si="215"/>
        <v/>
      </c>
      <c r="AF222" s="17" t="str">
        <f t="shared" si="216"/>
        <v/>
      </c>
      <c r="AG222" s="17" t="str">
        <f t="shared" si="217"/>
        <v/>
      </c>
      <c r="AH222" s="17" t="str">
        <f t="shared" si="218"/>
        <v/>
      </c>
      <c r="AI222" s="17" t="str">
        <f t="shared" si="219"/>
        <v/>
      </c>
      <c r="AJ222" s="17" t="str">
        <f t="shared" si="220"/>
        <v/>
      </c>
      <c r="AK222" s="17" t="str">
        <f t="shared" si="221"/>
        <v/>
      </c>
      <c r="AL222" s="17" t="str">
        <f t="shared" si="222"/>
        <v/>
      </c>
      <c r="AM222" s="17" t="str">
        <f t="shared" si="223"/>
        <v/>
      </c>
      <c r="AN222" s="17" t="str">
        <f t="shared" si="224"/>
        <v/>
      </c>
      <c r="AO222" s="17" t="str">
        <f t="shared" si="225"/>
        <v/>
      </c>
      <c r="AP222" s="17" t="str">
        <f t="shared" si="226"/>
        <v/>
      </c>
      <c r="AQ222" s="17" t="str">
        <f t="shared" si="227"/>
        <v/>
      </c>
      <c r="AR222" t="s">
        <v>1034</v>
      </c>
      <c r="AV222" s="4" t="s">
        <v>30</v>
      </c>
      <c r="AW222" s="4" t="s">
        <v>30</v>
      </c>
      <c r="AX222" s="16" t="str">
        <f t="shared" si="2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230"/>
        <v/>
      </c>
      <c r="AZ222" s="17" t="str">
        <f t="shared" si="231"/>
        <v/>
      </c>
      <c r="BA222" s="17" t="str">
        <f t="shared" si="232"/>
        <v/>
      </c>
      <c r="BB222" s="17" t="str">
        <f t="shared" si="233"/>
        <v/>
      </c>
      <c r="BC222" s="17" t="str">
        <f t="shared" si="234"/>
        <v/>
      </c>
      <c r="BD222" s="17" t="str">
        <f t="shared" si="235"/>
        <v/>
      </c>
      <c r="BE222" s="17" t="str">
        <f t="shared" si="236"/>
        <v xml:space="preserve"> med Uptown</v>
      </c>
      <c r="BF222" s="17" t="str">
        <f t="shared" si="237"/>
        <v>Uptown</v>
      </c>
      <c r="BG222" s="17">
        <v>39.746059000000002</v>
      </c>
      <c r="BH222" s="17">
        <v>-104.980614</v>
      </c>
      <c r="BI222" s="17" t="str">
        <f t="shared" si="229"/>
        <v>[39.746059,-104.980614],</v>
      </c>
      <c r="BJ222" s="17"/>
      <c r="BK222" s="17" t="str">
        <f t="shared" si="238"/>
        <v/>
      </c>
      <c r="BL222" s="17"/>
    </row>
    <row r="223" spans="2:64" ht="18.75" customHeight="1">
      <c r="B223" t="s">
        <v>139</v>
      </c>
      <c r="C223" t="s">
        <v>306</v>
      </c>
      <c r="E223" s="17" t="s">
        <v>1083</v>
      </c>
      <c r="G223" s="17" t="s">
        <v>536</v>
      </c>
      <c r="H223" t="s">
        <v>436</v>
      </c>
      <c r="I223" t="s">
        <v>438</v>
      </c>
      <c r="J223" t="s">
        <v>436</v>
      </c>
      <c r="K223" t="s">
        <v>438</v>
      </c>
      <c r="N223" t="s">
        <v>436</v>
      </c>
      <c r="O223" t="s">
        <v>438</v>
      </c>
      <c r="P223" t="s">
        <v>436</v>
      </c>
      <c r="Q223" t="s">
        <v>438</v>
      </c>
      <c r="R223" t="s">
        <v>436</v>
      </c>
      <c r="S223" t="s">
        <v>438</v>
      </c>
      <c r="T223" t="s">
        <v>436</v>
      </c>
      <c r="U223" t="s">
        <v>438</v>
      </c>
      <c r="V223" s="8" t="s">
        <v>1114</v>
      </c>
      <c r="W223" s="17">
        <f t="shared" si="207"/>
        <v>15</v>
      </c>
      <c r="X223" s="17">
        <f t="shared" si="208"/>
        <v>18</v>
      </c>
      <c r="Y223" s="17">
        <f t="shared" si="209"/>
        <v>15</v>
      </c>
      <c r="Z223" s="17">
        <f t="shared" si="210"/>
        <v>18</v>
      </c>
      <c r="AA223" s="17" t="str">
        <f t="shared" si="211"/>
        <v/>
      </c>
      <c r="AB223" s="17" t="str">
        <f t="shared" si="212"/>
        <v/>
      </c>
      <c r="AC223" s="17">
        <f t="shared" si="213"/>
        <v>15</v>
      </c>
      <c r="AD223" s="17">
        <f t="shared" si="214"/>
        <v>18</v>
      </c>
      <c r="AE223" s="17">
        <f t="shared" si="215"/>
        <v>15</v>
      </c>
      <c r="AF223" s="17">
        <f t="shared" si="216"/>
        <v>18</v>
      </c>
      <c r="AG223" s="17">
        <f t="shared" si="217"/>
        <v>15</v>
      </c>
      <c r="AH223" s="17">
        <f t="shared" si="218"/>
        <v>18</v>
      </c>
      <c r="AI223" s="17">
        <f t="shared" si="219"/>
        <v>15</v>
      </c>
      <c r="AJ223" s="17">
        <f t="shared" si="220"/>
        <v>18</v>
      </c>
      <c r="AK223" s="17" t="str">
        <f t="shared" si="221"/>
        <v>3pm-6pm</v>
      </c>
      <c r="AL223" s="17" t="str">
        <f t="shared" si="222"/>
        <v>3pm-6pm</v>
      </c>
      <c r="AM223" s="17" t="str">
        <f t="shared" si="223"/>
        <v/>
      </c>
      <c r="AN223" s="17" t="str">
        <f t="shared" si="224"/>
        <v>3pm-6pm</v>
      </c>
      <c r="AO223" s="17" t="str">
        <f t="shared" si="225"/>
        <v>3pm-6pm</v>
      </c>
      <c r="AP223" s="17" t="str">
        <f t="shared" si="226"/>
        <v>3pm-6pm</v>
      </c>
      <c r="AQ223" s="17" t="str">
        <f t="shared" si="227"/>
        <v>3pm-6pm</v>
      </c>
      <c r="AR223" s="17" t="s">
        <v>719</v>
      </c>
      <c r="AV223" s="4" t="s">
        <v>29</v>
      </c>
      <c r="AW223" s="4" t="s">
        <v>29</v>
      </c>
      <c r="AX223" s="16" t="str">
        <f t="shared" si="228"/>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230"/>
        <v/>
      </c>
      <c r="AZ223" s="17" t="str">
        <f t="shared" si="231"/>
        <v/>
      </c>
      <c r="BA223" s="17" t="str">
        <f t="shared" si="232"/>
        <v/>
      </c>
      <c r="BB223" s="17" t="str">
        <f t="shared" si="233"/>
        <v>&lt;img src=@img/drinkicon.png@&gt;</v>
      </c>
      <c r="BC223" s="17" t="str">
        <f t="shared" si="234"/>
        <v>&lt;img src=@img/foodicon.png@&gt;</v>
      </c>
      <c r="BD223" s="17" t="str">
        <f t="shared" si="235"/>
        <v>&lt;img src=@img/drinkicon.png@&gt;&lt;img src=@img/foodicon.png@&gt;</v>
      </c>
      <c r="BE223" s="17" t="str">
        <f t="shared" si="236"/>
        <v>drink food  med LoDo</v>
      </c>
      <c r="BF223" s="17" t="str">
        <f t="shared" si="237"/>
        <v>LoDo</v>
      </c>
      <c r="BG223" s="17">
        <v>39.748373000000001</v>
      </c>
      <c r="BH223" s="17">
        <v>-105.000596</v>
      </c>
      <c r="BI223" s="17" t="str">
        <f t="shared" si="229"/>
        <v>[39.748373,-105.000596],</v>
      </c>
      <c r="BJ223" s="17"/>
      <c r="BK223" s="17" t="str">
        <f t="shared" si="238"/>
        <v/>
      </c>
      <c r="BL223" s="7"/>
    </row>
    <row r="224" spans="2:64" ht="18.75" customHeight="1">
      <c r="B224" t="s">
        <v>140</v>
      </c>
      <c r="C224" t="s">
        <v>305</v>
      </c>
      <c r="E224" s="17" t="s">
        <v>1083</v>
      </c>
      <c r="G224" s="17" t="s">
        <v>537</v>
      </c>
      <c r="H224" t="s">
        <v>436</v>
      </c>
      <c r="I224" t="s">
        <v>438</v>
      </c>
      <c r="J224" s="17" t="s">
        <v>436</v>
      </c>
      <c r="K224" s="17" t="s">
        <v>438</v>
      </c>
      <c r="L224" s="17" t="s">
        <v>436</v>
      </c>
      <c r="M224" s="17" t="s">
        <v>438</v>
      </c>
      <c r="N224" s="17" t="s">
        <v>436</v>
      </c>
      <c r="O224" s="17" t="s">
        <v>438</v>
      </c>
      <c r="P224" s="17" t="s">
        <v>436</v>
      </c>
      <c r="Q224" s="17" t="s">
        <v>438</v>
      </c>
      <c r="R224" s="17" t="s">
        <v>436</v>
      </c>
      <c r="S224" s="17" t="s">
        <v>438</v>
      </c>
      <c r="T224" t="s">
        <v>436</v>
      </c>
      <c r="U224" s="17" t="s">
        <v>438</v>
      </c>
      <c r="V224" s="8" t="s">
        <v>350</v>
      </c>
      <c r="W224" s="17">
        <f t="shared" si="207"/>
        <v>15</v>
      </c>
      <c r="X224" s="17">
        <f t="shared" si="208"/>
        <v>18</v>
      </c>
      <c r="Y224" s="17">
        <f t="shared" si="209"/>
        <v>15</v>
      </c>
      <c r="Z224" s="17">
        <f t="shared" si="210"/>
        <v>18</v>
      </c>
      <c r="AA224" s="17">
        <f t="shared" si="211"/>
        <v>15</v>
      </c>
      <c r="AB224" s="17">
        <f t="shared" si="212"/>
        <v>18</v>
      </c>
      <c r="AC224" s="17">
        <f t="shared" si="213"/>
        <v>15</v>
      </c>
      <c r="AD224" s="17">
        <f t="shared" si="214"/>
        <v>18</v>
      </c>
      <c r="AE224" s="17">
        <f t="shared" si="215"/>
        <v>15</v>
      </c>
      <c r="AF224" s="17">
        <f t="shared" si="216"/>
        <v>18</v>
      </c>
      <c r="AG224" s="17">
        <f t="shared" si="217"/>
        <v>15</v>
      </c>
      <c r="AH224" s="17">
        <f t="shared" si="218"/>
        <v>18</v>
      </c>
      <c r="AI224" s="17">
        <f t="shared" si="219"/>
        <v>15</v>
      </c>
      <c r="AJ224" s="17">
        <f t="shared" si="220"/>
        <v>18</v>
      </c>
      <c r="AK224" s="17" t="str">
        <f t="shared" si="221"/>
        <v>3pm-6pm</v>
      </c>
      <c r="AL224" s="17" t="str">
        <f t="shared" si="222"/>
        <v>3pm-6pm</v>
      </c>
      <c r="AM224" s="17" t="str">
        <f t="shared" si="223"/>
        <v>3pm-6pm</v>
      </c>
      <c r="AN224" s="17" t="str">
        <f t="shared" si="224"/>
        <v>3pm-6pm</v>
      </c>
      <c r="AO224" s="17" t="str">
        <f t="shared" si="225"/>
        <v>3pm-6pm</v>
      </c>
      <c r="AP224" s="17" t="str">
        <f t="shared" si="226"/>
        <v>3pm-6pm</v>
      </c>
      <c r="AQ224" s="17" t="str">
        <f t="shared" si="227"/>
        <v>3pm-6pm</v>
      </c>
      <c r="AR224" s="1" t="s">
        <v>720</v>
      </c>
      <c r="AV224" s="4" t="s">
        <v>29</v>
      </c>
      <c r="AW224" s="4" t="s">
        <v>29</v>
      </c>
      <c r="AX224" s="16" t="str">
        <f t="shared" si="2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230"/>
        <v/>
      </c>
      <c r="AZ224" s="17" t="str">
        <f t="shared" si="231"/>
        <v/>
      </c>
      <c r="BA224" s="17" t="str">
        <f t="shared" si="232"/>
        <v/>
      </c>
      <c r="BB224" s="17" t="str">
        <f t="shared" si="233"/>
        <v>&lt;img src=@img/drinkicon.png@&gt;</v>
      </c>
      <c r="BC224" s="17" t="str">
        <f t="shared" si="234"/>
        <v>&lt;img src=@img/foodicon.png@&gt;</v>
      </c>
      <c r="BD224" s="17" t="str">
        <f t="shared" si="235"/>
        <v>&lt;img src=@img/drinkicon.png@&gt;&lt;img src=@img/foodicon.png@&gt;</v>
      </c>
      <c r="BE224" s="17" t="str">
        <f t="shared" si="236"/>
        <v>drink food  med Downtown</v>
      </c>
      <c r="BF224" s="17" t="str">
        <f t="shared" si="237"/>
        <v>Downtown</v>
      </c>
      <c r="BG224" s="17">
        <v>39.746763999999999</v>
      </c>
      <c r="BH224" s="17">
        <v>-104.99486400000001</v>
      </c>
      <c r="BI224" s="17" t="str">
        <f t="shared" si="229"/>
        <v>[39.746764,-104.994864],</v>
      </c>
      <c r="BK224" s="17" t="str">
        <f t="shared" si="238"/>
        <v/>
      </c>
      <c r="BL224" s="7"/>
    </row>
    <row r="225" spans="2:64" ht="18.75" customHeight="1">
      <c r="B225" t="s">
        <v>141</v>
      </c>
      <c r="C225" t="s">
        <v>840</v>
      </c>
      <c r="E225" s="17" t="s">
        <v>1083</v>
      </c>
      <c r="G225" s="17" t="s">
        <v>538</v>
      </c>
      <c r="H225" t="s">
        <v>443</v>
      </c>
      <c r="I225" t="s">
        <v>439</v>
      </c>
      <c r="J225" t="s">
        <v>443</v>
      </c>
      <c r="K225" t="s">
        <v>439</v>
      </c>
      <c r="L225" s="17" t="s">
        <v>443</v>
      </c>
      <c r="M225" s="17" t="s">
        <v>439</v>
      </c>
      <c r="N225" s="17" t="s">
        <v>443</v>
      </c>
      <c r="O225" s="17" t="s">
        <v>439</v>
      </c>
      <c r="P225" s="17" t="s">
        <v>443</v>
      </c>
      <c r="Q225" s="17" t="s">
        <v>439</v>
      </c>
      <c r="R225" s="17" t="s">
        <v>443</v>
      </c>
      <c r="S225" s="17" t="s">
        <v>439</v>
      </c>
      <c r="T225" t="s">
        <v>443</v>
      </c>
      <c r="U225" t="s">
        <v>439</v>
      </c>
      <c r="V225" s="8" t="s">
        <v>351</v>
      </c>
      <c r="W225" s="17">
        <f t="shared" si="207"/>
        <v>16</v>
      </c>
      <c r="X225" s="17">
        <f t="shared" si="208"/>
        <v>19</v>
      </c>
      <c r="Y225" s="17">
        <f t="shared" si="209"/>
        <v>16</v>
      </c>
      <c r="Z225" s="17">
        <f t="shared" si="210"/>
        <v>19</v>
      </c>
      <c r="AA225" s="17">
        <f t="shared" si="211"/>
        <v>16</v>
      </c>
      <c r="AB225" s="17">
        <f t="shared" si="212"/>
        <v>19</v>
      </c>
      <c r="AC225" s="17">
        <f t="shared" si="213"/>
        <v>16</v>
      </c>
      <c r="AD225" s="17">
        <f t="shared" si="214"/>
        <v>19</v>
      </c>
      <c r="AE225" s="17">
        <f t="shared" si="215"/>
        <v>16</v>
      </c>
      <c r="AF225" s="17">
        <f t="shared" si="216"/>
        <v>19</v>
      </c>
      <c r="AG225" s="17">
        <f t="shared" si="217"/>
        <v>16</v>
      </c>
      <c r="AH225" s="17">
        <f t="shared" si="218"/>
        <v>19</v>
      </c>
      <c r="AI225" s="17">
        <f t="shared" si="219"/>
        <v>16</v>
      </c>
      <c r="AJ225" s="17">
        <f t="shared" si="220"/>
        <v>19</v>
      </c>
      <c r="AK225" s="17" t="str">
        <f t="shared" si="221"/>
        <v>4pm-7pm</v>
      </c>
      <c r="AL225" s="17" t="str">
        <f t="shared" si="222"/>
        <v>4pm-7pm</v>
      </c>
      <c r="AM225" s="17" t="str">
        <f t="shared" si="223"/>
        <v>4pm-7pm</v>
      </c>
      <c r="AN225" s="17" t="str">
        <f t="shared" si="224"/>
        <v>4pm-7pm</v>
      </c>
      <c r="AO225" s="17" t="str">
        <f t="shared" si="225"/>
        <v>4pm-7pm</v>
      </c>
      <c r="AP225" s="17" t="str">
        <f t="shared" si="226"/>
        <v>4pm-7pm</v>
      </c>
      <c r="AQ225" s="17" t="str">
        <f t="shared" si="227"/>
        <v>4pm-7pm</v>
      </c>
      <c r="AR225" s="1" t="s">
        <v>721</v>
      </c>
      <c r="AV225" s="4" t="s">
        <v>29</v>
      </c>
      <c r="AW225" s="4" t="s">
        <v>30</v>
      </c>
      <c r="AX225" s="16" t="str">
        <f t="shared" si="22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230"/>
        <v/>
      </c>
      <c r="AZ225" s="17" t="str">
        <f t="shared" si="231"/>
        <v/>
      </c>
      <c r="BA225" s="17" t="str">
        <f t="shared" si="232"/>
        <v/>
      </c>
      <c r="BB225" s="17" t="str">
        <f t="shared" si="233"/>
        <v>&lt;img src=@img/drinkicon.png@&gt;</v>
      </c>
      <c r="BC225" s="17" t="str">
        <f t="shared" si="234"/>
        <v/>
      </c>
      <c r="BD225" s="17" t="str">
        <f t="shared" si="235"/>
        <v>&lt;img src=@img/drinkicon.png@&gt;</v>
      </c>
      <c r="BE225" s="17" t="str">
        <f t="shared" si="236"/>
        <v>drink  med ranch</v>
      </c>
      <c r="BF225" s="17" t="str">
        <f t="shared" si="237"/>
        <v>Highlands Ranch</v>
      </c>
      <c r="BG225" s="17">
        <v>39.554721000000001</v>
      </c>
      <c r="BH225" s="17">
        <v>-104.87889</v>
      </c>
      <c r="BI225" s="17" t="str">
        <f t="shared" si="229"/>
        <v>[39.554721,-104.87889],</v>
      </c>
      <c r="BK225" s="17" t="str">
        <f t="shared" si="238"/>
        <v/>
      </c>
      <c r="BL225" s="7"/>
    </row>
    <row r="226" spans="2:64" ht="18.75" customHeight="1">
      <c r="B226" t="s">
        <v>267</v>
      </c>
      <c r="C226" t="s">
        <v>305</v>
      </c>
      <c r="E226" s="17" t="s">
        <v>1083</v>
      </c>
      <c r="G226" s="17" t="s">
        <v>296</v>
      </c>
      <c r="L226" s="17"/>
      <c r="M226" s="17"/>
      <c r="N226" s="17"/>
      <c r="O226" s="17"/>
      <c r="P226" s="17"/>
      <c r="Q226" s="17"/>
      <c r="R226" s="17"/>
      <c r="S226" s="17"/>
      <c r="W226" s="17" t="str">
        <f t="shared" si="207"/>
        <v/>
      </c>
      <c r="X226" s="17" t="str">
        <f t="shared" si="208"/>
        <v/>
      </c>
      <c r="Y226" s="17" t="str">
        <f t="shared" si="209"/>
        <v/>
      </c>
      <c r="Z226" s="17" t="str">
        <f t="shared" si="210"/>
        <v/>
      </c>
      <c r="AA226" s="17" t="str">
        <f t="shared" si="211"/>
        <v/>
      </c>
      <c r="AB226" s="17" t="str">
        <f t="shared" si="212"/>
        <v/>
      </c>
      <c r="AC226" s="17" t="str">
        <f t="shared" si="213"/>
        <v/>
      </c>
      <c r="AD226" s="17" t="str">
        <f t="shared" si="214"/>
        <v/>
      </c>
      <c r="AE226" s="17" t="str">
        <f t="shared" si="215"/>
        <v/>
      </c>
      <c r="AF226" s="17" t="str">
        <f t="shared" si="216"/>
        <v/>
      </c>
      <c r="AG226" s="17" t="str">
        <f t="shared" si="217"/>
        <v/>
      </c>
      <c r="AH226" s="17" t="str">
        <f t="shared" si="218"/>
        <v/>
      </c>
      <c r="AI226" s="17" t="str">
        <f t="shared" si="219"/>
        <v/>
      </c>
      <c r="AJ226" s="17" t="str">
        <f t="shared" si="220"/>
        <v/>
      </c>
      <c r="AK226" s="17" t="str">
        <f t="shared" si="221"/>
        <v/>
      </c>
      <c r="AL226" s="17" t="str">
        <f t="shared" si="222"/>
        <v/>
      </c>
      <c r="AM226" s="17" t="str">
        <f t="shared" si="223"/>
        <v/>
      </c>
      <c r="AN226" s="17" t="str">
        <f t="shared" si="224"/>
        <v/>
      </c>
      <c r="AO226" s="17" t="str">
        <f t="shared" si="225"/>
        <v/>
      </c>
      <c r="AP226" s="17" t="str">
        <f t="shared" si="226"/>
        <v/>
      </c>
      <c r="AQ226" s="17" t="str">
        <f t="shared" si="227"/>
        <v/>
      </c>
      <c r="AR226" s="17" t="s">
        <v>430</v>
      </c>
      <c r="AT226" t="s">
        <v>434</v>
      </c>
      <c r="AV226" s="17" t="s">
        <v>30</v>
      </c>
      <c r="AW226" s="17" t="s">
        <v>30</v>
      </c>
      <c r="AX226" s="16" t="str">
        <f t="shared" si="2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230"/>
        <v/>
      </c>
      <c r="AZ226" s="17" t="str">
        <f t="shared" si="231"/>
        <v>&lt;img src=@img/pets.png@&gt;</v>
      </c>
      <c r="BA226" s="17" t="str">
        <f t="shared" si="232"/>
        <v/>
      </c>
      <c r="BB226" s="17" t="str">
        <f t="shared" si="233"/>
        <v/>
      </c>
      <c r="BC226" s="17" t="str">
        <f t="shared" si="234"/>
        <v/>
      </c>
      <c r="BD226" s="17" t="str">
        <f t="shared" si="235"/>
        <v>&lt;img src=@img/pets.png@&gt;</v>
      </c>
      <c r="BE226" s="17" t="str">
        <f t="shared" si="236"/>
        <v>pet  med Downtown</v>
      </c>
      <c r="BF226" s="17" t="str">
        <f t="shared" si="237"/>
        <v>Downtown</v>
      </c>
      <c r="BG226" s="17">
        <v>39.747579000000002</v>
      </c>
      <c r="BH226" s="17">
        <v>-104.994722</v>
      </c>
      <c r="BI226" s="17" t="str">
        <f t="shared" si="229"/>
        <v>[39.747579,-104.994722],</v>
      </c>
      <c r="BK226" s="17" t="str">
        <f t="shared" si="238"/>
        <v/>
      </c>
      <c r="BL226" s="7"/>
    </row>
    <row r="227" spans="2:64" s="17" customFormat="1" ht="18.75" customHeight="1">
      <c r="B227" s="17" t="s">
        <v>1273</v>
      </c>
      <c r="C227" s="17" t="s">
        <v>272</v>
      </c>
      <c r="E227" s="17" t="s">
        <v>1083</v>
      </c>
      <c r="G227" s="17" t="s">
        <v>1274</v>
      </c>
      <c r="J227" s="17">
        <v>1600</v>
      </c>
      <c r="K227" s="17">
        <v>1900</v>
      </c>
      <c r="L227" s="17">
        <v>1600</v>
      </c>
      <c r="M227" s="17">
        <v>1900</v>
      </c>
      <c r="N227" s="17">
        <v>1600</v>
      </c>
      <c r="O227" s="17">
        <v>1900</v>
      </c>
      <c r="P227" s="17">
        <v>1600</v>
      </c>
      <c r="Q227" s="17">
        <v>1900</v>
      </c>
      <c r="R227" s="17">
        <v>1600</v>
      </c>
      <c r="S227" s="17">
        <v>1900</v>
      </c>
      <c r="V227" s="12" t="s">
        <v>1275</v>
      </c>
      <c r="W227" s="17" t="str">
        <f t="shared" ref="W227" si="239">IF(H227&gt;0,H227/100,"")</f>
        <v/>
      </c>
      <c r="X227" s="17" t="str">
        <f t="shared" ref="X227" si="240">IF(I227&gt;0,I227/100,"")</f>
        <v/>
      </c>
      <c r="Y227" s="17">
        <f t="shared" ref="Y227" si="241">IF(J227&gt;0,J227/100,"")</f>
        <v>16</v>
      </c>
      <c r="Z227" s="17">
        <f t="shared" ref="Z227" si="242">IF(K227&gt;0,K227/100,"")</f>
        <v>19</v>
      </c>
      <c r="AA227" s="17">
        <f t="shared" ref="AA227" si="243">IF(L227&gt;0,L227/100,"")</f>
        <v>16</v>
      </c>
      <c r="AB227" s="17">
        <f t="shared" ref="AB227" si="244">IF(M227&gt;0,M227/100,"")</f>
        <v>19</v>
      </c>
      <c r="AC227" s="17">
        <f t="shared" ref="AC227" si="245">IF(N227&gt;0,N227/100,"")</f>
        <v>16</v>
      </c>
      <c r="AD227" s="17">
        <f t="shared" ref="AD227" si="246">IF(O227&gt;0,O227/100,"")</f>
        <v>19</v>
      </c>
      <c r="AE227" s="17">
        <f t="shared" ref="AE227" si="247">IF(P227&gt;0,P227/100,"")</f>
        <v>16</v>
      </c>
      <c r="AF227" s="17">
        <f t="shared" ref="AF227" si="248">IF(Q227&gt;0,Q227/100,"")</f>
        <v>19</v>
      </c>
      <c r="AG227" s="17">
        <f t="shared" ref="AG227" si="249">IF(R227&gt;0,R227/100,"")</f>
        <v>16</v>
      </c>
      <c r="AH227" s="17">
        <f t="shared" ref="AH227" si="250">IF(S227&gt;0,S227/100,"")</f>
        <v>19</v>
      </c>
      <c r="AI227" s="17" t="str">
        <f t="shared" ref="AI227" si="251">IF(T227&gt;0,T227/100,"")</f>
        <v/>
      </c>
      <c r="AJ227" s="17" t="str">
        <f t="shared" ref="AJ227" si="252">IF(U227&gt;0,U227/100,"")</f>
        <v/>
      </c>
      <c r="AK227" s="17" t="str">
        <f t="shared" ref="AK227" si="253">IF(H227&gt;0,CONCATENATE(IF(W227&lt;=12,W227,W227-12),IF(OR(W227&lt;12,W227=24),"am","pm"),"-",IF(X227&lt;=12,X227,X227-12),IF(OR(X227&lt;12,X227=24),"am","pm")),"")</f>
        <v/>
      </c>
      <c r="AL227" s="17" t="str">
        <f t="shared" ref="AL227" si="254">IF(J227&gt;0,CONCATENATE(IF(Y227&lt;=12,Y227,Y227-12),IF(OR(Y227&lt;12,Y227=24),"am","pm"),"-",IF(Z227&lt;=12,Z227,Z227-12),IF(OR(Z227&lt;12,Z227=24),"am","pm")),"")</f>
        <v>4pm-7pm</v>
      </c>
      <c r="AM227" s="17" t="str">
        <f t="shared" ref="AM227" si="255">IF(L227&gt;0,CONCATENATE(IF(AA227&lt;=12,AA227,AA227-12),IF(OR(AA227&lt;12,AA227=24),"am","pm"),"-",IF(AB227&lt;=12,AB227,AB227-12),IF(OR(AB227&lt;12,AB227=24),"am","pm")),"")</f>
        <v>4pm-7pm</v>
      </c>
      <c r="AN227" s="17" t="str">
        <f t="shared" ref="AN227" si="256">IF(N227&gt;0,CONCATENATE(IF(AC227&lt;=12,AC227,AC227-12),IF(OR(AC227&lt;12,AC227=24),"am","pm"),"-",IF(AD227&lt;=12,AD227,AD227-12),IF(OR(AD227&lt;12,AD227=24),"am","pm")),"")</f>
        <v>4pm-7pm</v>
      </c>
      <c r="AO227" s="17" t="str">
        <f t="shared" ref="AO227" si="257">IF(P227&gt;0,CONCATENATE(IF(AE227&lt;=12,AE227,AE227-12),IF(OR(AE227&lt;12,AE227=24),"am","pm"),"-",IF(AF227&lt;=12,AF227,AF227-12),IF(OR(AF227&lt;12,AF227=24),"am","pm")),"")</f>
        <v>4pm-7pm</v>
      </c>
      <c r="AP227" s="17" t="str">
        <f t="shared" ref="AP227" si="258">IF(R227&gt;0,CONCATENATE(IF(AG227&lt;=12,AG227,AG227-12),IF(OR(AG227&lt;12,AG227=24),"am","pm"),"-",IF(AH227&lt;=12,AH227,AH227-12),IF(OR(AH227&lt;12,AH227=24),"am","pm")),"")</f>
        <v>4pm-7pm</v>
      </c>
      <c r="AQ227" s="17" t="str">
        <f t="shared" ref="AQ227" si="259">IF(T227&gt;0,CONCATENATE(IF(AI227&lt;=12,AI227,AI227-12),IF(OR(AI227&lt;12,AI227=24),"am","pm"),"-",IF(AJ227&lt;=12,AJ227,AJ227-12),IF(OR(AJ227&lt;12,AJ227=24),"am","pm")),"")</f>
        <v/>
      </c>
      <c r="AV227" s="4" t="s">
        <v>29</v>
      </c>
      <c r="AW227" s="4" t="s">
        <v>29</v>
      </c>
      <c r="AX227" s="16" t="str">
        <f t="shared" ref="AX227" si="260">CONCATENATE("{
    'name': """,B227,""",
    'area': ","""",C227,""",",
"'hours': {
      'sunday-start':","""",H227,"""",", 'sunday-end':","""",I227,"""",", 'monday-start':","""",J227,"""",", 'monday-end':","""",K227,"""",", 'tuesday-start':","""",L227,"""",", 'tuesday-end':","""",M227,""", 'wednesday-start':","""",N227,""", 'wednesday-end':","""",O227,""", 'thursday-start':","""",P227,""", 'thursday-end':","""",Q227,""", 'friday-start':","""",R227,""", 'friday-end':","""",S227,""", 'saturday-start':","""",T227,""", 'saturday-end':","""",U227,"""","},","  'description': ","""",V227,"""",", 'link':","""",AR227,"""",", 'pricing':","""",E227,"""",",   'phone-number': ","""",F227,"""",", 'address': ","""",G227,"""",", 'other-amenities': [","'",AS227,"','",AT227,"','",AU227,"'","]",", 'has-drink':",AV227,", 'has-food':",AW227,"},")</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7" s="17" t="str">
        <f t="shared" ref="AY227" si="261">IF(AS227&gt;0,"&lt;img src=@img/outdoor.png@&gt;","")</f>
        <v/>
      </c>
      <c r="AZ227" s="17" t="str">
        <f t="shared" ref="AZ227" si="262">IF(AT227&gt;0,"&lt;img src=@img/pets.png@&gt;","")</f>
        <v/>
      </c>
      <c r="BA227" s="17" t="str">
        <f t="shared" ref="BA227" si="263">IF(AU227="hard","&lt;img src=@img/hard.png@&gt;",IF(AU227="medium","&lt;img src=@img/medium.png@&gt;",IF(AU227="easy","&lt;img src=@img/easy.png@&gt;","")))</f>
        <v/>
      </c>
      <c r="BB227" s="17" t="str">
        <f t="shared" ref="BB227" si="264">IF(AV227="true","&lt;img src=@img/drinkicon.png@&gt;","")</f>
        <v>&lt;img src=@img/drinkicon.png@&gt;</v>
      </c>
      <c r="BC227" s="17" t="str">
        <f t="shared" ref="BC227" si="265">IF(AW227="true","&lt;img src=@img/foodicon.png@&gt;","")</f>
        <v>&lt;img src=@img/foodicon.png@&gt;</v>
      </c>
      <c r="BD227" s="17" t="str">
        <f t="shared" ref="BD227" si="266">CONCATENATE(AY227,AZ227,BA227,BB227,BC227,BK227)</f>
        <v>&lt;img src=@img/drinkicon.png@&gt;&lt;img src=@img/foodicon.png@&gt;</v>
      </c>
      <c r="BE227" s="17" t="str">
        <f t="shared" ref="BE227" si="267">CONCATENATE(IF(AS227&gt;0,"outdoor ",""),IF(AT227&gt;0,"pet ",""),IF(AV227="true","drink ",""),IF(AW227="true","food ",""),AU227," ",E227," ",C227,IF(BJ227=TRUE," kid",""))</f>
        <v>drink food  med RiNo</v>
      </c>
      <c r="BF227" s="17" t="str">
        <f t="shared" ref="BF227" si="268">IF(C227="highlands","Highlands",IF(C227="Washington","Washington Park",IF(C227="Downtown","Downtown",IF(C227="city","City Park",IF(C227="Uptown","Uptown",IF(C227="capital","Capital Hill",IF(C227="Ballpark","Ballpark",IF(C227="LoDo","LoDo",IF(C227="ranch","Highlands Ranch",IF(C227="five","Five Points",IF(C227="stapleton","Stapleton",IF(C227="Cherry","Cherry Creek",IF(C227="dtc","DTC",IF(C227="Baker","Baker",IF(C227="Lakewood","Lakewood",IF(C227="Westminster","Westminster",IF(C227="lowery","Lowery",IF(C227="meadows","Park Meadows",IF(C227="larimer","Larimer Square",IF(C227="RiNo","RiNo",IF(C227="aurora","Aurora","")))))))))))))))))))))</f>
        <v>RiNo</v>
      </c>
      <c r="BG227" s="17">
        <v>39.765461999999999</v>
      </c>
      <c r="BH227" s="17">
        <v>-104.9935601</v>
      </c>
      <c r="BI227" s="17" t="str">
        <f t="shared" si="229"/>
        <v>[39.765462,-104.9935601],</v>
      </c>
      <c r="BL227" s="7"/>
    </row>
    <row r="228" spans="2:64" ht="18.75" customHeight="1">
      <c r="B228" t="s">
        <v>142</v>
      </c>
      <c r="C228" t="s">
        <v>841</v>
      </c>
      <c r="E228" s="17" t="s">
        <v>1083</v>
      </c>
      <c r="G228" t="s">
        <v>539</v>
      </c>
      <c r="J228" s="17" t="s">
        <v>443</v>
      </c>
      <c r="K228" s="17" t="s">
        <v>437</v>
      </c>
      <c r="L228" s="17" t="s">
        <v>443</v>
      </c>
      <c r="M228" s="17" t="s">
        <v>437</v>
      </c>
      <c r="N228" s="17" t="s">
        <v>443</v>
      </c>
      <c r="O228" s="17" t="s">
        <v>437</v>
      </c>
      <c r="P228" s="17" t="s">
        <v>443</v>
      </c>
      <c r="Q228" s="17" t="s">
        <v>437</v>
      </c>
      <c r="R228" s="17" t="s">
        <v>443</v>
      </c>
      <c r="S228" s="17" t="s">
        <v>437</v>
      </c>
      <c r="T228" s="17"/>
      <c r="U228" s="17"/>
      <c r="V228" s="17" t="s">
        <v>352</v>
      </c>
      <c r="W228" s="17" t="str">
        <f t="shared" si="207"/>
        <v/>
      </c>
      <c r="X228" s="17" t="str">
        <f t="shared" si="208"/>
        <v/>
      </c>
      <c r="Y228" s="17">
        <f t="shared" si="209"/>
        <v>16</v>
      </c>
      <c r="Z228" s="17">
        <f t="shared" si="210"/>
        <v>18.3</v>
      </c>
      <c r="AA228" s="17">
        <f t="shared" si="211"/>
        <v>16</v>
      </c>
      <c r="AB228" s="17">
        <f t="shared" si="212"/>
        <v>18.3</v>
      </c>
      <c r="AC228" s="17">
        <f t="shared" si="213"/>
        <v>16</v>
      </c>
      <c r="AD228" s="17">
        <f t="shared" si="214"/>
        <v>18.3</v>
      </c>
      <c r="AE228" s="17">
        <f t="shared" si="215"/>
        <v>16</v>
      </c>
      <c r="AF228" s="17">
        <f t="shared" si="216"/>
        <v>18.3</v>
      </c>
      <c r="AG228" s="17">
        <f t="shared" si="217"/>
        <v>16</v>
      </c>
      <c r="AH228" s="17">
        <f t="shared" si="218"/>
        <v>18.3</v>
      </c>
      <c r="AI228" s="17" t="str">
        <f t="shared" si="219"/>
        <v/>
      </c>
      <c r="AJ228" s="17" t="str">
        <f t="shared" si="220"/>
        <v/>
      </c>
      <c r="AK228" s="17" t="str">
        <f t="shared" si="221"/>
        <v/>
      </c>
      <c r="AL228" s="17" t="str">
        <f t="shared" si="222"/>
        <v>4pm-6.3pm</v>
      </c>
      <c r="AM228" s="17" t="str">
        <f t="shared" si="223"/>
        <v>4pm-6.3pm</v>
      </c>
      <c r="AN228" s="17" t="str">
        <f t="shared" si="224"/>
        <v>4pm-6.3pm</v>
      </c>
      <c r="AO228" s="17" t="str">
        <f t="shared" si="225"/>
        <v>4pm-6.3pm</v>
      </c>
      <c r="AP228" s="17" t="str">
        <f t="shared" si="226"/>
        <v>4pm-6.3pm</v>
      </c>
      <c r="AQ228" s="17" t="str">
        <f t="shared" si="227"/>
        <v/>
      </c>
      <c r="AR228" s="19" t="s">
        <v>722</v>
      </c>
      <c r="AS228" t="s">
        <v>433</v>
      </c>
      <c r="AV228" s="17" t="s">
        <v>29</v>
      </c>
      <c r="AW228" s="17" t="s">
        <v>29</v>
      </c>
      <c r="AX228" s="16" t="str">
        <f t="shared" si="2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8" s="17" t="str">
        <f t="shared" si="230"/>
        <v>&lt;img src=@img/outdoor.png@&gt;</v>
      </c>
      <c r="AZ228" s="17" t="str">
        <f t="shared" si="231"/>
        <v/>
      </c>
      <c r="BA228" s="17" t="str">
        <f t="shared" si="232"/>
        <v/>
      </c>
      <c r="BB228" s="17" t="str">
        <f t="shared" si="233"/>
        <v>&lt;img src=@img/drinkicon.png@&gt;</v>
      </c>
      <c r="BC228" s="17" t="str">
        <f t="shared" si="234"/>
        <v>&lt;img src=@img/foodicon.png@&gt;</v>
      </c>
      <c r="BD228" s="17" t="str">
        <f t="shared" si="235"/>
        <v>&lt;img src=@img/outdoor.png@&gt;&lt;img src=@img/drinkicon.png@&gt;&lt;img src=@img/foodicon.png@&gt;</v>
      </c>
      <c r="BE228" s="17" t="str">
        <f t="shared" si="236"/>
        <v>outdoor drink food  med highlands</v>
      </c>
      <c r="BF228" s="17" t="str">
        <f t="shared" si="237"/>
        <v>Highlands</v>
      </c>
      <c r="BG228" s="17">
        <v>39.763044000000001</v>
      </c>
      <c r="BH228" s="17">
        <v>-105.005565</v>
      </c>
      <c r="BI228" s="17" t="str">
        <f t="shared" si="229"/>
        <v>[39.763044,-105.005565],</v>
      </c>
      <c r="BK228" s="17" t="str">
        <f t="shared" si="238"/>
        <v/>
      </c>
      <c r="BL228" s="7"/>
    </row>
    <row r="229" spans="2:64" ht="18.75" customHeight="1">
      <c r="B229" t="s">
        <v>863</v>
      </c>
      <c r="C229" t="s">
        <v>844</v>
      </c>
      <c r="E229" s="17" t="s">
        <v>1083</v>
      </c>
      <c r="G229" s="16" t="s">
        <v>864</v>
      </c>
      <c r="H229">
        <v>1500</v>
      </c>
      <c r="I229">
        <v>1800</v>
      </c>
      <c r="J229">
        <v>1500</v>
      </c>
      <c r="K229">
        <v>1800</v>
      </c>
      <c r="L229" s="17">
        <v>1500</v>
      </c>
      <c r="M229" s="17">
        <v>1800</v>
      </c>
      <c r="N229" s="17">
        <v>1500</v>
      </c>
      <c r="O229" s="17">
        <v>1800</v>
      </c>
      <c r="P229" s="17">
        <v>1500</v>
      </c>
      <c r="Q229" s="17">
        <v>1800</v>
      </c>
      <c r="R229" s="17">
        <v>1500</v>
      </c>
      <c r="S229" s="17">
        <v>1800</v>
      </c>
      <c r="T229">
        <v>1500</v>
      </c>
      <c r="U229">
        <v>1800</v>
      </c>
      <c r="V229" s="8" t="s">
        <v>984</v>
      </c>
      <c r="W229" s="17">
        <f t="shared" si="207"/>
        <v>15</v>
      </c>
      <c r="X229" s="17">
        <f t="shared" si="208"/>
        <v>18</v>
      </c>
      <c r="Y229" s="17">
        <f t="shared" si="209"/>
        <v>15</v>
      </c>
      <c r="Z229" s="17">
        <f t="shared" si="210"/>
        <v>18</v>
      </c>
      <c r="AA229" s="17">
        <f t="shared" si="211"/>
        <v>15</v>
      </c>
      <c r="AB229" s="17">
        <f t="shared" si="212"/>
        <v>18</v>
      </c>
      <c r="AC229" s="17">
        <f t="shared" si="213"/>
        <v>15</v>
      </c>
      <c r="AD229" s="17">
        <f t="shared" si="214"/>
        <v>18</v>
      </c>
      <c r="AE229" s="17">
        <f t="shared" si="215"/>
        <v>15</v>
      </c>
      <c r="AF229" s="17">
        <f t="shared" si="216"/>
        <v>18</v>
      </c>
      <c r="AG229" s="17">
        <f t="shared" si="217"/>
        <v>15</v>
      </c>
      <c r="AH229" s="17">
        <f t="shared" si="218"/>
        <v>18</v>
      </c>
      <c r="AI229" s="17">
        <f t="shared" si="219"/>
        <v>15</v>
      </c>
      <c r="AJ229" s="17">
        <f t="shared" si="220"/>
        <v>18</v>
      </c>
      <c r="AK229" s="17" t="str">
        <f t="shared" si="221"/>
        <v>3pm-6pm</v>
      </c>
      <c r="AL229" s="17" t="str">
        <f t="shared" si="222"/>
        <v>3pm-6pm</v>
      </c>
      <c r="AM229" s="17" t="str">
        <f t="shared" si="223"/>
        <v>3pm-6pm</v>
      </c>
      <c r="AN229" s="17" t="str">
        <f t="shared" si="224"/>
        <v>3pm-6pm</v>
      </c>
      <c r="AO229" s="17" t="str">
        <f t="shared" si="225"/>
        <v>3pm-6pm</v>
      </c>
      <c r="AP229" s="17" t="str">
        <f t="shared" si="226"/>
        <v>3pm-6pm</v>
      </c>
      <c r="AQ229" s="17" t="str">
        <f t="shared" si="227"/>
        <v>3pm-6pm</v>
      </c>
      <c r="AR229" s="21" t="s">
        <v>983</v>
      </c>
      <c r="AV229" s="4" t="s">
        <v>29</v>
      </c>
      <c r="AW229" s="4" t="s">
        <v>29</v>
      </c>
      <c r="AX229" s="16" t="str">
        <f t="shared" si="2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9" s="17" t="str">
        <f t="shared" si="230"/>
        <v/>
      </c>
      <c r="AZ229" s="17" t="str">
        <f t="shared" si="231"/>
        <v/>
      </c>
      <c r="BA229" s="17" t="str">
        <f t="shared" si="232"/>
        <v/>
      </c>
      <c r="BB229" s="17" t="str">
        <f t="shared" si="233"/>
        <v>&lt;img src=@img/drinkicon.png@&gt;</v>
      </c>
      <c r="BC229" s="17" t="str">
        <f t="shared" si="234"/>
        <v>&lt;img src=@img/foodicon.png@&gt;</v>
      </c>
      <c r="BD229" s="17" t="str">
        <f t="shared" si="235"/>
        <v>&lt;img src=@img/drinkicon.png@&gt;&lt;img src=@img/foodicon.png@&gt;</v>
      </c>
      <c r="BE229" s="17" t="str">
        <f t="shared" si="236"/>
        <v>drink food  med aurora</v>
      </c>
      <c r="BF229" s="17" t="str">
        <f t="shared" si="237"/>
        <v>Aurora</v>
      </c>
      <c r="BG229" s="17">
        <v>39.605943000000003</v>
      </c>
      <c r="BH229" s="17">
        <v>-104.708513</v>
      </c>
      <c r="BI229" s="17" t="str">
        <f t="shared" si="229"/>
        <v>[39.605943,-104.708513],</v>
      </c>
      <c r="BK229" s="17" t="str">
        <f t="shared" si="238"/>
        <v/>
      </c>
      <c r="BL229" s="17"/>
    </row>
    <row r="230" spans="2:64" ht="18.75" customHeight="1">
      <c r="B230" t="s">
        <v>214</v>
      </c>
      <c r="C230" t="s">
        <v>642</v>
      </c>
      <c r="E230" s="17" t="s">
        <v>1083</v>
      </c>
      <c r="G230" s="17" t="s">
        <v>611</v>
      </c>
      <c r="J230" t="s">
        <v>443</v>
      </c>
      <c r="K230" t="s">
        <v>438</v>
      </c>
      <c r="L230" t="s">
        <v>443</v>
      </c>
      <c r="M230" t="s">
        <v>438</v>
      </c>
      <c r="N230" t="s">
        <v>443</v>
      </c>
      <c r="O230" t="s">
        <v>438</v>
      </c>
      <c r="P230" t="s">
        <v>443</v>
      </c>
      <c r="Q230" t="s">
        <v>438</v>
      </c>
      <c r="R230" t="s">
        <v>443</v>
      </c>
      <c r="S230" t="s">
        <v>438</v>
      </c>
      <c r="V230" s="8" t="s">
        <v>402</v>
      </c>
      <c r="W230" s="17" t="str">
        <f t="shared" si="207"/>
        <v/>
      </c>
      <c r="X230" s="17" t="str">
        <f t="shared" si="208"/>
        <v/>
      </c>
      <c r="Y230" s="17">
        <f t="shared" si="209"/>
        <v>16</v>
      </c>
      <c r="Z230" s="17">
        <f t="shared" si="210"/>
        <v>18</v>
      </c>
      <c r="AA230" s="17">
        <f t="shared" si="211"/>
        <v>16</v>
      </c>
      <c r="AB230" s="17">
        <f t="shared" si="212"/>
        <v>18</v>
      </c>
      <c r="AC230" s="17">
        <f t="shared" si="213"/>
        <v>16</v>
      </c>
      <c r="AD230" s="17">
        <f t="shared" si="214"/>
        <v>18</v>
      </c>
      <c r="AE230" s="17">
        <f t="shared" si="215"/>
        <v>16</v>
      </c>
      <c r="AF230" s="17">
        <f t="shared" si="216"/>
        <v>18</v>
      </c>
      <c r="AG230" s="17">
        <f t="shared" si="217"/>
        <v>16</v>
      </c>
      <c r="AH230" s="17">
        <f t="shared" si="218"/>
        <v>18</v>
      </c>
      <c r="AI230" s="17" t="str">
        <f t="shared" si="219"/>
        <v/>
      </c>
      <c r="AJ230" s="17" t="str">
        <f t="shared" si="220"/>
        <v/>
      </c>
      <c r="AK230" s="17" t="str">
        <f t="shared" si="221"/>
        <v/>
      </c>
      <c r="AL230" s="17" t="str">
        <f t="shared" si="222"/>
        <v>4pm-6pm</v>
      </c>
      <c r="AM230" s="17" t="str">
        <f t="shared" si="223"/>
        <v>4pm-6pm</v>
      </c>
      <c r="AN230" s="17" t="str">
        <f t="shared" si="224"/>
        <v>4pm-6pm</v>
      </c>
      <c r="AO230" s="17" t="str">
        <f t="shared" si="225"/>
        <v>4pm-6pm</v>
      </c>
      <c r="AP230" s="17" t="str">
        <f t="shared" si="226"/>
        <v>4pm-6pm</v>
      </c>
      <c r="AQ230" s="17" t="str">
        <f t="shared" si="227"/>
        <v/>
      </c>
      <c r="AR230" s="17" t="s">
        <v>793</v>
      </c>
      <c r="AV230" s="17" t="s">
        <v>29</v>
      </c>
      <c r="AW230" s="17" t="s">
        <v>29</v>
      </c>
      <c r="AX230" s="16" t="str">
        <f t="shared" si="2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0" s="17" t="str">
        <f t="shared" si="230"/>
        <v/>
      </c>
      <c r="AZ230" s="17" t="str">
        <f t="shared" si="231"/>
        <v/>
      </c>
      <c r="BA230" s="17" t="str">
        <f t="shared" si="232"/>
        <v/>
      </c>
      <c r="BB230" s="17" t="str">
        <f t="shared" si="233"/>
        <v>&lt;img src=@img/drinkicon.png@&gt;</v>
      </c>
      <c r="BC230" s="17" t="str">
        <f t="shared" si="234"/>
        <v>&lt;img src=@img/foodicon.png@&gt;</v>
      </c>
      <c r="BD230" s="17" t="str">
        <f t="shared" si="235"/>
        <v>&lt;img src=@img/drinkicon.png@&gt;&lt;img src=@img/foodicon.png@&gt;</v>
      </c>
      <c r="BE230" s="17" t="str">
        <f t="shared" si="236"/>
        <v>drink food  med larimer</v>
      </c>
      <c r="BF230" s="17" t="str">
        <f t="shared" si="237"/>
        <v>Larimer Square</v>
      </c>
      <c r="BG230" s="17">
        <v>39.747565999999999</v>
      </c>
      <c r="BH230" s="17">
        <v>-104.999121</v>
      </c>
      <c r="BI230" s="17" t="str">
        <f t="shared" si="229"/>
        <v>[39.747566,-104.999121],</v>
      </c>
      <c r="BK230" s="17" t="str">
        <f t="shared" si="238"/>
        <v/>
      </c>
      <c r="BL230" s="7"/>
    </row>
    <row r="231" spans="2:64" ht="18.75" customHeight="1">
      <c r="B231" t="s">
        <v>939</v>
      </c>
      <c r="C231" t="s">
        <v>843</v>
      </c>
      <c r="E231" s="17" t="s">
        <v>1083</v>
      </c>
      <c r="G231" s="16" t="s">
        <v>940</v>
      </c>
      <c r="J231" s="17"/>
      <c r="K231" s="17"/>
      <c r="L231" s="17"/>
      <c r="M231" s="17"/>
      <c r="N231" s="17"/>
      <c r="O231" s="17"/>
      <c r="P231" s="17"/>
      <c r="Q231" s="17"/>
      <c r="R231" s="17"/>
      <c r="S231" s="17"/>
      <c r="T231" s="17"/>
      <c r="U231" s="17"/>
      <c r="W231" s="17" t="str">
        <f t="shared" si="207"/>
        <v/>
      </c>
      <c r="X231" s="17" t="str">
        <f t="shared" si="208"/>
        <v/>
      </c>
      <c r="Y231" s="17" t="str">
        <f t="shared" si="209"/>
        <v/>
      </c>
      <c r="Z231" s="17" t="str">
        <f t="shared" si="210"/>
        <v/>
      </c>
      <c r="AA231" s="17" t="str">
        <f t="shared" si="211"/>
        <v/>
      </c>
      <c r="AB231" s="17" t="str">
        <f t="shared" si="212"/>
        <v/>
      </c>
      <c r="AC231" s="17" t="str">
        <f t="shared" si="213"/>
        <v/>
      </c>
      <c r="AD231" s="17" t="str">
        <f t="shared" si="214"/>
        <v/>
      </c>
      <c r="AE231" s="17" t="str">
        <f t="shared" si="215"/>
        <v/>
      </c>
      <c r="AF231" s="17" t="str">
        <f t="shared" si="216"/>
        <v/>
      </c>
      <c r="AG231" s="17" t="str">
        <f t="shared" si="217"/>
        <v/>
      </c>
      <c r="AH231" s="17" t="str">
        <f t="shared" si="218"/>
        <v/>
      </c>
      <c r="AI231" s="17" t="str">
        <f t="shared" si="219"/>
        <v/>
      </c>
      <c r="AJ231" s="17" t="str">
        <f t="shared" si="220"/>
        <v/>
      </c>
      <c r="AK231" s="17" t="str">
        <f t="shared" si="221"/>
        <v/>
      </c>
      <c r="AL231" s="17" t="str">
        <f t="shared" si="222"/>
        <v/>
      </c>
      <c r="AM231" s="17" t="str">
        <f t="shared" si="223"/>
        <v/>
      </c>
      <c r="AN231" s="17" t="str">
        <f t="shared" si="224"/>
        <v/>
      </c>
      <c r="AO231" s="17" t="str">
        <f t="shared" si="225"/>
        <v/>
      </c>
      <c r="AP231" s="17" t="str">
        <f t="shared" si="226"/>
        <v/>
      </c>
      <c r="AQ231" s="17" t="str">
        <f t="shared" si="227"/>
        <v/>
      </c>
      <c r="AR231" s="17" t="s">
        <v>1042</v>
      </c>
      <c r="AV231" s="4" t="s">
        <v>30</v>
      </c>
      <c r="AW231" s="4" t="s">
        <v>30</v>
      </c>
      <c r="AX231" s="16" t="str">
        <f t="shared" si="2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1" s="17" t="str">
        <f t="shared" si="230"/>
        <v/>
      </c>
      <c r="AZ231" s="17" t="str">
        <f t="shared" si="231"/>
        <v/>
      </c>
      <c r="BA231" s="17" t="str">
        <f t="shared" si="232"/>
        <v/>
      </c>
      <c r="BB231" s="17" t="str">
        <f t="shared" si="233"/>
        <v/>
      </c>
      <c r="BC231" s="17" t="str">
        <f t="shared" si="234"/>
        <v/>
      </c>
      <c r="BD231" s="17" t="str">
        <f t="shared" si="235"/>
        <v/>
      </c>
      <c r="BE231" s="17" t="str">
        <f t="shared" si="236"/>
        <v xml:space="preserve"> med dtc</v>
      </c>
      <c r="BF231" s="17" t="str">
        <f t="shared" si="237"/>
        <v>DTC</v>
      </c>
      <c r="BG231" s="17">
        <v>39.617455999999997</v>
      </c>
      <c r="BH231" s="17">
        <v>-104.900052</v>
      </c>
      <c r="BI231" s="17" t="str">
        <f t="shared" si="229"/>
        <v>[39.617456,-104.900052],</v>
      </c>
      <c r="BK231" s="17" t="str">
        <f t="shared" si="238"/>
        <v/>
      </c>
      <c r="BL231" s="17"/>
    </row>
    <row r="232" spans="2:64" ht="18.75" customHeight="1">
      <c r="B232" t="s">
        <v>1142</v>
      </c>
      <c r="C232" t="s">
        <v>845</v>
      </c>
      <c r="E232" s="17" t="s">
        <v>1084</v>
      </c>
      <c r="G232" s="17" t="s">
        <v>1152</v>
      </c>
      <c r="J232" s="17"/>
      <c r="K232" s="17"/>
      <c r="L232" s="17"/>
      <c r="M232" s="17"/>
      <c r="N232" s="17"/>
      <c r="O232" s="17"/>
      <c r="P232" s="17"/>
      <c r="Q232" s="17"/>
      <c r="R232" s="17"/>
      <c r="S232" s="17"/>
      <c r="T232" s="17"/>
      <c r="U232" s="17"/>
      <c r="W232" s="17" t="str">
        <f t="shared" si="207"/>
        <v/>
      </c>
      <c r="X232" s="17" t="str">
        <f t="shared" si="208"/>
        <v/>
      </c>
      <c r="Y232" s="17" t="str">
        <f t="shared" si="209"/>
        <v/>
      </c>
      <c r="Z232" s="17" t="str">
        <f t="shared" si="210"/>
        <v/>
      </c>
      <c r="AA232" s="17" t="str">
        <f t="shared" si="211"/>
        <v/>
      </c>
      <c r="AB232" s="17" t="str">
        <f t="shared" si="212"/>
        <v/>
      </c>
      <c r="AC232" s="17" t="str">
        <f t="shared" si="213"/>
        <v/>
      </c>
      <c r="AD232" s="17" t="str">
        <f t="shared" si="214"/>
        <v/>
      </c>
      <c r="AE232" s="17" t="str">
        <f t="shared" si="215"/>
        <v/>
      </c>
      <c r="AF232" s="17" t="str">
        <f t="shared" si="216"/>
        <v/>
      </c>
      <c r="AG232" s="17" t="str">
        <f t="shared" si="217"/>
        <v/>
      </c>
      <c r="AH232" s="17" t="str">
        <f t="shared" si="218"/>
        <v/>
      </c>
      <c r="AI232" s="17" t="str">
        <f t="shared" si="219"/>
        <v/>
      </c>
      <c r="AJ232" s="17" t="str">
        <f t="shared" si="220"/>
        <v/>
      </c>
      <c r="AK232" s="17" t="str">
        <f t="shared" si="221"/>
        <v/>
      </c>
      <c r="AL232" s="17" t="str">
        <f t="shared" si="222"/>
        <v/>
      </c>
      <c r="AM232" s="17" t="str">
        <f t="shared" si="223"/>
        <v/>
      </c>
      <c r="AN232" s="17" t="str">
        <f t="shared" si="224"/>
        <v/>
      </c>
      <c r="AO232" s="17" t="str">
        <f t="shared" si="225"/>
        <v/>
      </c>
      <c r="AP232" s="17" t="str">
        <f t="shared" si="226"/>
        <v/>
      </c>
      <c r="AQ232" s="17" t="str">
        <f t="shared" si="227"/>
        <v/>
      </c>
      <c r="AR232" s="17" t="s">
        <v>1148</v>
      </c>
      <c r="AV232" s="4" t="s">
        <v>30</v>
      </c>
      <c r="AW232" s="4" t="s">
        <v>30</v>
      </c>
      <c r="AX232" s="16" t="str">
        <f t="shared" si="228"/>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2" s="17" t="str">
        <f t="shared" si="230"/>
        <v/>
      </c>
      <c r="AZ232" s="17" t="str">
        <f t="shared" si="231"/>
        <v/>
      </c>
      <c r="BA232" s="17" t="str">
        <f t="shared" si="232"/>
        <v/>
      </c>
      <c r="BB232" s="17" t="str">
        <f t="shared" si="233"/>
        <v/>
      </c>
      <c r="BC232" s="17" t="str">
        <f t="shared" si="234"/>
        <v/>
      </c>
      <c r="BD232" s="17" t="str">
        <f t="shared" si="235"/>
        <v/>
      </c>
      <c r="BE232" s="17" t="str">
        <f t="shared" si="236"/>
        <v xml:space="preserve"> high five</v>
      </c>
      <c r="BF232" s="17" t="str">
        <f t="shared" si="237"/>
        <v>Five Points</v>
      </c>
      <c r="BG232" s="17">
        <v>39.753306000000002</v>
      </c>
      <c r="BH232" s="17">
        <v>-104.996116</v>
      </c>
      <c r="BI232" s="17" t="str">
        <f t="shared" si="229"/>
        <v>[39.753306,-104.996116],</v>
      </c>
      <c r="BK232" s="17"/>
      <c r="BL232" s="17"/>
    </row>
    <row r="233" spans="2:64" ht="18.75" customHeight="1">
      <c r="B233" t="s">
        <v>215</v>
      </c>
      <c r="C233" t="s">
        <v>843</v>
      </c>
      <c r="E233" s="17" t="s">
        <v>1084</v>
      </c>
      <c r="G233" s="17" t="s">
        <v>612</v>
      </c>
      <c r="J233" s="17" t="s">
        <v>436</v>
      </c>
      <c r="K233" s="17" t="s">
        <v>438</v>
      </c>
      <c r="L233" s="17" t="s">
        <v>436</v>
      </c>
      <c r="M233" s="17" t="s">
        <v>438</v>
      </c>
      <c r="N233" s="17" t="s">
        <v>436</v>
      </c>
      <c r="O233" s="17" t="s">
        <v>438</v>
      </c>
      <c r="P233" s="17" t="s">
        <v>436</v>
      </c>
      <c r="Q233" s="17" t="s">
        <v>438</v>
      </c>
      <c r="R233" s="17" t="s">
        <v>436</v>
      </c>
      <c r="S233" s="17" t="s">
        <v>438</v>
      </c>
      <c r="T233" s="17"/>
      <c r="U233" s="17"/>
      <c r="V233" s="8" t="s">
        <v>403</v>
      </c>
      <c r="W233" s="17" t="str">
        <f t="shared" si="207"/>
        <v/>
      </c>
      <c r="X233" s="17" t="str">
        <f t="shared" si="208"/>
        <v/>
      </c>
      <c r="Y233" s="17">
        <f t="shared" si="209"/>
        <v>15</v>
      </c>
      <c r="Z233" s="17">
        <f t="shared" si="210"/>
        <v>18</v>
      </c>
      <c r="AA233" s="17">
        <f t="shared" si="211"/>
        <v>15</v>
      </c>
      <c r="AB233" s="17">
        <f t="shared" si="212"/>
        <v>18</v>
      </c>
      <c r="AC233" s="17">
        <f t="shared" si="213"/>
        <v>15</v>
      </c>
      <c r="AD233" s="17">
        <f t="shared" si="214"/>
        <v>18</v>
      </c>
      <c r="AE233" s="17">
        <f t="shared" si="215"/>
        <v>15</v>
      </c>
      <c r="AF233" s="17">
        <f t="shared" si="216"/>
        <v>18</v>
      </c>
      <c r="AG233" s="17">
        <f t="shared" si="217"/>
        <v>15</v>
      </c>
      <c r="AH233" s="17">
        <f t="shared" si="218"/>
        <v>18</v>
      </c>
      <c r="AI233" s="17" t="str">
        <f t="shared" si="219"/>
        <v/>
      </c>
      <c r="AJ233" s="17" t="str">
        <f t="shared" si="220"/>
        <v/>
      </c>
      <c r="AK233" s="17" t="str">
        <f t="shared" si="221"/>
        <v/>
      </c>
      <c r="AL233" s="17" t="str">
        <f t="shared" si="222"/>
        <v>3pm-6pm</v>
      </c>
      <c r="AM233" s="17" t="str">
        <f t="shared" si="223"/>
        <v>3pm-6pm</v>
      </c>
      <c r="AN233" s="17" t="str">
        <f t="shared" si="224"/>
        <v>3pm-6pm</v>
      </c>
      <c r="AO233" s="17" t="str">
        <f t="shared" si="225"/>
        <v>3pm-6pm</v>
      </c>
      <c r="AP233" s="17" t="str">
        <f t="shared" si="226"/>
        <v>3pm-6pm</v>
      </c>
      <c r="AQ233" s="17" t="str">
        <f t="shared" si="227"/>
        <v/>
      </c>
      <c r="AR233" s="17" t="s">
        <v>794</v>
      </c>
      <c r="AS233" t="s">
        <v>433</v>
      </c>
      <c r="AV233" s="17" t="s">
        <v>29</v>
      </c>
      <c r="AW233" s="17" t="s">
        <v>29</v>
      </c>
      <c r="AX233" s="16" t="str">
        <f t="shared" si="2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3" s="17" t="str">
        <f t="shared" si="230"/>
        <v>&lt;img src=@img/outdoor.png@&gt;</v>
      </c>
      <c r="AZ233" s="17" t="str">
        <f t="shared" si="231"/>
        <v/>
      </c>
      <c r="BA233" s="17" t="str">
        <f t="shared" si="232"/>
        <v/>
      </c>
      <c r="BB233" s="17" t="str">
        <f t="shared" si="233"/>
        <v>&lt;img src=@img/drinkicon.png@&gt;</v>
      </c>
      <c r="BC233" s="17" t="str">
        <f t="shared" si="234"/>
        <v>&lt;img src=@img/foodicon.png@&gt;</v>
      </c>
      <c r="BD233" s="17" t="str">
        <f t="shared" si="235"/>
        <v>&lt;img src=@img/outdoor.png@&gt;&lt;img src=@img/drinkicon.png@&gt;&lt;img src=@img/foodicon.png@&gt;</v>
      </c>
      <c r="BE233" s="17" t="str">
        <f t="shared" si="236"/>
        <v>outdoor drink food  high dtc</v>
      </c>
      <c r="BF233" s="17" t="str">
        <f t="shared" si="237"/>
        <v>DTC</v>
      </c>
      <c r="BG233" s="17">
        <v>39.625109999999999</v>
      </c>
      <c r="BH233" s="17">
        <v>-104.900154</v>
      </c>
      <c r="BI233" s="17" t="str">
        <f t="shared" si="229"/>
        <v>[39.62511,-104.900154],</v>
      </c>
      <c r="BK233" s="17" t="str">
        <f>IF(BJ233&gt;0,"&lt;img src=@img/kidicon.png@&gt;","")</f>
        <v/>
      </c>
      <c r="BL233" s="7"/>
    </row>
    <row r="234" spans="2:64" ht="18.75" customHeight="1">
      <c r="B234" t="s">
        <v>143</v>
      </c>
      <c r="C234" t="s">
        <v>641</v>
      </c>
      <c r="E234" s="17" t="s">
        <v>1083</v>
      </c>
      <c r="G234" s="17" t="s">
        <v>540</v>
      </c>
      <c r="H234" t="s">
        <v>454</v>
      </c>
      <c r="I234" t="s">
        <v>438</v>
      </c>
      <c r="L234" s="17" t="s">
        <v>436</v>
      </c>
      <c r="M234" s="17" t="s">
        <v>438</v>
      </c>
      <c r="N234" s="17" t="s">
        <v>436</v>
      </c>
      <c r="O234" s="17" t="s">
        <v>438</v>
      </c>
      <c r="P234" s="17" t="s">
        <v>436</v>
      </c>
      <c r="Q234" s="17" t="s">
        <v>438</v>
      </c>
      <c r="R234" s="17" t="s">
        <v>436</v>
      </c>
      <c r="S234" s="17" t="s">
        <v>438</v>
      </c>
      <c r="T234" t="s">
        <v>454</v>
      </c>
      <c r="U234" t="s">
        <v>438</v>
      </c>
      <c r="V234" s="17" t="s">
        <v>353</v>
      </c>
      <c r="W234" s="17">
        <f t="shared" si="207"/>
        <v>15.3</v>
      </c>
      <c r="X234" s="17">
        <f t="shared" si="208"/>
        <v>18</v>
      </c>
      <c r="Y234" s="17" t="str">
        <f t="shared" si="209"/>
        <v/>
      </c>
      <c r="Z234" s="17" t="str">
        <f t="shared" si="210"/>
        <v/>
      </c>
      <c r="AA234" s="17">
        <f t="shared" si="211"/>
        <v>15</v>
      </c>
      <c r="AB234" s="17">
        <f t="shared" si="212"/>
        <v>18</v>
      </c>
      <c r="AC234" s="17">
        <f t="shared" si="213"/>
        <v>15</v>
      </c>
      <c r="AD234" s="17">
        <f t="shared" si="214"/>
        <v>18</v>
      </c>
      <c r="AE234" s="17">
        <f t="shared" si="215"/>
        <v>15</v>
      </c>
      <c r="AF234" s="17">
        <f t="shared" si="216"/>
        <v>18</v>
      </c>
      <c r="AG234" s="17">
        <f t="shared" si="217"/>
        <v>15</v>
      </c>
      <c r="AH234" s="17">
        <f t="shared" si="218"/>
        <v>18</v>
      </c>
      <c r="AI234" s="17">
        <f t="shared" si="219"/>
        <v>15.3</v>
      </c>
      <c r="AJ234" s="17">
        <f t="shared" si="220"/>
        <v>18</v>
      </c>
      <c r="AK234" s="17" t="str">
        <f t="shared" si="221"/>
        <v>3.3pm-6pm</v>
      </c>
      <c r="AL234" s="17" t="str">
        <f t="shared" si="222"/>
        <v/>
      </c>
      <c r="AM234" s="17" t="str">
        <f t="shared" si="223"/>
        <v>3pm-6pm</v>
      </c>
      <c r="AN234" s="17" t="str">
        <f t="shared" si="224"/>
        <v>3pm-6pm</v>
      </c>
      <c r="AO234" s="17" t="str">
        <f t="shared" si="225"/>
        <v>3pm-6pm</v>
      </c>
      <c r="AP234" s="17" t="str">
        <f t="shared" si="226"/>
        <v>3pm-6pm</v>
      </c>
      <c r="AQ234" s="17" t="str">
        <f t="shared" si="227"/>
        <v>3.3pm-6pm</v>
      </c>
      <c r="AR234" s="1" t="s">
        <v>723</v>
      </c>
      <c r="AV234" s="4" t="s">
        <v>29</v>
      </c>
      <c r="AW234" s="4" t="s">
        <v>29</v>
      </c>
      <c r="AX234" s="16" t="str">
        <f t="shared" si="2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4" s="17" t="str">
        <f t="shared" si="230"/>
        <v/>
      </c>
      <c r="AZ234" s="17" t="str">
        <f t="shared" si="231"/>
        <v/>
      </c>
      <c r="BA234" s="17" t="str">
        <f t="shared" si="232"/>
        <v/>
      </c>
      <c r="BB234" s="17" t="str">
        <f t="shared" si="233"/>
        <v>&lt;img src=@img/drinkicon.png@&gt;</v>
      </c>
      <c r="BC234" s="17" t="str">
        <f t="shared" si="234"/>
        <v>&lt;img src=@img/foodicon.png@&gt;</v>
      </c>
      <c r="BD234" s="17" t="str">
        <f t="shared" si="235"/>
        <v>&lt;img src=@img/drinkicon.png@&gt;&lt;img src=@img/foodicon.png@&gt;</v>
      </c>
      <c r="BE234" s="17" t="str">
        <f t="shared" si="236"/>
        <v>drink food  med city</v>
      </c>
      <c r="BF234" s="17" t="str">
        <f t="shared" si="237"/>
        <v>City Park</v>
      </c>
      <c r="BG234" s="17">
        <v>39.735013000000002</v>
      </c>
      <c r="BH234" s="17">
        <v>-104.95613400000001</v>
      </c>
      <c r="BI234" s="17" t="str">
        <f t="shared" si="229"/>
        <v>[39.735013,-104.956134],</v>
      </c>
      <c r="BK234" s="17" t="str">
        <f>IF(BJ234&gt;0,"&lt;img src=@img/kidicon.png@&gt;","")</f>
        <v/>
      </c>
      <c r="BL234" s="7"/>
    </row>
    <row r="235" spans="2:64" ht="18.75" customHeight="1">
      <c r="B235" t="s">
        <v>1131</v>
      </c>
      <c r="C235" t="s">
        <v>305</v>
      </c>
      <c r="E235" s="17" t="s">
        <v>1083</v>
      </c>
      <c r="G235" s="24" t="s">
        <v>1132</v>
      </c>
      <c r="L235" s="17"/>
      <c r="M235" s="17"/>
      <c r="N235" s="17"/>
      <c r="O235" s="17"/>
      <c r="P235" s="17"/>
      <c r="Q235" s="17"/>
      <c r="R235" s="17"/>
      <c r="S235" s="17"/>
      <c r="V235" s="17"/>
      <c r="W235" s="17" t="str">
        <f t="shared" si="207"/>
        <v/>
      </c>
      <c r="X235" s="17" t="str">
        <f t="shared" si="208"/>
        <v/>
      </c>
      <c r="Y235" s="17" t="str">
        <f t="shared" si="209"/>
        <v/>
      </c>
      <c r="Z235" s="17" t="str">
        <f t="shared" si="210"/>
        <v/>
      </c>
      <c r="AA235" s="17" t="str">
        <f t="shared" si="211"/>
        <v/>
      </c>
      <c r="AB235" s="17" t="str">
        <f t="shared" si="212"/>
        <v/>
      </c>
      <c r="AC235" s="17" t="str">
        <f t="shared" si="213"/>
        <v/>
      </c>
      <c r="AD235" s="17" t="str">
        <f t="shared" si="214"/>
        <v/>
      </c>
      <c r="AE235" s="17" t="str">
        <f t="shared" si="215"/>
        <v/>
      </c>
      <c r="AF235" s="17" t="str">
        <f t="shared" si="216"/>
        <v/>
      </c>
      <c r="AG235" s="17" t="str">
        <f t="shared" si="217"/>
        <v/>
      </c>
      <c r="AH235" s="17" t="str">
        <f t="shared" si="218"/>
        <v/>
      </c>
      <c r="AI235" s="17" t="str">
        <f t="shared" si="219"/>
        <v/>
      </c>
      <c r="AJ235" s="17" t="str">
        <f t="shared" si="220"/>
        <v/>
      </c>
      <c r="AK235" s="17" t="str">
        <f t="shared" si="221"/>
        <v/>
      </c>
      <c r="AL235" s="17" t="str">
        <f t="shared" si="222"/>
        <v/>
      </c>
      <c r="AM235" s="17" t="str">
        <f t="shared" si="223"/>
        <v/>
      </c>
      <c r="AN235" s="17" t="str">
        <f t="shared" si="224"/>
        <v/>
      </c>
      <c r="AO235" s="17" t="str">
        <f t="shared" si="225"/>
        <v/>
      </c>
      <c r="AP235" s="17" t="str">
        <f t="shared" si="226"/>
        <v/>
      </c>
      <c r="AQ235" s="17" t="str">
        <f t="shared" si="227"/>
        <v/>
      </c>
      <c r="AR235" s="1" t="s">
        <v>1133</v>
      </c>
      <c r="AV235" s="4" t="s">
        <v>30</v>
      </c>
      <c r="AW235" s="4" t="s">
        <v>30</v>
      </c>
      <c r="AX235" s="16" t="str">
        <f t="shared" si="2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5" s="17" t="str">
        <f t="shared" si="230"/>
        <v/>
      </c>
      <c r="AZ235" s="17" t="str">
        <f t="shared" si="231"/>
        <v/>
      </c>
      <c r="BA235" s="17" t="str">
        <f t="shared" si="232"/>
        <v/>
      </c>
      <c r="BB235" s="17" t="str">
        <f t="shared" si="233"/>
        <v/>
      </c>
      <c r="BC235" s="17" t="str">
        <f t="shared" si="234"/>
        <v/>
      </c>
      <c r="BD235" s="17" t="str">
        <f t="shared" si="235"/>
        <v/>
      </c>
      <c r="BE235" s="17" t="str">
        <f t="shared" si="236"/>
        <v xml:space="preserve"> med Downtown</v>
      </c>
      <c r="BF235" s="17" t="str">
        <f t="shared" si="237"/>
        <v>Downtown</v>
      </c>
      <c r="BG235" s="17">
        <v>39.744109999999999</v>
      </c>
      <c r="BH235" s="17">
        <v>-104.9876</v>
      </c>
      <c r="BI235" s="17" t="str">
        <f t="shared" si="229"/>
        <v>[39.74411,-104.9876],</v>
      </c>
      <c r="BK235" s="17"/>
      <c r="BL235" s="7"/>
    </row>
    <row r="236" spans="2:64" ht="18.75" customHeight="1">
      <c r="B236" t="s">
        <v>913</v>
      </c>
      <c r="C236" t="s">
        <v>845</v>
      </c>
      <c r="E236" s="17" t="s">
        <v>1083</v>
      </c>
      <c r="G236" s="16" t="s">
        <v>914</v>
      </c>
      <c r="H236">
        <v>1000</v>
      </c>
      <c r="I236">
        <v>2400</v>
      </c>
      <c r="J236">
        <v>1600</v>
      </c>
      <c r="K236">
        <v>1900</v>
      </c>
      <c r="L236">
        <v>1600</v>
      </c>
      <c r="M236">
        <v>1900</v>
      </c>
      <c r="N236" s="17">
        <v>1600</v>
      </c>
      <c r="O236" s="17">
        <v>1900</v>
      </c>
      <c r="P236" s="17">
        <v>1600</v>
      </c>
      <c r="Q236" s="17">
        <v>1900</v>
      </c>
      <c r="R236" s="17">
        <v>1600</v>
      </c>
      <c r="S236" s="17">
        <v>1900</v>
      </c>
      <c r="T236" s="17">
        <v>1600</v>
      </c>
      <c r="U236" s="17">
        <v>1900</v>
      </c>
      <c r="V236" s="8" t="s">
        <v>1024</v>
      </c>
      <c r="W236" s="17">
        <f t="shared" si="207"/>
        <v>10</v>
      </c>
      <c r="X236" s="17">
        <f t="shared" si="208"/>
        <v>24</v>
      </c>
      <c r="Y236" s="17">
        <f t="shared" si="209"/>
        <v>16</v>
      </c>
      <c r="Z236" s="17">
        <f t="shared" si="210"/>
        <v>19</v>
      </c>
      <c r="AA236" s="17">
        <f t="shared" si="211"/>
        <v>16</v>
      </c>
      <c r="AB236" s="17">
        <f t="shared" si="212"/>
        <v>19</v>
      </c>
      <c r="AC236" s="17">
        <f t="shared" si="213"/>
        <v>16</v>
      </c>
      <c r="AD236" s="17">
        <f t="shared" si="214"/>
        <v>19</v>
      </c>
      <c r="AE236" s="17">
        <f t="shared" si="215"/>
        <v>16</v>
      </c>
      <c r="AF236" s="17">
        <f t="shared" si="216"/>
        <v>19</v>
      </c>
      <c r="AG236" s="17">
        <f t="shared" si="217"/>
        <v>16</v>
      </c>
      <c r="AH236" s="17">
        <f t="shared" si="218"/>
        <v>19</v>
      </c>
      <c r="AI236" s="17">
        <f t="shared" si="219"/>
        <v>16</v>
      </c>
      <c r="AJ236" s="17">
        <f t="shared" si="220"/>
        <v>19</v>
      </c>
      <c r="AK236" s="17" t="str">
        <f t="shared" si="221"/>
        <v>10am-12am</v>
      </c>
      <c r="AL236" s="17" t="str">
        <f t="shared" si="222"/>
        <v>4pm-7pm</v>
      </c>
      <c r="AM236" s="17" t="str">
        <f t="shared" si="223"/>
        <v>4pm-7pm</v>
      </c>
      <c r="AN236" s="17" t="str">
        <f t="shared" si="224"/>
        <v>4pm-7pm</v>
      </c>
      <c r="AO236" s="17" t="str">
        <f t="shared" si="225"/>
        <v>4pm-7pm</v>
      </c>
      <c r="AP236" s="17" t="str">
        <f t="shared" si="226"/>
        <v>4pm-7pm</v>
      </c>
      <c r="AQ236" s="17" t="str">
        <f t="shared" si="227"/>
        <v>4pm-7pm</v>
      </c>
      <c r="AR236" s="17" t="s">
        <v>1023</v>
      </c>
      <c r="AV236" s="4" t="s">
        <v>29</v>
      </c>
      <c r="AW236" s="4" t="s">
        <v>29</v>
      </c>
      <c r="AX236" s="16" t="str">
        <f t="shared" si="2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6" s="17" t="str">
        <f t="shared" si="230"/>
        <v/>
      </c>
      <c r="AZ236" s="17" t="str">
        <f t="shared" si="231"/>
        <v/>
      </c>
      <c r="BA236" s="17" t="str">
        <f t="shared" si="232"/>
        <v/>
      </c>
      <c r="BB236" s="17" t="str">
        <f t="shared" si="233"/>
        <v>&lt;img src=@img/drinkicon.png@&gt;</v>
      </c>
      <c r="BC236" s="17" t="str">
        <f t="shared" si="234"/>
        <v>&lt;img src=@img/foodicon.png@&gt;</v>
      </c>
      <c r="BD236" s="17" t="str">
        <f t="shared" si="235"/>
        <v>&lt;img src=@img/drinkicon.png@&gt;&lt;img src=@img/foodicon.png@&gt;</v>
      </c>
      <c r="BE236" s="17" t="str">
        <f t="shared" si="236"/>
        <v>drink food  med five</v>
      </c>
      <c r="BF236" s="17" t="str">
        <f t="shared" si="237"/>
        <v>Five Points</v>
      </c>
      <c r="BG236" s="17">
        <v>39.753430000000002</v>
      </c>
      <c r="BH236" s="17">
        <v>-104.991437</v>
      </c>
      <c r="BI236" s="17" t="str">
        <f t="shared" si="229"/>
        <v>[39.75343,-104.991437],</v>
      </c>
      <c r="BK236" s="17" t="str">
        <f t="shared" ref="BK236:BK248" si="269">IF(BJ236&gt;0,"&lt;img src=@img/kidicon.png@&gt;","")</f>
        <v/>
      </c>
      <c r="BL236" s="17"/>
    </row>
    <row r="237" spans="2:64" ht="18.75" customHeight="1">
      <c r="B237" t="s">
        <v>144</v>
      </c>
      <c r="C237" t="s">
        <v>327</v>
      </c>
      <c r="E237" s="17" t="s">
        <v>1084</v>
      </c>
      <c r="G237" s="17" t="s">
        <v>541</v>
      </c>
      <c r="H237" t="s">
        <v>443</v>
      </c>
      <c r="I237" t="s">
        <v>439</v>
      </c>
      <c r="J237" s="17" t="s">
        <v>443</v>
      </c>
      <c r="K237" s="17" t="s">
        <v>439</v>
      </c>
      <c r="L237" s="17" t="s">
        <v>443</v>
      </c>
      <c r="M237" s="17" t="s">
        <v>439</v>
      </c>
      <c r="N237" s="17" t="s">
        <v>443</v>
      </c>
      <c r="O237" s="17" t="s">
        <v>439</v>
      </c>
      <c r="P237" s="17" t="s">
        <v>443</v>
      </c>
      <c r="Q237" s="17" t="s">
        <v>439</v>
      </c>
      <c r="R237" s="17" t="s">
        <v>443</v>
      </c>
      <c r="S237" s="17" t="s">
        <v>439</v>
      </c>
      <c r="T237" s="17" t="s">
        <v>443</v>
      </c>
      <c r="U237" s="17" t="s">
        <v>439</v>
      </c>
      <c r="V237" s="8" t="s">
        <v>354</v>
      </c>
      <c r="W237" s="17">
        <f t="shared" si="207"/>
        <v>16</v>
      </c>
      <c r="X237" s="17">
        <f t="shared" si="208"/>
        <v>19</v>
      </c>
      <c r="Y237" s="17">
        <f t="shared" si="209"/>
        <v>16</v>
      </c>
      <c r="Z237" s="17">
        <f t="shared" si="210"/>
        <v>19</v>
      </c>
      <c r="AA237" s="17">
        <f t="shared" si="211"/>
        <v>16</v>
      </c>
      <c r="AB237" s="17">
        <f t="shared" si="212"/>
        <v>19</v>
      </c>
      <c r="AC237" s="17">
        <f t="shared" si="213"/>
        <v>16</v>
      </c>
      <c r="AD237" s="17">
        <f t="shared" si="214"/>
        <v>19</v>
      </c>
      <c r="AE237" s="17">
        <f t="shared" si="215"/>
        <v>16</v>
      </c>
      <c r="AF237" s="17">
        <f t="shared" si="216"/>
        <v>19</v>
      </c>
      <c r="AG237" s="17">
        <f t="shared" si="217"/>
        <v>16</v>
      </c>
      <c r="AH237" s="17">
        <f t="shared" si="218"/>
        <v>19</v>
      </c>
      <c r="AI237" s="17">
        <f t="shared" si="219"/>
        <v>16</v>
      </c>
      <c r="AJ237" s="17">
        <f t="shared" si="220"/>
        <v>19</v>
      </c>
      <c r="AK237" s="17" t="str">
        <f t="shared" si="221"/>
        <v>4pm-7pm</v>
      </c>
      <c r="AL237" s="17" t="str">
        <f t="shared" si="222"/>
        <v>4pm-7pm</v>
      </c>
      <c r="AM237" s="17" t="str">
        <f t="shared" si="223"/>
        <v>4pm-7pm</v>
      </c>
      <c r="AN237" s="17" t="str">
        <f t="shared" si="224"/>
        <v>4pm-7pm</v>
      </c>
      <c r="AO237" s="17" t="str">
        <f t="shared" si="225"/>
        <v>4pm-7pm</v>
      </c>
      <c r="AP237" s="17" t="str">
        <f t="shared" si="226"/>
        <v>4pm-7pm</v>
      </c>
      <c r="AQ237" s="17" t="str">
        <f t="shared" si="227"/>
        <v>4pm-7pm</v>
      </c>
      <c r="AR237" s="17" t="s">
        <v>724</v>
      </c>
      <c r="AV237" s="4" t="s">
        <v>29</v>
      </c>
      <c r="AW237" s="4" t="s">
        <v>29</v>
      </c>
      <c r="AX237" s="16" t="str">
        <f t="shared" si="2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7" s="17" t="str">
        <f t="shared" si="230"/>
        <v/>
      </c>
      <c r="AZ237" s="17" t="str">
        <f t="shared" si="231"/>
        <v/>
      </c>
      <c r="BA237" s="17" t="str">
        <f t="shared" si="232"/>
        <v/>
      </c>
      <c r="BB237" s="17" t="str">
        <f t="shared" si="233"/>
        <v>&lt;img src=@img/drinkicon.png@&gt;</v>
      </c>
      <c r="BC237" s="17" t="str">
        <f t="shared" si="234"/>
        <v>&lt;img src=@img/foodicon.png@&gt;</v>
      </c>
      <c r="BD237" s="17" t="str">
        <f t="shared" si="235"/>
        <v>&lt;img src=@img/drinkicon.png@&gt;&lt;img src=@img/foodicon.png@&gt;</v>
      </c>
      <c r="BE237" s="17" t="str">
        <f t="shared" si="236"/>
        <v>drink food  high Lakewood</v>
      </c>
      <c r="BF237" s="17" t="str">
        <f t="shared" si="237"/>
        <v>Lakewood</v>
      </c>
      <c r="BG237" s="17">
        <v>39.726702000000003</v>
      </c>
      <c r="BH237" s="17">
        <v>-105.132611</v>
      </c>
      <c r="BI237" s="17" t="str">
        <f t="shared" si="229"/>
        <v>[39.726702,-105.132611],</v>
      </c>
      <c r="BK237" s="17" t="str">
        <f t="shared" si="269"/>
        <v/>
      </c>
      <c r="BL237" s="7"/>
    </row>
    <row r="238" spans="2:64" ht="18.75" customHeight="1">
      <c r="B238" s="17" t="s">
        <v>929</v>
      </c>
      <c r="C238" t="s">
        <v>305</v>
      </c>
      <c r="E238" s="17" t="s">
        <v>1083</v>
      </c>
      <c r="G238" s="16" t="s">
        <v>930</v>
      </c>
      <c r="W238" s="17" t="str">
        <f t="shared" si="207"/>
        <v/>
      </c>
      <c r="X238" s="17" t="str">
        <f t="shared" si="208"/>
        <v/>
      </c>
      <c r="Y238" s="17" t="str">
        <f t="shared" si="209"/>
        <v/>
      </c>
      <c r="Z238" s="17" t="str">
        <f t="shared" si="210"/>
        <v/>
      </c>
      <c r="AA238" s="17" t="str">
        <f t="shared" si="211"/>
        <v/>
      </c>
      <c r="AB238" s="17" t="str">
        <f t="shared" si="212"/>
        <v/>
      </c>
      <c r="AC238" s="17" t="str">
        <f t="shared" si="213"/>
        <v/>
      </c>
      <c r="AD238" s="17" t="str">
        <f t="shared" si="214"/>
        <v/>
      </c>
      <c r="AE238" s="17" t="str">
        <f t="shared" si="215"/>
        <v/>
      </c>
      <c r="AF238" s="17" t="str">
        <f t="shared" si="216"/>
        <v/>
      </c>
      <c r="AG238" s="17" t="str">
        <f t="shared" si="217"/>
        <v/>
      </c>
      <c r="AH238" s="17" t="str">
        <f t="shared" si="218"/>
        <v/>
      </c>
      <c r="AI238" s="17" t="str">
        <f t="shared" si="219"/>
        <v/>
      </c>
      <c r="AJ238" s="17" t="str">
        <f t="shared" si="220"/>
        <v/>
      </c>
      <c r="AK238" s="17" t="str">
        <f t="shared" si="221"/>
        <v/>
      </c>
      <c r="AL238" s="17" t="str">
        <f t="shared" si="222"/>
        <v/>
      </c>
      <c r="AM238" s="17" t="str">
        <f t="shared" si="223"/>
        <v/>
      </c>
      <c r="AN238" s="17" t="str">
        <f t="shared" si="224"/>
        <v/>
      </c>
      <c r="AO238" s="17" t="str">
        <f t="shared" si="225"/>
        <v/>
      </c>
      <c r="AP238" s="17" t="str">
        <f t="shared" si="226"/>
        <v/>
      </c>
      <c r="AQ238" s="17" t="str">
        <f t="shared" si="227"/>
        <v/>
      </c>
      <c r="AR238" s="17"/>
      <c r="AV238" s="4" t="s">
        <v>30</v>
      </c>
      <c r="AW238" s="4" t="s">
        <v>30</v>
      </c>
      <c r="AX238" s="16" t="str">
        <f t="shared" si="2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8" s="17" t="str">
        <f t="shared" si="230"/>
        <v/>
      </c>
      <c r="AZ238" s="17" t="str">
        <f t="shared" si="231"/>
        <v/>
      </c>
      <c r="BA238" s="17" t="str">
        <f t="shared" si="232"/>
        <v/>
      </c>
      <c r="BB238" s="17" t="str">
        <f t="shared" si="233"/>
        <v/>
      </c>
      <c r="BC238" s="17" t="str">
        <f t="shared" si="234"/>
        <v/>
      </c>
      <c r="BD238" s="17" t="str">
        <f t="shared" si="235"/>
        <v/>
      </c>
      <c r="BE238" s="17" t="str">
        <f t="shared" si="236"/>
        <v xml:space="preserve"> med Downtown</v>
      </c>
      <c r="BF238" s="17" t="str">
        <f t="shared" si="237"/>
        <v>Downtown</v>
      </c>
      <c r="BG238" s="17">
        <v>39.744874000000003</v>
      </c>
      <c r="BH238" s="17">
        <v>-104.99556800000001</v>
      </c>
      <c r="BI238" s="17" t="str">
        <f t="shared" si="229"/>
        <v>[39.744874,-104.995568],</v>
      </c>
      <c r="BK238" s="17" t="str">
        <f t="shared" si="269"/>
        <v/>
      </c>
      <c r="BL238" s="17"/>
    </row>
    <row r="239" spans="2:64" ht="18.75" customHeight="1">
      <c r="B239" s="17" t="s">
        <v>901</v>
      </c>
      <c r="C239" t="s">
        <v>841</v>
      </c>
      <c r="E239" s="17" t="s">
        <v>1083</v>
      </c>
      <c r="G239" s="17" t="s">
        <v>542</v>
      </c>
      <c r="H239" t="s">
        <v>436</v>
      </c>
      <c r="I239" t="s">
        <v>437</v>
      </c>
      <c r="J239" t="s">
        <v>436</v>
      </c>
      <c r="K239" t="s">
        <v>437</v>
      </c>
      <c r="L239" t="s">
        <v>436</v>
      </c>
      <c r="M239" t="s">
        <v>437</v>
      </c>
      <c r="N239" t="s">
        <v>436</v>
      </c>
      <c r="O239" t="s">
        <v>437</v>
      </c>
      <c r="P239" t="s">
        <v>436</v>
      </c>
      <c r="Q239" t="s">
        <v>437</v>
      </c>
      <c r="R239" t="s">
        <v>436</v>
      </c>
      <c r="S239" t="s">
        <v>437</v>
      </c>
      <c r="T239" t="s">
        <v>436</v>
      </c>
      <c r="U239" t="s">
        <v>437</v>
      </c>
      <c r="V239" s="8" t="s">
        <v>355</v>
      </c>
      <c r="W239" s="17">
        <f t="shared" si="207"/>
        <v>15</v>
      </c>
      <c r="X239" s="17">
        <f t="shared" si="208"/>
        <v>18.3</v>
      </c>
      <c r="Y239" s="17">
        <f t="shared" si="209"/>
        <v>15</v>
      </c>
      <c r="Z239" s="17">
        <f t="shared" si="210"/>
        <v>18.3</v>
      </c>
      <c r="AA239" s="17">
        <f t="shared" si="211"/>
        <v>15</v>
      </c>
      <c r="AB239" s="17">
        <f t="shared" si="212"/>
        <v>18.3</v>
      </c>
      <c r="AC239" s="17">
        <f t="shared" si="213"/>
        <v>15</v>
      </c>
      <c r="AD239" s="17">
        <f t="shared" si="214"/>
        <v>18.3</v>
      </c>
      <c r="AE239" s="17">
        <f t="shared" si="215"/>
        <v>15</v>
      </c>
      <c r="AF239" s="17">
        <f t="shared" si="216"/>
        <v>18.3</v>
      </c>
      <c r="AG239" s="17">
        <f t="shared" si="217"/>
        <v>15</v>
      </c>
      <c r="AH239" s="17">
        <f t="shared" si="218"/>
        <v>18.3</v>
      </c>
      <c r="AI239" s="17">
        <f t="shared" si="219"/>
        <v>15</v>
      </c>
      <c r="AJ239" s="17">
        <f t="shared" si="220"/>
        <v>18.3</v>
      </c>
      <c r="AK239" s="17" t="str">
        <f t="shared" si="221"/>
        <v>3pm-6.3pm</v>
      </c>
      <c r="AL239" s="17" t="str">
        <f t="shared" si="222"/>
        <v>3pm-6.3pm</v>
      </c>
      <c r="AM239" s="17" t="str">
        <f t="shared" si="223"/>
        <v>3pm-6.3pm</v>
      </c>
      <c r="AN239" s="17" t="str">
        <f t="shared" si="224"/>
        <v>3pm-6.3pm</v>
      </c>
      <c r="AO239" s="17" t="str">
        <f t="shared" si="225"/>
        <v>3pm-6.3pm</v>
      </c>
      <c r="AP239" s="17" t="str">
        <f t="shared" si="226"/>
        <v>3pm-6.3pm</v>
      </c>
      <c r="AQ239" s="17" t="str">
        <f t="shared" si="227"/>
        <v>3pm-6.3pm</v>
      </c>
      <c r="AR239" s="1" t="s">
        <v>725</v>
      </c>
      <c r="AV239" s="4" t="s">
        <v>29</v>
      </c>
      <c r="AW239" s="4" t="s">
        <v>29</v>
      </c>
      <c r="AX239" s="16" t="str">
        <f t="shared" si="22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9" s="17" t="str">
        <f t="shared" si="230"/>
        <v/>
      </c>
      <c r="AZ239" s="17" t="str">
        <f t="shared" si="231"/>
        <v/>
      </c>
      <c r="BA239" s="17" t="str">
        <f t="shared" si="232"/>
        <v/>
      </c>
      <c r="BB239" s="17" t="str">
        <f t="shared" si="233"/>
        <v>&lt;img src=@img/drinkicon.png@&gt;</v>
      </c>
      <c r="BC239" s="17" t="str">
        <f t="shared" si="234"/>
        <v>&lt;img src=@img/foodicon.png@&gt;</v>
      </c>
      <c r="BD239" s="17" t="str">
        <f t="shared" si="235"/>
        <v>&lt;img src=@img/drinkicon.png@&gt;&lt;img src=@img/foodicon.png@&gt;</v>
      </c>
      <c r="BE239" s="17" t="str">
        <f t="shared" si="236"/>
        <v>drink food  med highlands</v>
      </c>
      <c r="BF239" s="17" t="str">
        <f t="shared" si="237"/>
        <v>Highlands</v>
      </c>
      <c r="BG239" s="17">
        <v>39.742266000000001</v>
      </c>
      <c r="BH239" s="17">
        <v>-105.041906</v>
      </c>
      <c r="BI239" s="17" t="str">
        <f t="shared" si="229"/>
        <v>[39.742266,-105.041906],</v>
      </c>
      <c r="BK239" s="17" t="str">
        <f t="shared" si="269"/>
        <v/>
      </c>
      <c r="BL239" s="7"/>
    </row>
    <row r="240" spans="2:64" ht="18.75" customHeight="1">
      <c r="B240" t="s">
        <v>216</v>
      </c>
      <c r="C240" t="s">
        <v>271</v>
      </c>
      <c r="E240" s="17" t="s">
        <v>1083</v>
      </c>
      <c r="G240" s="17" t="s">
        <v>613</v>
      </c>
      <c r="J240" t="s">
        <v>443</v>
      </c>
      <c r="K240" t="s">
        <v>438</v>
      </c>
      <c r="L240" t="s">
        <v>443</v>
      </c>
      <c r="M240" t="s">
        <v>438</v>
      </c>
      <c r="N240" t="s">
        <v>443</v>
      </c>
      <c r="O240" t="s">
        <v>438</v>
      </c>
      <c r="P240" t="s">
        <v>443</v>
      </c>
      <c r="Q240" t="s">
        <v>438</v>
      </c>
      <c r="R240" t="s">
        <v>443</v>
      </c>
      <c r="S240" t="s">
        <v>438</v>
      </c>
      <c r="V240" s="8" t="s">
        <v>404</v>
      </c>
      <c r="W240" s="17" t="str">
        <f t="shared" si="207"/>
        <v/>
      </c>
      <c r="X240" s="17" t="str">
        <f t="shared" si="208"/>
        <v/>
      </c>
      <c r="Y240" s="17">
        <f t="shared" si="209"/>
        <v>16</v>
      </c>
      <c r="Z240" s="17">
        <f t="shared" si="210"/>
        <v>18</v>
      </c>
      <c r="AA240" s="17">
        <f t="shared" si="211"/>
        <v>16</v>
      </c>
      <c r="AB240" s="17">
        <f t="shared" si="212"/>
        <v>18</v>
      </c>
      <c r="AC240" s="17">
        <f t="shared" si="213"/>
        <v>16</v>
      </c>
      <c r="AD240" s="17">
        <f t="shared" si="214"/>
        <v>18</v>
      </c>
      <c r="AE240" s="17">
        <f t="shared" si="215"/>
        <v>16</v>
      </c>
      <c r="AF240" s="17">
        <f t="shared" si="216"/>
        <v>18</v>
      </c>
      <c r="AG240" s="17">
        <f t="shared" si="217"/>
        <v>16</v>
      </c>
      <c r="AH240" s="17">
        <f t="shared" si="218"/>
        <v>18</v>
      </c>
      <c r="AI240" s="17" t="str">
        <f t="shared" si="219"/>
        <v/>
      </c>
      <c r="AJ240" s="17" t="str">
        <f t="shared" si="220"/>
        <v/>
      </c>
      <c r="AK240" s="17" t="str">
        <f t="shared" si="221"/>
        <v/>
      </c>
      <c r="AL240" s="17" t="str">
        <f t="shared" si="222"/>
        <v>4pm-6pm</v>
      </c>
      <c r="AM240" s="17" t="str">
        <f t="shared" si="223"/>
        <v>4pm-6pm</v>
      </c>
      <c r="AN240" s="17" t="str">
        <f t="shared" si="224"/>
        <v>4pm-6pm</v>
      </c>
      <c r="AO240" s="17" t="str">
        <f t="shared" si="225"/>
        <v>4pm-6pm</v>
      </c>
      <c r="AP240" s="17" t="str">
        <f t="shared" si="226"/>
        <v>4pm-6pm</v>
      </c>
      <c r="AQ240" s="17" t="str">
        <f t="shared" si="227"/>
        <v/>
      </c>
      <c r="AR240" s="17" t="s">
        <v>795</v>
      </c>
      <c r="AV240" s="17" t="s">
        <v>29</v>
      </c>
      <c r="AW240" s="17" t="s">
        <v>29</v>
      </c>
      <c r="AX240" s="16" t="str">
        <f t="shared" si="2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0" s="17" t="str">
        <f t="shared" si="230"/>
        <v/>
      </c>
      <c r="AZ240" s="17" t="str">
        <f t="shared" si="231"/>
        <v/>
      </c>
      <c r="BA240" s="17" t="str">
        <f t="shared" si="232"/>
        <v/>
      </c>
      <c r="BB240" s="17" t="str">
        <f t="shared" si="233"/>
        <v>&lt;img src=@img/drinkicon.png@&gt;</v>
      </c>
      <c r="BC240" s="17" t="str">
        <f t="shared" si="234"/>
        <v>&lt;img src=@img/foodicon.png@&gt;</v>
      </c>
      <c r="BD240" s="17" t="str">
        <f t="shared" si="235"/>
        <v>&lt;img src=@img/drinkicon.png@&gt;&lt;img src=@img/foodicon.png@&gt;</v>
      </c>
      <c r="BE240" s="17" t="str">
        <f t="shared" si="236"/>
        <v>drink food  med Baker</v>
      </c>
      <c r="BF240" s="17" t="str">
        <f t="shared" si="237"/>
        <v>Baker</v>
      </c>
      <c r="BG240" s="17">
        <v>39.713577999999998</v>
      </c>
      <c r="BH240" s="17">
        <v>-104.987872</v>
      </c>
      <c r="BI240" s="17" t="str">
        <f t="shared" si="229"/>
        <v>[39.713578,-104.987872],</v>
      </c>
      <c r="BK240" s="17" t="str">
        <f t="shared" si="269"/>
        <v/>
      </c>
      <c r="BL240" s="7"/>
    </row>
    <row r="241" spans="2:64" ht="18.75" customHeight="1">
      <c r="B241" t="s">
        <v>217</v>
      </c>
      <c r="C241" t="s">
        <v>639</v>
      </c>
      <c r="E241" s="17" t="s">
        <v>1083</v>
      </c>
      <c r="G241" s="17" t="s">
        <v>614</v>
      </c>
      <c r="J241" s="17" t="s">
        <v>446</v>
      </c>
      <c r="K241" s="17" t="s">
        <v>439</v>
      </c>
      <c r="L241" s="17" t="s">
        <v>446</v>
      </c>
      <c r="M241" s="17" t="s">
        <v>439</v>
      </c>
      <c r="N241" s="17" t="s">
        <v>446</v>
      </c>
      <c r="O241" s="17" t="s">
        <v>439</v>
      </c>
      <c r="P241" s="17" t="s">
        <v>446</v>
      </c>
      <c r="Q241" s="17" t="s">
        <v>439</v>
      </c>
      <c r="R241" s="17" t="s">
        <v>446</v>
      </c>
      <c r="S241" s="17" t="s">
        <v>439</v>
      </c>
      <c r="T241" s="17"/>
      <c r="U241" s="17"/>
      <c r="V241" s="8" t="s">
        <v>405</v>
      </c>
      <c r="W241" s="17" t="str">
        <f t="shared" si="207"/>
        <v/>
      </c>
      <c r="X241" s="17" t="str">
        <f t="shared" si="208"/>
        <v/>
      </c>
      <c r="Y241" s="17">
        <f t="shared" si="209"/>
        <v>14</v>
      </c>
      <c r="Z241" s="17">
        <f t="shared" si="210"/>
        <v>19</v>
      </c>
      <c r="AA241" s="17">
        <f t="shared" si="211"/>
        <v>14</v>
      </c>
      <c r="AB241" s="17">
        <f t="shared" si="212"/>
        <v>19</v>
      </c>
      <c r="AC241" s="17">
        <f t="shared" si="213"/>
        <v>14</v>
      </c>
      <c r="AD241" s="17">
        <f t="shared" si="214"/>
        <v>19</v>
      </c>
      <c r="AE241" s="17">
        <f t="shared" si="215"/>
        <v>14</v>
      </c>
      <c r="AF241" s="17">
        <f t="shared" si="216"/>
        <v>19</v>
      </c>
      <c r="AG241" s="17">
        <f t="shared" si="217"/>
        <v>14</v>
      </c>
      <c r="AH241" s="17">
        <f t="shared" si="218"/>
        <v>19</v>
      </c>
      <c r="AI241" s="17" t="str">
        <f t="shared" si="219"/>
        <v/>
      </c>
      <c r="AJ241" s="17" t="str">
        <f t="shared" si="220"/>
        <v/>
      </c>
      <c r="AK241" s="17" t="str">
        <f t="shared" si="221"/>
        <v/>
      </c>
      <c r="AL241" s="17" t="str">
        <f t="shared" si="222"/>
        <v>2pm-7pm</v>
      </c>
      <c r="AM241" s="17" t="str">
        <f t="shared" si="223"/>
        <v>2pm-7pm</v>
      </c>
      <c r="AN241" s="17" t="str">
        <f t="shared" si="224"/>
        <v>2pm-7pm</v>
      </c>
      <c r="AO241" s="17" t="str">
        <f t="shared" si="225"/>
        <v>2pm-7pm</v>
      </c>
      <c r="AP241" s="17" t="str">
        <f t="shared" si="226"/>
        <v>2pm-7pm</v>
      </c>
      <c r="AQ241" s="17" t="str">
        <f t="shared" si="227"/>
        <v/>
      </c>
      <c r="AR241" s="17" t="s">
        <v>796</v>
      </c>
      <c r="AV241" s="17" t="s">
        <v>29</v>
      </c>
      <c r="AW241" s="17" t="s">
        <v>29</v>
      </c>
      <c r="AX241" s="16" t="str">
        <f t="shared" si="2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1" s="17" t="str">
        <f t="shared" si="230"/>
        <v/>
      </c>
      <c r="AZ241" s="17" t="str">
        <f t="shared" si="231"/>
        <v/>
      </c>
      <c r="BA241" s="17" t="str">
        <f t="shared" si="232"/>
        <v/>
      </c>
      <c r="BB241" s="17" t="str">
        <f t="shared" si="233"/>
        <v>&lt;img src=@img/drinkicon.png@&gt;</v>
      </c>
      <c r="BC241" s="17" t="str">
        <f t="shared" si="234"/>
        <v>&lt;img src=@img/foodicon.png@&gt;</v>
      </c>
      <c r="BD241" s="17" t="str">
        <f t="shared" si="235"/>
        <v>&lt;img src=@img/drinkicon.png@&gt;&lt;img src=@img/foodicon.png@&gt;</v>
      </c>
      <c r="BE241" s="17" t="str">
        <f t="shared" si="236"/>
        <v>drink food  med Cherry</v>
      </c>
      <c r="BF241" s="17" t="str">
        <f t="shared" si="237"/>
        <v>Cherry Creek</v>
      </c>
      <c r="BG241" s="17">
        <v>39.718888</v>
      </c>
      <c r="BH241" s="17">
        <v>-104.95562099999999</v>
      </c>
      <c r="BI241" s="17" t="str">
        <f t="shared" si="229"/>
        <v>[39.718888,-104.955621],</v>
      </c>
      <c r="BK241" s="17" t="str">
        <f t="shared" si="269"/>
        <v/>
      </c>
      <c r="BL241" s="7"/>
    </row>
    <row r="242" spans="2:64" ht="18.75" customHeight="1">
      <c r="B242" t="s">
        <v>218</v>
      </c>
      <c r="C242" t="s">
        <v>306</v>
      </c>
      <c r="E242" s="17" t="s">
        <v>1083</v>
      </c>
      <c r="G242" s="17" t="s">
        <v>615</v>
      </c>
      <c r="J242" t="s">
        <v>454</v>
      </c>
      <c r="K242" t="s">
        <v>438</v>
      </c>
      <c r="L242" s="17" t="s">
        <v>454</v>
      </c>
      <c r="M242" s="17" t="s">
        <v>438</v>
      </c>
      <c r="N242" s="17" t="s">
        <v>454</v>
      </c>
      <c r="O242" s="17" t="s">
        <v>438</v>
      </c>
      <c r="P242" s="17" t="s">
        <v>454</v>
      </c>
      <c r="Q242" s="17" t="s">
        <v>438</v>
      </c>
      <c r="R242" s="17" t="s">
        <v>454</v>
      </c>
      <c r="S242" s="17" t="s">
        <v>438</v>
      </c>
      <c r="V242" s="8" t="s">
        <v>332</v>
      </c>
      <c r="W242" s="17" t="str">
        <f t="shared" si="207"/>
        <v/>
      </c>
      <c r="X242" s="17" t="str">
        <f t="shared" si="208"/>
        <v/>
      </c>
      <c r="Y242" s="17">
        <f t="shared" si="209"/>
        <v>15.3</v>
      </c>
      <c r="Z242" s="17">
        <f t="shared" si="210"/>
        <v>18</v>
      </c>
      <c r="AA242" s="17">
        <f t="shared" si="211"/>
        <v>15.3</v>
      </c>
      <c r="AB242" s="17">
        <f t="shared" si="212"/>
        <v>18</v>
      </c>
      <c r="AC242" s="17">
        <f t="shared" si="213"/>
        <v>15.3</v>
      </c>
      <c r="AD242" s="17">
        <f t="shared" si="214"/>
        <v>18</v>
      </c>
      <c r="AE242" s="17">
        <f t="shared" si="215"/>
        <v>15.3</v>
      </c>
      <c r="AF242" s="17">
        <f t="shared" si="216"/>
        <v>18</v>
      </c>
      <c r="AG242" s="17">
        <f t="shared" si="217"/>
        <v>15.3</v>
      </c>
      <c r="AH242" s="17">
        <f t="shared" si="218"/>
        <v>18</v>
      </c>
      <c r="AI242" s="17" t="str">
        <f t="shared" si="219"/>
        <v/>
      </c>
      <c r="AJ242" s="17" t="str">
        <f t="shared" si="220"/>
        <v/>
      </c>
      <c r="AK242" s="17" t="str">
        <f t="shared" si="221"/>
        <v/>
      </c>
      <c r="AL242" s="17" t="str">
        <f t="shared" si="222"/>
        <v>3.3pm-6pm</v>
      </c>
      <c r="AM242" s="17" t="str">
        <f t="shared" si="223"/>
        <v>3.3pm-6pm</v>
      </c>
      <c r="AN242" s="17" t="str">
        <f t="shared" si="224"/>
        <v>3.3pm-6pm</v>
      </c>
      <c r="AO242" s="17" t="str">
        <f t="shared" si="225"/>
        <v>3.3pm-6pm</v>
      </c>
      <c r="AP242" s="17" t="str">
        <f t="shared" si="226"/>
        <v>3.3pm-6pm</v>
      </c>
      <c r="AQ242" s="17" t="str">
        <f t="shared" si="227"/>
        <v/>
      </c>
      <c r="AR242" s="17" t="s">
        <v>797</v>
      </c>
      <c r="AV242" s="17" t="s">
        <v>29</v>
      </c>
      <c r="AW242" s="17" t="s">
        <v>30</v>
      </c>
      <c r="AX242" s="16" t="str">
        <f t="shared" si="22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2" s="17" t="str">
        <f t="shared" si="230"/>
        <v/>
      </c>
      <c r="AZ242" s="17" t="str">
        <f t="shared" si="231"/>
        <v/>
      </c>
      <c r="BA242" s="17" t="str">
        <f t="shared" si="232"/>
        <v/>
      </c>
      <c r="BB242" s="17" t="str">
        <f t="shared" si="233"/>
        <v>&lt;img src=@img/drinkicon.png@&gt;</v>
      </c>
      <c r="BC242" s="17" t="str">
        <f t="shared" si="234"/>
        <v/>
      </c>
      <c r="BD242" s="17" t="str">
        <f t="shared" si="235"/>
        <v>&lt;img src=@img/drinkicon.png@&gt;</v>
      </c>
      <c r="BE242" s="17" t="str">
        <f t="shared" si="236"/>
        <v>drink  med LoDo</v>
      </c>
      <c r="BF242" s="17" t="str">
        <f t="shared" si="237"/>
        <v>LoDo</v>
      </c>
      <c r="BG242" s="17">
        <v>39.748978999999999</v>
      </c>
      <c r="BH242" s="17">
        <v>-105.000686</v>
      </c>
      <c r="BI242" s="17" t="str">
        <f t="shared" si="229"/>
        <v>[39.748979,-105.000686],</v>
      </c>
      <c r="BK242" s="17" t="str">
        <f t="shared" si="269"/>
        <v/>
      </c>
      <c r="BL242" s="7"/>
    </row>
    <row r="243" spans="2:64" ht="18.75" customHeight="1">
      <c r="B243" t="s">
        <v>219</v>
      </c>
      <c r="C243" t="s">
        <v>306</v>
      </c>
      <c r="E243" s="17" t="s">
        <v>1083</v>
      </c>
      <c r="G243" s="17" t="s">
        <v>616</v>
      </c>
      <c r="J243" s="17" t="s">
        <v>443</v>
      </c>
      <c r="K243" s="17" t="s">
        <v>438</v>
      </c>
      <c r="L243" s="17" t="s">
        <v>443</v>
      </c>
      <c r="M243" s="17" t="s">
        <v>438</v>
      </c>
      <c r="N243" s="17" t="s">
        <v>443</v>
      </c>
      <c r="O243" s="17" t="s">
        <v>438</v>
      </c>
      <c r="P243" s="17" t="s">
        <v>443</v>
      </c>
      <c r="Q243" s="17" t="s">
        <v>438</v>
      </c>
      <c r="R243" s="17" t="s">
        <v>443</v>
      </c>
      <c r="S243" s="17" t="s">
        <v>438</v>
      </c>
      <c r="T243" s="17"/>
      <c r="U243" s="17"/>
      <c r="V243" s="8" t="s">
        <v>1115</v>
      </c>
      <c r="W243" s="17" t="str">
        <f t="shared" si="207"/>
        <v/>
      </c>
      <c r="X243" s="17" t="str">
        <f t="shared" si="208"/>
        <v/>
      </c>
      <c r="Y243" s="17">
        <f t="shared" si="209"/>
        <v>16</v>
      </c>
      <c r="Z243" s="17">
        <f t="shared" si="210"/>
        <v>18</v>
      </c>
      <c r="AA243" s="17">
        <f t="shared" si="211"/>
        <v>16</v>
      </c>
      <c r="AB243" s="17">
        <f t="shared" si="212"/>
        <v>18</v>
      </c>
      <c r="AC243" s="17">
        <f t="shared" si="213"/>
        <v>16</v>
      </c>
      <c r="AD243" s="17">
        <f t="shared" si="214"/>
        <v>18</v>
      </c>
      <c r="AE243" s="17">
        <f t="shared" si="215"/>
        <v>16</v>
      </c>
      <c r="AF243" s="17">
        <f t="shared" si="216"/>
        <v>18</v>
      </c>
      <c r="AG243" s="17">
        <f t="shared" si="217"/>
        <v>16</v>
      </c>
      <c r="AH243" s="17">
        <f t="shared" si="218"/>
        <v>18</v>
      </c>
      <c r="AI243" s="17" t="str">
        <f t="shared" si="219"/>
        <v/>
      </c>
      <c r="AJ243" s="17" t="str">
        <f t="shared" si="220"/>
        <v/>
      </c>
      <c r="AK243" s="17" t="str">
        <f t="shared" si="221"/>
        <v/>
      </c>
      <c r="AL243" s="17" t="str">
        <f t="shared" si="222"/>
        <v>4pm-6pm</v>
      </c>
      <c r="AM243" s="17" t="str">
        <f t="shared" si="223"/>
        <v>4pm-6pm</v>
      </c>
      <c r="AN243" s="17" t="str">
        <f t="shared" si="224"/>
        <v>4pm-6pm</v>
      </c>
      <c r="AO243" s="17" t="str">
        <f t="shared" si="225"/>
        <v>4pm-6pm</v>
      </c>
      <c r="AP243" s="17" t="str">
        <f t="shared" si="226"/>
        <v>4pm-6pm</v>
      </c>
      <c r="AQ243" s="17" t="str">
        <f t="shared" si="227"/>
        <v/>
      </c>
      <c r="AR243" s="17" t="s">
        <v>798</v>
      </c>
      <c r="AV243" s="17" t="s">
        <v>29</v>
      </c>
      <c r="AW243" s="17" t="s">
        <v>29</v>
      </c>
      <c r="AX243" s="16" t="str">
        <f t="shared" si="2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3" s="17" t="str">
        <f t="shared" si="230"/>
        <v/>
      </c>
      <c r="AZ243" s="17" t="str">
        <f t="shared" si="231"/>
        <v/>
      </c>
      <c r="BA243" s="17" t="str">
        <f t="shared" si="232"/>
        <v/>
      </c>
      <c r="BB243" s="17" t="str">
        <f t="shared" si="233"/>
        <v>&lt;img src=@img/drinkicon.png@&gt;</v>
      </c>
      <c r="BC243" s="17" t="str">
        <f t="shared" si="234"/>
        <v>&lt;img src=@img/foodicon.png@&gt;</v>
      </c>
      <c r="BD243" s="17" t="str">
        <f t="shared" si="235"/>
        <v>&lt;img src=@img/drinkicon.png@&gt;&lt;img src=@img/foodicon.png@&gt;</v>
      </c>
      <c r="BE243" s="17" t="str">
        <f t="shared" si="236"/>
        <v>drink food  med LoDo</v>
      </c>
      <c r="BF243" s="17" t="str">
        <f t="shared" si="237"/>
        <v>LoDo</v>
      </c>
      <c r="BG243" s="17">
        <v>39.753664000000001</v>
      </c>
      <c r="BH243" s="17">
        <v>-104.994817</v>
      </c>
      <c r="BI243" s="17" t="str">
        <f t="shared" si="229"/>
        <v>[39.753664,-104.994817],</v>
      </c>
      <c r="BK243" s="17" t="str">
        <f t="shared" si="269"/>
        <v/>
      </c>
      <c r="BL243" s="7"/>
    </row>
    <row r="244" spans="2:64" ht="18.75" customHeight="1">
      <c r="B244" s="17" t="s">
        <v>145</v>
      </c>
      <c r="C244" t="s">
        <v>271</v>
      </c>
      <c r="E244" s="17" t="s">
        <v>1085</v>
      </c>
      <c r="G244" s="17" t="s">
        <v>543</v>
      </c>
      <c r="H244" t="s">
        <v>436</v>
      </c>
      <c r="I244">
        <v>1800</v>
      </c>
      <c r="J244" t="s">
        <v>436</v>
      </c>
      <c r="K244">
        <v>1800</v>
      </c>
      <c r="L244" t="s">
        <v>436</v>
      </c>
      <c r="M244">
        <v>1800</v>
      </c>
      <c r="N244" s="17" t="s">
        <v>436</v>
      </c>
      <c r="O244" s="17">
        <v>1800</v>
      </c>
      <c r="P244" s="17" t="s">
        <v>436</v>
      </c>
      <c r="Q244" s="17">
        <v>1800</v>
      </c>
      <c r="R244" s="17" t="s">
        <v>436</v>
      </c>
      <c r="S244" s="17">
        <v>1800</v>
      </c>
      <c r="T244" t="s">
        <v>436</v>
      </c>
      <c r="U244">
        <v>1800</v>
      </c>
      <c r="V244" s="8" t="s">
        <v>356</v>
      </c>
      <c r="W244" s="17">
        <f t="shared" si="207"/>
        <v>15</v>
      </c>
      <c r="X244" s="17">
        <f t="shared" si="208"/>
        <v>18</v>
      </c>
      <c r="Y244" s="17">
        <f t="shared" si="209"/>
        <v>15</v>
      </c>
      <c r="Z244" s="17">
        <f t="shared" si="210"/>
        <v>18</v>
      </c>
      <c r="AA244" s="17">
        <f t="shared" si="211"/>
        <v>15</v>
      </c>
      <c r="AB244" s="17">
        <f t="shared" si="212"/>
        <v>18</v>
      </c>
      <c r="AC244" s="17">
        <f t="shared" si="213"/>
        <v>15</v>
      </c>
      <c r="AD244" s="17">
        <f t="shared" si="214"/>
        <v>18</v>
      </c>
      <c r="AE244" s="17">
        <f t="shared" si="215"/>
        <v>15</v>
      </c>
      <c r="AF244" s="17">
        <f t="shared" si="216"/>
        <v>18</v>
      </c>
      <c r="AG244" s="17">
        <f t="shared" si="217"/>
        <v>15</v>
      </c>
      <c r="AH244" s="17">
        <f t="shared" si="218"/>
        <v>18</v>
      </c>
      <c r="AI244" s="17">
        <f t="shared" si="219"/>
        <v>15</v>
      </c>
      <c r="AJ244" s="17">
        <f t="shared" si="220"/>
        <v>18</v>
      </c>
      <c r="AK244" s="17" t="str">
        <f t="shared" si="221"/>
        <v>3pm-6pm</v>
      </c>
      <c r="AL244" s="17" t="str">
        <f t="shared" si="222"/>
        <v>3pm-6pm</v>
      </c>
      <c r="AM244" s="17" t="str">
        <f t="shared" si="223"/>
        <v>3pm-6pm</v>
      </c>
      <c r="AN244" s="17" t="str">
        <f t="shared" si="224"/>
        <v>3pm-6pm</v>
      </c>
      <c r="AO244" s="17" t="str">
        <f t="shared" si="225"/>
        <v>3pm-6pm</v>
      </c>
      <c r="AP244" s="17" t="str">
        <f t="shared" si="226"/>
        <v>3pm-6pm</v>
      </c>
      <c r="AQ244" s="17" t="str">
        <f t="shared" si="227"/>
        <v>3pm-6pm</v>
      </c>
      <c r="AR244" s="17" t="s">
        <v>726</v>
      </c>
      <c r="AV244" s="4" t="s">
        <v>29</v>
      </c>
      <c r="AW244" s="4" t="s">
        <v>30</v>
      </c>
      <c r="AX244" s="16" t="str">
        <f t="shared" si="2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4" s="17" t="str">
        <f t="shared" si="230"/>
        <v/>
      </c>
      <c r="AZ244" s="17" t="str">
        <f t="shared" si="231"/>
        <v/>
      </c>
      <c r="BA244" s="17" t="str">
        <f t="shared" si="232"/>
        <v/>
      </c>
      <c r="BB244" s="17" t="str">
        <f t="shared" si="233"/>
        <v>&lt;img src=@img/drinkicon.png@&gt;</v>
      </c>
      <c r="BC244" s="17" t="str">
        <f t="shared" si="234"/>
        <v/>
      </c>
      <c r="BD244" s="17" t="str">
        <f t="shared" si="235"/>
        <v>&lt;img src=@img/drinkicon.png@&gt;</v>
      </c>
      <c r="BE244" s="17" t="str">
        <f t="shared" si="236"/>
        <v>drink  low Baker</v>
      </c>
      <c r="BF244" s="17" t="str">
        <f t="shared" si="237"/>
        <v>Baker</v>
      </c>
      <c r="BG244" s="17">
        <v>39.716388999999999</v>
      </c>
      <c r="BH244" s="17">
        <v>-104.987758</v>
      </c>
      <c r="BI244" s="17" t="str">
        <f t="shared" si="229"/>
        <v>[39.716389,-104.987758],</v>
      </c>
      <c r="BK244" s="17" t="str">
        <f t="shared" si="269"/>
        <v/>
      </c>
      <c r="BL244" s="7"/>
    </row>
    <row r="245" spans="2:64" ht="18.75" customHeight="1">
      <c r="B245" t="s">
        <v>261</v>
      </c>
      <c r="C245" t="s">
        <v>321</v>
      </c>
      <c r="E245" s="17" t="s">
        <v>1085</v>
      </c>
      <c r="G245" s="17" t="s">
        <v>290</v>
      </c>
      <c r="W245" s="17" t="str">
        <f t="shared" si="207"/>
        <v/>
      </c>
      <c r="X245" s="17" t="str">
        <f t="shared" si="208"/>
        <v/>
      </c>
      <c r="Y245" s="17" t="str">
        <f t="shared" si="209"/>
        <v/>
      </c>
      <c r="Z245" s="17" t="str">
        <f t="shared" si="210"/>
        <v/>
      </c>
      <c r="AA245" s="17" t="str">
        <f t="shared" si="211"/>
        <v/>
      </c>
      <c r="AB245" s="17" t="str">
        <f t="shared" si="212"/>
        <v/>
      </c>
      <c r="AC245" s="17" t="str">
        <f t="shared" si="213"/>
        <v/>
      </c>
      <c r="AD245" s="17" t="str">
        <f t="shared" si="214"/>
        <v/>
      </c>
      <c r="AE245" s="17" t="str">
        <f t="shared" si="215"/>
        <v/>
      </c>
      <c r="AF245" s="17" t="str">
        <f t="shared" si="216"/>
        <v/>
      </c>
      <c r="AG245" s="17" t="str">
        <f t="shared" si="217"/>
        <v/>
      </c>
      <c r="AH245" s="17" t="str">
        <f t="shared" si="218"/>
        <v/>
      </c>
      <c r="AI245" s="17" t="str">
        <f t="shared" si="219"/>
        <v/>
      </c>
      <c r="AJ245" s="17" t="str">
        <f t="shared" si="220"/>
        <v/>
      </c>
      <c r="AK245" s="17" t="str">
        <f t="shared" si="221"/>
        <v/>
      </c>
      <c r="AL245" s="17" t="str">
        <f t="shared" si="222"/>
        <v/>
      </c>
      <c r="AM245" s="17" t="str">
        <f t="shared" si="223"/>
        <v/>
      </c>
      <c r="AN245" s="17" t="str">
        <f t="shared" si="224"/>
        <v/>
      </c>
      <c r="AO245" s="17" t="str">
        <f t="shared" si="225"/>
        <v/>
      </c>
      <c r="AP245" s="17" t="str">
        <f t="shared" si="226"/>
        <v/>
      </c>
      <c r="AQ245" s="17" t="str">
        <f t="shared" si="227"/>
        <v/>
      </c>
      <c r="AR245" t="s">
        <v>834</v>
      </c>
      <c r="AS245" t="s">
        <v>433</v>
      </c>
      <c r="AV245" s="17" t="s">
        <v>30</v>
      </c>
      <c r="AW245" s="17" t="s">
        <v>30</v>
      </c>
      <c r="AX245" s="16" t="str">
        <f t="shared" si="2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5" s="17" t="str">
        <f t="shared" si="230"/>
        <v>&lt;img src=@img/outdoor.png@&gt;</v>
      </c>
      <c r="AZ245" s="17" t="str">
        <f t="shared" si="231"/>
        <v/>
      </c>
      <c r="BA245" s="17" t="str">
        <f t="shared" si="232"/>
        <v/>
      </c>
      <c r="BB245" s="17" t="str">
        <f t="shared" si="233"/>
        <v/>
      </c>
      <c r="BC245" s="17" t="str">
        <f t="shared" si="234"/>
        <v/>
      </c>
      <c r="BD245" s="17" t="str">
        <f t="shared" si="235"/>
        <v>&lt;img src=@img/outdoor.png@&gt;</v>
      </c>
      <c r="BE245" s="17" t="str">
        <f t="shared" si="236"/>
        <v>outdoor  low Ballpark</v>
      </c>
      <c r="BF245" s="17" t="str">
        <f t="shared" si="237"/>
        <v>Ballpark</v>
      </c>
      <c r="BG245" s="17">
        <v>39.75461</v>
      </c>
      <c r="BH245" s="17">
        <v>-104.99092400000001</v>
      </c>
      <c r="BI245" s="17" t="str">
        <f t="shared" si="229"/>
        <v>[39.75461,-104.990924],</v>
      </c>
      <c r="BK245" s="17" t="str">
        <f t="shared" si="269"/>
        <v/>
      </c>
      <c r="BL245" s="7"/>
    </row>
    <row r="246" spans="2:64" ht="18.75" customHeight="1">
      <c r="B246" t="s">
        <v>248</v>
      </c>
      <c r="C246" t="s">
        <v>272</v>
      </c>
      <c r="E246" s="17" t="s">
        <v>1083</v>
      </c>
      <c r="G246" s="17" t="s">
        <v>278</v>
      </c>
      <c r="J246" s="17"/>
      <c r="K246" s="17"/>
      <c r="L246" s="17"/>
      <c r="M246" s="17"/>
      <c r="N246" s="17"/>
      <c r="O246" s="17"/>
      <c r="P246" s="17"/>
      <c r="Q246" s="17"/>
      <c r="R246" s="17"/>
      <c r="S246" s="17"/>
      <c r="T246" s="17"/>
      <c r="U246" s="17"/>
      <c r="W246" s="17" t="str">
        <f t="shared" si="207"/>
        <v/>
      </c>
      <c r="X246" s="17" t="str">
        <f t="shared" si="208"/>
        <v/>
      </c>
      <c r="Y246" s="17" t="str">
        <f t="shared" si="209"/>
        <v/>
      </c>
      <c r="Z246" s="17" t="str">
        <f t="shared" si="210"/>
        <v/>
      </c>
      <c r="AA246" s="17" t="str">
        <f t="shared" si="211"/>
        <v/>
      </c>
      <c r="AB246" s="17" t="str">
        <f t="shared" si="212"/>
        <v/>
      </c>
      <c r="AC246" s="17" t="str">
        <f t="shared" si="213"/>
        <v/>
      </c>
      <c r="AD246" s="17" t="str">
        <f t="shared" si="214"/>
        <v/>
      </c>
      <c r="AE246" s="17" t="str">
        <f t="shared" si="215"/>
        <v/>
      </c>
      <c r="AF246" s="17" t="str">
        <f t="shared" si="216"/>
        <v/>
      </c>
      <c r="AG246" s="17" t="str">
        <f t="shared" si="217"/>
        <v/>
      </c>
      <c r="AH246" s="17" t="str">
        <f t="shared" si="218"/>
        <v/>
      </c>
      <c r="AI246" s="17" t="str">
        <f t="shared" si="219"/>
        <v/>
      </c>
      <c r="AJ246" s="17" t="str">
        <f t="shared" si="220"/>
        <v/>
      </c>
      <c r="AK246" s="17" t="str">
        <f t="shared" si="221"/>
        <v/>
      </c>
      <c r="AL246" s="17" t="str">
        <f t="shared" si="222"/>
        <v/>
      </c>
      <c r="AM246" s="17" t="str">
        <f t="shared" si="223"/>
        <v/>
      </c>
      <c r="AN246" s="17" t="str">
        <f t="shared" si="224"/>
        <v/>
      </c>
      <c r="AO246" s="17" t="str">
        <f t="shared" si="225"/>
        <v/>
      </c>
      <c r="AP246" s="17" t="str">
        <f t="shared" si="226"/>
        <v/>
      </c>
      <c r="AQ246" s="17" t="str">
        <f t="shared" si="227"/>
        <v/>
      </c>
      <c r="AR246" s="17" t="s">
        <v>428</v>
      </c>
      <c r="AS246" t="s">
        <v>433</v>
      </c>
      <c r="AV246" s="17" t="s">
        <v>30</v>
      </c>
      <c r="AW246" s="17" t="s">
        <v>30</v>
      </c>
      <c r="AX246" s="16" t="str">
        <f t="shared" si="2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6" s="17" t="str">
        <f t="shared" si="230"/>
        <v>&lt;img src=@img/outdoor.png@&gt;</v>
      </c>
      <c r="AZ246" s="17" t="str">
        <f t="shared" si="231"/>
        <v/>
      </c>
      <c r="BA246" s="17" t="str">
        <f t="shared" si="232"/>
        <v/>
      </c>
      <c r="BB246" s="17" t="str">
        <f t="shared" si="233"/>
        <v/>
      </c>
      <c r="BC246" s="17" t="str">
        <f t="shared" si="234"/>
        <v/>
      </c>
      <c r="BD246" s="17" t="str">
        <f t="shared" si="235"/>
        <v>&lt;img src=@img/outdoor.png@&gt;</v>
      </c>
      <c r="BE246" s="17" t="str">
        <f t="shared" si="236"/>
        <v>outdoor  med RiNo</v>
      </c>
      <c r="BF246" s="17" t="str">
        <f t="shared" si="237"/>
        <v>RiNo</v>
      </c>
      <c r="BG246" s="17">
        <v>39.76153</v>
      </c>
      <c r="BH246" s="17">
        <v>-104.98388300000001</v>
      </c>
      <c r="BI246" s="17" t="str">
        <f t="shared" si="229"/>
        <v>[39.76153,-104.983883],</v>
      </c>
      <c r="BK246" s="17" t="str">
        <f t="shared" si="269"/>
        <v/>
      </c>
      <c r="BL246" s="7"/>
    </row>
    <row r="247" spans="2:64" ht="18.75" customHeight="1">
      <c r="B247" t="s">
        <v>146</v>
      </c>
      <c r="C247" t="s">
        <v>301</v>
      </c>
      <c r="E247" s="17" t="s">
        <v>1083</v>
      </c>
      <c r="G247" s="17" t="s">
        <v>544</v>
      </c>
      <c r="H247" t="s">
        <v>436</v>
      </c>
      <c r="I247" t="s">
        <v>438</v>
      </c>
      <c r="J247" s="17" t="s">
        <v>436</v>
      </c>
      <c r="K247" s="17" t="s">
        <v>438</v>
      </c>
      <c r="L247" s="17" t="s">
        <v>436</v>
      </c>
      <c r="M247" s="17" t="s">
        <v>438</v>
      </c>
      <c r="N247" s="17" t="s">
        <v>436</v>
      </c>
      <c r="O247" s="17" t="s">
        <v>438</v>
      </c>
      <c r="P247" s="17" t="s">
        <v>436</v>
      </c>
      <c r="Q247" s="17" t="s">
        <v>438</v>
      </c>
      <c r="R247" s="17" t="s">
        <v>436</v>
      </c>
      <c r="S247" s="17" t="s">
        <v>438</v>
      </c>
      <c r="T247" s="17" t="s">
        <v>436</v>
      </c>
      <c r="U247" s="17" t="s">
        <v>438</v>
      </c>
      <c r="V247" s="8" t="s">
        <v>1116</v>
      </c>
      <c r="W247" s="17">
        <f t="shared" si="207"/>
        <v>15</v>
      </c>
      <c r="X247" s="17">
        <f t="shared" si="208"/>
        <v>18</v>
      </c>
      <c r="Y247" s="17">
        <f t="shared" si="209"/>
        <v>15</v>
      </c>
      <c r="Z247" s="17">
        <f t="shared" si="210"/>
        <v>18</v>
      </c>
      <c r="AA247" s="17">
        <f t="shared" si="211"/>
        <v>15</v>
      </c>
      <c r="AB247" s="17">
        <f t="shared" si="212"/>
        <v>18</v>
      </c>
      <c r="AC247" s="17">
        <f t="shared" si="213"/>
        <v>15</v>
      </c>
      <c r="AD247" s="17">
        <f t="shared" si="214"/>
        <v>18</v>
      </c>
      <c r="AE247" s="17">
        <f t="shared" si="215"/>
        <v>15</v>
      </c>
      <c r="AF247" s="17">
        <f t="shared" si="216"/>
        <v>18</v>
      </c>
      <c r="AG247" s="17">
        <f t="shared" si="217"/>
        <v>15</v>
      </c>
      <c r="AH247" s="17">
        <f t="shared" si="218"/>
        <v>18</v>
      </c>
      <c r="AI247" s="17">
        <f t="shared" si="219"/>
        <v>15</v>
      </c>
      <c r="AJ247" s="17">
        <f t="shared" si="220"/>
        <v>18</v>
      </c>
      <c r="AK247" s="17" t="str">
        <f t="shared" si="221"/>
        <v>3pm-6pm</v>
      </c>
      <c r="AL247" s="17" t="str">
        <f t="shared" si="222"/>
        <v>3pm-6pm</v>
      </c>
      <c r="AM247" s="17" t="str">
        <f t="shared" si="223"/>
        <v>3pm-6pm</v>
      </c>
      <c r="AN247" s="17" t="str">
        <f t="shared" si="224"/>
        <v>3pm-6pm</v>
      </c>
      <c r="AO247" s="17" t="str">
        <f t="shared" si="225"/>
        <v>3pm-6pm</v>
      </c>
      <c r="AP247" s="17" t="str">
        <f t="shared" si="226"/>
        <v>3pm-6pm</v>
      </c>
      <c r="AQ247" s="17" t="str">
        <f t="shared" si="227"/>
        <v>3pm-6pm</v>
      </c>
      <c r="AR247" s="1" t="s">
        <v>727</v>
      </c>
      <c r="AV247" s="4" t="s">
        <v>29</v>
      </c>
      <c r="AW247" s="4" t="s">
        <v>29</v>
      </c>
      <c r="AX247" s="16" t="str">
        <f t="shared" si="2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7" s="17" t="str">
        <f t="shared" si="230"/>
        <v/>
      </c>
      <c r="AZ247" s="17" t="str">
        <f t="shared" si="231"/>
        <v/>
      </c>
      <c r="BA247" s="17" t="str">
        <f t="shared" si="232"/>
        <v/>
      </c>
      <c r="BB247" s="17" t="str">
        <f t="shared" si="233"/>
        <v>&lt;img src=@img/drinkicon.png@&gt;</v>
      </c>
      <c r="BC247" s="17" t="str">
        <f t="shared" si="234"/>
        <v>&lt;img src=@img/foodicon.png@&gt;</v>
      </c>
      <c r="BD247" s="17" t="str">
        <f t="shared" si="235"/>
        <v>&lt;img src=@img/drinkicon.png@&gt;&lt;img src=@img/foodicon.png@&gt;</v>
      </c>
      <c r="BE247" s="17" t="str">
        <f t="shared" si="236"/>
        <v>drink food  med Uptown</v>
      </c>
      <c r="BF247" s="17" t="str">
        <f t="shared" si="237"/>
        <v>Uptown</v>
      </c>
      <c r="BG247" s="17">
        <v>39.743614000000001</v>
      </c>
      <c r="BH247" s="17">
        <v>-104.980378</v>
      </c>
      <c r="BI247" s="17" t="str">
        <f t="shared" si="229"/>
        <v>[39.743614,-104.980378],</v>
      </c>
      <c r="BK247" s="17" t="str">
        <f t="shared" si="269"/>
        <v/>
      </c>
      <c r="BL247" s="7"/>
    </row>
    <row r="248" spans="2:64" ht="18.75" customHeight="1">
      <c r="B248" t="s">
        <v>220</v>
      </c>
      <c r="C248" t="s">
        <v>306</v>
      </c>
      <c r="E248" s="17" t="s">
        <v>1084</v>
      </c>
      <c r="G248" s="17" t="s">
        <v>617</v>
      </c>
      <c r="J248" s="17" t="s">
        <v>443</v>
      </c>
      <c r="K248" s="17" t="s">
        <v>439</v>
      </c>
      <c r="L248" s="17" t="s">
        <v>443</v>
      </c>
      <c r="M248" s="17" t="s">
        <v>439</v>
      </c>
      <c r="N248" s="17" t="s">
        <v>443</v>
      </c>
      <c r="O248" s="17" t="s">
        <v>439</v>
      </c>
      <c r="P248" s="17" t="s">
        <v>443</v>
      </c>
      <c r="Q248" s="17" t="s">
        <v>439</v>
      </c>
      <c r="R248" s="17" t="s">
        <v>443</v>
      </c>
      <c r="S248" s="17" t="s">
        <v>439</v>
      </c>
      <c r="T248" s="17"/>
      <c r="U248" s="17"/>
      <c r="V248" s="8" t="s">
        <v>406</v>
      </c>
      <c r="W248" s="17" t="str">
        <f t="shared" si="207"/>
        <v/>
      </c>
      <c r="X248" s="17" t="str">
        <f t="shared" si="208"/>
        <v/>
      </c>
      <c r="Y248" s="17">
        <f t="shared" si="209"/>
        <v>16</v>
      </c>
      <c r="Z248" s="17">
        <f t="shared" si="210"/>
        <v>19</v>
      </c>
      <c r="AA248" s="17">
        <f t="shared" si="211"/>
        <v>16</v>
      </c>
      <c r="AB248" s="17">
        <f t="shared" si="212"/>
        <v>19</v>
      </c>
      <c r="AC248" s="17">
        <f t="shared" si="213"/>
        <v>16</v>
      </c>
      <c r="AD248" s="17">
        <f t="shared" si="214"/>
        <v>19</v>
      </c>
      <c r="AE248" s="17">
        <f t="shared" si="215"/>
        <v>16</v>
      </c>
      <c r="AF248" s="17">
        <f t="shared" si="216"/>
        <v>19</v>
      </c>
      <c r="AG248" s="17">
        <f t="shared" si="217"/>
        <v>16</v>
      </c>
      <c r="AH248" s="17">
        <f t="shared" si="218"/>
        <v>19</v>
      </c>
      <c r="AI248" s="17" t="str">
        <f t="shared" si="219"/>
        <v/>
      </c>
      <c r="AJ248" s="17" t="str">
        <f t="shared" si="220"/>
        <v/>
      </c>
      <c r="AK248" s="17" t="str">
        <f t="shared" si="221"/>
        <v/>
      </c>
      <c r="AL248" s="17" t="str">
        <f t="shared" si="222"/>
        <v>4pm-7pm</v>
      </c>
      <c r="AM248" s="17" t="str">
        <f t="shared" si="223"/>
        <v>4pm-7pm</v>
      </c>
      <c r="AN248" s="17" t="str">
        <f t="shared" si="224"/>
        <v>4pm-7pm</v>
      </c>
      <c r="AO248" s="17" t="str">
        <f t="shared" si="225"/>
        <v>4pm-7pm</v>
      </c>
      <c r="AP248" s="17" t="str">
        <f t="shared" si="226"/>
        <v>4pm-7pm</v>
      </c>
      <c r="AQ248" s="17" t="str">
        <f t="shared" si="227"/>
        <v/>
      </c>
      <c r="AR248" s="17" t="s">
        <v>799</v>
      </c>
      <c r="AV248" s="17" t="s">
        <v>29</v>
      </c>
      <c r="AW248" s="17" t="s">
        <v>29</v>
      </c>
      <c r="AX248" s="16" t="str">
        <f t="shared" si="2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8" s="17" t="str">
        <f t="shared" si="230"/>
        <v/>
      </c>
      <c r="AZ248" s="17" t="str">
        <f t="shared" si="231"/>
        <v/>
      </c>
      <c r="BA248" s="17" t="str">
        <f t="shared" si="232"/>
        <v/>
      </c>
      <c r="BB248" s="17" t="str">
        <f t="shared" si="233"/>
        <v>&lt;img src=@img/drinkicon.png@&gt;</v>
      </c>
      <c r="BC248" s="17" t="str">
        <f t="shared" si="234"/>
        <v>&lt;img src=@img/foodicon.png@&gt;</v>
      </c>
      <c r="BD248" s="17" t="str">
        <f t="shared" si="235"/>
        <v>&lt;img src=@img/drinkicon.png@&gt;&lt;img src=@img/foodicon.png@&gt;</v>
      </c>
      <c r="BE248" s="17" t="str">
        <f t="shared" si="236"/>
        <v>drink food  high LoDo</v>
      </c>
      <c r="BF248" s="17" t="str">
        <f t="shared" si="237"/>
        <v>LoDo</v>
      </c>
      <c r="BG248" s="17">
        <v>39.749408000000003</v>
      </c>
      <c r="BH248" s="17">
        <v>-104.998468</v>
      </c>
      <c r="BI248" s="17" t="str">
        <f t="shared" si="229"/>
        <v>[39.749408,-104.998468],</v>
      </c>
      <c r="BK248" s="17" t="str">
        <f t="shared" si="269"/>
        <v/>
      </c>
      <c r="BL248" s="7"/>
    </row>
    <row r="249" spans="2:64" ht="18.75" customHeight="1">
      <c r="B249" t="s">
        <v>1171</v>
      </c>
      <c r="C249" t="s">
        <v>321</v>
      </c>
      <c r="E249" s="17" t="s">
        <v>1083</v>
      </c>
      <c r="G249" s="17" t="s">
        <v>1172</v>
      </c>
      <c r="H249">
        <v>1400</v>
      </c>
      <c r="I249">
        <v>1800</v>
      </c>
      <c r="J249" s="17">
        <v>1400</v>
      </c>
      <c r="K249" s="17">
        <v>1800</v>
      </c>
      <c r="L249" s="17">
        <v>1400</v>
      </c>
      <c r="M249" s="17">
        <v>1800</v>
      </c>
      <c r="N249" s="17">
        <v>1400</v>
      </c>
      <c r="O249" s="17">
        <v>1800</v>
      </c>
      <c r="P249" s="17">
        <v>1400</v>
      </c>
      <c r="Q249" s="17">
        <v>1800</v>
      </c>
      <c r="R249" s="17">
        <v>1400</v>
      </c>
      <c r="S249" s="17">
        <v>1800</v>
      </c>
      <c r="T249" s="17"/>
      <c r="U249" s="17"/>
      <c r="V249" s="8" t="s">
        <v>1173</v>
      </c>
      <c r="W249" s="17">
        <f t="shared" si="207"/>
        <v>14</v>
      </c>
      <c r="X249" s="17">
        <f t="shared" si="208"/>
        <v>18</v>
      </c>
      <c r="Y249" s="17">
        <f t="shared" si="209"/>
        <v>14</v>
      </c>
      <c r="Z249" s="17">
        <f t="shared" si="210"/>
        <v>18</v>
      </c>
      <c r="AA249" s="17">
        <f t="shared" si="211"/>
        <v>14</v>
      </c>
      <c r="AB249" s="17">
        <f t="shared" si="212"/>
        <v>18</v>
      </c>
      <c r="AC249" s="17">
        <f t="shared" si="213"/>
        <v>14</v>
      </c>
      <c r="AD249" s="17">
        <f t="shared" si="214"/>
        <v>18</v>
      </c>
      <c r="AE249" s="17">
        <f t="shared" si="215"/>
        <v>14</v>
      </c>
      <c r="AF249" s="17">
        <f t="shared" si="216"/>
        <v>18</v>
      </c>
      <c r="AG249" s="17">
        <f t="shared" si="217"/>
        <v>14</v>
      </c>
      <c r="AH249" s="17">
        <f t="shared" si="218"/>
        <v>18</v>
      </c>
      <c r="AI249" s="17" t="str">
        <f t="shared" si="219"/>
        <v/>
      </c>
      <c r="AJ249" s="17" t="str">
        <f t="shared" si="220"/>
        <v/>
      </c>
      <c r="AK249" s="17" t="str">
        <f t="shared" si="221"/>
        <v>2pm-6pm</v>
      </c>
      <c r="AL249" s="17" t="str">
        <f t="shared" si="222"/>
        <v>2pm-6pm</v>
      </c>
      <c r="AM249" s="17" t="str">
        <f t="shared" si="223"/>
        <v>2pm-6pm</v>
      </c>
      <c r="AN249" s="17" t="str">
        <f t="shared" si="224"/>
        <v>2pm-6pm</v>
      </c>
      <c r="AO249" s="17" t="str">
        <f t="shared" si="225"/>
        <v>2pm-6pm</v>
      </c>
      <c r="AP249" s="17" t="str">
        <f t="shared" si="226"/>
        <v>2pm-6pm</v>
      </c>
      <c r="AQ249" s="17" t="str">
        <f t="shared" si="227"/>
        <v/>
      </c>
      <c r="AR249" s="17" t="s">
        <v>1174</v>
      </c>
      <c r="AV249" s="4" t="s">
        <v>29</v>
      </c>
      <c r="AW249" s="4" t="s">
        <v>29</v>
      </c>
      <c r="AX249" s="16" t="str">
        <f t="shared" si="2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9" s="17" t="str">
        <f t="shared" si="230"/>
        <v/>
      </c>
      <c r="AZ249" s="17" t="str">
        <f t="shared" si="231"/>
        <v/>
      </c>
      <c r="BA249" s="17" t="str">
        <f t="shared" si="232"/>
        <v/>
      </c>
      <c r="BB249" s="17" t="str">
        <f t="shared" si="233"/>
        <v>&lt;img src=@img/drinkicon.png@&gt;</v>
      </c>
      <c r="BC249" s="17" t="str">
        <f t="shared" si="234"/>
        <v>&lt;img src=@img/foodicon.png@&gt;</v>
      </c>
      <c r="BD249" s="17" t="str">
        <f t="shared" si="235"/>
        <v>&lt;img src=@img/drinkicon.png@&gt;&lt;img src=@img/foodicon.png@&gt;</v>
      </c>
      <c r="BE249" s="17" t="str">
        <f t="shared" si="236"/>
        <v>drink food  med Ballpark</v>
      </c>
      <c r="BF249" s="17" t="str">
        <f t="shared" si="237"/>
        <v>Ballpark</v>
      </c>
      <c r="BG249" s="17">
        <v>39.753050000000002</v>
      </c>
      <c r="BH249" s="17">
        <v>-104.99995</v>
      </c>
      <c r="BI249" s="17" t="str">
        <f t="shared" si="229"/>
        <v>[39.75305,-104.99995],</v>
      </c>
      <c r="BK249" s="17"/>
      <c r="BL249" s="17"/>
    </row>
    <row r="250" spans="2:64" ht="18.75" customHeight="1">
      <c r="B250" t="s">
        <v>221</v>
      </c>
      <c r="C250" t="s">
        <v>1064</v>
      </c>
      <c r="E250" s="17" t="s">
        <v>1083</v>
      </c>
      <c r="G250" s="17" t="s">
        <v>618</v>
      </c>
      <c r="J250" t="s">
        <v>436</v>
      </c>
      <c r="K250" t="s">
        <v>438</v>
      </c>
      <c r="L250" s="17" t="s">
        <v>436</v>
      </c>
      <c r="M250" s="17" t="s">
        <v>438</v>
      </c>
      <c r="N250" s="17" t="s">
        <v>436</v>
      </c>
      <c r="O250" s="17" t="s">
        <v>438</v>
      </c>
      <c r="P250" s="17" t="s">
        <v>436</v>
      </c>
      <c r="Q250" s="17" t="s">
        <v>438</v>
      </c>
      <c r="R250" s="17" t="s">
        <v>436</v>
      </c>
      <c r="S250" s="17" t="s">
        <v>438</v>
      </c>
      <c r="V250" s="8" t="s">
        <v>407</v>
      </c>
      <c r="W250" s="17" t="str">
        <f t="shared" si="207"/>
        <v/>
      </c>
      <c r="X250" s="17" t="str">
        <f t="shared" si="208"/>
        <v/>
      </c>
      <c r="Y250" s="17">
        <f t="shared" si="209"/>
        <v>15</v>
      </c>
      <c r="Z250" s="17">
        <f t="shared" si="210"/>
        <v>18</v>
      </c>
      <c r="AA250" s="17">
        <f t="shared" si="211"/>
        <v>15</v>
      </c>
      <c r="AB250" s="17">
        <f t="shared" si="212"/>
        <v>18</v>
      </c>
      <c r="AC250" s="17">
        <f t="shared" si="213"/>
        <v>15</v>
      </c>
      <c r="AD250" s="17">
        <f t="shared" si="214"/>
        <v>18</v>
      </c>
      <c r="AE250" s="17">
        <f t="shared" si="215"/>
        <v>15</v>
      </c>
      <c r="AF250" s="17">
        <f t="shared" si="216"/>
        <v>18</v>
      </c>
      <c r="AG250" s="17">
        <f t="shared" si="217"/>
        <v>15</v>
      </c>
      <c r="AH250" s="17">
        <f t="shared" si="218"/>
        <v>18</v>
      </c>
      <c r="AI250" s="17" t="str">
        <f t="shared" si="219"/>
        <v/>
      </c>
      <c r="AJ250" s="17" t="str">
        <f t="shared" si="220"/>
        <v/>
      </c>
      <c r="AK250" s="17" t="str">
        <f t="shared" si="221"/>
        <v/>
      </c>
      <c r="AL250" s="17" t="str">
        <f t="shared" si="222"/>
        <v>3pm-6pm</v>
      </c>
      <c r="AM250" s="17" t="str">
        <f t="shared" si="223"/>
        <v>3pm-6pm</v>
      </c>
      <c r="AN250" s="17" t="str">
        <f t="shared" si="224"/>
        <v>3pm-6pm</v>
      </c>
      <c r="AO250" s="17" t="str">
        <f t="shared" si="225"/>
        <v>3pm-6pm</v>
      </c>
      <c r="AP250" s="17" t="str">
        <f t="shared" si="226"/>
        <v>3pm-6pm</v>
      </c>
      <c r="AQ250" s="17" t="str">
        <f t="shared" si="227"/>
        <v/>
      </c>
      <c r="AR250" t="s">
        <v>800</v>
      </c>
      <c r="AV250" s="17" t="s">
        <v>29</v>
      </c>
      <c r="AW250" s="17" t="s">
        <v>29</v>
      </c>
      <c r="AX250" s="16" t="str">
        <f t="shared" si="2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0" s="17" t="str">
        <f t="shared" si="230"/>
        <v/>
      </c>
      <c r="AZ250" s="17" t="str">
        <f t="shared" si="231"/>
        <v/>
      </c>
      <c r="BA250" s="17" t="str">
        <f t="shared" si="232"/>
        <v/>
      </c>
      <c r="BB250" s="17" t="str">
        <f t="shared" si="233"/>
        <v>&lt;img src=@img/drinkicon.png@&gt;</v>
      </c>
      <c r="BC250" s="17" t="str">
        <f t="shared" si="234"/>
        <v>&lt;img src=@img/foodicon.png@&gt;</v>
      </c>
      <c r="BD250" s="17" t="str">
        <f t="shared" si="235"/>
        <v>&lt;img src=@img/drinkicon.png@&gt;&lt;img src=@img/foodicon.png@&gt;</v>
      </c>
      <c r="BE250" s="17" t="str">
        <f t="shared" si="236"/>
        <v>drink food  med capital</v>
      </c>
      <c r="BF250" s="17" t="str">
        <f t="shared" si="237"/>
        <v>Capital Hill</v>
      </c>
      <c r="BG250" s="17">
        <v>39.734262000000001</v>
      </c>
      <c r="BH250" s="17">
        <v>-104.986439</v>
      </c>
      <c r="BI250" s="17" t="str">
        <f t="shared" si="229"/>
        <v>[39.734262,-104.986439],</v>
      </c>
      <c r="BK250" s="17" t="str">
        <f t="shared" ref="BK250:BK261" si="270">IF(BJ250&gt;0,"&lt;img src=@img/kidicon.png@&gt;","")</f>
        <v/>
      </c>
      <c r="BL250" s="7"/>
    </row>
    <row r="251" spans="2:64" ht="18.75" customHeight="1">
      <c r="B251" t="s">
        <v>222</v>
      </c>
      <c r="C251" t="s">
        <v>305</v>
      </c>
      <c r="E251" s="17" t="s">
        <v>1083</v>
      </c>
      <c r="G251" s="17" t="s">
        <v>619</v>
      </c>
      <c r="J251" t="s">
        <v>446</v>
      </c>
      <c r="K251" t="s">
        <v>438</v>
      </c>
      <c r="L251" t="s">
        <v>446</v>
      </c>
      <c r="M251" t="s">
        <v>438</v>
      </c>
      <c r="N251" t="s">
        <v>446</v>
      </c>
      <c r="O251" t="s">
        <v>438</v>
      </c>
      <c r="P251" t="s">
        <v>446</v>
      </c>
      <c r="Q251" t="s">
        <v>438</v>
      </c>
      <c r="R251" t="s">
        <v>446</v>
      </c>
      <c r="S251" t="s">
        <v>438</v>
      </c>
      <c r="V251" s="8" t="s">
        <v>408</v>
      </c>
      <c r="W251" s="17" t="str">
        <f t="shared" si="207"/>
        <v/>
      </c>
      <c r="X251" s="17" t="str">
        <f t="shared" si="208"/>
        <v/>
      </c>
      <c r="Y251" s="17">
        <f t="shared" si="209"/>
        <v>14</v>
      </c>
      <c r="Z251" s="17">
        <f t="shared" si="210"/>
        <v>18</v>
      </c>
      <c r="AA251" s="17">
        <f t="shared" si="211"/>
        <v>14</v>
      </c>
      <c r="AB251" s="17">
        <f t="shared" si="212"/>
        <v>18</v>
      </c>
      <c r="AC251" s="17">
        <f t="shared" si="213"/>
        <v>14</v>
      </c>
      <c r="AD251" s="17">
        <f t="shared" si="214"/>
        <v>18</v>
      </c>
      <c r="AE251" s="17">
        <f t="shared" si="215"/>
        <v>14</v>
      </c>
      <c r="AF251" s="17">
        <f t="shared" si="216"/>
        <v>18</v>
      </c>
      <c r="AG251" s="17">
        <f t="shared" si="217"/>
        <v>14</v>
      </c>
      <c r="AH251" s="17">
        <f t="shared" si="218"/>
        <v>18</v>
      </c>
      <c r="AI251" s="17" t="str">
        <f t="shared" si="219"/>
        <v/>
      </c>
      <c r="AJ251" s="17" t="str">
        <f t="shared" si="220"/>
        <v/>
      </c>
      <c r="AK251" s="17" t="str">
        <f t="shared" si="221"/>
        <v/>
      </c>
      <c r="AL251" s="17" t="str">
        <f t="shared" si="222"/>
        <v>2pm-6pm</v>
      </c>
      <c r="AM251" s="17" t="str">
        <f t="shared" si="223"/>
        <v>2pm-6pm</v>
      </c>
      <c r="AN251" s="17" t="str">
        <f t="shared" si="224"/>
        <v>2pm-6pm</v>
      </c>
      <c r="AO251" s="17" t="str">
        <f t="shared" si="225"/>
        <v>2pm-6pm</v>
      </c>
      <c r="AP251" s="17" t="str">
        <f t="shared" si="226"/>
        <v>2pm-6pm</v>
      </c>
      <c r="AQ251" s="17" t="str">
        <f t="shared" si="227"/>
        <v/>
      </c>
      <c r="AR251" s="17" t="s">
        <v>801</v>
      </c>
      <c r="AV251" s="17" t="s">
        <v>29</v>
      </c>
      <c r="AW251" s="17" t="s">
        <v>29</v>
      </c>
      <c r="AX251" s="16" t="str">
        <f t="shared" si="2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1" s="17" t="str">
        <f t="shared" si="230"/>
        <v/>
      </c>
      <c r="AZ251" s="17" t="str">
        <f t="shared" si="231"/>
        <v/>
      </c>
      <c r="BA251" s="17" t="str">
        <f t="shared" si="232"/>
        <v/>
      </c>
      <c r="BB251" s="17" t="str">
        <f t="shared" si="233"/>
        <v>&lt;img src=@img/drinkicon.png@&gt;</v>
      </c>
      <c r="BC251" s="17" t="str">
        <f t="shared" si="234"/>
        <v>&lt;img src=@img/foodicon.png@&gt;</v>
      </c>
      <c r="BD251" s="17" t="str">
        <f t="shared" si="235"/>
        <v>&lt;img src=@img/drinkicon.png@&gt;&lt;img src=@img/foodicon.png@&gt;</v>
      </c>
      <c r="BE251" s="17" t="str">
        <f t="shared" si="236"/>
        <v>drink food  med Downtown</v>
      </c>
      <c r="BF251" s="17" t="str">
        <f t="shared" si="237"/>
        <v>Downtown</v>
      </c>
      <c r="BG251" s="17">
        <v>39.744083000000003</v>
      </c>
      <c r="BH251" s="17">
        <v>-104.99507199999999</v>
      </c>
      <c r="BI251" s="17" t="str">
        <f t="shared" si="229"/>
        <v>[39.744083,-104.995072],</v>
      </c>
      <c r="BK251" s="17" t="str">
        <f t="shared" si="270"/>
        <v/>
      </c>
      <c r="BL251" s="7"/>
    </row>
    <row r="252" spans="2:64" s="17" customFormat="1" ht="18.75" customHeight="1">
      <c r="B252" s="17" t="s">
        <v>1258</v>
      </c>
      <c r="C252" s="17" t="s">
        <v>841</v>
      </c>
      <c r="E252" s="17" t="s">
        <v>1083</v>
      </c>
      <c r="G252" s="17" t="s">
        <v>1257</v>
      </c>
      <c r="H252" s="17">
        <v>1500</v>
      </c>
      <c r="I252" s="17">
        <v>1800</v>
      </c>
      <c r="J252" s="17">
        <v>1500</v>
      </c>
      <c r="K252" s="17">
        <v>1800</v>
      </c>
      <c r="L252" s="17">
        <v>1500</v>
      </c>
      <c r="M252" s="17">
        <v>1800</v>
      </c>
      <c r="N252" s="17">
        <v>1500</v>
      </c>
      <c r="O252" s="17">
        <v>1800</v>
      </c>
      <c r="P252" s="17">
        <v>1500</v>
      </c>
      <c r="Q252" s="17">
        <v>1800</v>
      </c>
      <c r="R252" s="17">
        <v>1500</v>
      </c>
      <c r="S252" s="17">
        <v>1800</v>
      </c>
      <c r="T252" s="17">
        <v>1500</v>
      </c>
      <c r="U252" s="17">
        <v>1800</v>
      </c>
      <c r="V252" s="8" t="s">
        <v>1260</v>
      </c>
      <c r="W252" s="17">
        <f t="shared" ref="W252" si="271">IF(H252&gt;0,H252/100,"")</f>
        <v>15</v>
      </c>
      <c r="X252" s="17">
        <f t="shared" ref="X252" si="272">IF(I252&gt;0,I252/100,"")</f>
        <v>18</v>
      </c>
      <c r="Y252" s="17">
        <f t="shared" ref="Y252" si="273">IF(J252&gt;0,J252/100,"")</f>
        <v>15</v>
      </c>
      <c r="Z252" s="17">
        <f t="shared" ref="Z252" si="274">IF(K252&gt;0,K252/100,"")</f>
        <v>18</v>
      </c>
      <c r="AA252" s="17">
        <f t="shared" ref="AA252" si="275">IF(L252&gt;0,L252/100,"")</f>
        <v>15</v>
      </c>
      <c r="AB252" s="17">
        <f t="shared" ref="AB252" si="276">IF(M252&gt;0,M252/100,"")</f>
        <v>18</v>
      </c>
      <c r="AC252" s="17">
        <f t="shared" ref="AC252" si="277">IF(N252&gt;0,N252/100,"")</f>
        <v>15</v>
      </c>
      <c r="AD252" s="17">
        <f t="shared" ref="AD252" si="278">IF(O252&gt;0,O252/100,"")</f>
        <v>18</v>
      </c>
      <c r="AE252" s="17">
        <f t="shared" ref="AE252" si="279">IF(P252&gt;0,P252/100,"")</f>
        <v>15</v>
      </c>
      <c r="AF252" s="17">
        <f t="shared" ref="AF252" si="280">IF(Q252&gt;0,Q252/100,"")</f>
        <v>18</v>
      </c>
      <c r="AG252" s="17">
        <f t="shared" ref="AG252" si="281">IF(R252&gt;0,R252/100,"")</f>
        <v>15</v>
      </c>
      <c r="AH252" s="17">
        <f t="shared" ref="AH252" si="282">IF(S252&gt;0,S252/100,"")</f>
        <v>18</v>
      </c>
      <c r="AI252" s="17">
        <f t="shared" ref="AI252" si="283">IF(T252&gt;0,T252/100,"")</f>
        <v>15</v>
      </c>
      <c r="AJ252" s="17">
        <f t="shared" ref="AJ252" si="284">IF(U252&gt;0,U252/100,"")</f>
        <v>18</v>
      </c>
      <c r="AK252" s="17" t="str">
        <f t="shared" ref="AK252" si="285">IF(H252&gt;0,CONCATENATE(IF(W252&lt;=12,W252,W252-12),IF(OR(W252&lt;12,W252=24),"am","pm"),"-",IF(X252&lt;=12,X252,X252-12),IF(OR(X252&lt;12,X252=24),"am","pm")),"")</f>
        <v>3pm-6pm</v>
      </c>
      <c r="AL252" s="17" t="str">
        <f t="shared" ref="AL252" si="286">IF(J252&gt;0,CONCATENATE(IF(Y252&lt;=12,Y252,Y252-12),IF(OR(Y252&lt;12,Y252=24),"am","pm"),"-",IF(Z252&lt;=12,Z252,Z252-12),IF(OR(Z252&lt;12,Z252=24),"am","pm")),"")</f>
        <v>3pm-6pm</v>
      </c>
      <c r="AM252" s="17" t="str">
        <f t="shared" ref="AM252" si="287">IF(L252&gt;0,CONCATENATE(IF(AA252&lt;=12,AA252,AA252-12),IF(OR(AA252&lt;12,AA252=24),"am","pm"),"-",IF(AB252&lt;=12,AB252,AB252-12),IF(OR(AB252&lt;12,AB252=24),"am","pm")),"")</f>
        <v>3pm-6pm</v>
      </c>
      <c r="AN252" s="17" t="str">
        <f t="shared" ref="AN252" si="288">IF(N252&gt;0,CONCATENATE(IF(AC252&lt;=12,AC252,AC252-12),IF(OR(AC252&lt;12,AC252=24),"am","pm"),"-",IF(AD252&lt;=12,AD252,AD252-12),IF(OR(AD252&lt;12,AD252=24),"am","pm")),"")</f>
        <v>3pm-6pm</v>
      </c>
      <c r="AO252" s="17" t="str">
        <f t="shared" ref="AO252" si="289">IF(P252&gt;0,CONCATENATE(IF(AE252&lt;=12,AE252,AE252-12),IF(OR(AE252&lt;12,AE252=24),"am","pm"),"-",IF(AF252&lt;=12,AF252,AF252-12),IF(OR(AF252&lt;12,AF252=24),"am","pm")),"")</f>
        <v>3pm-6pm</v>
      </c>
      <c r="AP252" s="17" t="str">
        <f t="shared" ref="AP252" si="290">IF(R252&gt;0,CONCATENATE(IF(AG252&lt;=12,AG252,AG252-12),IF(OR(AG252&lt;12,AG252=24),"am","pm"),"-",IF(AH252&lt;=12,AH252,AH252-12),IF(OR(AH252&lt;12,AH252=24),"am","pm")),"")</f>
        <v>3pm-6pm</v>
      </c>
      <c r="AQ252" s="17" t="str">
        <f t="shared" ref="AQ252" si="291">IF(T252&gt;0,CONCATENATE(IF(AI252&lt;=12,AI252,AI252-12),IF(OR(AI252&lt;12,AI252=24),"am","pm"),"-",IF(AJ252&lt;=12,AJ252,AJ252-12),IF(OR(AJ252&lt;12,AJ252=24),"am","pm")),"")</f>
        <v>3pm-6pm</v>
      </c>
      <c r="AR252" s="17" t="s">
        <v>1259</v>
      </c>
      <c r="AV252" s="17" t="s">
        <v>29</v>
      </c>
      <c r="AW252" s="17" t="s">
        <v>29</v>
      </c>
      <c r="AX252" s="16" t="str">
        <f t="shared" ref="AX252" si="292">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2" s="17" t="str">
        <f t="shared" ref="AY252" si="293">IF(AS252&gt;0,"&lt;img src=@img/outdoor.png@&gt;","")</f>
        <v/>
      </c>
      <c r="AZ252" s="17" t="str">
        <f t="shared" ref="AZ252" si="294">IF(AT252&gt;0,"&lt;img src=@img/pets.png@&gt;","")</f>
        <v/>
      </c>
      <c r="BA252" s="17" t="str">
        <f t="shared" ref="BA252" si="295">IF(AU252="hard","&lt;img src=@img/hard.png@&gt;",IF(AU252="medium","&lt;img src=@img/medium.png@&gt;",IF(AU252="easy","&lt;img src=@img/easy.png@&gt;","")))</f>
        <v/>
      </c>
      <c r="BB252" s="17" t="str">
        <f t="shared" ref="BB252" si="296">IF(AV252="true","&lt;img src=@img/drinkicon.png@&gt;","")</f>
        <v>&lt;img src=@img/drinkicon.png@&gt;</v>
      </c>
      <c r="BC252" s="17" t="str">
        <f t="shared" ref="BC252" si="297">IF(AW252="true","&lt;img src=@img/foodicon.png@&gt;","")</f>
        <v>&lt;img src=@img/foodicon.png@&gt;</v>
      </c>
      <c r="BD252" s="17" t="str">
        <f t="shared" ref="BD252" si="298">CONCATENATE(AY252,AZ252,BA252,BB252,BC252,BK252)</f>
        <v>&lt;img src=@img/drinkicon.png@&gt;&lt;img src=@img/foodicon.png@&gt;</v>
      </c>
      <c r="BE252" s="17" t="str">
        <f t="shared" ref="BE252" si="299">CONCATENATE(IF(AS252&gt;0,"outdoor ",""),IF(AT252&gt;0,"pet ",""),IF(AV252="true","drink ",""),IF(AW252="true","food ",""),AU252," ",E252," ",C252,IF(BJ252=TRUE," kid",""))</f>
        <v>drink food  med highlands</v>
      </c>
      <c r="BF252" s="17" t="str">
        <f t="shared" ref="BF252" si="300">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Highlands</v>
      </c>
      <c r="BG252" s="17">
        <v>39.7706327</v>
      </c>
      <c r="BH252" s="17">
        <v>-105.0442314</v>
      </c>
      <c r="BI252" s="17" t="str">
        <f t="shared" ref="BI252" si="301">CONCATENATE("[",BG252,",",BH252,"],")</f>
        <v>[39.7706327,-105.0442314],</v>
      </c>
      <c r="BL252" s="7"/>
    </row>
    <row r="253" spans="2:64" s="17" customFormat="1" ht="18.75" customHeight="1">
      <c r="B253" s="17" t="s">
        <v>1256</v>
      </c>
      <c r="C253" s="17" t="s">
        <v>272</v>
      </c>
      <c r="E253" s="17" t="s">
        <v>1083</v>
      </c>
      <c r="G253" s="17" t="s">
        <v>1253</v>
      </c>
      <c r="J253" s="17">
        <v>1500</v>
      </c>
      <c r="K253" s="17">
        <v>1800</v>
      </c>
      <c r="L253" s="17">
        <v>1500</v>
      </c>
      <c r="M253" s="17">
        <v>1800</v>
      </c>
      <c r="N253" s="17">
        <v>1500</v>
      </c>
      <c r="O253" s="17">
        <v>1800</v>
      </c>
      <c r="P253" s="17">
        <v>1500</v>
      </c>
      <c r="Q253" s="17">
        <v>1800</v>
      </c>
      <c r="R253" s="17">
        <v>1500</v>
      </c>
      <c r="S253" s="17">
        <v>1800</v>
      </c>
      <c r="V253" s="8" t="s">
        <v>1255</v>
      </c>
      <c r="W253" s="17" t="str">
        <f t="shared" ref="W253" si="302">IF(H253&gt;0,H253/100,"")</f>
        <v/>
      </c>
      <c r="X253" s="17" t="str">
        <f t="shared" ref="X253" si="303">IF(I253&gt;0,I253/100,"")</f>
        <v/>
      </c>
      <c r="Y253" s="17">
        <f t="shared" ref="Y253" si="304">IF(J253&gt;0,J253/100,"")</f>
        <v>15</v>
      </c>
      <c r="Z253" s="17">
        <f t="shared" ref="Z253" si="305">IF(K253&gt;0,K253/100,"")</f>
        <v>18</v>
      </c>
      <c r="AA253" s="17">
        <f t="shared" ref="AA253" si="306">IF(L253&gt;0,L253/100,"")</f>
        <v>15</v>
      </c>
      <c r="AB253" s="17">
        <f t="shared" ref="AB253" si="307">IF(M253&gt;0,M253/100,"")</f>
        <v>18</v>
      </c>
      <c r="AC253" s="17">
        <f t="shared" ref="AC253" si="308">IF(N253&gt;0,N253/100,"")</f>
        <v>15</v>
      </c>
      <c r="AD253" s="17">
        <f t="shared" ref="AD253" si="309">IF(O253&gt;0,O253/100,"")</f>
        <v>18</v>
      </c>
      <c r="AE253" s="17">
        <f t="shared" ref="AE253" si="310">IF(P253&gt;0,P253/100,"")</f>
        <v>15</v>
      </c>
      <c r="AF253" s="17">
        <f t="shared" ref="AF253" si="311">IF(Q253&gt;0,Q253/100,"")</f>
        <v>18</v>
      </c>
      <c r="AG253" s="17">
        <f t="shared" ref="AG253" si="312">IF(R253&gt;0,R253/100,"")</f>
        <v>15</v>
      </c>
      <c r="AH253" s="17">
        <f t="shared" ref="AH253" si="313">IF(S253&gt;0,S253/100,"")</f>
        <v>18</v>
      </c>
      <c r="AI253" s="17" t="str">
        <f t="shared" ref="AI253" si="314">IF(T253&gt;0,T253/100,"")</f>
        <v/>
      </c>
      <c r="AJ253" s="17" t="str">
        <f t="shared" ref="AJ253" si="315">IF(U253&gt;0,U253/100,"")</f>
        <v/>
      </c>
      <c r="AK253" s="17" t="str">
        <f t="shared" ref="AK253" si="316">IF(H253&gt;0,CONCATENATE(IF(W253&lt;=12,W253,W253-12),IF(OR(W253&lt;12,W253=24),"am","pm"),"-",IF(X253&lt;=12,X253,X253-12),IF(OR(X253&lt;12,X253=24),"am","pm")),"")</f>
        <v/>
      </c>
      <c r="AL253" s="17" t="str">
        <f t="shared" ref="AL253" si="317">IF(J253&gt;0,CONCATENATE(IF(Y253&lt;=12,Y253,Y253-12),IF(OR(Y253&lt;12,Y253=24),"am","pm"),"-",IF(Z253&lt;=12,Z253,Z253-12),IF(OR(Z253&lt;12,Z253=24),"am","pm")),"")</f>
        <v>3pm-6pm</v>
      </c>
      <c r="AM253" s="17" t="str">
        <f t="shared" ref="AM253" si="318">IF(L253&gt;0,CONCATENATE(IF(AA253&lt;=12,AA253,AA253-12),IF(OR(AA253&lt;12,AA253=24),"am","pm"),"-",IF(AB253&lt;=12,AB253,AB253-12),IF(OR(AB253&lt;12,AB253=24),"am","pm")),"")</f>
        <v>3pm-6pm</v>
      </c>
      <c r="AN253" s="17" t="str">
        <f t="shared" ref="AN253" si="319">IF(N253&gt;0,CONCATENATE(IF(AC253&lt;=12,AC253,AC253-12),IF(OR(AC253&lt;12,AC253=24),"am","pm"),"-",IF(AD253&lt;=12,AD253,AD253-12),IF(OR(AD253&lt;12,AD253=24),"am","pm")),"")</f>
        <v>3pm-6pm</v>
      </c>
      <c r="AO253" s="17" t="str">
        <f t="shared" ref="AO253" si="320">IF(P253&gt;0,CONCATENATE(IF(AE253&lt;=12,AE253,AE253-12),IF(OR(AE253&lt;12,AE253=24),"am","pm"),"-",IF(AF253&lt;=12,AF253,AF253-12),IF(OR(AF253&lt;12,AF253=24),"am","pm")),"")</f>
        <v>3pm-6pm</v>
      </c>
      <c r="AP253" s="17" t="str">
        <f t="shared" ref="AP253" si="321">IF(R253&gt;0,CONCATENATE(IF(AG253&lt;=12,AG253,AG253-12),IF(OR(AG253&lt;12,AG253=24),"am","pm"),"-",IF(AH253&lt;=12,AH253,AH253-12),IF(OR(AH253&lt;12,AH253=24),"am","pm")),"")</f>
        <v>3pm-6pm</v>
      </c>
      <c r="AQ253" s="17" t="str">
        <f t="shared" ref="AQ253" si="322">IF(T253&gt;0,CONCATENATE(IF(AI253&lt;=12,AI253,AI253-12),IF(OR(AI253&lt;12,AI253=24),"am","pm"),"-",IF(AJ253&lt;=12,AJ253,AJ253-12),IF(OR(AJ253&lt;12,AJ253=24),"am","pm")),"")</f>
        <v/>
      </c>
      <c r="AR253" s="17" t="s">
        <v>1254</v>
      </c>
      <c r="AV253" s="17" t="s">
        <v>29</v>
      </c>
      <c r="AW253" s="17" t="s">
        <v>29</v>
      </c>
      <c r="AX253" s="16" t="str">
        <f t="shared" ref="AX253" si="323">CONCATENATE("{
    'name': """,B253,""",
    'area': ","""",C253,""",",
"'hours': {
      'sunday-start':","""",H253,"""",", 'sunday-end':","""",I253,"""",", 'monday-start':","""",J253,"""",", 'monday-end':","""",K253,"""",", 'tuesday-start':","""",L253,"""",", 'tuesday-end':","""",M253,""", 'wednesday-start':","""",N253,""", 'wednesday-end':","""",O253,""", 'thursday-start':","""",P253,""", 'thursday-end':","""",Q253,""", 'friday-start':","""",R253,""", 'friday-end':","""",S253,""", 'saturday-start':","""",T253,""", 'saturday-end':","""",U253,"""","},","  'description': ","""",V253,"""",", 'link':","""",AR253,"""",", 'pricing':","""",E253,"""",",   'phone-number': ","""",F253,"""",", 'address': ","""",G253,"""",", 'other-amenities': [","'",AS253,"','",AT253,"','",AU253,"'","]",", 'has-drink':",AV253,", 'has-food':",AW253,"},")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3" s="17" t="str">
        <f t="shared" ref="AY253" si="324">IF(AS253&gt;0,"&lt;img src=@img/outdoor.png@&gt;","")</f>
        <v/>
      </c>
      <c r="AZ253" s="17" t="str">
        <f t="shared" ref="AZ253" si="325">IF(AT253&gt;0,"&lt;img src=@img/pets.png@&gt;","")</f>
        <v/>
      </c>
      <c r="BA253" s="17" t="str">
        <f t="shared" ref="BA253" si="326">IF(AU253="hard","&lt;img src=@img/hard.png@&gt;",IF(AU253="medium","&lt;img src=@img/medium.png@&gt;",IF(AU253="easy","&lt;img src=@img/easy.png@&gt;","")))</f>
        <v/>
      </c>
      <c r="BB253" s="17" t="str">
        <f t="shared" ref="BB253" si="327">IF(AV253="true","&lt;img src=@img/drinkicon.png@&gt;","")</f>
        <v>&lt;img src=@img/drinkicon.png@&gt;</v>
      </c>
      <c r="BC253" s="17" t="str">
        <f t="shared" ref="BC253" si="328">IF(AW253="true","&lt;img src=@img/foodicon.png@&gt;","")</f>
        <v>&lt;img src=@img/foodicon.png@&gt;</v>
      </c>
      <c r="BD253" s="17" t="str">
        <f t="shared" ref="BD253" si="329">CONCATENATE(AY253,AZ253,BA253,BB253,BC253,BK253)</f>
        <v>&lt;img src=@img/drinkicon.png@&gt;&lt;img src=@img/foodicon.png@&gt;</v>
      </c>
      <c r="BE253" s="17" t="str">
        <f t="shared" ref="BE253" si="330">CONCATENATE(IF(AS253&gt;0,"outdoor ",""),IF(AT253&gt;0,"pet ",""),IF(AV253="true","drink ",""),IF(AW253="true","food ",""),AU253," ",E253," ",C253,IF(BJ253=TRUE," kid",""))</f>
        <v>drink food  med RiNo</v>
      </c>
      <c r="BF253" s="17" t="str">
        <f t="shared" ref="BF253" si="331">IF(C253="highlands","Highlands",IF(C253="Washington","Washington Park",IF(C253="Downtown","Downtown",IF(C253="city","City Park",IF(C253="Uptown","Uptown",IF(C253="capital","Capital Hill",IF(C253="Ballpark","Ballpark",IF(C253="LoDo","LoDo",IF(C253="ranch","Highlands Ranch",IF(C253="five","Five Points",IF(C253="stapleton","Stapleton",IF(C253="Cherry","Cherry Creek",IF(C253="dtc","DTC",IF(C253="Baker","Baker",IF(C253="Lakewood","Lakewood",IF(C253="Westminster","Westminster",IF(C253="lowery","Lowery",IF(C253="meadows","Park Meadows",IF(C253="larimer","Larimer Square",IF(C253="RiNo","RiNo",IF(C253="aurora","Aurora","")))))))))))))))))))))</f>
        <v>RiNo</v>
      </c>
      <c r="BG253" s="17">
        <v>39.758906099999997</v>
      </c>
      <c r="BH253" s="17">
        <v>-104.98517409999999</v>
      </c>
      <c r="BI253" s="17" t="str">
        <f t="shared" si="229"/>
        <v>[39.7589061,-104.9851741],</v>
      </c>
      <c r="BL253" s="7"/>
    </row>
    <row r="254" spans="2:64" ht="18.75" customHeight="1">
      <c r="B254" t="s">
        <v>147</v>
      </c>
      <c r="C254" t="s">
        <v>327</v>
      </c>
      <c r="E254" s="17" t="s">
        <v>1085</v>
      </c>
      <c r="G254" s="17" t="s">
        <v>545</v>
      </c>
      <c r="H254">
        <v>1500</v>
      </c>
      <c r="I254">
        <v>1800</v>
      </c>
      <c r="J254" s="17">
        <v>1500</v>
      </c>
      <c r="K254" s="17">
        <v>1800</v>
      </c>
      <c r="L254" s="17">
        <v>1500</v>
      </c>
      <c r="M254" s="17">
        <v>1800</v>
      </c>
      <c r="N254" s="17">
        <v>1500</v>
      </c>
      <c r="O254" s="17">
        <v>1800</v>
      </c>
      <c r="P254" s="17">
        <v>1500</v>
      </c>
      <c r="Q254" s="17">
        <v>1800</v>
      </c>
      <c r="R254" s="17">
        <v>1500</v>
      </c>
      <c r="S254" s="17">
        <v>1800</v>
      </c>
      <c r="T254" s="17">
        <v>1500</v>
      </c>
      <c r="U254" s="17">
        <v>1800</v>
      </c>
      <c r="V254" s="8" t="s">
        <v>1070</v>
      </c>
      <c r="W254" s="17">
        <f t="shared" si="207"/>
        <v>15</v>
      </c>
      <c r="X254" s="17">
        <f t="shared" si="208"/>
        <v>18</v>
      </c>
      <c r="Y254" s="17">
        <f t="shared" si="209"/>
        <v>15</v>
      </c>
      <c r="Z254" s="17">
        <f t="shared" si="210"/>
        <v>18</v>
      </c>
      <c r="AA254" s="17">
        <f t="shared" si="211"/>
        <v>15</v>
      </c>
      <c r="AB254" s="17">
        <f t="shared" si="212"/>
        <v>18</v>
      </c>
      <c r="AC254" s="17">
        <f t="shared" si="213"/>
        <v>15</v>
      </c>
      <c r="AD254" s="17">
        <f t="shared" si="214"/>
        <v>18</v>
      </c>
      <c r="AE254" s="17">
        <f t="shared" si="215"/>
        <v>15</v>
      </c>
      <c r="AF254" s="17">
        <f t="shared" si="216"/>
        <v>18</v>
      </c>
      <c r="AG254" s="17">
        <f t="shared" si="217"/>
        <v>15</v>
      </c>
      <c r="AH254" s="17">
        <f t="shared" si="218"/>
        <v>18</v>
      </c>
      <c r="AI254" s="17">
        <f t="shared" si="219"/>
        <v>15</v>
      </c>
      <c r="AJ254" s="17">
        <f t="shared" si="220"/>
        <v>18</v>
      </c>
      <c r="AK254" s="17" t="str">
        <f t="shared" si="221"/>
        <v>3pm-6pm</v>
      </c>
      <c r="AL254" s="17" t="str">
        <f t="shared" si="222"/>
        <v>3pm-6pm</v>
      </c>
      <c r="AM254" s="17" t="str">
        <f t="shared" si="223"/>
        <v>3pm-6pm</v>
      </c>
      <c r="AN254" s="17" t="str">
        <f t="shared" si="224"/>
        <v>3pm-6pm</v>
      </c>
      <c r="AO254" s="17" t="str">
        <f t="shared" si="225"/>
        <v>3pm-6pm</v>
      </c>
      <c r="AP254" s="17" t="str">
        <f t="shared" si="226"/>
        <v>3pm-6pm</v>
      </c>
      <c r="AQ254" s="17" t="str">
        <f t="shared" si="227"/>
        <v>3pm-6pm</v>
      </c>
      <c r="AR254" s="1" t="s">
        <v>728</v>
      </c>
      <c r="AV254" s="4" t="s">
        <v>29</v>
      </c>
      <c r="AW254" s="4" t="s">
        <v>29</v>
      </c>
      <c r="AX254" s="16" t="str">
        <f t="shared" si="228"/>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4" s="17" t="str">
        <f t="shared" si="230"/>
        <v/>
      </c>
      <c r="AZ254" s="17" t="str">
        <f t="shared" si="231"/>
        <v/>
      </c>
      <c r="BA254" s="17" t="str">
        <f t="shared" si="232"/>
        <v/>
      </c>
      <c r="BB254" s="17" t="str">
        <f t="shared" si="233"/>
        <v>&lt;img src=@img/drinkicon.png@&gt;</v>
      </c>
      <c r="BC254" s="17" t="str">
        <f t="shared" si="234"/>
        <v>&lt;img src=@img/foodicon.png@&gt;</v>
      </c>
      <c r="BD254" s="17" t="str">
        <f t="shared" si="235"/>
        <v>&lt;img src=@img/drinkicon.png@&gt;&lt;img src=@img/foodicon.png@&gt;</v>
      </c>
      <c r="BE254" s="17" t="str">
        <f t="shared" si="236"/>
        <v>drink food  low Lakewood</v>
      </c>
      <c r="BF254" s="17" t="str">
        <f t="shared" si="237"/>
        <v>Lakewood</v>
      </c>
      <c r="BG254" s="17">
        <v>39.739877999999997</v>
      </c>
      <c r="BH254" s="17">
        <v>-105.130955</v>
      </c>
      <c r="BI254" s="17" t="str">
        <f t="shared" si="229"/>
        <v>[39.739878,-105.130955],</v>
      </c>
      <c r="BK254" s="17" t="str">
        <f t="shared" si="270"/>
        <v/>
      </c>
      <c r="BL254" s="7"/>
    </row>
    <row r="255" spans="2:64" ht="18.75" customHeight="1">
      <c r="B255" t="s">
        <v>148</v>
      </c>
      <c r="C255" s="17" t="s">
        <v>641</v>
      </c>
      <c r="E255" s="17" t="s">
        <v>1083</v>
      </c>
      <c r="G255" s="17" t="s">
        <v>546</v>
      </c>
      <c r="H255" t="s">
        <v>436</v>
      </c>
      <c r="I255" t="s">
        <v>438</v>
      </c>
      <c r="K255" s="17"/>
      <c r="L255" s="17" t="s">
        <v>436</v>
      </c>
      <c r="M255" s="17" t="s">
        <v>438</v>
      </c>
      <c r="N255" s="17" t="s">
        <v>436</v>
      </c>
      <c r="O255" s="17" t="s">
        <v>438</v>
      </c>
      <c r="P255" s="17" t="s">
        <v>436</v>
      </c>
      <c r="Q255" s="17" t="s">
        <v>438</v>
      </c>
      <c r="R255" t="s">
        <v>436</v>
      </c>
      <c r="S255" s="17" t="s">
        <v>438</v>
      </c>
      <c r="T255" t="s">
        <v>436</v>
      </c>
      <c r="U255" s="17" t="s">
        <v>438</v>
      </c>
      <c r="V255" s="8" t="s">
        <v>357</v>
      </c>
      <c r="W255" s="17">
        <f t="shared" si="207"/>
        <v>15</v>
      </c>
      <c r="X255" s="17">
        <f t="shared" si="208"/>
        <v>18</v>
      </c>
      <c r="Y255" s="17" t="str">
        <f t="shared" si="209"/>
        <v/>
      </c>
      <c r="Z255" s="17" t="str">
        <f t="shared" si="210"/>
        <v/>
      </c>
      <c r="AA255" s="17">
        <f t="shared" si="211"/>
        <v>15</v>
      </c>
      <c r="AB255" s="17">
        <f t="shared" si="212"/>
        <v>18</v>
      </c>
      <c r="AC255" s="17">
        <f t="shared" si="213"/>
        <v>15</v>
      </c>
      <c r="AD255" s="17">
        <f t="shared" si="214"/>
        <v>18</v>
      </c>
      <c r="AE255" s="17">
        <f t="shared" si="215"/>
        <v>15</v>
      </c>
      <c r="AF255" s="17">
        <f t="shared" si="216"/>
        <v>18</v>
      </c>
      <c r="AG255" s="17">
        <f t="shared" si="217"/>
        <v>15</v>
      </c>
      <c r="AH255" s="17">
        <f t="shared" si="218"/>
        <v>18</v>
      </c>
      <c r="AI255" s="17">
        <f t="shared" si="219"/>
        <v>15</v>
      </c>
      <c r="AJ255" s="17">
        <f t="shared" si="220"/>
        <v>18</v>
      </c>
      <c r="AK255" s="17" t="str">
        <f t="shared" si="221"/>
        <v>3pm-6pm</v>
      </c>
      <c r="AL255" s="17" t="str">
        <f t="shared" si="222"/>
        <v/>
      </c>
      <c r="AM255" s="17" t="str">
        <f t="shared" si="223"/>
        <v>3pm-6pm</v>
      </c>
      <c r="AN255" s="17" t="str">
        <f t="shared" si="224"/>
        <v>3pm-6pm</v>
      </c>
      <c r="AO255" s="17" t="str">
        <f t="shared" si="225"/>
        <v>3pm-6pm</v>
      </c>
      <c r="AP255" s="17" t="str">
        <f t="shared" si="226"/>
        <v>3pm-6pm</v>
      </c>
      <c r="AQ255" s="17" t="str">
        <f t="shared" si="227"/>
        <v>3pm-6pm</v>
      </c>
      <c r="AR255" s="1" t="s">
        <v>729</v>
      </c>
      <c r="AV255" s="4" t="s">
        <v>29</v>
      </c>
      <c r="AW255" s="4" t="s">
        <v>29</v>
      </c>
      <c r="AX255" s="16" t="str">
        <f t="shared" si="228"/>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5" s="17" t="str">
        <f t="shared" si="230"/>
        <v/>
      </c>
      <c r="AZ255" s="17" t="str">
        <f t="shared" si="231"/>
        <v/>
      </c>
      <c r="BA255" s="17" t="str">
        <f t="shared" si="232"/>
        <v/>
      </c>
      <c r="BB255" s="17" t="str">
        <f t="shared" si="233"/>
        <v>&lt;img src=@img/drinkicon.png@&gt;</v>
      </c>
      <c r="BC255" s="17" t="str">
        <f t="shared" si="234"/>
        <v>&lt;img src=@img/foodicon.png@&gt;</v>
      </c>
      <c r="BD255" s="17" t="str">
        <f t="shared" si="235"/>
        <v>&lt;img src=@img/drinkicon.png@&gt;&lt;img src=@img/foodicon.png@&gt;</v>
      </c>
      <c r="BE255" s="17" t="str">
        <f t="shared" si="236"/>
        <v>drink food  med city</v>
      </c>
      <c r="BF255" s="17" t="str">
        <f t="shared" si="237"/>
        <v>City Park</v>
      </c>
      <c r="BG255" s="17">
        <v>39.740278000000004</v>
      </c>
      <c r="BH255" s="17">
        <v>-104.959621</v>
      </c>
      <c r="BI255" s="17" t="str">
        <f t="shared" si="229"/>
        <v>[39.740278,-104.959621],</v>
      </c>
      <c r="BK255" s="17" t="str">
        <f t="shared" si="270"/>
        <v/>
      </c>
      <c r="BL255" s="7"/>
    </row>
    <row r="256" spans="2:64" ht="18.75" customHeight="1">
      <c r="B256" t="s">
        <v>223</v>
      </c>
      <c r="C256" s="17" t="s">
        <v>642</v>
      </c>
      <c r="E256" s="17" t="s">
        <v>1084</v>
      </c>
      <c r="G256" s="17" t="s">
        <v>620</v>
      </c>
      <c r="J256" t="s">
        <v>443</v>
      </c>
      <c r="K256" t="s">
        <v>438</v>
      </c>
      <c r="L256" t="s">
        <v>443</v>
      </c>
      <c r="M256" t="s">
        <v>438</v>
      </c>
      <c r="N256" t="s">
        <v>443</v>
      </c>
      <c r="O256" t="s">
        <v>438</v>
      </c>
      <c r="P256" t="s">
        <v>443</v>
      </c>
      <c r="Q256" t="s">
        <v>438</v>
      </c>
      <c r="R256" t="s">
        <v>443</v>
      </c>
      <c r="S256" t="s">
        <v>438</v>
      </c>
      <c r="V256" s="8" t="s">
        <v>409</v>
      </c>
      <c r="W256" s="17" t="str">
        <f t="shared" si="207"/>
        <v/>
      </c>
      <c r="X256" s="17" t="str">
        <f t="shared" si="208"/>
        <v/>
      </c>
      <c r="Y256" s="17">
        <f t="shared" si="209"/>
        <v>16</v>
      </c>
      <c r="Z256" s="17">
        <f t="shared" si="210"/>
        <v>18</v>
      </c>
      <c r="AA256" s="17">
        <f t="shared" si="211"/>
        <v>16</v>
      </c>
      <c r="AB256" s="17">
        <f t="shared" si="212"/>
        <v>18</v>
      </c>
      <c r="AC256" s="17">
        <f t="shared" si="213"/>
        <v>16</v>
      </c>
      <c r="AD256" s="17">
        <f t="shared" si="214"/>
        <v>18</v>
      </c>
      <c r="AE256" s="17">
        <f t="shared" si="215"/>
        <v>16</v>
      </c>
      <c r="AF256" s="17">
        <f t="shared" si="216"/>
        <v>18</v>
      </c>
      <c r="AG256" s="17">
        <f t="shared" si="217"/>
        <v>16</v>
      </c>
      <c r="AH256" s="17">
        <f t="shared" si="218"/>
        <v>18</v>
      </c>
      <c r="AI256" s="17" t="str">
        <f t="shared" si="219"/>
        <v/>
      </c>
      <c r="AJ256" s="17" t="str">
        <f t="shared" si="220"/>
        <v/>
      </c>
      <c r="AK256" s="17" t="str">
        <f t="shared" si="221"/>
        <v/>
      </c>
      <c r="AL256" s="17" t="str">
        <f t="shared" si="222"/>
        <v>4pm-6pm</v>
      </c>
      <c r="AM256" s="17" t="str">
        <f t="shared" si="223"/>
        <v>4pm-6pm</v>
      </c>
      <c r="AN256" s="17" t="str">
        <f t="shared" si="224"/>
        <v>4pm-6pm</v>
      </c>
      <c r="AO256" s="17" t="str">
        <f t="shared" si="225"/>
        <v>4pm-6pm</v>
      </c>
      <c r="AP256" s="17" t="str">
        <f t="shared" si="226"/>
        <v>4pm-6pm</v>
      </c>
      <c r="AQ256" s="17" t="str">
        <f t="shared" si="227"/>
        <v/>
      </c>
      <c r="AR256" s="17" t="s">
        <v>802</v>
      </c>
      <c r="AV256" s="17" t="s">
        <v>29</v>
      </c>
      <c r="AW256" s="17" t="s">
        <v>29</v>
      </c>
      <c r="AX256" s="16" t="str">
        <f t="shared" si="228"/>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6" s="17" t="str">
        <f t="shared" si="230"/>
        <v/>
      </c>
      <c r="AZ256" s="17" t="str">
        <f t="shared" si="231"/>
        <v/>
      </c>
      <c r="BA256" s="17" t="str">
        <f t="shared" si="232"/>
        <v/>
      </c>
      <c r="BB256" s="17" t="str">
        <f t="shared" si="233"/>
        <v>&lt;img src=@img/drinkicon.png@&gt;</v>
      </c>
      <c r="BC256" s="17" t="str">
        <f t="shared" si="234"/>
        <v>&lt;img src=@img/foodicon.png@&gt;</v>
      </c>
      <c r="BD256" s="17" t="str">
        <f t="shared" si="235"/>
        <v>&lt;img src=@img/drinkicon.png@&gt;&lt;img src=@img/foodicon.png@&gt;</v>
      </c>
      <c r="BE256" s="17" t="str">
        <f t="shared" si="236"/>
        <v>drink food  high larimer</v>
      </c>
      <c r="BF256" s="17" t="str">
        <f t="shared" si="237"/>
        <v>Larimer Square</v>
      </c>
      <c r="BG256" s="17">
        <v>39.748137999999997</v>
      </c>
      <c r="BH256" s="17">
        <v>-104.999334</v>
      </c>
      <c r="BI256" s="17" t="str">
        <f t="shared" si="229"/>
        <v>[39.748138,-104.999334],</v>
      </c>
      <c r="BK256" s="17" t="str">
        <f t="shared" si="270"/>
        <v/>
      </c>
      <c r="BL256" s="7"/>
    </row>
    <row r="257" spans="2:64" ht="18.75" customHeight="1">
      <c r="B257" t="s">
        <v>149</v>
      </c>
      <c r="C257" s="17" t="s">
        <v>642</v>
      </c>
      <c r="E257" s="17" t="s">
        <v>1083</v>
      </c>
      <c r="G257" s="17" t="s">
        <v>547</v>
      </c>
      <c r="H257" t="s">
        <v>446</v>
      </c>
      <c r="I257" t="s">
        <v>438</v>
      </c>
      <c r="J257" t="s">
        <v>446</v>
      </c>
      <c r="K257" t="s">
        <v>438</v>
      </c>
      <c r="L257" s="17" t="s">
        <v>446</v>
      </c>
      <c r="M257" s="17" t="s">
        <v>438</v>
      </c>
      <c r="N257" s="17" t="s">
        <v>446</v>
      </c>
      <c r="O257" s="17" t="s">
        <v>438</v>
      </c>
      <c r="P257" s="17" t="s">
        <v>446</v>
      </c>
      <c r="Q257" s="17" t="s">
        <v>438</v>
      </c>
      <c r="R257" s="17" t="s">
        <v>446</v>
      </c>
      <c r="S257" s="17" t="s">
        <v>438</v>
      </c>
      <c r="T257" t="s">
        <v>446</v>
      </c>
      <c r="U257" t="s">
        <v>438</v>
      </c>
      <c r="V257" s="8" t="s">
        <v>358</v>
      </c>
      <c r="W257" s="17">
        <f t="shared" si="207"/>
        <v>14</v>
      </c>
      <c r="X257" s="17">
        <f t="shared" si="208"/>
        <v>18</v>
      </c>
      <c r="Y257" s="17">
        <f t="shared" si="209"/>
        <v>14</v>
      </c>
      <c r="Z257" s="17">
        <f t="shared" si="210"/>
        <v>18</v>
      </c>
      <c r="AA257" s="17">
        <f t="shared" si="211"/>
        <v>14</v>
      </c>
      <c r="AB257" s="17">
        <f t="shared" si="212"/>
        <v>18</v>
      </c>
      <c r="AC257" s="17">
        <f t="shared" si="213"/>
        <v>14</v>
      </c>
      <c r="AD257" s="17">
        <f t="shared" si="214"/>
        <v>18</v>
      </c>
      <c r="AE257" s="17">
        <f t="shared" si="215"/>
        <v>14</v>
      </c>
      <c r="AF257" s="17">
        <f t="shared" si="216"/>
        <v>18</v>
      </c>
      <c r="AG257" s="17">
        <f t="shared" si="217"/>
        <v>14</v>
      </c>
      <c r="AH257" s="17">
        <f t="shared" si="218"/>
        <v>18</v>
      </c>
      <c r="AI257" s="17">
        <f t="shared" si="219"/>
        <v>14</v>
      </c>
      <c r="AJ257" s="17">
        <f t="shared" si="220"/>
        <v>18</v>
      </c>
      <c r="AK257" s="17" t="str">
        <f t="shared" si="221"/>
        <v>2pm-6pm</v>
      </c>
      <c r="AL257" s="17" t="str">
        <f t="shared" si="222"/>
        <v>2pm-6pm</v>
      </c>
      <c r="AM257" s="17" t="str">
        <f t="shared" si="223"/>
        <v>2pm-6pm</v>
      </c>
      <c r="AN257" s="17" t="str">
        <f t="shared" si="224"/>
        <v>2pm-6pm</v>
      </c>
      <c r="AO257" s="17" t="str">
        <f t="shared" si="225"/>
        <v>2pm-6pm</v>
      </c>
      <c r="AP257" s="17" t="str">
        <f t="shared" si="226"/>
        <v>2pm-6pm</v>
      </c>
      <c r="AQ257" s="17" t="str">
        <f t="shared" si="227"/>
        <v>2pm-6pm</v>
      </c>
      <c r="AR257" s="2" t="s">
        <v>730</v>
      </c>
      <c r="AS257" t="s">
        <v>433</v>
      </c>
      <c r="AV257" s="4" t="s">
        <v>29</v>
      </c>
      <c r="AW257" s="4" t="s">
        <v>29</v>
      </c>
      <c r="AX257" s="16" t="str">
        <f t="shared" si="228"/>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7" s="17" t="str">
        <f t="shared" si="230"/>
        <v>&lt;img src=@img/outdoor.png@&gt;</v>
      </c>
      <c r="AZ257" s="17" t="str">
        <f t="shared" si="231"/>
        <v/>
      </c>
      <c r="BA257" s="17" t="str">
        <f t="shared" si="232"/>
        <v/>
      </c>
      <c r="BB257" s="17" t="str">
        <f t="shared" si="233"/>
        <v>&lt;img src=@img/drinkicon.png@&gt;</v>
      </c>
      <c r="BC257" s="17" t="str">
        <f t="shared" si="234"/>
        <v>&lt;img src=@img/foodicon.png@&gt;</v>
      </c>
      <c r="BD257" s="17" t="str">
        <f t="shared" si="235"/>
        <v>&lt;img src=@img/outdoor.png@&gt;&lt;img src=@img/drinkicon.png@&gt;&lt;img src=@img/foodicon.png@&gt;</v>
      </c>
      <c r="BE257" s="17" t="str">
        <f t="shared" si="236"/>
        <v>outdoor drink food  med larimer</v>
      </c>
      <c r="BF257" s="17" t="str">
        <f t="shared" si="237"/>
        <v>Larimer Square</v>
      </c>
      <c r="BG257" s="17">
        <v>39.747244999999999</v>
      </c>
      <c r="BH257" s="17">
        <v>-104.99946</v>
      </c>
      <c r="BI257" s="17" t="str">
        <f t="shared" si="229"/>
        <v>[39.747245,-104.99946],</v>
      </c>
      <c r="BK257" s="17" t="str">
        <f t="shared" si="270"/>
        <v/>
      </c>
      <c r="BL257" s="7"/>
    </row>
    <row r="258" spans="2:64" ht="18.75" customHeight="1">
      <c r="B258" t="s">
        <v>904</v>
      </c>
      <c r="C258" s="17" t="s">
        <v>841</v>
      </c>
      <c r="E258" s="17" t="s">
        <v>1083</v>
      </c>
      <c r="G258" s="16" t="s">
        <v>905</v>
      </c>
      <c r="N258" s="17"/>
      <c r="O258" s="17"/>
      <c r="P258" s="17"/>
      <c r="Q258" s="17"/>
      <c r="R258" s="17"/>
      <c r="S258" s="17"/>
      <c r="T258" s="17"/>
      <c r="U258" s="17"/>
      <c r="W258" s="17" t="str">
        <f t="shared" si="207"/>
        <v/>
      </c>
      <c r="X258" s="17" t="str">
        <f t="shared" si="208"/>
        <v/>
      </c>
      <c r="Y258" s="17" t="str">
        <f t="shared" si="209"/>
        <v/>
      </c>
      <c r="Z258" s="17" t="str">
        <f t="shared" si="210"/>
        <v/>
      </c>
      <c r="AA258" s="17" t="str">
        <f t="shared" si="211"/>
        <v/>
      </c>
      <c r="AB258" s="17" t="str">
        <f t="shared" si="212"/>
        <v/>
      </c>
      <c r="AC258" s="17" t="str">
        <f t="shared" si="213"/>
        <v/>
      </c>
      <c r="AD258" s="17" t="str">
        <f t="shared" si="214"/>
        <v/>
      </c>
      <c r="AE258" s="17" t="str">
        <f t="shared" si="215"/>
        <v/>
      </c>
      <c r="AF258" s="17" t="str">
        <f t="shared" si="216"/>
        <v/>
      </c>
      <c r="AG258" s="17" t="str">
        <f t="shared" si="217"/>
        <v/>
      </c>
      <c r="AH258" s="17" t="str">
        <f t="shared" si="218"/>
        <v/>
      </c>
      <c r="AI258" s="17" t="str">
        <f t="shared" si="219"/>
        <v/>
      </c>
      <c r="AJ258" s="17" t="str">
        <f t="shared" si="220"/>
        <v/>
      </c>
      <c r="AK258" s="17" t="str">
        <f t="shared" si="221"/>
        <v/>
      </c>
      <c r="AL258" s="17" t="str">
        <f t="shared" si="222"/>
        <v/>
      </c>
      <c r="AM258" s="17" t="str">
        <f t="shared" si="223"/>
        <v/>
      </c>
      <c r="AN258" s="17" t="str">
        <f t="shared" si="224"/>
        <v/>
      </c>
      <c r="AO258" s="17" t="str">
        <f t="shared" si="225"/>
        <v/>
      </c>
      <c r="AP258" s="17" t="str">
        <f t="shared" si="226"/>
        <v/>
      </c>
      <c r="AQ258" s="17" t="str">
        <f t="shared" si="227"/>
        <v/>
      </c>
      <c r="AR258" s="17" t="s">
        <v>1016</v>
      </c>
      <c r="AV258" s="4" t="s">
        <v>30</v>
      </c>
      <c r="AW258" s="4" t="s">
        <v>30</v>
      </c>
      <c r="AX258" s="16" t="str">
        <f t="shared" si="228"/>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8" s="17" t="str">
        <f t="shared" si="230"/>
        <v/>
      </c>
      <c r="AZ258" s="17" t="str">
        <f t="shared" si="231"/>
        <v/>
      </c>
      <c r="BA258" s="17" t="str">
        <f t="shared" si="232"/>
        <v/>
      </c>
      <c r="BB258" s="17" t="str">
        <f t="shared" si="233"/>
        <v/>
      </c>
      <c r="BC258" s="17" t="str">
        <f t="shared" si="234"/>
        <v/>
      </c>
      <c r="BD258" s="17" t="str">
        <f t="shared" si="235"/>
        <v/>
      </c>
      <c r="BE258" s="17" t="str">
        <f t="shared" si="236"/>
        <v xml:space="preserve"> med highlands</v>
      </c>
      <c r="BF258" s="17" t="str">
        <f t="shared" si="237"/>
        <v>Highlands</v>
      </c>
      <c r="BG258" s="17">
        <v>39.772125000000003</v>
      </c>
      <c r="BH258" s="17">
        <v>-105.04366400000001</v>
      </c>
      <c r="BI258" s="17" t="str">
        <f t="shared" si="229"/>
        <v>[39.772125,-105.043664],</v>
      </c>
      <c r="BK258" s="17" t="str">
        <f t="shared" si="270"/>
        <v/>
      </c>
    </row>
    <row r="259" spans="2:64" ht="18.75" customHeight="1">
      <c r="B259" t="s">
        <v>150</v>
      </c>
      <c r="C259" t="s">
        <v>321</v>
      </c>
      <c r="E259" s="17" t="s">
        <v>1083</v>
      </c>
      <c r="G259" s="17" t="s">
        <v>548</v>
      </c>
      <c r="J259" t="s">
        <v>436</v>
      </c>
      <c r="K259" t="s">
        <v>439</v>
      </c>
      <c r="L259" s="17" t="s">
        <v>436</v>
      </c>
      <c r="M259" s="17" t="s">
        <v>439</v>
      </c>
      <c r="N259" s="17" t="s">
        <v>436</v>
      </c>
      <c r="O259" s="17" t="s">
        <v>439</v>
      </c>
      <c r="P259" s="17" t="s">
        <v>436</v>
      </c>
      <c r="Q259" s="17" t="s">
        <v>439</v>
      </c>
      <c r="R259" s="17" t="s">
        <v>436</v>
      </c>
      <c r="S259" s="17" t="s">
        <v>439</v>
      </c>
      <c r="T259" s="17"/>
      <c r="U259" s="17"/>
      <c r="V259" s="17" t="s">
        <v>359</v>
      </c>
      <c r="W259" s="17" t="str">
        <f t="shared" si="207"/>
        <v/>
      </c>
      <c r="X259" s="17" t="str">
        <f t="shared" si="208"/>
        <v/>
      </c>
      <c r="Y259" s="17">
        <f t="shared" si="209"/>
        <v>15</v>
      </c>
      <c r="Z259" s="17">
        <f t="shared" si="210"/>
        <v>19</v>
      </c>
      <c r="AA259" s="17">
        <f t="shared" si="211"/>
        <v>15</v>
      </c>
      <c r="AB259" s="17">
        <f t="shared" si="212"/>
        <v>19</v>
      </c>
      <c r="AC259" s="17">
        <f t="shared" si="213"/>
        <v>15</v>
      </c>
      <c r="AD259" s="17">
        <f t="shared" si="214"/>
        <v>19</v>
      </c>
      <c r="AE259" s="17">
        <f t="shared" si="215"/>
        <v>15</v>
      </c>
      <c r="AF259" s="17">
        <f t="shared" si="216"/>
        <v>19</v>
      </c>
      <c r="AG259" s="17">
        <f t="shared" si="217"/>
        <v>15</v>
      </c>
      <c r="AH259" s="17">
        <f t="shared" si="218"/>
        <v>19</v>
      </c>
      <c r="AI259" s="17" t="str">
        <f t="shared" si="219"/>
        <v/>
      </c>
      <c r="AJ259" s="17" t="str">
        <f t="shared" si="220"/>
        <v/>
      </c>
      <c r="AK259" s="17" t="str">
        <f t="shared" si="221"/>
        <v/>
      </c>
      <c r="AL259" s="17" t="str">
        <f t="shared" si="222"/>
        <v>3pm-7pm</v>
      </c>
      <c r="AM259" s="17" t="str">
        <f t="shared" si="223"/>
        <v>3pm-7pm</v>
      </c>
      <c r="AN259" s="17" t="str">
        <f t="shared" si="224"/>
        <v>3pm-7pm</v>
      </c>
      <c r="AO259" s="17" t="str">
        <f t="shared" si="225"/>
        <v>3pm-7pm</v>
      </c>
      <c r="AP259" s="17" t="str">
        <f t="shared" si="226"/>
        <v>3pm-7pm</v>
      </c>
      <c r="AQ259" s="17" t="str">
        <f t="shared" si="227"/>
        <v/>
      </c>
      <c r="AR259" s="18" t="s">
        <v>731</v>
      </c>
      <c r="AV259" s="17" t="s">
        <v>29</v>
      </c>
      <c r="AW259" s="17" t="s">
        <v>29</v>
      </c>
      <c r="AX259" s="16" t="str">
        <f t="shared" si="228"/>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9" s="17" t="str">
        <f t="shared" si="230"/>
        <v/>
      </c>
      <c r="AZ259" s="17" t="str">
        <f t="shared" si="231"/>
        <v/>
      </c>
      <c r="BA259" s="17" t="str">
        <f t="shared" si="232"/>
        <v/>
      </c>
      <c r="BB259" s="17" t="str">
        <f t="shared" si="233"/>
        <v>&lt;img src=@img/drinkicon.png@&gt;</v>
      </c>
      <c r="BC259" s="17" t="str">
        <f t="shared" si="234"/>
        <v>&lt;img src=@img/foodicon.png@&gt;</v>
      </c>
      <c r="BD259" s="17" t="str">
        <f t="shared" si="235"/>
        <v>&lt;img src=@img/drinkicon.png@&gt;&lt;img src=@img/foodicon.png@&gt;</v>
      </c>
      <c r="BE259" s="17" t="str">
        <f t="shared" si="236"/>
        <v>drink food  med Ballpark</v>
      </c>
      <c r="BF259" s="17" t="str">
        <f t="shared" si="237"/>
        <v>Ballpark</v>
      </c>
      <c r="BG259" s="17">
        <v>39.753545000000003</v>
      </c>
      <c r="BH259" s="17">
        <v>-104.993899</v>
      </c>
      <c r="BI259" s="17" t="str">
        <f t="shared" si="229"/>
        <v>[39.753545,-104.993899],</v>
      </c>
      <c r="BK259" s="17" t="str">
        <f t="shared" si="270"/>
        <v/>
      </c>
      <c r="BL259" s="7"/>
    </row>
    <row r="260" spans="2:64" ht="18.75" customHeight="1">
      <c r="B260" t="s">
        <v>151</v>
      </c>
      <c r="C260" t="s">
        <v>640</v>
      </c>
      <c r="E260" s="17" t="s">
        <v>1083</v>
      </c>
      <c r="G260" s="17" t="s">
        <v>549</v>
      </c>
      <c r="J260" t="s">
        <v>436</v>
      </c>
      <c r="K260" t="s">
        <v>439</v>
      </c>
      <c r="L260" t="s">
        <v>436</v>
      </c>
      <c r="M260" t="s">
        <v>439</v>
      </c>
      <c r="N260" t="s">
        <v>436</v>
      </c>
      <c r="O260" t="s">
        <v>439</v>
      </c>
      <c r="P260" t="s">
        <v>436</v>
      </c>
      <c r="Q260" t="s">
        <v>439</v>
      </c>
      <c r="R260" t="s">
        <v>436</v>
      </c>
      <c r="S260" t="s">
        <v>439</v>
      </c>
      <c r="V260" s="8" t="s">
        <v>360</v>
      </c>
      <c r="W260" s="17" t="str">
        <f t="shared" si="207"/>
        <v/>
      </c>
      <c r="X260" s="17" t="str">
        <f t="shared" si="208"/>
        <v/>
      </c>
      <c r="Y260" s="17">
        <f t="shared" si="209"/>
        <v>15</v>
      </c>
      <c r="Z260" s="17">
        <f t="shared" si="210"/>
        <v>19</v>
      </c>
      <c r="AA260" s="17">
        <f t="shared" si="211"/>
        <v>15</v>
      </c>
      <c r="AB260" s="17">
        <f t="shared" si="212"/>
        <v>19</v>
      </c>
      <c r="AC260" s="17">
        <f t="shared" si="213"/>
        <v>15</v>
      </c>
      <c r="AD260" s="17">
        <f t="shared" si="214"/>
        <v>19</v>
      </c>
      <c r="AE260" s="17">
        <f t="shared" si="215"/>
        <v>15</v>
      </c>
      <c r="AF260" s="17">
        <f t="shared" si="216"/>
        <v>19</v>
      </c>
      <c r="AG260" s="17">
        <f t="shared" si="217"/>
        <v>15</v>
      </c>
      <c r="AH260" s="17">
        <f t="shared" si="218"/>
        <v>19</v>
      </c>
      <c r="AI260" s="17" t="str">
        <f t="shared" si="219"/>
        <v/>
      </c>
      <c r="AJ260" s="17" t="str">
        <f t="shared" si="220"/>
        <v/>
      </c>
      <c r="AK260" s="17" t="str">
        <f t="shared" si="221"/>
        <v/>
      </c>
      <c r="AL260" s="17" t="str">
        <f t="shared" si="222"/>
        <v>3pm-7pm</v>
      </c>
      <c r="AM260" s="17" t="str">
        <f t="shared" si="223"/>
        <v>3pm-7pm</v>
      </c>
      <c r="AN260" s="17" t="str">
        <f t="shared" si="224"/>
        <v>3pm-7pm</v>
      </c>
      <c r="AO260" s="17" t="str">
        <f t="shared" si="225"/>
        <v>3pm-7pm</v>
      </c>
      <c r="AP260" s="17" t="str">
        <f t="shared" si="226"/>
        <v>3pm-7pm</v>
      </c>
      <c r="AQ260" s="17" t="str">
        <f t="shared" si="227"/>
        <v/>
      </c>
      <c r="AR260" s="2" t="s">
        <v>732</v>
      </c>
      <c r="AS260" t="s">
        <v>433</v>
      </c>
      <c r="AV260" s="4" t="s">
        <v>29</v>
      </c>
      <c r="AW260" s="4" t="s">
        <v>30</v>
      </c>
      <c r="AX260" s="16" t="str">
        <f t="shared" si="228"/>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0" s="17" t="str">
        <f t="shared" si="230"/>
        <v>&lt;img src=@img/outdoor.png@&gt;</v>
      </c>
      <c r="AZ260" s="17" t="str">
        <f t="shared" si="231"/>
        <v/>
      </c>
      <c r="BA260" s="17" t="str">
        <f t="shared" si="232"/>
        <v/>
      </c>
      <c r="BB260" s="17" t="str">
        <f t="shared" si="233"/>
        <v>&lt;img src=@img/drinkicon.png@&gt;</v>
      </c>
      <c r="BC260" s="17" t="str">
        <f t="shared" si="234"/>
        <v/>
      </c>
      <c r="BD260" s="17" t="str">
        <f t="shared" si="235"/>
        <v>&lt;img src=@img/outdoor.png@&gt;&lt;img src=@img/drinkicon.png@&gt;</v>
      </c>
      <c r="BE260" s="17" t="str">
        <f t="shared" si="236"/>
        <v>outdoor drink  med Washington</v>
      </c>
      <c r="BF260" s="17" t="str">
        <f t="shared" si="237"/>
        <v>Washington Park</v>
      </c>
      <c r="BG260" s="17">
        <v>39.689847</v>
      </c>
      <c r="BH260" s="17">
        <v>-104.98064100000001</v>
      </c>
      <c r="BI260" s="17" t="str">
        <f t="shared" si="229"/>
        <v>[39.689847,-104.980641],</v>
      </c>
      <c r="BK260" s="17" t="str">
        <f t="shared" si="270"/>
        <v/>
      </c>
      <c r="BL260" s="7"/>
    </row>
    <row r="261" spans="2:64" ht="18.75" customHeight="1">
      <c r="B261" t="s">
        <v>152</v>
      </c>
      <c r="C261" t="s">
        <v>327</v>
      </c>
      <c r="E261" s="17" t="s">
        <v>1083</v>
      </c>
      <c r="G261" s="17" t="s">
        <v>550</v>
      </c>
      <c r="J261" t="s">
        <v>446</v>
      </c>
      <c r="K261" t="s">
        <v>437</v>
      </c>
      <c r="L261" s="17" t="s">
        <v>446</v>
      </c>
      <c r="M261" s="17" t="s">
        <v>437</v>
      </c>
      <c r="N261" s="17" t="s">
        <v>446</v>
      </c>
      <c r="O261" s="17" t="s">
        <v>437</v>
      </c>
      <c r="P261" s="17" t="s">
        <v>446</v>
      </c>
      <c r="Q261" s="17" t="s">
        <v>437</v>
      </c>
      <c r="R261" t="s">
        <v>446</v>
      </c>
      <c r="S261" t="s">
        <v>437</v>
      </c>
      <c r="T261" s="17"/>
      <c r="U261" s="17"/>
      <c r="V261" s="8" t="s">
        <v>361</v>
      </c>
      <c r="W261" s="17" t="str">
        <f t="shared" ref="W261:W310" si="332">IF(H261&gt;0,H261/100,"")</f>
        <v/>
      </c>
      <c r="X261" s="17" t="str">
        <f t="shared" ref="X261:X310" si="333">IF(I261&gt;0,I261/100,"")</f>
        <v/>
      </c>
      <c r="Y261" s="17">
        <f t="shared" ref="Y261:Y310" si="334">IF(J261&gt;0,J261/100,"")</f>
        <v>14</v>
      </c>
      <c r="Z261" s="17">
        <f t="shared" ref="Z261:Z310" si="335">IF(K261&gt;0,K261/100,"")</f>
        <v>18.3</v>
      </c>
      <c r="AA261" s="17">
        <f t="shared" ref="AA261:AA310" si="336">IF(L261&gt;0,L261/100,"")</f>
        <v>14</v>
      </c>
      <c r="AB261" s="17">
        <f t="shared" ref="AB261:AB310" si="337">IF(M261&gt;0,M261/100,"")</f>
        <v>18.3</v>
      </c>
      <c r="AC261" s="17">
        <f t="shared" ref="AC261:AC310" si="338">IF(N261&gt;0,N261/100,"")</f>
        <v>14</v>
      </c>
      <c r="AD261" s="17">
        <f t="shared" ref="AD261:AD310" si="339">IF(O261&gt;0,O261/100,"")</f>
        <v>18.3</v>
      </c>
      <c r="AE261" s="17">
        <f t="shared" ref="AE261:AE310" si="340">IF(P261&gt;0,P261/100,"")</f>
        <v>14</v>
      </c>
      <c r="AF261" s="17">
        <f t="shared" ref="AF261:AF310" si="341">IF(Q261&gt;0,Q261/100,"")</f>
        <v>18.3</v>
      </c>
      <c r="AG261" s="17">
        <f t="shared" ref="AG261:AG310" si="342">IF(R261&gt;0,R261/100,"")</f>
        <v>14</v>
      </c>
      <c r="AH261" s="17">
        <f t="shared" ref="AH261:AH310" si="343">IF(S261&gt;0,S261/100,"")</f>
        <v>18.3</v>
      </c>
      <c r="AI261" s="17" t="str">
        <f t="shared" ref="AI261:AI310" si="344">IF(T261&gt;0,T261/100,"")</f>
        <v/>
      </c>
      <c r="AJ261" s="17" t="str">
        <f t="shared" ref="AJ261:AJ310" si="345">IF(U261&gt;0,U261/100,"")</f>
        <v/>
      </c>
      <c r="AK261" s="17" t="str">
        <f t="shared" ref="AK261:AK310" si="346">IF(H261&gt;0,CONCATENATE(IF(W261&lt;=12,W261,W261-12),IF(OR(W261&lt;12,W261=24),"am","pm"),"-",IF(X261&lt;=12,X261,X261-12),IF(OR(X261&lt;12,X261=24),"am","pm")),"")</f>
        <v/>
      </c>
      <c r="AL261" s="17" t="str">
        <f t="shared" ref="AL261:AL310" si="347">IF(J261&gt;0,CONCATENATE(IF(Y261&lt;=12,Y261,Y261-12),IF(OR(Y261&lt;12,Y261=24),"am","pm"),"-",IF(Z261&lt;=12,Z261,Z261-12),IF(OR(Z261&lt;12,Z261=24),"am","pm")),"")</f>
        <v>2pm-6.3pm</v>
      </c>
      <c r="AM261" s="17" t="str">
        <f t="shared" ref="AM261:AM310" si="348">IF(L261&gt;0,CONCATENATE(IF(AA261&lt;=12,AA261,AA261-12),IF(OR(AA261&lt;12,AA261=24),"am","pm"),"-",IF(AB261&lt;=12,AB261,AB261-12),IF(OR(AB261&lt;12,AB261=24),"am","pm")),"")</f>
        <v>2pm-6.3pm</v>
      </c>
      <c r="AN261" s="17" t="str">
        <f t="shared" ref="AN261:AN310" si="349">IF(N261&gt;0,CONCATENATE(IF(AC261&lt;=12,AC261,AC261-12),IF(OR(AC261&lt;12,AC261=24),"am","pm"),"-",IF(AD261&lt;=12,AD261,AD261-12),IF(OR(AD261&lt;12,AD261=24),"am","pm")),"")</f>
        <v>2pm-6.3pm</v>
      </c>
      <c r="AO261" s="17" t="str">
        <f t="shared" ref="AO261:AO310" si="350">IF(P261&gt;0,CONCATENATE(IF(AE261&lt;=12,AE261,AE261-12),IF(OR(AE261&lt;12,AE261=24),"am","pm"),"-",IF(AF261&lt;=12,AF261,AF261-12),IF(OR(AF261&lt;12,AF261=24),"am","pm")),"")</f>
        <v>2pm-6.3pm</v>
      </c>
      <c r="AP261" s="17" t="str">
        <f t="shared" ref="AP261:AP310" si="351">IF(R261&gt;0,CONCATENATE(IF(AG261&lt;=12,AG261,AG261-12),IF(OR(AG261&lt;12,AG261=24),"am","pm"),"-",IF(AH261&lt;=12,AH261,AH261-12),IF(OR(AH261&lt;12,AH261=24),"am","pm")),"")</f>
        <v>2pm-6.3pm</v>
      </c>
      <c r="AQ261" s="17" t="str">
        <f t="shared" ref="AQ261:AQ310" si="352">IF(T261&gt;0,CONCATENATE(IF(AI261&lt;=12,AI261,AI261-12),IF(OR(AI261&lt;12,AI261=24),"am","pm"),"-",IF(AJ261&lt;=12,AJ261,AJ261-12),IF(OR(AJ261&lt;12,AJ261=24),"am","pm")),"")</f>
        <v/>
      </c>
      <c r="AR261" s="2" t="s">
        <v>733</v>
      </c>
      <c r="AV261" s="4" t="s">
        <v>29</v>
      </c>
      <c r="AW261" s="4" t="s">
        <v>29</v>
      </c>
      <c r="AX261" s="16" t="str">
        <f t="shared" ref="AX261:AX310" si="353">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1" s="17" t="str">
        <f t="shared" si="230"/>
        <v/>
      </c>
      <c r="AZ261" s="17" t="str">
        <f t="shared" si="231"/>
        <v/>
      </c>
      <c r="BA261" s="17" t="str">
        <f t="shared" si="232"/>
        <v/>
      </c>
      <c r="BB261" s="17" t="str">
        <f t="shared" si="233"/>
        <v>&lt;img src=@img/drinkicon.png@&gt;</v>
      </c>
      <c r="BC261" s="17" t="str">
        <f t="shared" si="234"/>
        <v>&lt;img src=@img/foodicon.png@&gt;</v>
      </c>
      <c r="BD261" s="17" t="str">
        <f t="shared" si="235"/>
        <v>&lt;img src=@img/drinkicon.png@&gt;&lt;img src=@img/foodicon.png@&gt;</v>
      </c>
      <c r="BE261" s="17" t="str">
        <f t="shared" si="236"/>
        <v>drink food  med Lakewood</v>
      </c>
      <c r="BF261" s="17" t="str">
        <f t="shared" si="237"/>
        <v>Lakewood</v>
      </c>
      <c r="BG261" s="17">
        <v>39.747022999999999</v>
      </c>
      <c r="BH261" s="17">
        <v>-105.14188</v>
      </c>
      <c r="BI261" s="17" t="str">
        <f t="shared" ref="BI261:BI310" si="354">CONCATENATE("[",BG261,",",BH261,"],")</f>
        <v>[39.747023,-105.14188],</v>
      </c>
      <c r="BK261" s="17" t="str">
        <f t="shared" si="270"/>
        <v/>
      </c>
      <c r="BL261" s="7"/>
    </row>
    <row r="262" spans="2:64" ht="18.75" customHeight="1">
      <c r="B262" t="s">
        <v>1143</v>
      </c>
      <c r="C262" t="s">
        <v>841</v>
      </c>
      <c r="E262" s="17" t="s">
        <v>1083</v>
      </c>
      <c r="G262" s="17" t="s">
        <v>1153</v>
      </c>
      <c r="N262" s="17"/>
      <c r="O262" s="17"/>
      <c r="P262" s="17"/>
      <c r="Q262" s="17"/>
      <c r="R262" s="17"/>
      <c r="S262" s="17"/>
      <c r="T262" s="17"/>
      <c r="U262" s="17"/>
      <c r="W262" s="17" t="str">
        <f t="shared" si="332"/>
        <v/>
      </c>
      <c r="X262" s="17" t="str">
        <f t="shared" si="333"/>
        <v/>
      </c>
      <c r="Y262" s="17" t="str">
        <f t="shared" si="334"/>
        <v/>
      </c>
      <c r="Z262" s="17" t="str">
        <f t="shared" si="335"/>
        <v/>
      </c>
      <c r="AA262" s="17" t="str">
        <f t="shared" si="336"/>
        <v/>
      </c>
      <c r="AB262" s="17" t="str">
        <f t="shared" si="337"/>
        <v/>
      </c>
      <c r="AC262" s="17" t="str">
        <f t="shared" si="338"/>
        <v/>
      </c>
      <c r="AD262" s="17" t="str">
        <f t="shared" si="339"/>
        <v/>
      </c>
      <c r="AE262" s="17" t="str">
        <f t="shared" si="340"/>
        <v/>
      </c>
      <c r="AF262" s="17" t="str">
        <f t="shared" si="341"/>
        <v/>
      </c>
      <c r="AG262" s="17" t="str">
        <f t="shared" si="342"/>
        <v/>
      </c>
      <c r="AH262" s="17" t="str">
        <f t="shared" si="343"/>
        <v/>
      </c>
      <c r="AI262" s="17" t="str">
        <f t="shared" si="344"/>
        <v/>
      </c>
      <c r="AJ262" s="17" t="str">
        <f t="shared" si="345"/>
        <v/>
      </c>
      <c r="AK262" s="17" t="str">
        <f t="shared" si="346"/>
        <v/>
      </c>
      <c r="AL262" s="17" t="str">
        <f t="shared" si="347"/>
        <v/>
      </c>
      <c r="AM262" s="17" t="str">
        <f t="shared" si="348"/>
        <v/>
      </c>
      <c r="AN262" s="17" t="str">
        <f t="shared" si="349"/>
        <v/>
      </c>
      <c r="AO262" s="17" t="str">
        <f t="shared" si="350"/>
        <v/>
      </c>
      <c r="AP262" s="17" t="str">
        <f t="shared" si="351"/>
        <v/>
      </c>
      <c r="AQ262" s="17" t="str">
        <f t="shared" si="352"/>
        <v/>
      </c>
      <c r="AR262" s="17" t="s">
        <v>1147</v>
      </c>
      <c r="AV262" s="4" t="s">
        <v>30</v>
      </c>
      <c r="AW262" s="4" t="s">
        <v>30</v>
      </c>
      <c r="AX262" s="16" t="str">
        <f t="shared" si="353"/>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2" s="17" t="str">
        <f t="shared" si="230"/>
        <v/>
      </c>
      <c r="AZ262" s="17" t="str">
        <f t="shared" si="231"/>
        <v/>
      </c>
      <c r="BA262" s="17" t="str">
        <f t="shared" si="232"/>
        <v/>
      </c>
      <c r="BB262" s="17" t="str">
        <f t="shared" si="233"/>
        <v/>
      </c>
      <c r="BC262" s="17" t="str">
        <f t="shared" si="234"/>
        <v/>
      </c>
      <c r="BD262" s="17" t="str">
        <f t="shared" si="235"/>
        <v/>
      </c>
      <c r="BE262" s="17" t="str">
        <f t="shared" si="236"/>
        <v xml:space="preserve"> med highlands</v>
      </c>
      <c r="BF262" s="17" t="str">
        <f t="shared" si="237"/>
        <v>Highlands</v>
      </c>
      <c r="BG262" s="17">
        <v>39.771259999999998</v>
      </c>
      <c r="BH262" s="17">
        <v>-105.044258</v>
      </c>
      <c r="BI262" s="17" t="str">
        <f t="shared" si="354"/>
        <v>[39.77126,-105.044258],</v>
      </c>
      <c r="BK262" s="17"/>
      <c r="BL262" s="17"/>
    </row>
    <row r="263" spans="2:64" ht="18.75" customHeight="1">
      <c r="B263" t="s">
        <v>224</v>
      </c>
      <c r="C263" t="s">
        <v>306</v>
      </c>
      <c r="E263" s="17" t="s">
        <v>1083</v>
      </c>
      <c r="G263" s="17" t="s">
        <v>621</v>
      </c>
      <c r="J263" t="s">
        <v>436</v>
      </c>
      <c r="K263" t="s">
        <v>439</v>
      </c>
      <c r="L263" t="s">
        <v>436</v>
      </c>
      <c r="M263" t="s">
        <v>439</v>
      </c>
      <c r="N263" t="s">
        <v>436</v>
      </c>
      <c r="O263" t="s">
        <v>439</v>
      </c>
      <c r="P263" t="s">
        <v>436</v>
      </c>
      <c r="Q263" t="s">
        <v>439</v>
      </c>
      <c r="R263" t="s">
        <v>436</v>
      </c>
      <c r="S263" t="s">
        <v>439</v>
      </c>
      <c r="V263" s="8" t="s">
        <v>410</v>
      </c>
      <c r="W263" s="17" t="str">
        <f t="shared" si="332"/>
        <v/>
      </c>
      <c r="X263" s="17" t="str">
        <f t="shared" si="333"/>
        <v/>
      </c>
      <c r="Y263" s="17">
        <f t="shared" si="334"/>
        <v>15</v>
      </c>
      <c r="Z263" s="17">
        <f t="shared" si="335"/>
        <v>19</v>
      </c>
      <c r="AA263" s="17">
        <f t="shared" si="336"/>
        <v>15</v>
      </c>
      <c r="AB263" s="17">
        <f t="shared" si="337"/>
        <v>19</v>
      </c>
      <c r="AC263" s="17">
        <f t="shared" si="338"/>
        <v>15</v>
      </c>
      <c r="AD263" s="17">
        <f t="shared" si="339"/>
        <v>19</v>
      </c>
      <c r="AE263" s="17">
        <f t="shared" si="340"/>
        <v>15</v>
      </c>
      <c r="AF263" s="17">
        <f t="shared" si="341"/>
        <v>19</v>
      </c>
      <c r="AG263" s="17">
        <f t="shared" si="342"/>
        <v>15</v>
      </c>
      <c r="AH263" s="17">
        <f t="shared" si="343"/>
        <v>19</v>
      </c>
      <c r="AI263" s="17" t="str">
        <f t="shared" si="344"/>
        <v/>
      </c>
      <c r="AJ263" s="17" t="str">
        <f t="shared" si="345"/>
        <v/>
      </c>
      <c r="AK263" s="17" t="str">
        <f t="shared" si="346"/>
        <v/>
      </c>
      <c r="AL263" s="17" t="str">
        <f t="shared" si="347"/>
        <v>3pm-7pm</v>
      </c>
      <c r="AM263" s="17" t="str">
        <f t="shared" si="348"/>
        <v>3pm-7pm</v>
      </c>
      <c r="AN263" s="17" t="str">
        <f t="shared" si="349"/>
        <v>3pm-7pm</v>
      </c>
      <c r="AO263" s="17" t="str">
        <f t="shared" si="350"/>
        <v>3pm-7pm</v>
      </c>
      <c r="AP263" s="17" t="str">
        <f t="shared" si="351"/>
        <v>3pm-7pm</v>
      </c>
      <c r="AQ263" s="17" t="str">
        <f t="shared" si="352"/>
        <v/>
      </c>
      <c r="AR263" s="17" t="s">
        <v>803</v>
      </c>
      <c r="AV263" s="17" t="s">
        <v>29</v>
      </c>
      <c r="AW263" s="17" t="s">
        <v>30</v>
      </c>
      <c r="AX263" s="16" t="str">
        <f t="shared" si="353"/>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3" s="17" t="str">
        <f t="shared" si="230"/>
        <v/>
      </c>
      <c r="AZ263" s="17" t="str">
        <f t="shared" si="231"/>
        <v/>
      </c>
      <c r="BA263" s="17" t="str">
        <f t="shared" si="232"/>
        <v/>
      </c>
      <c r="BB263" s="17" t="str">
        <f t="shared" si="233"/>
        <v>&lt;img src=@img/drinkicon.png@&gt;</v>
      </c>
      <c r="BC263" s="17" t="str">
        <f t="shared" si="234"/>
        <v/>
      </c>
      <c r="BD263" s="17" t="str">
        <f t="shared" si="235"/>
        <v>&lt;img src=@img/drinkicon.png@&gt;</v>
      </c>
      <c r="BE263" s="17" t="str">
        <f t="shared" si="236"/>
        <v>drink  med LoDo</v>
      </c>
      <c r="BF263" s="17" t="str">
        <f t="shared" si="237"/>
        <v>LoDo</v>
      </c>
      <c r="BG263" s="17">
        <v>39.752966000000001</v>
      </c>
      <c r="BH263" s="17">
        <v>-105.00025599999999</v>
      </c>
      <c r="BI263" s="17" t="str">
        <f t="shared" si="354"/>
        <v>[39.752966,-105.000256],</v>
      </c>
      <c r="BK263" s="17" t="str">
        <f t="shared" ref="BK263:BK291" si="355">IF(BJ263&gt;0,"&lt;img src=@img/kidicon.png@&gt;","")</f>
        <v/>
      </c>
      <c r="BL263" s="7"/>
    </row>
    <row r="264" spans="2:64" ht="18.75" customHeight="1">
      <c r="B264" t="s">
        <v>225</v>
      </c>
      <c r="C264" t="s">
        <v>306</v>
      </c>
      <c r="E264" s="17" t="s">
        <v>1085</v>
      </c>
      <c r="G264" s="17" t="s">
        <v>622</v>
      </c>
      <c r="J264" t="s">
        <v>436</v>
      </c>
      <c r="K264" t="s">
        <v>438</v>
      </c>
      <c r="L264" s="17" t="s">
        <v>436</v>
      </c>
      <c r="M264" s="17" t="s">
        <v>438</v>
      </c>
      <c r="N264" s="17" t="s">
        <v>436</v>
      </c>
      <c r="O264" s="17" t="s">
        <v>438</v>
      </c>
      <c r="P264" s="17" t="s">
        <v>436</v>
      </c>
      <c r="Q264" s="17" t="s">
        <v>438</v>
      </c>
      <c r="R264" s="17" t="s">
        <v>436</v>
      </c>
      <c r="S264" s="17" t="s">
        <v>438</v>
      </c>
      <c r="T264" s="17"/>
      <c r="U264" s="17"/>
      <c r="V264" s="8" t="s">
        <v>411</v>
      </c>
      <c r="W264" s="17" t="str">
        <f t="shared" si="332"/>
        <v/>
      </c>
      <c r="X264" s="17" t="str">
        <f t="shared" si="333"/>
        <v/>
      </c>
      <c r="Y264" s="17">
        <f t="shared" si="334"/>
        <v>15</v>
      </c>
      <c r="Z264" s="17">
        <f t="shared" si="335"/>
        <v>18</v>
      </c>
      <c r="AA264" s="17">
        <f t="shared" si="336"/>
        <v>15</v>
      </c>
      <c r="AB264" s="17">
        <f t="shared" si="337"/>
        <v>18</v>
      </c>
      <c r="AC264" s="17">
        <f t="shared" si="338"/>
        <v>15</v>
      </c>
      <c r="AD264" s="17">
        <f t="shared" si="339"/>
        <v>18</v>
      </c>
      <c r="AE264" s="17">
        <f t="shared" si="340"/>
        <v>15</v>
      </c>
      <c r="AF264" s="17">
        <f t="shared" si="341"/>
        <v>18</v>
      </c>
      <c r="AG264" s="17">
        <f t="shared" si="342"/>
        <v>15</v>
      </c>
      <c r="AH264" s="17">
        <f t="shared" si="343"/>
        <v>18</v>
      </c>
      <c r="AI264" s="17" t="str">
        <f t="shared" si="344"/>
        <v/>
      </c>
      <c r="AJ264" s="17" t="str">
        <f t="shared" si="345"/>
        <v/>
      </c>
      <c r="AK264" s="17" t="str">
        <f t="shared" si="346"/>
        <v/>
      </c>
      <c r="AL264" s="17" t="str">
        <f t="shared" si="347"/>
        <v>3pm-6pm</v>
      </c>
      <c r="AM264" s="17" t="str">
        <f t="shared" si="348"/>
        <v>3pm-6pm</v>
      </c>
      <c r="AN264" s="17" t="str">
        <f t="shared" si="349"/>
        <v>3pm-6pm</v>
      </c>
      <c r="AO264" s="17" t="str">
        <f t="shared" si="350"/>
        <v>3pm-6pm</v>
      </c>
      <c r="AP264" s="17" t="str">
        <f t="shared" si="351"/>
        <v>3pm-6pm</v>
      </c>
      <c r="AQ264" s="17" t="str">
        <f t="shared" si="352"/>
        <v/>
      </c>
      <c r="AR264" t="s">
        <v>804</v>
      </c>
      <c r="AV264" s="17" t="s">
        <v>29</v>
      </c>
      <c r="AW264" s="17" t="s">
        <v>30</v>
      </c>
      <c r="AX264" s="16" t="str">
        <f t="shared" si="353"/>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4" s="17" t="str">
        <f t="shared" si="230"/>
        <v/>
      </c>
      <c r="AZ264" s="17" t="str">
        <f t="shared" si="231"/>
        <v/>
      </c>
      <c r="BA264" s="17" t="str">
        <f t="shared" si="232"/>
        <v/>
      </c>
      <c r="BB264" s="17" t="str">
        <f t="shared" si="233"/>
        <v>&lt;img src=@img/drinkicon.png@&gt;</v>
      </c>
      <c r="BC264" s="17" t="str">
        <f t="shared" si="234"/>
        <v/>
      </c>
      <c r="BD264" s="17" t="str">
        <f t="shared" si="235"/>
        <v>&lt;img src=@img/drinkicon.png@&gt;</v>
      </c>
      <c r="BE264" s="17" t="str">
        <f t="shared" si="236"/>
        <v>drink  low LoDo</v>
      </c>
      <c r="BF264" s="17" t="str">
        <f t="shared" si="237"/>
        <v>LoDo</v>
      </c>
      <c r="BG264" s="17">
        <v>39.753988</v>
      </c>
      <c r="BH264" s="17">
        <v>-104.995271</v>
      </c>
      <c r="BI264" s="17" t="str">
        <f t="shared" si="354"/>
        <v>[39.753988,-104.995271],</v>
      </c>
      <c r="BK264" s="17" t="str">
        <f t="shared" si="355"/>
        <v/>
      </c>
      <c r="BL264" s="7"/>
    </row>
    <row r="265" spans="2:64" ht="18.75" customHeight="1">
      <c r="B265" t="s">
        <v>153</v>
      </c>
      <c r="C265" s="17" t="s">
        <v>301</v>
      </c>
      <c r="E265" s="17" t="s">
        <v>1085</v>
      </c>
      <c r="G265" s="17" t="s">
        <v>551</v>
      </c>
      <c r="J265" t="s">
        <v>436</v>
      </c>
      <c r="K265" t="s">
        <v>439</v>
      </c>
      <c r="L265" t="s">
        <v>436</v>
      </c>
      <c r="M265" t="s">
        <v>439</v>
      </c>
      <c r="N265" t="s">
        <v>436</v>
      </c>
      <c r="O265" t="s">
        <v>439</v>
      </c>
      <c r="P265" t="s">
        <v>436</v>
      </c>
      <c r="Q265" t="s">
        <v>439</v>
      </c>
      <c r="R265" t="s">
        <v>436</v>
      </c>
      <c r="S265" t="s">
        <v>439</v>
      </c>
      <c r="V265" s="8" t="s">
        <v>362</v>
      </c>
      <c r="W265" s="17" t="str">
        <f t="shared" si="332"/>
        <v/>
      </c>
      <c r="X265" s="17" t="str">
        <f t="shared" si="333"/>
        <v/>
      </c>
      <c r="Y265" s="17">
        <f t="shared" si="334"/>
        <v>15</v>
      </c>
      <c r="Z265" s="17">
        <f t="shared" si="335"/>
        <v>19</v>
      </c>
      <c r="AA265" s="17">
        <f t="shared" si="336"/>
        <v>15</v>
      </c>
      <c r="AB265" s="17">
        <f t="shared" si="337"/>
        <v>19</v>
      </c>
      <c r="AC265" s="17">
        <f t="shared" si="338"/>
        <v>15</v>
      </c>
      <c r="AD265" s="17">
        <f t="shared" si="339"/>
        <v>19</v>
      </c>
      <c r="AE265" s="17">
        <f t="shared" si="340"/>
        <v>15</v>
      </c>
      <c r="AF265" s="17">
        <f t="shared" si="341"/>
        <v>19</v>
      </c>
      <c r="AG265" s="17">
        <f t="shared" si="342"/>
        <v>15</v>
      </c>
      <c r="AH265" s="17">
        <f t="shared" si="343"/>
        <v>19</v>
      </c>
      <c r="AI265" s="17" t="str">
        <f t="shared" si="344"/>
        <v/>
      </c>
      <c r="AJ265" s="17" t="str">
        <f t="shared" si="345"/>
        <v/>
      </c>
      <c r="AK265" s="17" t="str">
        <f t="shared" si="346"/>
        <v/>
      </c>
      <c r="AL265" s="17" t="str">
        <f t="shared" si="347"/>
        <v>3pm-7pm</v>
      </c>
      <c r="AM265" s="17" t="str">
        <f t="shared" si="348"/>
        <v>3pm-7pm</v>
      </c>
      <c r="AN265" s="17" t="str">
        <f t="shared" si="349"/>
        <v>3pm-7pm</v>
      </c>
      <c r="AO265" s="17" t="str">
        <f t="shared" si="350"/>
        <v>3pm-7pm</v>
      </c>
      <c r="AP265" s="17" t="str">
        <f t="shared" si="351"/>
        <v>3pm-7pm</v>
      </c>
      <c r="AQ265" s="17" t="str">
        <f t="shared" si="352"/>
        <v/>
      </c>
      <c r="AR265" s="17" t="s">
        <v>734</v>
      </c>
      <c r="AV265" s="17" t="s">
        <v>29</v>
      </c>
      <c r="AW265" s="17" t="s">
        <v>30</v>
      </c>
      <c r="AX265" s="16" t="str">
        <f t="shared" si="353"/>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5" s="17" t="str">
        <f t="shared" si="230"/>
        <v/>
      </c>
      <c r="AZ265" s="17" t="str">
        <f t="shared" si="231"/>
        <v/>
      </c>
      <c r="BA265" s="17" t="str">
        <f t="shared" si="232"/>
        <v/>
      </c>
      <c r="BB265" s="17" t="str">
        <f t="shared" si="233"/>
        <v>&lt;img src=@img/drinkicon.png@&gt;</v>
      </c>
      <c r="BC265" s="17" t="str">
        <f t="shared" si="234"/>
        <v/>
      </c>
      <c r="BD265" s="17" t="str">
        <f t="shared" si="235"/>
        <v>&lt;img src=@img/drinkicon.png@&gt;</v>
      </c>
      <c r="BE265" s="17" t="str">
        <f t="shared" si="236"/>
        <v>drink  low Uptown</v>
      </c>
      <c r="BF265" s="17" t="str">
        <f t="shared" si="237"/>
        <v>Uptown</v>
      </c>
      <c r="BG265" s="17">
        <v>39.740172000000001</v>
      </c>
      <c r="BH265" s="17">
        <v>-104.97815</v>
      </c>
      <c r="BI265" s="17" t="str">
        <f t="shared" si="354"/>
        <v>[39.740172,-104.97815],</v>
      </c>
      <c r="BK265" s="17" t="str">
        <f t="shared" si="355"/>
        <v/>
      </c>
      <c r="BL265" s="7"/>
    </row>
    <row r="266" spans="2:64" ht="18.75" customHeight="1">
      <c r="B266" t="s">
        <v>226</v>
      </c>
      <c r="C266" t="s">
        <v>327</v>
      </c>
      <c r="E266" s="17" t="s">
        <v>1083</v>
      </c>
      <c r="G266" s="17" t="s">
        <v>623</v>
      </c>
      <c r="J266" t="s">
        <v>443</v>
      </c>
      <c r="K266" t="s">
        <v>438</v>
      </c>
      <c r="L266" s="17" t="s">
        <v>443</v>
      </c>
      <c r="M266" s="17" t="s">
        <v>438</v>
      </c>
      <c r="N266" s="17" t="s">
        <v>443</v>
      </c>
      <c r="O266" s="17" t="s">
        <v>438</v>
      </c>
      <c r="P266" s="17" t="s">
        <v>443</v>
      </c>
      <c r="Q266" s="17" t="s">
        <v>438</v>
      </c>
      <c r="R266" s="17" t="s">
        <v>443</v>
      </c>
      <c r="S266" s="17" t="s">
        <v>438</v>
      </c>
      <c r="V266" s="8" t="s">
        <v>1117</v>
      </c>
      <c r="W266" s="17" t="str">
        <f t="shared" si="332"/>
        <v/>
      </c>
      <c r="X266" s="17" t="str">
        <f t="shared" si="333"/>
        <v/>
      </c>
      <c r="Y266" s="17">
        <f t="shared" si="334"/>
        <v>16</v>
      </c>
      <c r="Z266" s="17">
        <f t="shared" si="335"/>
        <v>18</v>
      </c>
      <c r="AA266" s="17">
        <f t="shared" si="336"/>
        <v>16</v>
      </c>
      <c r="AB266" s="17">
        <f t="shared" si="337"/>
        <v>18</v>
      </c>
      <c r="AC266" s="17">
        <f t="shared" si="338"/>
        <v>16</v>
      </c>
      <c r="AD266" s="17">
        <f t="shared" si="339"/>
        <v>18</v>
      </c>
      <c r="AE266" s="17">
        <f t="shared" si="340"/>
        <v>16</v>
      </c>
      <c r="AF266" s="17">
        <f t="shared" si="341"/>
        <v>18</v>
      </c>
      <c r="AG266" s="17">
        <f t="shared" si="342"/>
        <v>16</v>
      </c>
      <c r="AH266" s="17">
        <f t="shared" si="343"/>
        <v>18</v>
      </c>
      <c r="AI266" s="17" t="str">
        <f t="shared" si="344"/>
        <v/>
      </c>
      <c r="AJ266" s="17" t="str">
        <f t="shared" si="345"/>
        <v/>
      </c>
      <c r="AK266" s="17" t="str">
        <f t="shared" si="346"/>
        <v/>
      </c>
      <c r="AL266" s="17" t="str">
        <f t="shared" si="347"/>
        <v>4pm-6pm</v>
      </c>
      <c r="AM266" s="17" t="str">
        <f t="shared" si="348"/>
        <v>4pm-6pm</v>
      </c>
      <c r="AN266" s="17" t="str">
        <f t="shared" si="349"/>
        <v>4pm-6pm</v>
      </c>
      <c r="AO266" s="17" t="str">
        <f t="shared" si="350"/>
        <v>4pm-6pm</v>
      </c>
      <c r="AP266" s="17" t="str">
        <f t="shared" si="351"/>
        <v>4pm-6pm</v>
      </c>
      <c r="AQ266" s="17" t="str">
        <f t="shared" si="352"/>
        <v/>
      </c>
      <c r="AR266" s="17" t="s">
        <v>805</v>
      </c>
      <c r="AV266" s="17" t="s">
        <v>29</v>
      </c>
      <c r="AW266" s="17" t="s">
        <v>29</v>
      </c>
      <c r="AX266" s="16" t="str">
        <f t="shared" si="353"/>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6" s="17" t="str">
        <f t="shared" si="230"/>
        <v/>
      </c>
      <c r="AZ266" s="17" t="str">
        <f t="shared" si="231"/>
        <v/>
      </c>
      <c r="BA266" s="17" t="str">
        <f t="shared" si="232"/>
        <v/>
      </c>
      <c r="BB266" s="17" t="str">
        <f t="shared" si="233"/>
        <v>&lt;img src=@img/drinkicon.png@&gt;</v>
      </c>
      <c r="BC266" s="17" t="str">
        <f t="shared" si="234"/>
        <v>&lt;img src=@img/foodicon.png@&gt;</v>
      </c>
      <c r="BD266" s="17" t="str">
        <f t="shared" si="235"/>
        <v>&lt;img src=@img/drinkicon.png@&gt;&lt;img src=@img/foodicon.png@&gt;</v>
      </c>
      <c r="BE266" s="17" t="str">
        <f t="shared" si="236"/>
        <v>drink food  med Lakewood</v>
      </c>
      <c r="BF266" s="17" t="str">
        <f t="shared" si="237"/>
        <v>Lakewood</v>
      </c>
      <c r="BG266" s="17">
        <v>39.633947999999997</v>
      </c>
      <c r="BH266" s="17">
        <v>-105.10894500000001</v>
      </c>
      <c r="BI266" s="17" t="str">
        <f t="shared" si="354"/>
        <v>[39.633948,-105.108945],</v>
      </c>
      <c r="BK266" s="17" t="str">
        <f t="shared" si="355"/>
        <v/>
      </c>
      <c r="BL266" s="7"/>
    </row>
    <row r="267" spans="2:64" ht="18.75" customHeight="1">
      <c r="B267" t="s">
        <v>154</v>
      </c>
      <c r="C267" t="s">
        <v>1064</v>
      </c>
      <c r="E267" s="17" t="s">
        <v>1083</v>
      </c>
      <c r="G267" s="17" t="s">
        <v>552</v>
      </c>
      <c r="H267" t="s">
        <v>443</v>
      </c>
      <c r="I267" t="s">
        <v>438</v>
      </c>
      <c r="J267" t="s">
        <v>443</v>
      </c>
      <c r="K267" t="s">
        <v>438</v>
      </c>
      <c r="L267" s="17" t="s">
        <v>443</v>
      </c>
      <c r="M267" s="17" t="s">
        <v>438</v>
      </c>
      <c r="N267" s="17" t="s">
        <v>443</v>
      </c>
      <c r="O267" s="17" t="s">
        <v>438</v>
      </c>
      <c r="P267" s="17" t="s">
        <v>443</v>
      </c>
      <c r="Q267" s="17" t="s">
        <v>438</v>
      </c>
      <c r="R267" s="17" t="s">
        <v>443</v>
      </c>
      <c r="S267" s="17" t="s">
        <v>438</v>
      </c>
      <c r="T267" t="s">
        <v>443</v>
      </c>
      <c r="U267" t="s">
        <v>438</v>
      </c>
      <c r="V267" s="17" t="s">
        <v>363</v>
      </c>
      <c r="W267" s="17">
        <f t="shared" si="332"/>
        <v>16</v>
      </c>
      <c r="X267" s="17">
        <f t="shared" si="333"/>
        <v>18</v>
      </c>
      <c r="Y267" s="17">
        <f t="shared" si="334"/>
        <v>16</v>
      </c>
      <c r="Z267" s="17">
        <f t="shared" si="335"/>
        <v>18</v>
      </c>
      <c r="AA267" s="17">
        <f t="shared" si="336"/>
        <v>16</v>
      </c>
      <c r="AB267" s="17">
        <f t="shared" si="337"/>
        <v>18</v>
      </c>
      <c r="AC267" s="17">
        <f t="shared" si="338"/>
        <v>16</v>
      </c>
      <c r="AD267" s="17">
        <f t="shared" si="339"/>
        <v>18</v>
      </c>
      <c r="AE267" s="17">
        <f t="shared" si="340"/>
        <v>16</v>
      </c>
      <c r="AF267" s="17">
        <f t="shared" si="341"/>
        <v>18</v>
      </c>
      <c r="AG267" s="17">
        <f t="shared" si="342"/>
        <v>16</v>
      </c>
      <c r="AH267" s="17">
        <f t="shared" si="343"/>
        <v>18</v>
      </c>
      <c r="AI267" s="17">
        <f t="shared" si="344"/>
        <v>16</v>
      </c>
      <c r="AJ267" s="17">
        <f t="shared" si="345"/>
        <v>18</v>
      </c>
      <c r="AK267" s="17" t="str">
        <f t="shared" si="346"/>
        <v>4pm-6pm</v>
      </c>
      <c r="AL267" s="17" t="str">
        <f t="shared" si="347"/>
        <v>4pm-6pm</v>
      </c>
      <c r="AM267" s="17" t="str">
        <f t="shared" si="348"/>
        <v>4pm-6pm</v>
      </c>
      <c r="AN267" s="17" t="str">
        <f t="shared" si="349"/>
        <v>4pm-6pm</v>
      </c>
      <c r="AO267" s="17" t="str">
        <f t="shared" si="350"/>
        <v>4pm-6pm</v>
      </c>
      <c r="AP267" s="17" t="str">
        <f t="shared" si="351"/>
        <v>4pm-6pm</v>
      </c>
      <c r="AQ267" s="17" t="str">
        <f t="shared" si="352"/>
        <v>4pm-6pm</v>
      </c>
      <c r="AR267" s="18" t="s">
        <v>735</v>
      </c>
      <c r="AV267" s="17" t="s">
        <v>29</v>
      </c>
      <c r="AW267" s="17" t="s">
        <v>29</v>
      </c>
      <c r="AX267" s="16" t="str">
        <f t="shared" si="353"/>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7" s="17" t="str">
        <f t="shared" si="230"/>
        <v/>
      </c>
      <c r="AZ267" s="17" t="str">
        <f t="shared" si="231"/>
        <v/>
      </c>
      <c r="BA267" s="17" t="str">
        <f t="shared" si="232"/>
        <v/>
      </c>
      <c r="BB267" s="17" t="str">
        <f t="shared" si="233"/>
        <v>&lt;img src=@img/drinkicon.png@&gt;</v>
      </c>
      <c r="BC267" s="17" t="str">
        <f t="shared" si="234"/>
        <v>&lt;img src=@img/foodicon.png@&gt;</v>
      </c>
      <c r="BD267" s="17" t="str">
        <f t="shared" si="235"/>
        <v>&lt;img src=@img/drinkicon.png@&gt;&lt;img src=@img/foodicon.png@&gt;</v>
      </c>
      <c r="BE267" s="17" t="str">
        <f t="shared" si="236"/>
        <v>drink food  med capital</v>
      </c>
      <c r="BF267" s="17" t="str">
        <f t="shared" si="237"/>
        <v>Capital Hill</v>
      </c>
      <c r="BG267" s="17">
        <v>39.731243999999997</v>
      </c>
      <c r="BH267" s="17">
        <v>-104.986622</v>
      </c>
      <c r="BI267" s="17" t="str">
        <f t="shared" si="354"/>
        <v>[39.731244,-104.986622],</v>
      </c>
      <c r="BK267" s="17" t="str">
        <f t="shared" si="355"/>
        <v/>
      </c>
      <c r="BL267" s="7"/>
    </row>
    <row r="268" spans="2:64" ht="18.75" customHeight="1">
      <c r="B268" t="s">
        <v>227</v>
      </c>
      <c r="C268" t="s">
        <v>306</v>
      </c>
      <c r="E268" s="17" t="s">
        <v>1083</v>
      </c>
      <c r="G268" s="17" t="s">
        <v>624</v>
      </c>
      <c r="V268" s="8" t="s">
        <v>412</v>
      </c>
      <c r="W268" s="17" t="str">
        <f t="shared" si="332"/>
        <v/>
      </c>
      <c r="X268" s="17" t="str">
        <f t="shared" si="333"/>
        <v/>
      </c>
      <c r="Y268" s="17" t="str">
        <f t="shared" si="334"/>
        <v/>
      </c>
      <c r="Z268" s="17" t="str">
        <f t="shared" si="335"/>
        <v/>
      </c>
      <c r="AA268" s="17" t="str">
        <f t="shared" si="336"/>
        <v/>
      </c>
      <c r="AB268" s="17" t="str">
        <f t="shared" si="337"/>
        <v/>
      </c>
      <c r="AC268" s="17" t="str">
        <f t="shared" si="338"/>
        <v/>
      </c>
      <c r="AD268" s="17" t="str">
        <f t="shared" si="339"/>
        <v/>
      </c>
      <c r="AE268" s="17" t="str">
        <f t="shared" si="340"/>
        <v/>
      </c>
      <c r="AF268" s="17" t="str">
        <f t="shared" si="341"/>
        <v/>
      </c>
      <c r="AG268" s="17" t="str">
        <f t="shared" si="342"/>
        <v/>
      </c>
      <c r="AH268" s="17" t="str">
        <f t="shared" si="343"/>
        <v/>
      </c>
      <c r="AI268" s="17" t="str">
        <f t="shared" si="344"/>
        <v/>
      </c>
      <c r="AJ268" s="17" t="str">
        <f t="shared" si="345"/>
        <v/>
      </c>
      <c r="AK268" s="17" t="str">
        <f t="shared" si="346"/>
        <v/>
      </c>
      <c r="AL268" s="17" t="str">
        <f t="shared" si="347"/>
        <v/>
      </c>
      <c r="AM268" s="17" t="str">
        <f t="shared" si="348"/>
        <v/>
      </c>
      <c r="AN268" s="17" t="str">
        <f t="shared" si="349"/>
        <v/>
      </c>
      <c r="AO268" s="17" t="str">
        <f t="shared" si="350"/>
        <v/>
      </c>
      <c r="AP268" s="17" t="str">
        <f t="shared" si="351"/>
        <v/>
      </c>
      <c r="AQ268" s="17" t="str">
        <f t="shared" si="352"/>
        <v/>
      </c>
      <c r="AR268" s="17" t="s">
        <v>806</v>
      </c>
      <c r="AV268" s="17" t="s">
        <v>29</v>
      </c>
      <c r="AW268" s="17" t="s">
        <v>29</v>
      </c>
      <c r="AX268" s="16" t="str">
        <f t="shared" si="353"/>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8" s="17" t="str">
        <f t="shared" ref="AY268:AY310" si="356">IF(AS268&gt;0,"&lt;img src=@img/outdoor.png@&gt;","")</f>
        <v/>
      </c>
      <c r="AZ268" s="17" t="str">
        <f t="shared" ref="AZ268:AZ310" si="357">IF(AT268&gt;0,"&lt;img src=@img/pets.png@&gt;","")</f>
        <v/>
      </c>
      <c r="BA268" s="17" t="str">
        <f t="shared" ref="BA268:BA310" si="358">IF(AU268="hard","&lt;img src=@img/hard.png@&gt;",IF(AU268="medium","&lt;img src=@img/medium.png@&gt;",IF(AU268="easy","&lt;img src=@img/easy.png@&gt;","")))</f>
        <v/>
      </c>
      <c r="BB268" s="17" t="str">
        <f t="shared" ref="BB268:BB310" si="359">IF(AV268="true","&lt;img src=@img/drinkicon.png@&gt;","")</f>
        <v>&lt;img src=@img/drinkicon.png@&gt;</v>
      </c>
      <c r="BC268" s="17" t="str">
        <f t="shared" ref="BC268:BC310" si="360">IF(AW268="true","&lt;img src=@img/foodicon.png@&gt;","")</f>
        <v>&lt;img src=@img/foodicon.png@&gt;</v>
      </c>
      <c r="BD268" s="17" t="str">
        <f t="shared" ref="BD268:BD310" si="361">CONCATENATE(AY268,AZ268,BA268,BB268,BC268,BK268)</f>
        <v>&lt;img src=@img/drinkicon.png@&gt;&lt;img src=@img/foodicon.png@&gt;</v>
      </c>
      <c r="BE268" s="17" t="str">
        <f t="shared" ref="BE268:BE310" si="362">CONCATENATE(IF(AS268&gt;0,"outdoor ",""),IF(AT268&gt;0,"pet ",""),IF(AV268="true","drink ",""),IF(AW268="true","food ",""),AU268," ",E268," ",C268,IF(BJ268=TRUE," kid",""))</f>
        <v>drink food  med LoDo</v>
      </c>
      <c r="BF268" s="17" t="str">
        <f t="shared" ref="BF268:BF310" si="363">IF(C268="highlands","Highlands",IF(C268="Washington","Washington Park",IF(C268="Downtown","Downtown",IF(C268="city","City Park",IF(C268="Uptown","Uptown",IF(C268="capital","Capital Hill",IF(C268="Ballpark","Ballpark",IF(C268="LoDo","LoDo",IF(C268="ranch","Highlands Ranch",IF(C268="five","Five Points",IF(C268="stapleton","Stapleton",IF(C268="Cherry","Cherry Creek",IF(C268="dtc","DTC",IF(C268="Baker","Baker",IF(C268="Lakewood","Lakewood",IF(C268="Westminster","Westminster",IF(C268="lowery","Lowery",IF(C268="meadows","Park Meadows",IF(C268="larimer","Larimer Square",IF(C268="RiNo","RiNo",IF(C268="aurora","Aurora","")))))))))))))))))))))</f>
        <v>LoDo</v>
      </c>
      <c r="BG268" s="17">
        <v>39.752338000000002</v>
      </c>
      <c r="BH268" s="17">
        <v>-104.996139</v>
      </c>
      <c r="BI268" s="17" t="str">
        <f t="shared" si="354"/>
        <v>[39.752338,-104.996139],</v>
      </c>
      <c r="BK268" s="17" t="str">
        <f t="shared" si="355"/>
        <v/>
      </c>
      <c r="BL268" s="7"/>
    </row>
    <row r="269" spans="2:64" ht="18.75" customHeight="1">
      <c r="B269" t="s">
        <v>859</v>
      </c>
      <c r="C269" t="s">
        <v>844</v>
      </c>
      <c r="E269" s="17" t="s">
        <v>1083</v>
      </c>
      <c r="G269" s="16" t="s">
        <v>860</v>
      </c>
      <c r="H269">
        <v>1500</v>
      </c>
      <c r="I269">
        <v>1800</v>
      </c>
      <c r="J269">
        <v>1500</v>
      </c>
      <c r="K269">
        <v>1800</v>
      </c>
      <c r="L269">
        <v>1500</v>
      </c>
      <c r="M269">
        <v>1800</v>
      </c>
      <c r="N269">
        <v>1500</v>
      </c>
      <c r="O269">
        <v>1800</v>
      </c>
      <c r="P269">
        <v>1500</v>
      </c>
      <c r="Q269">
        <v>1800</v>
      </c>
      <c r="R269">
        <v>1500</v>
      </c>
      <c r="S269">
        <v>1800</v>
      </c>
      <c r="T269">
        <v>1500</v>
      </c>
      <c r="U269">
        <v>1800</v>
      </c>
      <c r="V269" s="20" t="s">
        <v>980</v>
      </c>
      <c r="W269" s="17">
        <f t="shared" si="332"/>
        <v>15</v>
      </c>
      <c r="X269" s="17">
        <f t="shared" si="333"/>
        <v>18</v>
      </c>
      <c r="Y269" s="17">
        <f t="shared" si="334"/>
        <v>15</v>
      </c>
      <c r="Z269" s="17">
        <f t="shared" si="335"/>
        <v>18</v>
      </c>
      <c r="AA269" s="17">
        <f t="shared" si="336"/>
        <v>15</v>
      </c>
      <c r="AB269" s="17">
        <f t="shared" si="337"/>
        <v>18</v>
      </c>
      <c r="AC269" s="17">
        <f t="shared" si="338"/>
        <v>15</v>
      </c>
      <c r="AD269" s="17">
        <f t="shared" si="339"/>
        <v>18</v>
      </c>
      <c r="AE269" s="17">
        <f t="shared" si="340"/>
        <v>15</v>
      </c>
      <c r="AF269" s="17">
        <f t="shared" si="341"/>
        <v>18</v>
      </c>
      <c r="AG269" s="17">
        <f t="shared" si="342"/>
        <v>15</v>
      </c>
      <c r="AH269" s="17">
        <f t="shared" si="343"/>
        <v>18</v>
      </c>
      <c r="AI269" s="17">
        <f t="shared" si="344"/>
        <v>15</v>
      </c>
      <c r="AJ269" s="17">
        <f t="shared" si="345"/>
        <v>18</v>
      </c>
      <c r="AK269" s="17" t="str">
        <f t="shared" si="346"/>
        <v>3pm-6pm</v>
      </c>
      <c r="AL269" s="17" t="str">
        <f t="shared" si="347"/>
        <v>3pm-6pm</v>
      </c>
      <c r="AM269" s="17" t="str">
        <f t="shared" si="348"/>
        <v>3pm-6pm</v>
      </c>
      <c r="AN269" s="17" t="str">
        <f t="shared" si="349"/>
        <v>3pm-6pm</v>
      </c>
      <c r="AO269" s="17" t="str">
        <f t="shared" si="350"/>
        <v>3pm-6pm</v>
      </c>
      <c r="AP269" s="17" t="str">
        <f t="shared" si="351"/>
        <v>3pm-6pm</v>
      </c>
      <c r="AQ269" s="17" t="str">
        <f t="shared" si="352"/>
        <v>3pm-6pm</v>
      </c>
      <c r="AR269" s="2" t="s">
        <v>981</v>
      </c>
      <c r="AV269" s="4" t="s">
        <v>29</v>
      </c>
      <c r="AW269" s="4" t="s">
        <v>29</v>
      </c>
      <c r="AX269" s="16" t="str">
        <f t="shared" si="353"/>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9" s="17" t="str">
        <f t="shared" si="356"/>
        <v/>
      </c>
      <c r="AZ269" s="17" t="str">
        <f t="shared" si="357"/>
        <v/>
      </c>
      <c r="BA269" s="17" t="str">
        <f t="shared" si="358"/>
        <v/>
      </c>
      <c r="BB269" s="17" t="str">
        <f t="shared" si="359"/>
        <v>&lt;img src=@img/drinkicon.png@&gt;</v>
      </c>
      <c r="BC269" s="17" t="str">
        <f t="shared" si="360"/>
        <v>&lt;img src=@img/foodicon.png@&gt;</v>
      </c>
      <c r="BD269" s="17" t="str">
        <f t="shared" si="361"/>
        <v>&lt;img src=@img/drinkicon.png@&gt;&lt;img src=@img/foodicon.png@&gt;</v>
      </c>
      <c r="BE269" s="17" t="str">
        <f t="shared" si="362"/>
        <v>drink food  med aurora</v>
      </c>
      <c r="BF269" s="17" t="str">
        <f t="shared" si="363"/>
        <v>Aurora</v>
      </c>
      <c r="BG269" s="17">
        <v>39.675198999999999</v>
      </c>
      <c r="BH269" s="17">
        <v>-104.845961</v>
      </c>
      <c r="BI269" s="17" t="str">
        <f t="shared" si="354"/>
        <v>[39.675199,-104.845961],</v>
      </c>
      <c r="BK269" s="17" t="str">
        <f t="shared" si="355"/>
        <v/>
      </c>
      <c r="BL269" s="17"/>
    </row>
    <row r="270" spans="2:64" ht="18.75" customHeight="1">
      <c r="B270" t="s">
        <v>965</v>
      </c>
      <c r="C270" t="s">
        <v>376</v>
      </c>
      <c r="E270" s="17" t="s">
        <v>1083</v>
      </c>
      <c r="G270" s="16" t="s">
        <v>966</v>
      </c>
      <c r="H270">
        <v>1600</v>
      </c>
      <c r="I270">
        <v>1800</v>
      </c>
      <c r="J270">
        <v>1600</v>
      </c>
      <c r="K270">
        <v>1800</v>
      </c>
      <c r="L270">
        <v>1600</v>
      </c>
      <c r="M270">
        <v>1800</v>
      </c>
      <c r="N270" s="17">
        <v>1600</v>
      </c>
      <c r="O270" s="17">
        <v>1800</v>
      </c>
      <c r="P270" s="17">
        <v>1600</v>
      </c>
      <c r="Q270" s="17">
        <v>1800</v>
      </c>
      <c r="R270" s="17">
        <v>1600</v>
      </c>
      <c r="S270" s="17">
        <v>1800</v>
      </c>
      <c r="T270" s="17">
        <v>1600</v>
      </c>
      <c r="U270" s="17">
        <v>1800</v>
      </c>
      <c r="V270" s="8" t="s">
        <v>1061</v>
      </c>
      <c r="W270" s="17">
        <f t="shared" si="332"/>
        <v>16</v>
      </c>
      <c r="X270" s="17">
        <f t="shared" si="333"/>
        <v>18</v>
      </c>
      <c r="Y270" s="17">
        <f t="shared" si="334"/>
        <v>16</v>
      </c>
      <c r="Z270" s="17">
        <f t="shared" si="335"/>
        <v>18</v>
      </c>
      <c r="AA270" s="17">
        <f t="shared" si="336"/>
        <v>16</v>
      </c>
      <c r="AB270" s="17">
        <f t="shared" si="337"/>
        <v>18</v>
      </c>
      <c r="AC270" s="17">
        <f t="shared" si="338"/>
        <v>16</v>
      </c>
      <c r="AD270" s="17">
        <f t="shared" si="339"/>
        <v>18</v>
      </c>
      <c r="AE270" s="17">
        <f t="shared" si="340"/>
        <v>16</v>
      </c>
      <c r="AF270" s="17">
        <f t="shared" si="341"/>
        <v>18</v>
      </c>
      <c r="AG270" s="17">
        <f t="shared" si="342"/>
        <v>16</v>
      </c>
      <c r="AH270" s="17">
        <f t="shared" si="343"/>
        <v>18</v>
      </c>
      <c r="AI270" s="17">
        <f t="shared" si="344"/>
        <v>16</v>
      </c>
      <c r="AJ270" s="17">
        <f t="shared" si="345"/>
        <v>18</v>
      </c>
      <c r="AK270" s="17" t="str">
        <f t="shared" si="346"/>
        <v>4pm-6pm</v>
      </c>
      <c r="AL270" s="17" t="str">
        <f t="shared" si="347"/>
        <v>4pm-6pm</v>
      </c>
      <c r="AM270" s="17" t="str">
        <f t="shared" si="348"/>
        <v>4pm-6pm</v>
      </c>
      <c r="AN270" s="17" t="str">
        <f t="shared" si="349"/>
        <v>4pm-6pm</v>
      </c>
      <c r="AO270" s="17" t="str">
        <f t="shared" si="350"/>
        <v>4pm-6pm</v>
      </c>
      <c r="AP270" s="17" t="str">
        <f t="shared" si="351"/>
        <v>4pm-6pm</v>
      </c>
      <c r="AQ270" s="17" t="str">
        <f t="shared" si="352"/>
        <v>4pm-6pm</v>
      </c>
      <c r="AR270" t="s">
        <v>1060</v>
      </c>
      <c r="AV270" s="4" t="s">
        <v>29</v>
      </c>
      <c r="AW270" s="4" t="s">
        <v>29</v>
      </c>
      <c r="AX270" s="16" t="str">
        <f t="shared" si="353"/>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0" s="17" t="str">
        <f t="shared" si="356"/>
        <v/>
      </c>
      <c r="AZ270" s="17" t="str">
        <f t="shared" si="357"/>
        <v/>
      </c>
      <c r="BA270" s="17" t="str">
        <f t="shared" si="358"/>
        <v/>
      </c>
      <c r="BB270" s="17" t="str">
        <f t="shared" si="359"/>
        <v>&lt;img src=@img/drinkicon.png@&gt;</v>
      </c>
      <c r="BC270" s="17" t="str">
        <f t="shared" si="360"/>
        <v>&lt;img src=@img/foodicon.png@&gt;</v>
      </c>
      <c r="BD270" s="17" t="str">
        <f t="shared" si="361"/>
        <v>&lt;img src=@img/drinkicon.png@&gt;&lt;img src=@img/foodicon.png@&gt;</v>
      </c>
      <c r="BE270" s="17" t="str">
        <f t="shared" si="362"/>
        <v>drink food  med Westminster</v>
      </c>
      <c r="BF270" s="17" t="str">
        <f t="shared" si="363"/>
        <v>Westminster</v>
      </c>
      <c r="BG270" s="17">
        <v>39.909483999999999</v>
      </c>
      <c r="BH270" s="17">
        <v>-105.100269</v>
      </c>
      <c r="BI270" s="17" t="str">
        <f t="shared" si="354"/>
        <v>[39.909484,-105.100269],</v>
      </c>
      <c r="BK270" s="17" t="str">
        <f t="shared" si="355"/>
        <v/>
      </c>
      <c r="BL270" s="17"/>
    </row>
    <row r="271" spans="2:64" ht="18.75" customHeight="1">
      <c r="B271" t="s">
        <v>239</v>
      </c>
      <c r="C271" t="s">
        <v>306</v>
      </c>
      <c r="E271" s="17" t="s">
        <v>1083</v>
      </c>
      <c r="G271" s="17" t="s">
        <v>636</v>
      </c>
      <c r="L271" s="17" t="s">
        <v>443</v>
      </c>
      <c r="M271" s="17" t="s">
        <v>437</v>
      </c>
      <c r="N271" s="17" t="s">
        <v>443</v>
      </c>
      <c r="O271" s="17" t="s">
        <v>437</v>
      </c>
      <c r="P271" s="17" t="s">
        <v>443</v>
      </c>
      <c r="Q271" s="17" t="s">
        <v>437</v>
      </c>
      <c r="R271" s="17" t="s">
        <v>443</v>
      </c>
      <c r="S271" s="17" t="s">
        <v>437</v>
      </c>
      <c r="V271" s="8" t="s">
        <v>418</v>
      </c>
      <c r="W271" s="17" t="str">
        <f t="shared" si="332"/>
        <v/>
      </c>
      <c r="X271" s="17" t="str">
        <f t="shared" si="333"/>
        <v/>
      </c>
      <c r="Y271" s="17" t="str">
        <f t="shared" si="334"/>
        <v/>
      </c>
      <c r="Z271" s="17" t="str">
        <f t="shared" si="335"/>
        <v/>
      </c>
      <c r="AA271" s="17">
        <f t="shared" si="336"/>
        <v>16</v>
      </c>
      <c r="AB271" s="17">
        <f t="shared" si="337"/>
        <v>18.3</v>
      </c>
      <c r="AC271" s="17">
        <f t="shared" si="338"/>
        <v>16</v>
      </c>
      <c r="AD271" s="17">
        <f t="shared" si="339"/>
        <v>18.3</v>
      </c>
      <c r="AE271" s="17">
        <f t="shared" si="340"/>
        <v>16</v>
      </c>
      <c r="AF271" s="17">
        <f t="shared" si="341"/>
        <v>18.3</v>
      </c>
      <c r="AG271" s="17">
        <f t="shared" si="342"/>
        <v>16</v>
      </c>
      <c r="AH271" s="17">
        <f t="shared" si="343"/>
        <v>18.3</v>
      </c>
      <c r="AI271" s="17" t="str">
        <f t="shared" si="344"/>
        <v/>
      </c>
      <c r="AJ271" s="17" t="str">
        <f t="shared" si="345"/>
        <v/>
      </c>
      <c r="AK271" s="17" t="str">
        <f t="shared" si="346"/>
        <v/>
      </c>
      <c r="AL271" s="17" t="str">
        <f t="shared" si="347"/>
        <v/>
      </c>
      <c r="AM271" s="17" t="str">
        <f t="shared" si="348"/>
        <v>4pm-6.3pm</v>
      </c>
      <c r="AN271" s="17" t="str">
        <f t="shared" si="349"/>
        <v>4pm-6.3pm</v>
      </c>
      <c r="AO271" s="17" t="str">
        <f t="shared" si="350"/>
        <v>4pm-6.3pm</v>
      </c>
      <c r="AP271" s="17" t="str">
        <f t="shared" si="351"/>
        <v>4pm-6.3pm</v>
      </c>
      <c r="AQ271" s="17" t="str">
        <f t="shared" si="352"/>
        <v/>
      </c>
      <c r="AR271" s="17" t="s">
        <v>817</v>
      </c>
      <c r="AV271" s="17" t="s">
        <v>29</v>
      </c>
      <c r="AW271" s="17" t="s">
        <v>29</v>
      </c>
      <c r="AX271" s="16" t="str">
        <f t="shared" si="353"/>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1" s="17" t="str">
        <f t="shared" si="356"/>
        <v/>
      </c>
      <c r="AZ271" s="17" t="str">
        <f t="shared" si="357"/>
        <v/>
      </c>
      <c r="BA271" s="17" t="str">
        <f t="shared" si="358"/>
        <v/>
      </c>
      <c r="BB271" s="17" t="str">
        <f t="shared" si="359"/>
        <v>&lt;img src=@img/drinkicon.png@&gt;</v>
      </c>
      <c r="BC271" s="17" t="str">
        <f t="shared" si="360"/>
        <v>&lt;img src=@img/foodicon.png@&gt;</v>
      </c>
      <c r="BD271" s="17" t="str">
        <f t="shared" si="361"/>
        <v>&lt;img src=@img/drinkicon.png@&gt;&lt;img src=@img/foodicon.png@&gt;</v>
      </c>
      <c r="BE271" s="17" t="str">
        <f t="shared" si="362"/>
        <v>drink food  med LoDo</v>
      </c>
      <c r="BF271" s="17" t="str">
        <f t="shared" si="363"/>
        <v>LoDo</v>
      </c>
      <c r="BG271" s="17">
        <v>39.747588</v>
      </c>
      <c r="BH271" s="17">
        <v>-104.99982799999999</v>
      </c>
      <c r="BI271" s="17" t="str">
        <f t="shared" si="354"/>
        <v>[39.747588,-104.999828],</v>
      </c>
      <c r="BK271" s="17" t="str">
        <f t="shared" si="355"/>
        <v/>
      </c>
      <c r="BL271" s="7"/>
    </row>
    <row r="272" spans="2:64" ht="18.75" customHeight="1">
      <c r="B272" t="s">
        <v>925</v>
      </c>
      <c r="C272" t="s">
        <v>305</v>
      </c>
      <c r="E272" s="17" t="s">
        <v>1083</v>
      </c>
      <c r="G272" s="16" t="s">
        <v>926</v>
      </c>
      <c r="J272">
        <v>1500</v>
      </c>
      <c r="K272">
        <v>1800</v>
      </c>
      <c r="L272" s="17">
        <v>1500</v>
      </c>
      <c r="M272" s="17">
        <v>1800</v>
      </c>
      <c r="N272" s="17">
        <v>1500</v>
      </c>
      <c r="O272" s="17">
        <v>1800</v>
      </c>
      <c r="P272" s="17">
        <v>1500</v>
      </c>
      <c r="Q272" s="17">
        <v>1800</v>
      </c>
      <c r="R272" s="17">
        <v>1500</v>
      </c>
      <c r="S272" s="17">
        <v>1800</v>
      </c>
      <c r="T272">
        <v>1500</v>
      </c>
      <c r="U272">
        <v>1700</v>
      </c>
      <c r="V272" s="8" t="s">
        <v>1033</v>
      </c>
      <c r="W272" s="17" t="str">
        <f t="shared" si="332"/>
        <v/>
      </c>
      <c r="X272" s="17" t="str">
        <f t="shared" si="333"/>
        <v/>
      </c>
      <c r="Y272" s="17">
        <f t="shared" si="334"/>
        <v>15</v>
      </c>
      <c r="Z272" s="17">
        <f t="shared" si="335"/>
        <v>18</v>
      </c>
      <c r="AA272" s="17">
        <f t="shared" si="336"/>
        <v>15</v>
      </c>
      <c r="AB272" s="17">
        <f t="shared" si="337"/>
        <v>18</v>
      </c>
      <c r="AC272" s="17">
        <f t="shared" si="338"/>
        <v>15</v>
      </c>
      <c r="AD272" s="17">
        <f t="shared" si="339"/>
        <v>18</v>
      </c>
      <c r="AE272" s="17">
        <f t="shared" si="340"/>
        <v>15</v>
      </c>
      <c r="AF272" s="17">
        <f t="shared" si="341"/>
        <v>18</v>
      </c>
      <c r="AG272" s="17">
        <f t="shared" si="342"/>
        <v>15</v>
      </c>
      <c r="AH272" s="17">
        <f t="shared" si="343"/>
        <v>18</v>
      </c>
      <c r="AI272" s="17">
        <f t="shared" si="344"/>
        <v>15</v>
      </c>
      <c r="AJ272" s="17">
        <f t="shared" si="345"/>
        <v>17</v>
      </c>
      <c r="AK272" s="17" t="str">
        <f t="shared" si="346"/>
        <v/>
      </c>
      <c r="AL272" s="17" t="str">
        <f t="shared" si="347"/>
        <v>3pm-6pm</v>
      </c>
      <c r="AM272" s="17" t="str">
        <f t="shared" si="348"/>
        <v>3pm-6pm</v>
      </c>
      <c r="AN272" s="17" t="str">
        <f t="shared" si="349"/>
        <v>3pm-6pm</v>
      </c>
      <c r="AO272" s="17" t="str">
        <f t="shared" si="350"/>
        <v>3pm-6pm</v>
      </c>
      <c r="AP272" s="17" t="str">
        <f t="shared" si="351"/>
        <v>3pm-6pm</v>
      </c>
      <c r="AQ272" s="17" t="str">
        <f t="shared" si="352"/>
        <v>3pm-5pm</v>
      </c>
      <c r="AR272" s="1" t="s">
        <v>1032</v>
      </c>
      <c r="AV272" s="4" t="s">
        <v>29</v>
      </c>
      <c r="AW272" s="4" t="s">
        <v>29</v>
      </c>
      <c r="AX272" s="16" t="str">
        <f t="shared" si="353"/>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2" s="17" t="str">
        <f t="shared" si="356"/>
        <v/>
      </c>
      <c r="AZ272" s="17" t="str">
        <f t="shared" si="357"/>
        <v/>
      </c>
      <c r="BA272" s="17" t="str">
        <f t="shared" si="358"/>
        <v/>
      </c>
      <c r="BB272" s="17" t="str">
        <f t="shared" si="359"/>
        <v>&lt;img src=@img/drinkicon.png@&gt;</v>
      </c>
      <c r="BC272" s="17" t="str">
        <f t="shared" si="360"/>
        <v>&lt;img src=@img/foodicon.png@&gt;</v>
      </c>
      <c r="BD272" s="17" t="str">
        <f t="shared" si="361"/>
        <v>&lt;img src=@img/drinkicon.png@&gt;&lt;img src=@img/foodicon.png@&gt;</v>
      </c>
      <c r="BE272" s="17" t="str">
        <f t="shared" si="362"/>
        <v>drink food  med Downtown</v>
      </c>
      <c r="BF272" s="17" t="str">
        <f t="shared" si="363"/>
        <v>Downtown</v>
      </c>
      <c r="BG272" s="17">
        <v>39.741211999999997</v>
      </c>
      <c r="BH272" s="17">
        <v>-104.9914</v>
      </c>
      <c r="BI272" s="17" t="str">
        <f t="shared" si="354"/>
        <v>[39.741212,-104.9914],</v>
      </c>
      <c r="BK272" s="17" t="str">
        <f t="shared" si="355"/>
        <v/>
      </c>
      <c r="BL272" s="17"/>
    </row>
    <row r="273" spans="2:64" ht="18.75" customHeight="1">
      <c r="B273" t="s">
        <v>933</v>
      </c>
      <c r="C273" t="s">
        <v>843</v>
      </c>
      <c r="E273" s="17" t="s">
        <v>1083</v>
      </c>
      <c r="G273" s="16" t="s">
        <v>934</v>
      </c>
      <c r="J273">
        <v>1500</v>
      </c>
      <c r="K273">
        <v>1900</v>
      </c>
      <c r="L273" s="17">
        <v>1500</v>
      </c>
      <c r="M273" s="17">
        <v>1900</v>
      </c>
      <c r="N273" s="17">
        <v>1500</v>
      </c>
      <c r="O273" s="17">
        <v>1900</v>
      </c>
      <c r="P273" s="17">
        <v>1500</v>
      </c>
      <c r="Q273" s="17">
        <v>1900</v>
      </c>
      <c r="R273" s="17">
        <v>1500</v>
      </c>
      <c r="S273" s="17">
        <v>1900</v>
      </c>
      <c r="W273" s="17" t="str">
        <f t="shared" si="332"/>
        <v/>
      </c>
      <c r="X273" s="17" t="str">
        <f t="shared" si="333"/>
        <v/>
      </c>
      <c r="Y273" s="17">
        <f t="shared" si="334"/>
        <v>15</v>
      </c>
      <c r="Z273" s="17">
        <f t="shared" si="335"/>
        <v>19</v>
      </c>
      <c r="AA273" s="17">
        <f t="shared" si="336"/>
        <v>15</v>
      </c>
      <c r="AB273" s="17">
        <f t="shared" si="337"/>
        <v>19</v>
      </c>
      <c r="AC273" s="17">
        <f t="shared" si="338"/>
        <v>15</v>
      </c>
      <c r="AD273" s="17">
        <f t="shared" si="339"/>
        <v>19</v>
      </c>
      <c r="AE273" s="17">
        <f t="shared" si="340"/>
        <v>15</v>
      </c>
      <c r="AF273" s="17">
        <f t="shared" si="341"/>
        <v>19</v>
      </c>
      <c r="AG273" s="17">
        <f t="shared" si="342"/>
        <v>15</v>
      </c>
      <c r="AH273" s="17">
        <f t="shared" si="343"/>
        <v>19</v>
      </c>
      <c r="AI273" s="17" t="str">
        <f t="shared" si="344"/>
        <v/>
      </c>
      <c r="AJ273" s="17" t="str">
        <f t="shared" si="345"/>
        <v/>
      </c>
      <c r="AK273" s="17" t="str">
        <f t="shared" si="346"/>
        <v/>
      </c>
      <c r="AL273" s="17" t="str">
        <f t="shared" si="347"/>
        <v>3pm-7pm</v>
      </c>
      <c r="AM273" s="17" t="str">
        <f t="shared" si="348"/>
        <v>3pm-7pm</v>
      </c>
      <c r="AN273" s="17" t="str">
        <f t="shared" si="349"/>
        <v>3pm-7pm</v>
      </c>
      <c r="AO273" s="17" t="str">
        <f t="shared" si="350"/>
        <v>3pm-7pm</v>
      </c>
      <c r="AP273" s="17" t="str">
        <f t="shared" si="351"/>
        <v>3pm-7pm</v>
      </c>
      <c r="AQ273" s="17" t="str">
        <f t="shared" si="352"/>
        <v/>
      </c>
      <c r="AR273" t="s">
        <v>1037</v>
      </c>
      <c r="AV273" s="4" t="s">
        <v>29</v>
      </c>
      <c r="AW273" s="4" t="s">
        <v>30</v>
      </c>
      <c r="AX273" s="16" t="str">
        <f t="shared" si="353"/>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3" s="17" t="str">
        <f t="shared" si="356"/>
        <v/>
      </c>
      <c r="AZ273" s="17" t="str">
        <f t="shared" si="357"/>
        <v/>
      </c>
      <c r="BA273" s="17" t="str">
        <f t="shared" si="358"/>
        <v/>
      </c>
      <c r="BB273" s="17" t="str">
        <f t="shared" si="359"/>
        <v>&lt;img src=@img/drinkicon.png@&gt;</v>
      </c>
      <c r="BC273" s="17" t="str">
        <f t="shared" si="360"/>
        <v/>
      </c>
      <c r="BD273" s="17" t="str">
        <f t="shared" si="361"/>
        <v>&lt;img src=@img/drinkicon.png@&gt;</v>
      </c>
      <c r="BE273" s="17" t="str">
        <f t="shared" si="362"/>
        <v>drink  med dtc</v>
      </c>
      <c r="BF273" s="17" t="str">
        <f t="shared" si="363"/>
        <v>DTC</v>
      </c>
      <c r="BG273" s="17">
        <v>39.624346000000003</v>
      </c>
      <c r="BH273" s="17">
        <v>-104.89925700000001</v>
      </c>
      <c r="BI273" s="17" t="str">
        <f t="shared" si="354"/>
        <v>[39.624346,-104.899257],</v>
      </c>
      <c r="BK273" s="17" t="str">
        <f t="shared" si="355"/>
        <v/>
      </c>
      <c r="BL273" s="17"/>
    </row>
    <row r="274" spans="2:64" ht="18.75" customHeight="1">
      <c r="B274" t="s">
        <v>853</v>
      </c>
      <c r="C274" t="s">
        <v>844</v>
      </c>
      <c r="E274" s="17" t="s">
        <v>1085</v>
      </c>
      <c r="G274" s="17" t="s">
        <v>854</v>
      </c>
      <c r="H274">
        <v>1600</v>
      </c>
      <c r="I274">
        <v>1900</v>
      </c>
      <c r="J274">
        <v>1600</v>
      </c>
      <c r="K274">
        <v>1900</v>
      </c>
      <c r="L274">
        <v>1600</v>
      </c>
      <c r="M274">
        <v>1900</v>
      </c>
      <c r="N274">
        <v>1600</v>
      </c>
      <c r="O274">
        <v>1900</v>
      </c>
      <c r="P274">
        <v>1600</v>
      </c>
      <c r="Q274">
        <v>1900</v>
      </c>
      <c r="R274">
        <v>1600</v>
      </c>
      <c r="S274">
        <v>1900</v>
      </c>
      <c r="T274">
        <v>1600</v>
      </c>
      <c r="U274">
        <v>1900</v>
      </c>
      <c r="V274" s="8" t="s">
        <v>975</v>
      </c>
      <c r="W274" s="17">
        <f t="shared" si="332"/>
        <v>16</v>
      </c>
      <c r="X274" s="17">
        <f t="shared" si="333"/>
        <v>19</v>
      </c>
      <c r="Y274" s="17">
        <f t="shared" si="334"/>
        <v>16</v>
      </c>
      <c r="Z274" s="17">
        <f t="shared" si="335"/>
        <v>19</v>
      </c>
      <c r="AA274" s="17">
        <f t="shared" si="336"/>
        <v>16</v>
      </c>
      <c r="AB274" s="17">
        <f t="shared" si="337"/>
        <v>19</v>
      </c>
      <c r="AC274" s="17">
        <f t="shared" si="338"/>
        <v>16</v>
      </c>
      <c r="AD274" s="17">
        <f t="shared" si="339"/>
        <v>19</v>
      </c>
      <c r="AE274" s="17">
        <f t="shared" si="340"/>
        <v>16</v>
      </c>
      <c r="AF274" s="17">
        <f t="shared" si="341"/>
        <v>19</v>
      </c>
      <c r="AG274" s="17">
        <f t="shared" si="342"/>
        <v>16</v>
      </c>
      <c r="AH274" s="17">
        <f t="shared" si="343"/>
        <v>19</v>
      </c>
      <c r="AI274" s="17">
        <f t="shared" si="344"/>
        <v>16</v>
      </c>
      <c r="AJ274" s="17">
        <f t="shared" si="345"/>
        <v>19</v>
      </c>
      <c r="AK274" s="17" t="str">
        <f t="shared" si="346"/>
        <v>4pm-7pm</v>
      </c>
      <c r="AL274" s="17" t="str">
        <f t="shared" si="347"/>
        <v>4pm-7pm</v>
      </c>
      <c r="AM274" s="17" t="str">
        <f t="shared" si="348"/>
        <v>4pm-7pm</v>
      </c>
      <c r="AN274" s="17" t="str">
        <f t="shared" si="349"/>
        <v>4pm-7pm</v>
      </c>
      <c r="AO274" s="17" t="str">
        <f t="shared" si="350"/>
        <v>4pm-7pm</v>
      </c>
      <c r="AP274" s="17" t="str">
        <f t="shared" si="351"/>
        <v>4pm-7pm</v>
      </c>
      <c r="AQ274" s="17" t="str">
        <f t="shared" si="352"/>
        <v>4pm-7pm</v>
      </c>
      <c r="AR274" s="1" t="s">
        <v>976</v>
      </c>
      <c r="AV274" s="4" t="s">
        <v>29</v>
      </c>
      <c r="AW274" s="4" t="s">
        <v>30</v>
      </c>
      <c r="AX274" s="16" t="str">
        <f t="shared" si="353"/>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4" s="17" t="str">
        <f t="shared" si="356"/>
        <v/>
      </c>
      <c r="AZ274" s="17" t="str">
        <f t="shared" si="357"/>
        <v/>
      </c>
      <c r="BA274" s="17" t="str">
        <f t="shared" si="358"/>
        <v/>
      </c>
      <c r="BB274" s="17" t="str">
        <f t="shared" si="359"/>
        <v>&lt;img src=@img/drinkicon.png@&gt;</v>
      </c>
      <c r="BC274" s="17" t="str">
        <f t="shared" si="360"/>
        <v/>
      </c>
      <c r="BD274" s="17" t="str">
        <f t="shared" si="361"/>
        <v>&lt;img src=@img/drinkicon.png@&gt;</v>
      </c>
      <c r="BE274" s="17" t="str">
        <f t="shared" si="362"/>
        <v>drink  low aurora</v>
      </c>
      <c r="BF274" s="17" t="str">
        <f t="shared" si="363"/>
        <v>Aurora</v>
      </c>
      <c r="BG274" s="17">
        <v>39.668801999999999</v>
      </c>
      <c r="BH274" s="17">
        <v>-104.864138</v>
      </c>
      <c r="BI274" s="17" t="str">
        <f t="shared" si="354"/>
        <v>[39.668802,-104.864138],</v>
      </c>
      <c r="BK274" s="17" t="str">
        <f t="shared" si="355"/>
        <v/>
      </c>
      <c r="BL274" s="17"/>
    </row>
    <row r="275" spans="2:64" ht="18.75" customHeight="1">
      <c r="B275" t="s">
        <v>249</v>
      </c>
      <c r="C275" t="s">
        <v>272</v>
      </c>
      <c r="E275" s="17" t="s">
        <v>1083</v>
      </c>
      <c r="G275" s="17" t="s">
        <v>279</v>
      </c>
      <c r="J275" s="17" t="s">
        <v>443</v>
      </c>
      <c r="K275" s="17" t="s">
        <v>440</v>
      </c>
      <c r="L275" s="17" t="s">
        <v>443</v>
      </c>
      <c r="M275" s="17" t="s">
        <v>440</v>
      </c>
      <c r="N275" s="17" t="s">
        <v>443</v>
      </c>
      <c r="O275" s="17" t="s">
        <v>440</v>
      </c>
      <c r="P275" s="17" t="s">
        <v>443</v>
      </c>
      <c r="Q275" s="17" t="s">
        <v>440</v>
      </c>
      <c r="R275" s="17" t="s">
        <v>443</v>
      </c>
      <c r="S275" s="17" t="s">
        <v>440</v>
      </c>
      <c r="T275" s="17"/>
      <c r="U275" s="17"/>
      <c r="V275" s="8" t="s">
        <v>1080</v>
      </c>
      <c r="W275" s="17" t="str">
        <f t="shared" si="332"/>
        <v/>
      </c>
      <c r="X275" s="17" t="str">
        <f t="shared" si="333"/>
        <v/>
      </c>
      <c r="Y275" s="17">
        <f t="shared" si="334"/>
        <v>16</v>
      </c>
      <c r="Z275" s="17">
        <f t="shared" si="335"/>
        <v>17</v>
      </c>
      <c r="AA275" s="17">
        <f t="shared" si="336"/>
        <v>16</v>
      </c>
      <c r="AB275" s="17">
        <f t="shared" si="337"/>
        <v>17</v>
      </c>
      <c r="AC275" s="17">
        <f t="shared" si="338"/>
        <v>16</v>
      </c>
      <c r="AD275" s="17">
        <f t="shared" si="339"/>
        <v>17</v>
      </c>
      <c r="AE275" s="17">
        <f t="shared" si="340"/>
        <v>16</v>
      </c>
      <c r="AF275" s="17">
        <f t="shared" si="341"/>
        <v>17</v>
      </c>
      <c r="AG275" s="17">
        <f t="shared" si="342"/>
        <v>16</v>
      </c>
      <c r="AH275" s="17">
        <f t="shared" si="343"/>
        <v>17</v>
      </c>
      <c r="AI275" s="17" t="str">
        <f t="shared" si="344"/>
        <v/>
      </c>
      <c r="AJ275" s="17" t="str">
        <f t="shared" si="345"/>
        <v/>
      </c>
      <c r="AK275" s="17" t="str">
        <f t="shared" si="346"/>
        <v/>
      </c>
      <c r="AL275" s="17" t="str">
        <f t="shared" si="347"/>
        <v>4pm-5pm</v>
      </c>
      <c r="AM275" s="17" t="str">
        <f t="shared" si="348"/>
        <v>4pm-5pm</v>
      </c>
      <c r="AN275" s="17" t="str">
        <f t="shared" si="349"/>
        <v>4pm-5pm</v>
      </c>
      <c r="AO275" s="17" t="str">
        <f t="shared" si="350"/>
        <v>4pm-5pm</v>
      </c>
      <c r="AP275" s="17" t="str">
        <f t="shared" si="351"/>
        <v>4pm-5pm</v>
      </c>
      <c r="AQ275" s="17" t="str">
        <f t="shared" si="352"/>
        <v/>
      </c>
      <c r="AR275" s="17" t="s">
        <v>429</v>
      </c>
      <c r="AS275" t="s">
        <v>433</v>
      </c>
      <c r="AV275" s="17" t="s">
        <v>29</v>
      </c>
      <c r="AW275" s="17" t="s">
        <v>30</v>
      </c>
      <c r="AX275" s="16" t="str">
        <f t="shared" si="353"/>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5" s="17" t="str">
        <f t="shared" si="356"/>
        <v>&lt;img src=@img/outdoor.png@&gt;</v>
      </c>
      <c r="AZ275" s="17" t="str">
        <f t="shared" si="357"/>
        <v/>
      </c>
      <c r="BA275" s="17" t="str">
        <f t="shared" si="358"/>
        <v/>
      </c>
      <c r="BB275" s="17" t="str">
        <f t="shared" si="359"/>
        <v>&lt;img src=@img/drinkicon.png@&gt;</v>
      </c>
      <c r="BC275" s="17" t="str">
        <f t="shared" si="360"/>
        <v/>
      </c>
      <c r="BD275" s="17" t="str">
        <f t="shared" si="361"/>
        <v>&lt;img src=@img/outdoor.png@&gt;&lt;img src=@img/drinkicon.png@&gt;</v>
      </c>
      <c r="BE275" s="17" t="str">
        <f t="shared" si="362"/>
        <v>outdoor drink  med RiNo</v>
      </c>
      <c r="BF275" s="17" t="str">
        <f t="shared" si="363"/>
        <v>RiNo</v>
      </c>
      <c r="BG275" s="17">
        <v>39.764136000000001</v>
      </c>
      <c r="BH275" s="17">
        <v>-104.97753899999999</v>
      </c>
      <c r="BI275" s="17" t="str">
        <f t="shared" si="354"/>
        <v>[39.764136,-104.977539],</v>
      </c>
      <c r="BK275" s="17" t="str">
        <f t="shared" si="355"/>
        <v/>
      </c>
      <c r="BL275" s="7"/>
    </row>
    <row r="276" spans="2:64" ht="18.75" customHeight="1">
      <c r="B276" t="s">
        <v>888</v>
      </c>
      <c r="C276" t="s">
        <v>846</v>
      </c>
      <c r="E276" s="17" t="s">
        <v>1085</v>
      </c>
      <c r="G276" s="16" t="s">
        <v>889</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1005</v>
      </c>
      <c r="W276" s="17">
        <f t="shared" si="332"/>
        <v>15</v>
      </c>
      <c r="X276" s="17">
        <f t="shared" si="333"/>
        <v>19</v>
      </c>
      <c r="Y276" s="17">
        <f t="shared" si="334"/>
        <v>15</v>
      </c>
      <c r="Z276" s="17">
        <f t="shared" si="335"/>
        <v>19</v>
      </c>
      <c r="AA276" s="17">
        <f t="shared" si="336"/>
        <v>15</v>
      </c>
      <c r="AB276" s="17">
        <f t="shared" si="337"/>
        <v>19</v>
      </c>
      <c r="AC276" s="17">
        <f t="shared" si="338"/>
        <v>15</v>
      </c>
      <c r="AD276" s="17">
        <f t="shared" si="339"/>
        <v>19</v>
      </c>
      <c r="AE276" s="17">
        <f t="shared" si="340"/>
        <v>15</v>
      </c>
      <c r="AF276" s="17">
        <f t="shared" si="341"/>
        <v>19</v>
      </c>
      <c r="AG276" s="17">
        <f t="shared" si="342"/>
        <v>15</v>
      </c>
      <c r="AH276" s="17">
        <f t="shared" si="343"/>
        <v>19</v>
      </c>
      <c r="AI276" s="17">
        <f t="shared" si="344"/>
        <v>15</v>
      </c>
      <c r="AJ276" s="17">
        <f t="shared" si="345"/>
        <v>19</v>
      </c>
      <c r="AK276" s="17" t="str">
        <f t="shared" si="346"/>
        <v>3pm-7pm</v>
      </c>
      <c r="AL276" s="17" t="str">
        <f t="shared" si="347"/>
        <v>3pm-7pm</v>
      </c>
      <c r="AM276" s="17" t="str">
        <f t="shared" si="348"/>
        <v>3pm-7pm</v>
      </c>
      <c r="AN276" s="17" t="str">
        <f t="shared" si="349"/>
        <v>3pm-7pm</v>
      </c>
      <c r="AO276" s="17" t="str">
        <f t="shared" si="350"/>
        <v>3pm-7pm</v>
      </c>
      <c r="AP276" s="17" t="str">
        <f t="shared" si="351"/>
        <v>3pm-7pm</v>
      </c>
      <c r="AQ276" s="17" t="str">
        <f t="shared" si="352"/>
        <v>3pm-7pm</v>
      </c>
      <c r="AR276" s="17" t="s">
        <v>1004</v>
      </c>
      <c r="AV276" s="4" t="s">
        <v>29</v>
      </c>
      <c r="AW276" s="4" t="s">
        <v>30</v>
      </c>
      <c r="AX276" s="16" t="str">
        <f t="shared" si="353"/>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6" s="17" t="str">
        <f t="shared" si="356"/>
        <v/>
      </c>
      <c r="AZ276" s="17" t="str">
        <f t="shared" si="357"/>
        <v/>
      </c>
      <c r="BA276" s="17" t="str">
        <f t="shared" si="358"/>
        <v/>
      </c>
      <c r="BB276" s="17" t="str">
        <f t="shared" si="359"/>
        <v>&lt;img src=@img/drinkicon.png@&gt;</v>
      </c>
      <c r="BC276" s="17" t="str">
        <f t="shared" si="360"/>
        <v/>
      </c>
      <c r="BD276" s="17" t="str">
        <f t="shared" si="361"/>
        <v>&lt;img src=@img/drinkicon.png@&gt;</v>
      </c>
      <c r="BE276" s="17" t="str">
        <f t="shared" si="362"/>
        <v>drink  low lowery</v>
      </c>
      <c r="BF276" s="17" t="str">
        <f t="shared" si="363"/>
        <v>Lowery</v>
      </c>
      <c r="BG276" s="17">
        <v>39.739950999999998</v>
      </c>
      <c r="BH276" s="17">
        <v>-104.928431</v>
      </c>
      <c r="BI276" s="17" t="str">
        <f t="shared" si="354"/>
        <v>[39.739951,-104.928431],</v>
      </c>
      <c r="BK276" s="17" t="str">
        <f t="shared" si="355"/>
        <v/>
      </c>
      <c r="BL276" s="17"/>
    </row>
    <row r="277" spans="2:64" ht="18.75" customHeight="1">
      <c r="B277" t="s">
        <v>941</v>
      </c>
      <c r="C277" t="s">
        <v>843</v>
      </c>
      <c r="E277" s="17" t="s">
        <v>1084</v>
      </c>
      <c r="G277" s="16" t="s">
        <v>942</v>
      </c>
      <c r="H277">
        <v>1500</v>
      </c>
      <c r="I277">
        <v>1800</v>
      </c>
      <c r="J277" s="17">
        <v>1500</v>
      </c>
      <c r="K277" s="17">
        <v>1800</v>
      </c>
      <c r="L277" s="17">
        <v>1500</v>
      </c>
      <c r="M277" s="17">
        <v>1800</v>
      </c>
      <c r="N277" s="17">
        <v>1500</v>
      </c>
      <c r="O277" s="17">
        <v>1800</v>
      </c>
      <c r="P277" s="17">
        <v>1500</v>
      </c>
      <c r="Q277" s="17">
        <v>1800</v>
      </c>
      <c r="R277" s="17">
        <v>1500</v>
      </c>
      <c r="S277" s="17">
        <v>1800</v>
      </c>
      <c r="T277" s="17">
        <v>1500</v>
      </c>
      <c r="U277" s="17">
        <v>1800</v>
      </c>
      <c r="V277" s="8" t="s">
        <v>1044</v>
      </c>
      <c r="W277" s="17">
        <f t="shared" si="332"/>
        <v>15</v>
      </c>
      <c r="X277" s="17">
        <f t="shared" si="333"/>
        <v>18</v>
      </c>
      <c r="Y277" s="17">
        <f t="shared" si="334"/>
        <v>15</v>
      </c>
      <c r="Z277" s="17">
        <f t="shared" si="335"/>
        <v>18</v>
      </c>
      <c r="AA277" s="17">
        <f t="shared" si="336"/>
        <v>15</v>
      </c>
      <c r="AB277" s="17">
        <f t="shared" si="337"/>
        <v>18</v>
      </c>
      <c r="AC277" s="17">
        <f t="shared" si="338"/>
        <v>15</v>
      </c>
      <c r="AD277" s="17">
        <f t="shared" si="339"/>
        <v>18</v>
      </c>
      <c r="AE277" s="17">
        <f t="shared" si="340"/>
        <v>15</v>
      </c>
      <c r="AF277" s="17">
        <f t="shared" si="341"/>
        <v>18</v>
      </c>
      <c r="AG277" s="17">
        <f t="shared" si="342"/>
        <v>15</v>
      </c>
      <c r="AH277" s="17">
        <f t="shared" si="343"/>
        <v>18</v>
      </c>
      <c r="AI277" s="17">
        <f t="shared" si="344"/>
        <v>15</v>
      </c>
      <c r="AJ277" s="17">
        <f t="shared" si="345"/>
        <v>18</v>
      </c>
      <c r="AK277" s="17" t="str">
        <f t="shared" si="346"/>
        <v>3pm-6pm</v>
      </c>
      <c r="AL277" s="17" t="str">
        <f t="shared" si="347"/>
        <v>3pm-6pm</v>
      </c>
      <c r="AM277" s="17" t="str">
        <f t="shared" si="348"/>
        <v>3pm-6pm</v>
      </c>
      <c r="AN277" s="17" t="str">
        <f t="shared" si="349"/>
        <v>3pm-6pm</v>
      </c>
      <c r="AO277" s="17" t="str">
        <f t="shared" si="350"/>
        <v>3pm-6pm</v>
      </c>
      <c r="AP277" s="17" t="str">
        <f t="shared" si="351"/>
        <v>3pm-6pm</v>
      </c>
      <c r="AQ277" s="17" t="str">
        <f t="shared" si="352"/>
        <v>3pm-6pm</v>
      </c>
      <c r="AR277" t="s">
        <v>1043</v>
      </c>
      <c r="AV277" s="4" t="s">
        <v>29</v>
      </c>
      <c r="AW277" s="4" t="s">
        <v>29</v>
      </c>
      <c r="AX277" s="16" t="str">
        <f t="shared" si="353"/>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7" s="17" t="str">
        <f t="shared" si="356"/>
        <v/>
      </c>
      <c r="AZ277" s="17" t="str">
        <f t="shared" si="357"/>
        <v/>
      </c>
      <c r="BA277" s="17" t="str">
        <f t="shared" si="358"/>
        <v/>
      </c>
      <c r="BB277" s="17" t="str">
        <f t="shared" si="359"/>
        <v>&lt;img src=@img/drinkicon.png@&gt;</v>
      </c>
      <c r="BC277" s="17" t="str">
        <f t="shared" si="360"/>
        <v>&lt;img src=@img/foodicon.png@&gt;</v>
      </c>
      <c r="BD277" s="17" t="str">
        <f t="shared" si="361"/>
        <v>&lt;img src=@img/drinkicon.png@&gt;&lt;img src=@img/foodicon.png@&gt;</v>
      </c>
      <c r="BE277" s="17" t="str">
        <f t="shared" si="362"/>
        <v>drink food  high dtc</v>
      </c>
      <c r="BF277" s="17" t="str">
        <f t="shared" si="363"/>
        <v>DTC</v>
      </c>
      <c r="BG277" s="17">
        <v>39.618811000000001</v>
      </c>
      <c r="BH277" s="17">
        <v>-104.90113700000001</v>
      </c>
      <c r="BI277" s="17" t="str">
        <f t="shared" si="354"/>
        <v>[39.618811,-104.901137],</v>
      </c>
      <c r="BK277" s="17" t="str">
        <f t="shared" si="355"/>
        <v/>
      </c>
      <c r="BL277" s="17"/>
    </row>
    <row r="278" spans="2:64" ht="18.75" customHeight="1">
      <c r="B278" t="s">
        <v>155</v>
      </c>
      <c r="C278" t="s">
        <v>306</v>
      </c>
      <c r="E278" s="17" t="s">
        <v>1084</v>
      </c>
      <c r="G278" s="17" t="s">
        <v>553</v>
      </c>
      <c r="H278" t="s">
        <v>440</v>
      </c>
      <c r="I278" t="s">
        <v>439</v>
      </c>
      <c r="J278" t="s">
        <v>440</v>
      </c>
      <c r="K278" t="s">
        <v>439</v>
      </c>
      <c r="L278" t="s">
        <v>440</v>
      </c>
      <c r="M278" t="s">
        <v>439</v>
      </c>
      <c r="N278" t="s">
        <v>440</v>
      </c>
      <c r="O278" t="s">
        <v>439</v>
      </c>
      <c r="P278" t="s">
        <v>440</v>
      </c>
      <c r="Q278" t="s">
        <v>439</v>
      </c>
      <c r="R278" t="s">
        <v>440</v>
      </c>
      <c r="S278" t="s">
        <v>439</v>
      </c>
      <c r="V278" s="17" t="s">
        <v>364</v>
      </c>
      <c r="W278" s="17">
        <f t="shared" si="332"/>
        <v>17</v>
      </c>
      <c r="X278" s="17">
        <f t="shared" si="333"/>
        <v>19</v>
      </c>
      <c r="Y278" s="17">
        <f t="shared" si="334"/>
        <v>17</v>
      </c>
      <c r="Z278" s="17">
        <f t="shared" si="335"/>
        <v>19</v>
      </c>
      <c r="AA278" s="17">
        <f t="shared" si="336"/>
        <v>17</v>
      </c>
      <c r="AB278" s="17">
        <f t="shared" si="337"/>
        <v>19</v>
      </c>
      <c r="AC278" s="17">
        <f t="shared" si="338"/>
        <v>17</v>
      </c>
      <c r="AD278" s="17">
        <f t="shared" si="339"/>
        <v>19</v>
      </c>
      <c r="AE278" s="17">
        <f t="shared" si="340"/>
        <v>17</v>
      </c>
      <c r="AF278" s="17">
        <f t="shared" si="341"/>
        <v>19</v>
      </c>
      <c r="AG278" s="17">
        <f t="shared" si="342"/>
        <v>17</v>
      </c>
      <c r="AH278" s="17">
        <f t="shared" si="343"/>
        <v>19</v>
      </c>
      <c r="AI278" s="17" t="str">
        <f t="shared" si="344"/>
        <v/>
      </c>
      <c r="AJ278" s="17" t="str">
        <f t="shared" si="345"/>
        <v/>
      </c>
      <c r="AK278" s="17" t="str">
        <f t="shared" si="346"/>
        <v>5pm-7pm</v>
      </c>
      <c r="AL278" s="17" t="str">
        <f t="shared" si="347"/>
        <v>5pm-7pm</v>
      </c>
      <c r="AM278" s="17" t="str">
        <f t="shared" si="348"/>
        <v>5pm-7pm</v>
      </c>
      <c r="AN278" s="17" t="str">
        <f t="shared" si="349"/>
        <v>5pm-7pm</v>
      </c>
      <c r="AO278" s="17" t="str">
        <f t="shared" si="350"/>
        <v>5pm-7pm</v>
      </c>
      <c r="AP278" s="17" t="str">
        <f t="shared" si="351"/>
        <v>5pm-7pm</v>
      </c>
      <c r="AQ278" s="17" t="str">
        <f t="shared" si="352"/>
        <v/>
      </c>
      <c r="AR278" s="18" t="s">
        <v>736</v>
      </c>
      <c r="AT278" t="s">
        <v>434</v>
      </c>
      <c r="AV278" s="17" t="s">
        <v>29</v>
      </c>
      <c r="AW278" s="17" t="s">
        <v>30</v>
      </c>
      <c r="AX278" s="16" t="str">
        <f t="shared" si="353"/>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8" s="17" t="str">
        <f t="shared" si="356"/>
        <v/>
      </c>
      <c r="AZ278" s="17" t="str">
        <f t="shared" si="357"/>
        <v>&lt;img src=@img/pets.png@&gt;</v>
      </c>
      <c r="BA278" s="17" t="str">
        <f t="shared" si="358"/>
        <v/>
      </c>
      <c r="BB278" s="17" t="str">
        <f t="shared" si="359"/>
        <v>&lt;img src=@img/drinkicon.png@&gt;</v>
      </c>
      <c r="BC278" s="17" t="str">
        <f t="shared" si="360"/>
        <v/>
      </c>
      <c r="BD278" s="17" t="str">
        <f t="shared" si="361"/>
        <v>&lt;img src=@img/pets.png@&gt;&lt;img src=@img/drinkicon.png@&gt;</v>
      </c>
      <c r="BE278" s="17" t="str">
        <f t="shared" si="362"/>
        <v>pet drink  high LoDo</v>
      </c>
      <c r="BF278" s="17" t="str">
        <f t="shared" si="363"/>
        <v>LoDo</v>
      </c>
      <c r="BG278" s="17">
        <v>39.748874000000001</v>
      </c>
      <c r="BH278" s="17">
        <v>-104.995526</v>
      </c>
      <c r="BI278" s="17" t="str">
        <f t="shared" si="354"/>
        <v>[39.748874,-104.995526],</v>
      </c>
      <c r="BK278" s="17" t="str">
        <f t="shared" si="355"/>
        <v/>
      </c>
      <c r="BL278" s="7"/>
    </row>
    <row r="279" spans="2:64" ht="18.75" customHeight="1">
      <c r="B279" t="s">
        <v>967</v>
      </c>
      <c r="C279" s="17" t="s">
        <v>376</v>
      </c>
      <c r="E279" s="17" t="s">
        <v>1083</v>
      </c>
      <c r="G279" s="16" t="s">
        <v>968</v>
      </c>
      <c r="H279">
        <v>1500</v>
      </c>
      <c r="I279">
        <v>1900</v>
      </c>
      <c r="J279" s="17">
        <v>1500</v>
      </c>
      <c r="K279" s="17">
        <v>1900</v>
      </c>
      <c r="L279" s="17">
        <v>1500</v>
      </c>
      <c r="M279" s="17">
        <v>1900</v>
      </c>
      <c r="N279" s="17">
        <v>1500</v>
      </c>
      <c r="O279" s="17">
        <v>1900</v>
      </c>
      <c r="P279" s="17">
        <v>1500</v>
      </c>
      <c r="Q279" s="17">
        <v>1900</v>
      </c>
      <c r="R279" s="17">
        <v>1500</v>
      </c>
      <c r="S279" s="17">
        <v>1900</v>
      </c>
      <c r="T279" s="17">
        <v>1500</v>
      </c>
      <c r="U279" s="17">
        <v>1900</v>
      </c>
      <c r="V279" s="8" t="s">
        <v>1063</v>
      </c>
      <c r="W279" s="17">
        <f t="shared" si="332"/>
        <v>15</v>
      </c>
      <c r="X279" s="17">
        <f t="shared" si="333"/>
        <v>19</v>
      </c>
      <c r="Y279" s="17">
        <f t="shared" si="334"/>
        <v>15</v>
      </c>
      <c r="Z279" s="17">
        <f t="shared" si="335"/>
        <v>19</v>
      </c>
      <c r="AA279" s="17">
        <f t="shared" si="336"/>
        <v>15</v>
      </c>
      <c r="AB279" s="17">
        <f t="shared" si="337"/>
        <v>19</v>
      </c>
      <c r="AC279" s="17">
        <f t="shared" si="338"/>
        <v>15</v>
      </c>
      <c r="AD279" s="17">
        <f t="shared" si="339"/>
        <v>19</v>
      </c>
      <c r="AE279" s="17">
        <f t="shared" si="340"/>
        <v>15</v>
      </c>
      <c r="AF279" s="17">
        <f t="shared" si="341"/>
        <v>19</v>
      </c>
      <c r="AG279" s="17">
        <f t="shared" si="342"/>
        <v>15</v>
      </c>
      <c r="AH279" s="17">
        <f t="shared" si="343"/>
        <v>19</v>
      </c>
      <c r="AI279" s="17">
        <f t="shared" si="344"/>
        <v>15</v>
      </c>
      <c r="AJ279" s="17">
        <f t="shared" si="345"/>
        <v>19</v>
      </c>
      <c r="AK279" s="17" t="str">
        <f t="shared" si="346"/>
        <v>3pm-7pm</v>
      </c>
      <c r="AL279" s="17" t="str">
        <f t="shared" si="347"/>
        <v>3pm-7pm</v>
      </c>
      <c r="AM279" s="17" t="str">
        <f t="shared" si="348"/>
        <v>3pm-7pm</v>
      </c>
      <c r="AN279" s="17" t="str">
        <f t="shared" si="349"/>
        <v>3pm-7pm</v>
      </c>
      <c r="AO279" s="17" t="str">
        <f t="shared" si="350"/>
        <v>3pm-7pm</v>
      </c>
      <c r="AP279" s="17" t="str">
        <f t="shared" si="351"/>
        <v>3pm-7pm</v>
      </c>
      <c r="AQ279" s="17" t="str">
        <f t="shared" si="352"/>
        <v>3pm-7pm</v>
      </c>
      <c r="AR279" s="1" t="s">
        <v>1062</v>
      </c>
      <c r="AV279" s="4" t="s">
        <v>29</v>
      </c>
      <c r="AW279" s="4" t="s">
        <v>30</v>
      </c>
      <c r="AX279" s="16" t="str">
        <f t="shared" si="353"/>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9" s="17" t="str">
        <f t="shared" si="356"/>
        <v/>
      </c>
      <c r="AZ279" s="17" t="str">
        <f t="shared" si="357"/>
        <v/>
      </c>
      <c r="BA279" s="17" t="str">
        <f t="shared" si="358"/>
        <v/>
      </c>
      <c r="BB279" s="17" t="str">
        <f t="shared" si="359"/>
        <v>&lt;img src=@img/drinkicon.png@&gt;</v>
      </c>
      <c r="BC279" s="17" t="str">
        <f t="shared" si="360"/>
        <v/>
      </c>
      <c r="BD279" s="17" t="str">
        <f t="shared" si="361"/>
        <v>&lt;img src=@img/drinkicon.png@&gt;</v>
      </c>
      <c r="BE279" s="17" t="str">
        <f t="shared" si="362"/>
        <v>drink  med Westminster</v>
      </c>
      <c r="BF279" s="17" t="str">
        <f t="shared" si="363"/>
        <v>Westminster</v>
      </c>
      <c r="BG279" s="17">
        <v>39.841503000000003</v>
      </c>
      <c r="BH279" s="17">
        <v>-105.05287199999999</v>
      </c>
      <c r="BI279" s="17" t="str">
        <f t="shared" si="354"/>
        <v>[39.841503,-105.052872],</v>
      </c>
      <c r="BK279" s="17" t="str">
        <f t="shared" si="355"/>
        <v/>
      </c>
      <c r="BL279" s="17"/>
    </row>
    <row r="280" spans="2:64" ht="18.75" customHeight="1">
      <c r="B280" s="17" t="s">
        <v>902</v>
      </c>
      <c r="C280" s="17" t="s">
        <v>841</v>
      </c>
      <c r="D280" s="17"/>
      <c r="E280" s="17" t="s">
        <v>1084</v>
      </c>
      <c r="F280" s="17"/>
      <c r="G280" s="16" t="s">
        <v>903</v>
      </c>
      <c r="H280" s="17"/>
      <c r="I280" s="17"/>
      <c r="J280" s="17">
        <v>1700</v>
      </c>
      <c r="K280" s="17">
        <v>1830</v>
      </c>
      <c r="L280" s="17">
        <v>1700</v>
      </c>
      <c r="M280" s="17">
        <v>1830</v>
      </c>
      <c r="N280" s="17">
        <v>1700</v>
      </c>
      <c r="O280" s="17">
        <v>1830</v>
      </c>
      <c r="P280" s="17">
        <v>1700</v>
      </c>
      <c r="Q280" s="17">
        <v>1830</v>
      </c>
      <c r="R280" s="17">
        <v>1600</v>
      </c>
      <c r="S280" s="17">
        <v>1830</v>
      </c>
      <c r="T280" s="17">
        <v>1600</v>
      </c>
      <c r="U280" s="17">
        <v>1830</v>
      </c>
      <c r="V280" s="12" t="s">
        <v>1068</v>
      </c>
      <c r="W280" s="17" t="str">
        <f t="shared" si="332"/>
        <v/>
      </c>
      <c r="X280" s="17" t="str">
        <f t="shared" si="333"/>
        <v/>
      </c>
      <c r="Y280" s="17">
        <f t="shared" si="334"/>
        <v>17</v>
      </c>
      <c r="Z280" s="17">
        <f t="shared" si="335"/>
        <v>18.3</v>
      </c>
      <c r="AA280" s="17">
        <f t="shared" si="336"/>
        <v>17</v>
      </c>
      <c r="AB280" s="17">
        <f t="shared" si="337"/>
        <v>18.3</v>
      </c>
      <c r="AC280" s="17">
        <f t="shared" si="338"/>
        <v>17</v>
      </c>
      <c r="AD280" s="17">
        <f t="shared" si="339"/>
        <v>18.3</v>
      </c>
      <c r="AE280" s="17">
        <f t="shared" si="340"/>
        <v>17</v>
      </c>
      <c r="AF280" s="17">
        <f t="shared" si="341"/>
        <v>18.3</v>
      </c>
      <c r="AG280" s="17">
        <f t="shared" si="342"/>
        <v>16</v>
      </c>
      <c r="AH280" s="17">
        <f t="shared" si="343"/>
        <v>18.3</v>
      </c>
      <c r="AI280" s="17">
        <f t="shared" si="344"/>
        <v>16</v>
      </c>
      <c r="AJ280" s="17">
        <f t="shared" si="345"/>
        <v>18.3</v>
      </c>
      <c r="AK280" s="17" t="str">
        <f t="shared" si="346"/>
        <v/>
      </c>
      <c r="AL280" s="17" t="str">
        <f t="shared" si="347"/>
        <v>5pm-6.3pm</v>
      </c>
      <c r="AM280" s="17" t="str">
        <f t="shared" si="348"/>
        <v>5pm-6.3pm</v>
      </c>
      <c r="AN280" s="17" t="str">
        <f t="shared" si="349"/>
        <v>5pm-6.3pm</v>
      </c>
      <c r="AO280" s="17" t="str">
        <f t="shared" si="350"/>
        <v>5pm-6.3pm</v>
      </c>
      <c r="AP280" s="17" t="str">
        <f t="shared" si="351"/>
        <v>4pm-6.3pm</v>
      </c>
      <c r="AQ280" s="17" t="str">
        <f t="shared" si="352"/>
        <v>4pm-6.3pm</v>
      </c>
      <c r="AR280" s="17" t="s">
        <v>1015</v>
      </c>
      <c r="AS280" s="17"/>
      <c r="AT280" s="17"/>
      <c r="AU280" s="17"/>
      <c r="AV280" s="4" t="s">
        <v>29</v>
      </c>
      <c r="AW280" s="4" t="s">
        <v>29</v>
      </c>
      <c r="AX280" s="16" t="str">
        <f t="shared" si="35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0" s="17" t="str">
        <f t="shared" si="356"/>
        <v/>
      </c>
      <c r="AZ280" s="17" t="str">
        <f t="shared" si="357"/>
        <v/>
      </c>
      <c r="BA280" s="17" t="str">
        <f t="shared" si="358"/>
        <v/>
      </c>
      <c r="BB280" s="17" t="str">
        <f t="shared" si="359"/>
        <v>&lt;img src=@img/drinkicon.png@&gt;</v>
      </c>
      <c r="BC280" s="17" t="str">
        <f t="shared" si="360"/>
        <v>&lt;img src=@img/foodicon.png@&gt;</v>
      </c>
      <c r="BD280" s="17" t="str">
        <f t="shared" si="361"/>
        <v>&lt;img src=@img/drinkicon.png@&gt;&lt;img src=@img/foodicon.png@&gt;</v>
      </c>
      <c r="BE280" s="17" t="str">
        <f t="shared" si="362"/>
        <v>drink food  high highlands</v>
      </c>
      <c r="BF280" s="17" t="str">
        <f t="shared" si="363"/>
        <v>Highlands</v>
      </c>
      <c r="BG280" s="17">
        <v>39.772289000000001</v>
      </c>
      <c r="BH280" s="17">
        <v>-105.04432300000001</v>
      </c>
      <c r="BI280" s="17" t="str">
        <f t="shared" si="354"/>
        <v>[39.772289,-105.044323],</v>
      </c>
      <c r="BK280" s="17" t="str">
        <f t="shared" si="355"/>
        <v/>
      </c>
      <c r="BL280" s="17"/>
    </row>
    <row r="281" spans="2:64" ht="18.75" customHeight="1">
      <c r="B281" t="s">
        <v>156</v>
      </c>
      <c r="C281" s="17" t="s">
        <v>841</v>
      </c>
      <c r="E281" s="17" t="s">
        <v>1083</v>
      </c>
      <c r="G281" s="17" t="s">
        <v>554</v>
      </c>
      <c r="H281" t="s">
        <v>436</v>
      </c>
      <c r="I281" t="s">
        <v>438</v>
      </c>
      <c r="J281" s="17" t="s">
        <v>436</v>
      </c>
      <c r="K281" s="17" t="s">
        <v>438</v>
      </c>
      <c r="L281" s="17" t="s">
        <v>436</v>
      </c>
      <c r="M281" s="17" t="s">
        <v>438</v>
      </c>
      <c r="N281" s="17" t="s">
        <v>436</v>
      </c>
      <c r="O281" s="17" t="s">
        <v>438</v>
      </c>
      <c r="P281" s="17" t="s">
        <v>436</v>
      </c>
      <c r="Q281" s="17" t="s">
        <v>438</v>
      </c>
      <c r="R281" s="17" t="s">
        <v>436</v>
      </c>
      <c r="S281" s="17" t="s">
        <v>438</v>
      </c>
      <c r="T281" s="17" t="s">
        <v>436</v>
      </c>
      <c r="U281" s="17" t="s">
        <v>438</v>
      </c>
      <c r="V281" s="8" t="s">
        <v>1082</v>
      </c>
      <c r="W281" s="17">
        <f t="shared" si="332"/>
        <v>15</v>
      </c>
      <c r="X281" s="17">
        <f t="shared" si="333"/>
        <v>18</v>
      </c>
      <c r="Y281" s="17">
        <f t="shared" si="334"/>
        <v>15</v>
      </c>
      <c r="Z281" s="17">
        <f t="shared" si="335"/>
        <v>18</v>
      </c>
      <c r="AA281" s="17">
        <f t="shared" si="336"/>
        <v>15</v>
      </c>
      <c r="AB281" s="17">
        <f t="shared" si="337"/>
        <v>18</v>
      </c>
      <c r="AC281" s="17">
        <f t="shared" si="338"/>
        <v>15</v>
      </c>
      <c r="AD281" s="17">
        <f t="shared" si="339"/>
        <v>18</v>
      </c>
      <c r="AE281" s="17">
        <f t="shared" si="340"/>
        <v>15</v>
      </c>
      <c r="AF281" s="17">
        <f t="shared" si="341"/>
        <v>18</v>
      </c>
      <c r="AG281" s="17">
        <f t="shared" si="342"/>
        <v>15</v>
      </c>
      <c r="AH281" s="17">
        <f t="shared" si="343"/>
        <v>18</v>
      </c>
      <c r="AI281" s="17">
        <f t="shared" si="344"/>
        <v>15</v>
      </c>
      <c r="AJ281" s="17">
        <f t="shared" si="345"/>
        <v>18</v>
      </c>
      <c r="AK281" s="17" t="str">
        <f t="shared" si="346"/>
        <v>3pm-6pm</v>
      </c>
      <c r="AL281" s="17" t="str">
        <f t="shared" si="347"/>
        <v>3pm-6pm</v>
      </c>
      <c r="AM281" s="17" t="str">
        <f t="shared" si="348"/>
        <v>3pm-6pm</v>
      </c>
      <c r="AN281" s="17" t="str">
        <f t="shared" si="349"/>
        <v>3pm-6pm</v>
      </c>
      <c r="AO281" s="17" t="str">
        <f t="shared" si="350"/>
        <v>3pm-6pm</v>
      </c>
      <c r="AP281" s="17" t="str">
        <f t="shared" si="351"/>
        <v>3pm-6pm</v>
      </c>
      <c r="AQ281" s="17" t="str">
        <f t="shared" si="352"/>
        <v>3pm-6pm</v>
      </c>
      <c r="AR281" s="1" t="s">
        <v>737</v>
      </c>
      <c r="AV281" s="4" t="s">
        <v>29</v>
      </c>
      <c r="AW281" s="4" t="s">
        <v>29</v>
      </c>
      <c r="AX281" s="16" t="str">
        <f t="shared" si="35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1" s="17" t="str">
        <f t="shared" si="356"/>
        <v/>
      </c>
      <c r="AZ281" s="17" t="str">
        <f t="shared" si="357"/>
        <v/>
      </c>
      <c r="BA281" s="17" t="str">
        <f t="shared" si="358"/>
        <v/>
      </c>
      <c r="BB281" s="17" t="str">
        <f t="shared" si="359"/>
        <v>&lt;img src=@img/drinkicon.png@&gt;</v>
      </c>
      <c r="BC281" s="17" t="str">
        <f t="shared" si="360"/>
        <v>&lt;img src=@img/foodicon.png@&gt;</v>
      </c>
      <c r="BD281" s="17" t="str">
        <f t="shared" si="361"/>
        <v>&lt;img src=@img/drinkicon.png@&gt;&lt;img src=@img/foodicon.png@&gt;</v>
      </c>
      <c r="BE281" s="17" t="str">
        <f t="shared" si="362"/>
        <v>drink food  med highlands</v>
      </c>
      <c r="BF281" s="17" t="str">
        <f t="shared" si="363"/>
        <v>Highlands</v>
      </c>
      <c r="BG281" s="17">
        <v>39.763078</v>
      </c>
      <c r="BH281" s="17">
        <v>-105.00387000000001</v>
      </c>
      <c r="BI281" s="17" t="str">
        <f t="shared" si="354"/>
        <v>[39.763078,-105.00387],</v>
      </c>
      <c r="BK281" s="17" t="str">
        <f t="shared" si="355"/>
        <v/>
      </c>
      <c r="BL281" s="7"/>
    </row>
    <row r="282" spans="2:64" ht="18.75" customHeight="1">
      <c r="B282" t="s">
        <v>243</v>
      </c>
      <c r="C282" s="17" t="s">
        <v>641</v>
      </c>
      <c r="E282" s="17" t="s">
        <v>1083</v>
      </c>
      <c r="G282" s="17" t="s">
        <v>274</v>
      </c>
      <c r="H282" t="s">
        <v>436</v>
      </c>
      <c r="I282" t="s">
        <v>438</v>
      </c>
      <c r="J282" s="17" t="s">
        <v>436</v>
      </c>
      <c r="K282" s="17" t="s">
        <v>438</v>
      </c>
      <c r="L282" s="17" t="s">
        <v>436</v>
      </c>
      <c r="M282" s="17" t="s">
        <v>438</v>
      </c>
      <c r="N282" s="17" t="s">
        <v>436</v>
      </c>
      <c r="O282" s="17" t="s">
        <v>438</v>
      </c>
      <c r="P282" s="17" t="s">
        <v>436</v>
      </c>
      <c r="Q282" s="17" t="s">
        <v>438</v>
      </c>
      <c r="R282" s="17" t="s">
        <v>436</v>
      </c>
      <c r="S282" s="17" t="s">
        <v>438</v>
      </c>
      <c r="T282" s="17" t="s">
        <v>436</v>
      </c>
      <c r="U282" s="17" t="s">
        <v>438</v>
      </c>
      <c r="V282" s="8" t="s">
        <v>1069</v>
      </c>
      <c r="W282" s="17">
        <f t="shared" si="332"/>
        <v>15</v>
      </c>
      <c r="X282" s="17">
        <f t="shared" si="333"/>
        <v>18</v>
      </c>
      <c r="Y282" s="17">
        <f t="shared" si="334"/>
        <v>15</v>
      </c>
      <c r="Z282" s="17">
        <f t="shared" si="335"/>
        <v>18</v>
      </c>
      <c r="AA282" s="17">
        <f t="shared" si="336"/>
        <v>15</v>
      </c>
      <c r="AB282" s="17">
        <f t="shared" si="337"/>
        <v>18</v>
      </c>
      <c r="AC282" s="17">
        <f t="shared" si="338"/>
        <v>15</v>
      </c>
      <c r="AD282" s="17">
        <f t="shared" si="339"/>
        <v>18</v>
      </c>
      <c r="AE282" s="17">
        <f t="shared" si="340"/>
        <v>15</v>
      </c>
      <c r="AF282" s="17">
        <f t="shared" si="341"/>
        <v>18</v>
      </c>
      <c r="AG282" s="17">
        <f t="shared" si="342"/>
        <v>15</v>
      </c>
      <c r="AH282" s="17">
        <f t="shared" si="343"/>
        <v>18</v>
      </c>
      <c r="AI282" s="17">
        <f t="shared" si="344"/>
        <v>15</v>
      </c>
      <c r="AJ282" s="17">
        <f t="shared" si="345"/>
        <v>18</v>
      </c>
      <c r="AK282" s="17" t="str">
        <f t="shared" si="346"/>
        <v>3pm-6pm</v>
      </c>
      <c r="AL282" s="17" t="str">
        <f t="shared" si="347"/>
        <v>3pm-6pm</v>
      </c>
      <c r="AM282" s="17" t="str">
        <f t="shared" si="348"/>
        <v>3pm-6pm</v>
      </c>
      <c r="AN282" s="17" t="str">
        <f t="shared" si="349"/>
        <v>3pm-6pm</v>
      </c>
      <c r="AO282" s="17" t="str">
        <f t="shared" si="350"/>
        <v>3pm-6pm</v>
      </c>
      <c r="AP282" s="17" t="str">
        <f t="shared" si="351"/>
        <v>3pm-6pm</v>
      </c>
      <c r="AQ282" s="17" t="str">
        <f t="shared" si="352"/>
        <v>3pm-6pm</v>
      </c>
      <c r="AR282" t="s">
        <v>819</v>
      </c>
      <c r="AS282" t="s">
        <v>433</v>
      </c>
      <c r="AV282" s="17" t="s">
        <v>29</v>
      </c>
      <c r="AW282" s="17" t="s">
        <v>30</v>
      </c>
      <c r="AX282" s="16" t="str">
        <f t="shared" si="35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2" s="17" t="str">
        <f t="shared" si="356"/>
        <v>&lt;img src=@img/outdoor.png@&gt;</v>
      </c>
      <c r="AZ282" s="17" t="str">
        <f t="shared" si="357"/>
        <v/>
      </c>
      <c r="BA282" s="17" t="str">
        <f t="shared" si="358"/>
        <v/>
      </c>
      <c r="BB282" s="17" t="str">
        <f t="shared" si="359"/>
        <v>&lt;img src=@img/drinkicon.png@&gt;</v>
      </c>
      <c r="BC282" s="17" t="str">
        <f t="shared" si="360"/>
        <v/>
      </c>
      <c r="BD282" s="17" t="str">
        <f t="shared" si="361"/>
        <v>&lt;img src=@img/outdoor.png@&gt;&lt;img src=@img/drinkicon.png@&gt;</v>
      </c>
      <c r="BE282" s="17" t="str">
        <f t="shared" si="362"/>
        <v>outdoor drink  med city</v>
      </c>
      <c r="BF282" s="17" t="str">
        <f t="shared" si="363"/>
        <v>City Park</v>
      </c>
      <c r="BG282" s="17">
        <v>39.74342</v>
      </c>
      <c r="BH282" s="17">
        <v>-104.96300599999999</v>
      </c>
      <c r="BI282" s="17" t="str">
        <f t="shared" si="354"/>
        <v>[39.74342,-104.963006],</v>
      </c>
      <c r="BK282" s="17" t="str">
        <f t="shared" si="355"/>
        <v/>
      </c>
      <c r="BL282" s="7"/>
    </row>
    <row r="283" spans="2:64" ht="18.75" customHeight="1">
      <c r="B283" t="s">
        <v>157</v>
      </c>
      <c r="C283" s="17" t="s">
        <v>639</v>
      </c>
      <c r="E283" s="17" t="s">
        <v>1083</v>
      </c>
      <c r="G283" s="17" t="s">
        <v>555</v>
      </c>
      <c r="H283" t="s">
        <v>436</v>
      </c>
      <c r="I283" t="s">
        <v>438</v>
      </c>
      <c r="J283" t="s">
        <v>436</v>
      </c>
      <c r="K283" t="s">
        <v>438</v>
      </c>
      <c r="L283" s="17" t="s">
        <v>436</v>
      </c>
      <c r="M283" s="17" t="s">
        <v>438</v>
      </c>
      <c r="N283" s="17" t="s">
        <v>436</v>
      </c>
      <c r="O283" s="17" t="s">
        <v>438</v>
      </c>
      <c r="P283" s="17" t="s">
        <v>436</v>
      </c>
      <c r="Q283" s="17" t="s">
        <v>438</v>
      </c>
      <c r="R283" s="17" t="s">
        <v>436</v>
      </c>
      <c r="S283" s="17" t="s">
        <v>438</v>
      </c>
      <c r="T283" t="s">
        <v>436</v>
      </c>
      <c r="U283" t="s">
        <v>438</v>
      </c>
      <c r="V283" s="8" t="s">
        <v>1118</v>
      </c>
      <c r="W283" s="17">
        <f t="shared" si="332"/>
        <v>15</v>
      </c>
      <c r="X283" s="17">
        <f t="shared" si="333"/>
        <v>18</v>
      </c>
      <c r="Y283" s="17">
        <f t="shared" si="334"/>
        <v>15</v>
      </c>
      <c r="Z283" s="17">
        <f t="shared" si="335"/>
        <v>18</v>
      </c>
      <c r="AA283" s="17">
        <f t="shared" si="336"/>
        <v>15</v>
      </c>
      <c r="AB283" s="17">
        <f t="shared" si="337"/>
        <v>18</v>
      </c>
      <c r="AC283" s="17">
        <f t="shared" si="338"/>
        <v>15</v>
      </c>
      <c r="AD283" s="17">
        <f t="shared" si="339"/>
        <v>18</v>
      </c>
      <c r="AE283" s="17">
        <f t="shared" si="340"/>
        <v>15</v>
      </c>
      <c r="AF283" s="17">
        <f t="shared" si="341"/>
        <v>18</v>
      </c>
      <c r="AG283" s="17">
        <f t="shared" si="342"/>
        <v>15</v>
      </c>
      <c r="AH283" s="17">
        <f t="shared" si="343"/>
        <v>18</v>
      </c>
      <c r="AI283" s="17">
        <f t="shared" si="344"/>
        <v>15</v>
      </c>
      <c r="AJ283" s="17">
        <f t="shared" si="345"/>
        <v>18</v>
      </c>
      <c r="AK283" s="17" t="str">
        <f t="shared" si="346"/>
        <v>3pm-6pm</v>
      </c>
      <c r="AL283" s="17" t="str">
        <f t="shared" si="347"/>
        <v>3pm-6pm</v>
      </c>
      <c r="AM283" s="17" t="str">
        <f t="shared" si="348"/>
        <v>3pm-6pm</v>
      </c>
      <c r="AN283" s="17" t="str">
        <f t="shared" si="349"/>
        <v>3pm-6pm</v>
      </c>
      <c r="AO283" s="17" t="str">
        <f t="shared" si="350"/>
        <v>3pm-6pm</v>
      </c>
      <c r="AP283" s="17" t="str">
        <f t="shared" si="351"/>
        <v>3pm-6pm</v>
      </c>
      <c r="AQ283" s="17" t="str">
        <f t="shared" si="352"/>
        <v>3pm-6pm</v>
      </c>
      <c r="AR283" s="19" t="s">
        <v>738</v>
      </c>
      <c r="AV283" s="4" t="s">
        <v>29</v>
      </c>
      <c r="AW283" s="4" t="s">
        <v>29</v>
      </c>
      <c r="AX283" s="16" t="str">
        <f t="shared" si="35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3" s="17" t="str">
        <f t="shared" si="356"/>
        <v/>
      </c>
      <c r="AZ283" s="17" t="str">
        <f t="shared" si="357"/>
        <v/>
      </c>
      <c r="BA283" s="17" t="str">
        <f t="shared" si="358"/>
        <v/>
      </c>
      <c r="BB283" s="17" t="str">
        <f t="shared" si="359"/>
        <v>&lt;img src=@img/drinkicon.png@&gt;</v>
      </c>
      <c r="BC283" s="17" t="str">
        <f t="shared" si="360"/>
        <v>&lt;img src=@img/foodicon.png@&gt;</v>
      </c>
      <c r="BD283" s="17" t="str">
        <f t="shared" si="361"/>
        <v>&lt;img src=@img/drinkicon.png@&gt;&lt;img src=@img/foodicon.png@&gt;</v>
      </c>
      <c r="BE283" s="17" t="str">
        <f t="shared" si="362"/>
        <v>drink food  med Cherry</v>
      </c>
      <c r="BF283" s="17" t="str">
        <f t="shared" si="363"/>
        <v>Cherry Creek</v>
      </c>
      <c r="BG283" s="17">
        <v>39.719614</v>
      </c>
      <c r="BH283" s="17">
        <v>-104.957384</v>
      </c>
      <c r="BI283" s="17" t="str">
        <f t="shared" si="354"/>
        <v>[39.719614,-104.957384],</v>
      </c>
      <c r="BK283" s="17" t="str">
        <f t="shared" si="355"/>
        <v/>
      </c>
      <c r="BL283" s="7"/>
    </row>
    <row r="284" spans="2:64" ht="18.75" customHeight="1">
      <c r="B284" t="s">
        <v>158</v>
      </c>
      <c r="C284" s="17" t="s">
        <v>306</v>
      </c>
      <c r="E284" s="17" t="s">
        <v>1083</v>
      </c>
      <c r="G284" s="17" t="s">
        <v>556</v>
      </c>
      <c r="J284" t="s">
        <v>436</v>
      </c>
      <c r="K284" t="s">
        <v>439</v>
      </c>
      <c r="L284" t="s">
        <v>436</v>
      </c>
      <c r="M284" t="s">
        <v>439</v>
      </c>
      <c r="N284" t="s">
        <v>436</v>
      </c>
      <c r="O284" t="s">
        <v>439</v>
      </c>
      <c r="P284" t="s">
        <v>436</v>
      </c>
      <c r="Q284" t="s">
        <v>439</v>
      </c>
      <c r="R284" t="s">
        <v>436</v>
      </c>
      <c r="S284" t="s">
        <v>439</v>
      </c>
      <c r="V284" s="9" t="s">
        <v>1119</v>
      </c>
      <c r="W284" s="17" t="str">
        <f t="shared" si="332"/>
        <v/>
      </c>
      <c r="X284" s="17" t="str">
        <f t="shared" si="333"/>
        <v/>
      </c>
      <c r="Y284" s="17">
        <f t="shared" si="334"/>
        <v>15</v>
      </c>
      <c r="Z284" s="17">
        <f t="shared" si="335"/>
        <v>19</v>
      </c>
      <c r="AA284" s="17">
        <f t="shared" si="336"/>
        <v>15</v>
      </c>
      <c r="AB284" s="17">
        <f t="shared" si="337"/>
        <v>19</v>
      </c>
      <c r="AC284" s="17">
        <f t="shared" si="338"/>
        <v>15</v>
      </c>
      <c r="AD284" s="17">
        <f t="shared" si="339"/>
        <v>19</v>
      </c>
      <c r="AE284" s="17">
        <f t="shared" si="340"/>
        <v>15</v>
      </c>
      <c r="AF284" s="17">
        <f t="shared" si="341"/>
        <v>19</v>
      </c>
      <c r="AG284" s="17">
        <f t="shared" si="342"/>
        <v>15</v>
      </c>
      <c r="AH284" s="17">
        <f t="shared" si="343"/>
        <v>19</v>
      </c>
      <c r="AI284" s="17" t="str">
        <f t="shared" si="344"/>
        <v/>
      </c>
      <c r="AJ284" s="17" t="str">
        <f t="shared" si="345"/>
        <v/>
      </c>
      <c r="AK284" s="17" t="str">
        <f t="shared" si="346"/>
        <v/>
      </c>
      <c r="AL284" s="17" t="str">
        <f t="shared" si="347"/>
        <v>3pm-7pm</v>
      </c>
      <c r="AM284" s="17" t="str">
        <f t="shared" si="348"/>
        <v>3pm-7pm</v>
      </c>
      <c r="AN284" s="17" t="str">
        <f t="shared" si="349"/>
        <v>3pm-7pm</v>
      </c>
      <c r="AO284" s="17" t="str">
        <f t="shared" si="350"/>
        <v>3pm-7pm</v>
      </c>
      <c r="AP284" s="17" t="str">
        <f t="shared" si="351"/>
        <v>3pm-7pm</v>
      </c>
      <c r="AQ284" s="17" t="str">
        <f t="shared" si="352"/>
        <v/>
      </c>
      <c r="AR284" s="1" t="s">
        <v>739</v>
      </c>
      <c r="AV284" s="4" t="s">
        <v>29</v>
      </c>
      <c r="AW284" s="4" t="s">
        <v>29</v>
      </c>
      <c r="AX284" s="16" t="str">
        <f t="shared" si="35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4" s="17" t="str">
        <f t="shared" si="356"/>
        <v/>
      </c>
      <c r="AZ284" s="17" t="str">
        <f t="shared" si="357"/>
        <v/>
      </c>
      <c r="BA284" s="17" t="str">
        <f t="shared" si="358"/>
        <v/>
      </c>
      <c r="BB284" s="17" t="str">
        <f t="shared" si="359"/>
        <v>&lt;img src=@img/drinkicon.png@&gt;</v>
      </c>
      <c r="BC284" s="17" t="str">
        <f t="shared" si="360"/>
        <v>&lt;img src=@img/foodicon.png@&gt;</v>
      </c>
      <c r="BD284" s="17" t="str">
        <f t="shared" si="361"/>
        <v>&lt;img src=@img/drinkicon.png@&gt;&lt;img src=@img/foodicon.png@&gt;</v>
      </c>
      <c r="BE284" s="17" t="str">
        <f t="shared" si="362"/>
        <v>drink food  med LoDo</v>
      </c>
      <c r="BF284" s="17" t="str">
        <f t="shared" si="363"/>
        <v>LoDo</v>
      </c>
      <c r="BG284" s="17">
        <v>39.752319</v>
      </c>
      <c r="BH284" s="17">
        <v>-105.00092600000001</v>
      </c>
      <c r="BI284" s="17" t="str">
        <f t="shared" si="354"/>
        <v>[39.752319,-105.000926],</v>
      </c>
      <c r="BK284" s="17" t="str">
        <f t="shared" si="355"/>
        <v/>
      </c>
      <c r="BL284" s="7"/>
    </row>
    <row r="285" spans="2:64" ht="18.75" customHeight="1">
      <c r="B285" s="17" t="s">
        <v>228</v>
      </c>
      <c r="C285" s="17" t="s">
        <v>641</v>
      </c>
      <c r="D285" s="17"/>
      <c r="E285" s="17" t="s">
        <v>1083</v>
      </c>
      <c r="F285" s="17"/>
      <c r="G285" s="17" t="s">
        <v>625</v>
      </c>
      <c r="H285" s="17"/>
      <c r="I285" s="17"/>
      <c r="J285" s="17"/>
      <c r="K285" s="17"/>
      <c r="L285" s="17"/>
      <c r="M285" s="17"/>
      <c r="N285" s="17"/>
      <c r="O285" s="17"/>
      <c r="P285" s="17"/>
      <c r="Q285" s="17"/>
      <c r="R285" s="17"/>
      <c r="S285" s="17"/>
      <c r="T285" s="17"/>
      <c r="U285" s="17"/>
      <c r="W285" s="17" t="str">
        <f t="shared" si="332"/>
        <v/>
      </c>
      <c r="X285" s="17" t="str">
        <f t="shared" si="333"/>
        <v/>
      </c>
      <c r="Y285" s="17" t="str">
        <f t="shared" si="334"/>
        <v/>
      </c>
      <c r="Z285" s="17" t="str">
        <f t="shared" si="335"/>
        <v/>
      </c>
      <c r="AA285" s="17" t="str">
        <f t="shared" si="336"/>
        <v/>
      </c>
      <c r="AB285" s="17" t="str">
        <f t="shared" si="337"/>
        <v/>
      </c>
      <c r="AC285" s="17" t="str">
        <f t="shared" si="338"/>
        <v/>
      </c>
      <c r="AD285" s="17" t="str">
        <f t="shared" si="339"/>
        <v/>
      </c>
      <c r="AE285" s="17" t="str">
        <f t="shared" si="340"/>
        <v/>
      </c>
      <c r="AF285" s="17" t="str">
        <f t="shared" si="341"/>
        <v/>
      </c>
      <c r="AG285" s="17" t="str">
        <f t="shared" si="342"/>
        <v/>
      </c>
      <c r="AH285" s="17" t="str">
        <f t="shared" si="343"/>
        <v/>
      </c>
      <c r="AI285" s="17" t="str">
        <f t="shared" si="344"/>
        <v/>
      </c>
      <c r="AJ285" s="17" t="str">
        <f t="shared" si="345"/>
        <v/>
      </c>
      <c r="AK285" s="17" t="str">
        <f t="shared" si="346"/>
        <v/>
      </c>
      <c r="AL285" s="17" t="str">
        <f t="shared" si="347"/>
        <v/>
      </c>
      <c r="AM285" s="17" t="str">
        <f t="shared" si="348"/>
        <v/>
      </c>
      <c r="AN285" s="17" t="str">
        <f t="shared" si="349"/>
        <v/>
      </c>
      <c r="AO285" s="17" t="str">
        <f t="shared" si="350"/>
        <v/>
      </c>
      <c r="AP285" s="17" t="str">
        <f t="shared" si="351"/>
        <v/>
      </c>
      <c r="AQ285" s="17" t="str">
        <f t="shared" si="352"/>
        <v/>
      </c>
      <c r="AR285" s="17" t="s">
        <v>807</v>
      </c>
      <c r="AS285" s="17"/>
      <c r="AT285" s="17"/>
      <c r="AU285" s="17"/>
      <c r="AV285" s="17" t="s">
        <v>30</v>
      </c>
      <c r="AW285" s="17" t="s">
        <v>30</v>
      </c>
      <c r="AX285" s="16" t="str">
        <f t="shared" si="35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5" s="17" t="str">
        <f t="shared" si="356"/>
        <v/>
      </c>
      <c r="AZ285" s="17" t="str">
        <f t="shared" si="357"/>
        <v/>
      </c>
      <c r="BA285" s="17" t="str">
        <f t="shared" si="358"/>
        <v/>
      </c>
      <c r="BB285" s="17" t="str">
        <f t="shared" si="359"/>
        <v/>
      </c>
      <c r="BC285" s="17" t="str">
        <f t="shared" si="360"/>
        <v/>
      </c>
      <c r="BD285" s="17" t="str">
        <f t="shared" si="361"/>
        <v/>
      </c>
      <c r="BE285" s="17" t="str">
        <f t="shared" si="362"/>
        <v xml:space="preserve"> med city</v>
      </c>
      <c r="BF285" s="17" t="str">
        <f t="shared" si="363"/>
        <v>City Park</v>
      </c>
      <c r="BG285" s="17">
        <v>39.743079000000002</v>
      </c>
      <c r="BH285" s="17">
        <v>-104.96820700000001</v>
      </c>
      <c r="BI285" s="17" t="str">
        <f t="shared" si="354"/>
        <v>[39.743079,-104.968207],</v>
      </c>
      <c r="BK285" s="17" t="str">
        <f t="shared" si="355"/>
        <v/>
      </c>
      <c r="BL285" s="7"/>
    </row>
    <row r="286" spans="2:64" ht="18.75" customHeight="1">
      <c r="B286" t="s">
        <v>229</v>
      </c>
      <c r="C286" s="17" t="s">
        <v>841</v>
      </c>
      <c r="E286" s="17" t="s">
        <v>1083</v>
      </c>
      <c r="G286" s="17" t="s">
        <v>626</v>
      </c>
      <c r="J286" s="17" t="s">
        <v>436</v>
      </c>
      <c r="K286" s="17" t="s">
        <v>438</v>
      </c>
      <c r="L286" s="17" t="s">
        <v>436</v>
      </c>
      <c r="M286" s="17" t="s">
        <v>438</v>
      </c>
      <c r="N286" s="17" t="s">
        <v>436</v>
      </c>
      <c r="O286" s="17" t="s">
        <v>438</v>
      </c>
      <c r="P286" s="17" t="s">
        <v>436</v>
      </c>
      <c r="Q286" s="17" t="s">
        <v>438</v>
      </c>
      <c r="R286" s="17" t="s">
        <v>436</v>
      </c>
      <c r="S286" s="17" t="s">
        <v>438</v>
      </c>
      <c r="T286" s="17"/>
      <c r="U286" s="17"/>
      <c r="W286" s="17" t="str">
        <f t="shared" si="332"/>
        <v/>
      </c>
      <c r="X286" s="17" t="str">
        <f t="shared" si="333"/>
        <v/>
      </c>
      <c r="Y286" s="17">
        <f t="shared" si="334"/>
        <v>15</v>
      </c>
      <c r="Z286" s="17">
        <f t="shared" si="335"/>
        <v>18</v>
      </c>
      <c r="AA286" s="17">
        <f t="shared" si="336"/>
        <v>15</v>
      </c>
      <c r="AB286" s="17">
        <f t="shared" si="337"/>
        <v>18</v>
      </c>
      <c r="AC286" s="17">
        <f t="shared" si="338"/>
        <v>15</v>
      </c>
      <c r="AD286" s="17">
        <f t="shared" si="339"/>
        <v>18</v>
      </c>
      <c r="AE286" s="17">
        <f t="shared" si="340"/>
        <v>15</v>
      </c>
      <c r="AF286" s="17">
        <f t="shared" si="341"/>
        <v>18</v>
      </c>
      <c r="AG286" s="17">
        <f t="shared" si="342"/>
        <v>15</v>
      </c>
      <c r="AH286" s="17">
        <f t="shared" si="343"/>
        <v>18</v>
      </c>
      <c r="AI286" s="17" t="str">
        <f t="shared" si="344"/>
        <v/>
      </c>
      <c r="AJ286" s="17" t="str">
        <f t="shared" si="345"/>
        <v/>
      </c>
      <c r="AK286" s="17" t="str">
        <f t="shared" si="346"/>
        <v/>
      </c>
      <c r="AL286" s="17" t="str">
        <f t="shared" si="347"/>
        <v>3pm-6pm</v>
      </c>
      <c r="AM286" s="17" t="str">
        <f t="shared" si="348"/>
        <v>3pm-6pm</v>
      </c>
      <c r="AN286" s="17" t="str">
        <f t="shared" si="349"/>
        <v>3pm-6pm</v>
      </c>
      <c r="AO286" s="17" t="str">
        <f t="shared" si="350"/>
        <v>3pm-6pm</v>
      </c>
      <c r="AP286" s="17" t="str">
        <f t="shared" si="351"/>
        <v>3pm-6pm</v>
      </c>
      <c r="AQ286" s="17" t="str">
        <f t="shared" si="352"/>
        <v/>
      </c>
      <c r="AR286" s="17" t="s">
        <v>808</v>
      </c>
      <c r="AV286" s="17" t="s">
        <v>30</v>
      </c>
      <c r="AW286" s="17" t="s">
        <v>30</v>
      </c>
      <c r="AX286" s="16" t="str">
        <f t="shared" si="35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6" s="17" t="str">
        <f t="shared" si="356"/>
        <v/>
      </c>
      <c r="AZ286" s="17" t="str">
        <f t="shared" si="357"/>
        <v/>
      </c>
      <c r="BA286" s="17" t="str">
        <f t="shared" si="358"/>
        <v/>
      </c>
      <c r="BB286" s="17" t="str">
        <f t="shared" si="359"/>
        <v/>
      </c>
      <c r="BC286" s="17" t="str">
        <f t="shared" si="360"/>
        <v/>
      </c>
      <c r="BD286" s="17" t="str">
        <f t="shared" si="361"/>
        <v/>
      </c>
      <c r="BE286" s="17" t="str">
        <f t="shared" si="362"/>
        <v xml:space="preserve"> med highlands</v>
      </c>
      <c r="BF286" s="17" t="str">
        <f t="shared" si="363"/>
        <v>Highlands</v>
      </c>
      <c r="BG286" s="17">
        <v>39.761834</v>
      </c>
      <c r="BH286" s="17">
        <v>-105.032044</v>
      </c>
      <c r="BI286" s="17" t="str">
        <f t="shared" si="354"/>
        <v>[39.761834,-105.032044],</v>
      </c>
      <c r="BK286" s="17" t="str">
        <f t="shared" si="355"/>
        <v/>
      </c>
      <c r="BL286" s="7"/>
    </row>
    <row r="287" spans="2:64" ht="18.75" customHeight="1">
      <c r="B287" t="s">
        <v>159</v>
      </c>
      <c r="C287" s="17" t="s">
        <v>641</v>
      </c>
      <c r="E287" s="17" t="s">
        <v>1083</v>
      </c>
      <c r="G287" s="17" t="s">
        <v>557</v>
      </c>
      <c r="J287" s="17" t="s">
        <v>443</v>
      </c>
      <c r="K287" s="17" t="s">
        <v>439</v>
      </c>
      <c r="L287" s="17" t="s">
        <v>443</v>
      </c>
      <c r="M287" s="17" t="s">
        <v>439</v>
      </c>
      <c r="N287" s="17" t="s">
        <v>443</v>
      </c>
      <c r="O287" s="17" t="s">
        <v>439</v>
      </c>
      <c r="P287" s="17" t="s">
        <v>443</v>
      </c>
      <c r="Q287" s="17" t="s">
        <v>439</v>
      </c>
      <c r="R287" s="17"/>
      <c r="S287" s="17"/>
      <c r="T287" s="17"/>
      <c r="U287" s="17"/>
      <c r="V287" s="8" t="s">
        <v>1120</v>
      </c>
      <c r="W287" s="17" t="str">
        <f t="shared" si="332"/>
        <v/>
      </c>
      <c r="X287" s="17" t="str">
        <f t="shared" si="333"/>
        <v/>
      </c>
      <c r="Y287" s="17">
        <f t="shared" si="334"/>
        <v>16</v>
      </c>
      <c r="Z287" s="17">
        <f t="shared" si="335"/>
        <v>19</v>
      </c>
      <c r="AA287" s="17">
        <f t="shared" si="336"/>
        <v>16</v>
      </c>
      <c r="AB287" s="17">
        <f t="shared" si="337"/>
        <v>19</v>
      </c>
      <c r="AC287" s="17">
        <f t="shared" si="338"/>
        <v>16</v>
      </c>
      <c r="AD287" s="17">
        <f t="shared" si="339"/>
        <v>19</v>
      </c>
      <c r="AE287" s="17">
        <f t="shared" si="340"/>
        <v>16</v>
      </c>
      <c r="AF287" s="17">
        <f t="shared" si="341"/>
        <v>19</v>
      </c>
      <c r="AG287" s="17" t="str">
        <f t="shared" si="342"/>
        <v/>
      </c>
      <c r="AH287" s="17" t="str">
        <f t="shared" si="343"/>
        <v/>
      </c>
      <c r="AI287" s="17" t="str">
        <f t="shared" si="344"/>
        <v/>
      </c>
      <c r="AJ287" s="17" t="str">
        <f t="shared" si="345"/>
        <v/>
      </c>
      <c r="AK287" s="17" t="str">
        <f t="shared" si="346"/>
        <v/>
      </c>
      <c r="AL287" s="17" t="str">
        <f t="shared" si="347"/>
        <v>4pm-7pm</v>
      </c>
      <c r="AM287" s="17" t="str">
        <f t="shared" si="348"/>
        <v>4pm-7pm</v>
      </c>
      <c r="AN287" s="17" t="str">
        <f t="shared" si="349"/>
        <v>4pm-7pm</v>
      </c>
      <c r="AO287" s="17" t="str">
        <f t="shared" si="350"/>
        <v>4pm-7pm</v>
      </c>
      <c r="AP287" s="17" t="str">
        <f t="shared" si="351"/>
        <v/>
      </c>
      <c r="AQ287" s="17" t="str">
        <f t="shared" si="352"/>
        <v/>
      </c>
      <c r="AR287" s="3" t="s">
        <v>740</v>
      </c>
      <c r="AV287" s="4" t="s">
        <v>29</v>
      </c>
      <c r="AW287" s="4" t="s">
        <v>29</v>
      </c>
      <c r="AX287" s="16" t="str">
        <f t="shared" si="35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7" s="17" t="str">
        <f t="shared" si="356"/>
        <v/>
      </c>
      <c r="AZ287" s="17" t="str">
        <f t="shared" si="357"/>
        <v/>
      </c>
      <c r="BA287" s="17" t="str">
        <f t="shared" si="358"/>
        <v/>
      </c>
      <c r="BB287" s="17" t="str">
        <f t="shared" si="359"/>
        <v>&lt;img src=@img/drinkicon.png@&gt;</v>
      </c>
      <c r="BC287" s="17" t="str">
        <f t="shared" si="360"/>
        <v>&lt;img src=@img/foodicon.png@&gt;</v>
      </c>
      <c r="BD287" s="17" t="str">
        <f t="shared" si="361"/>
        <v>&lt;img src=@img/drinkicon.png@&gt;&lt;img src=@img/foodicon.png@&gt;</v>
      </c>
      <c r="BE287" s="17" t="str">
        <f t="shared" si="362"/>
        <v>drink food  med city</v>
      </c>
      <c r="BF287" s="17" t="str">
        <f t="shared" si="363"/>
        <v>City Park</v>
      </c>
      <c r="BG287" s="17">
        <v>39.740265999999998</v>
      </c>
      <c r="BH287" s="17">
        <v>-104.960009</v>
      </c>
      <c r="BI287" s="17" t="str">
        <f t="shared" si="354"/>
        <v>[39.740266,-104.960009],</v>
      </c>
      <c r="BK287" s="17" t="str">
        <f t="shared" si="355"/>
        <v/>
      </c>
      <c r="BL287" s="7"/>
    </row>
    <row r="288" spans="2:64" ht="18.75" customHeight="1">
      <c r="B288" t="s">
        <v>951</v>
      </c>
      <c r="C288" s="17" t="s">
        <v>376</v>
      </c>
      <c r="E288" s="17" t="s">
        <v>1083</v>
      </c>
      <c r="G288" s="16" t="s">
        <v>953</v>
      </c>
      <c r="J288" s="17"/>
      <c r="K288" s="17"/>
      <c r="L288" s="17"/>
      <c r="M288" s="17"/>
      <c r="N288" s="17"/>
      <c r="O288" s="17"/>
      <c r="P288" s="17"/>
      <c r="Q288" s="17"/>
      <c r="R288" s="17"/>
      <c r="S288" s="17"/>
      <c r="T288" s="17"/>
      <c r="U288" s="17"/>
      <c r="W288" s="17" t="str">
        <f t="shared" si="332"/>
        <v/>
      </c>
      <c r="X288" s="17" t="str">
        <f t="shared" si="333"/>
        <v/>
      </c>
      <c r="Y288" s="17" t="str">
        <f t="shared" si="334"/>
        <v/>
      </c>
      <c r="Z288" s="17" t="str">
        <f t="shared" si="335"/>
        <v/>
      </c>
      <c r="AA288" s="17" t="str">
        <f t="shared" si="336"/>
        <v/>
      </c>
      <c r="AB288" s="17" t="str">
        <f t="shared" si="337"/>
        <v/>
      </c>
      <c r="AC288" s="17" t="str">
        <f t="shared" si="338"/>
        <v/>
      </c>
      <c r="AD288" s="17" t="str">
        <f t="shared" si="339"/>
        <v/>
      </c>
      <c r="AE288" s="17" t="str">
        <f t="shared" si="340"/>
        <v/>
      </c>
      <c r="AF288" s="17" t="str">
        <f t="shared" si="341"/>
        <v/>
      </c>
      <c r="AG288" s="17" t="str">
        <f t="shared" si="342"/>
        <v/>
      </c>
      <c r="AH288" s="17" t="str">
        <f t="shared" si="343"/>
        <v/>
      </c>
      <c r="AI288" s="17" t="str">
        <f t="shared" si="344"/>
        <v/>
      </c>
      <c r="AJ288" s="17" t="str">
        <f t="shared" si="345"/>
        <v/>
      </c>
      <c r="AK288" s="17" t="str">
        <f t="shared" si="346"/>
        <v/>
      </c>
      <c r="AL288" s="17" t="str">
        <f t="shared" si="347"/>
        <v/>
      </c>
      <c r="AM288" s="17" t="str">
        <f t="shared" si="348"/>
        <v/>
      </c>
      <c r="AN288" s="17" t="str">
        <f t="shared" si="349"/>
        <v/>
      </c>
      <c r="AO288" s="17" t="str">
        <f t="shared" si="350"/>
        <v/>
      </c>
      <c r="AP288" s="17" t="str">
        <f t="shared" si="351"/>
        <v/>
      </c>
      <c r="AQ288" s="17" t="str">
        <f t="shared" si="352"/>
        <v/>
      </c>
      <c r="AR288" s="17"/>
      <c r="AV288" s="17"/>
      <c r="AW288" s="17"/>
      <c r="AX288" s="16" t="str">
        <f t="shared" si="35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8" s="17" t="str">
        <f t="shared" si="356"/>
        <v/>
      </c>
      <c r="AZ288" s="17" t="str">
        <f t="shared" si="357"/>
        <v/>
      </c>
      <c r="BA288" s="17" t="str">
        <f t="shared" si="358"/>
        <v/>
      </c>
      <c r="BB288" s="17" t="str">
        <f t="shared" si="359"/>
        <v/>
      </c>
      <c r="BC288" s="17" t="str">
        <f t="shared" si="360"/>
        <v/>
      </c>
      <c r="BD288" s="17" t="str">
        <f t="shared" si="361"/>
        <v/>
      </c>
      <c r="BE288" s="17" t="str">
        <f t="shared" si="362"/>
        <v xml:space="preserve"> med Westminster</v>
      </c>
      <c r="BF288" s="17" t="str">
        <f t="shared" si="363"/>
        <v>Westminster</v>
      </c>
      <c r="BG288" s="17">
        <v>39.883797999999999</v>
      </c>
      <c r="BH288" s="17">
        <v>-105.074556</v>
      </c>
      <c r="BI288" s="17" t="str">
        <f t="shared" si="354"/>
        <v>[39.883798,-105.074556],</v>
      </c>
      <c r="BK288" s="17" t="str">
        <f t="shared" si="355"/>
        <v/>
      </c>
      <c r="BL288" s="17"/>
    </row>
    <row r="289" spans="2:64" ht="18.75" customHeight="1">
      <c r="B289" t="s">
        <v>160</v>
      </c>
      <c r="C289" t="s">
        <v>306</v>
      </c>
      <c r="E289" t="s">
        <v>1083</v>
      </c>
      <c r="G289" s="17" t="s">
        <v>558</v>
      </c>
      <c r="H289" t="s">
        <v>440</v>
      </c>
      <c r="I289" t="s">
        <v>437</v>
      </c>
      <c r="J289" t="s">
        <v>440</v>
      </c>
      <c r="K289" t="s">
        <v>437</v>
      </c>
      <c r="L289" t="s">
        <v>440</v>
      </c>
      <c r="M289" t="s">
        <v>437</v>
      </c>
      <c r="P289" t="s">
        <v>440</v>
      </c>
      <c r="Q289" t="s">
        <v>437</v>
      </c>
      <c r="R289" t="s">
        <v>440</v>
      </c>
      <c r="S289" t="s">
        <v>437</v>
      </c>
      <c r="T289" t="s">
        <v>440</v>
      </c>
      <c r="U289" t="s">
        <v>437</v>
      </c>
      <c r="V289" s="8" t="s">
        <v>365</v>
      </c>
      <c r="W289" s="17">
        <f t="shared" si="332"/>
        <v>17</v>
      </c>
      <c r="X289" s="17">
        <f t="shared" si="333"/>
        <v>18.3</v>
      </c>
      <c r="Y289" s="17">
        <f t="shared" si="334"/>
        <v>17</v>
      </c>
      <c r="Z289" s="17">
        <f t="shared" si="335"/>
        <v>18.3</v>
      </c>
      <c r="AA289" s="17">
        <f t="shared" si="336"/>
        <v>17</v>
      </c>
      <c r="AB289" s="17">
        <f t="shared" si="337"/>
        <v>18.3</v>
      </c>
      <c r="AC289" s="17" t="str">
        <f t="shared" si="338"/>
        <v/>
      </c>
      <c r="AD289" s="17" t="str">
        <f t="shared" si="339"/>
        <v/>
      </c>
      <c r="AE289" s="17">
        <f t="shared" si="340"/>
        <v>17</v>
      </c>
      <c r="AF289" s="17">
        <f t="shared" si="341"/>
        <v>18.3</v>
      </c>
      <c r="AG289" s="17">
        <f t="shared" si="342"/>
        <v>17</v>
      </c>
      <c r="AH289" s="17">
        <f t="shared" si="343"/>
        <v>18.3</v>
      </c>
      <c r="AI289" s="17">
        <f t="shared" si="344"/>
        <v>17</v>
      </c>
      <c r="AJ289" s="17">
        <f t="shared" si="345"/>
        <v>18.3</v>
      </c>
      <c r="AK289" s="17" t="str">
        <f t="shared" si="346"/>
        <v>5pm-6.3pm</v>
      </c>
      <c r="AL289" s="17" t="str">
        <f t="shared" si="347"/>
        <v>5pm-6.3pm</v>
      </c>
      <c r="AM289" s="17" t="str">
        <f t="shared" si="348"/>
        <v>5pm-6.3pm</v>
      </c>
      <c r="AN289" s="17" t="str">
        <f t="shared" si="349"/>
        <v/>
      </c>
      <c r="AO289" s="17" t="str">
        <f t="shared" si="350"/>
        <v>5pm-6.3pm</v>
      </c>
      <c r="AP289" s="17" t="str">
        <f t="shared" si="351"/>
        <v>5pm-6.3pm</v>
      </c>
      <c r="AQ289" s="17" t="str">
        <f t="shared" si="352"/>
        <v>5pm-6.3pm</v>
      </c>
      <c r="AR289" s="17" t="s">
        <v>741</v>
      </c>
      <c r="AV289" s="17" t="s">
        <v>29</v>
      </c>
      <c r="AW289" s="17" t="s">
        <v>29</v>
      </c>
      <c r="AX289" s="16" t="str">
        <f t="shared" si="35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9" s="17" t="str">
        <f t="shared" si="356"/>
        <v/>
      </c>
      <c r="AZ289" s="17" t="str">
        <f t="shared" si="357"/>
        <v/>
      </c>
      <c r="BA289" s="17" t="str">
        <f t="shared" si="358"/>
        <v/>
      </c>
      <c r="BB289" s="17" t="str">
        <f t="shared" si="359"/>
        <v>&lt;img src=@img/drinkicon.png@&gt;</v>
      </c>
      <c r="BC289" s="17" t="str">
        <f t="shared" si="360"/>
        <v>&lt;img src=@img/foodicon.png@&gt;</v>
      </c>
      <c r="BD289" s="17" t="str">
        <f t="shared" si="361"/>
        <v>&lt;img src=@img/drinkicon.png@&gt;&lt;img src=@img/foodicon.png@&gt;</v>
      </c>
      <c r="BE289" s="17" t="str">
        <f t="shared" si="362"/>
        <v>drink food  med LoDo</v>
      </c>
      <c r="BF289" s="17" t="str">
        <f t="shared" si="363"/>
        <v>LoDo</v>
      </c>
      <c r="BG289" s="17">
        <v>39.753529</v>
      </c>
      <c r="BH289" s="17">
        <v>-105.001594</v>
      </c>
      <c r="BI289" s="17" t="str">
        <f t="shared" si="354"/>
        <v>[39.753529,-105.001594],</v>
      </c>
      <c r="BK289" t="str">
        <f t="shared" si="355"/>
        <v/>
      </c>
      <c r="BL289" s="7"/>
    </row>
    <row r="290" spans="2:64" ht="18.75" customHeight="1">
      <c r="B290" t="s">
        <v>947</v>
      </c>
      <c r="C290" t="s">
        <v>376</v>
      </c>
      <c r="E290" t="s">
        <v>1083</v>
      </c>
      <c r="G290" s="16" t="s">
        <v>948</v>
      </c>
      <c r="W290" s="17" t="str">
        <f t="shared" si="332"/>
        <v/>
      </c>
      <c r="X290" s="17" t="str">
        <f t="shared" si="333"/>
        <v/>
      </c>
      <c r="Y290" s="17" t="str">
        <f t="shared" si="334"/>
        <v/>
      </c>
      <c r="Z290" s="17" t="str">
        <f t="shared" si="335"/>
        <v/>
      </c>
      <c r="AA290" s="17" t="str">
        <f t="shared" si="336"/>
        <v/>
      </c>
      <c r="AB290" s="17" t="str">
        <f t="shared" si="337"/>
        <v/>
      </c>
      <c r="AC290" s="17" t="str">
        <f t="shared" si="338"/>
        <v/>
      </c>
      <c r="AD290" s="17" t="str">
        <f t="shared" si="339"/>
        <v/>
      </c>
      <c r="AE290" s="17" t="str">
        <f t="shared" si="340"/>
        <v/>
      </c>
      <c r="AF290" s="17" t="str">
        <f t="shared" si="341"/>
        <v/>
      </c>
      <c r="AG290" s="17" t="str">
        <f t="shared" si="342"/>
        <v/>
      </c>
      <c r="AH290" s="17" t="str">
        <f t="shared" si="343"/>
        <v/>
      </c>
      <c r="AI290" s="17" t="str">
        <f t="shared" si="344"/>
        <v/>
      </c>
      <c r="AJ290" s="17" t="str">
        <f t="shared" si="345"/>
        <v/>
      </c>
      <c r="AK290" s="17" t="str">
        <f t="shared" si="346"/>
        <v/>
      </c>
      <c r="AL290" s="17" t="str">
        <f t="shared" si="347"/>
        <v/>
      </c>
      <c r="AM290" s="17" t="str">
        <f t="shared" si="348"/>
        <v/>
      </c>
      <c r="AN290" s="17" t="str">
        <f t="shared" si="349"/>
        <v/>
      </c>
      <c r="AO290" s="17" t="str">
        <f t="shared" si="350"/>
        <v/>
      </c>
      <c r="AP290" s="17" t="str">
        <f t="shared" si="351"/>
        <v/>
      </c>
      <c r="AQ290" s="17" t="str">
        <f t="shared" si="352"/>
        <v/>
      </c>
      <c r="AR290" s="17" t="s">
        <v>1049</v>
      </c>
      <c r="AV290" s="4" t="s">
        <v>30</v>
      </c>
      <c r="AW290" s="4" t="s">
        <v>30</v>
      </c>
      <c r="AX290" s="16" t="str">
        <f t="shared" si="35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0" s="17" t="str">
        <f t="shared" si="356"/>
        <v/>
      </c>
      <c r="AZ290" s="17" t="str">
        <f t="shared" si="357"/>
        <v/>
      </c>
      <c r="BA290" s="17" t="str">
        <f t="shared" si="358"/>
        <v/>
      </c>
      <c r="BB290" s="17" t="str">
        <f t="shared" si="359"/>
        <v/>
      </c>
      <c r="BC290" s="17" t="str">
        <f t="shared" si="360"/>
        <v/>
      </c>
      <c r="BD290" s="17" t="str">
        <f t="shared" si="361"/>
        <v/>
      </c>
      <c r="BE290" s="17" t="str">
        <f t="shared" si="362"/>
        <v xml:space="preserve"> med Westminster</v>
      </c>
      <c r="BF290" s="17" t="str">
        <f t="shared" si="363"/>
        <v>Westminster</v>
      </c>
      <c r="BG290" s="17">
        <v>39.898896999999998</v>
      </c>
      <c r="BH290" s="17">
        <v>-105.053961</v>
      </c>
      <c r="BI290" s="17" t="str">
        <f t="shared" si="354"/>
        <v>[39.898897,-105.053961],</v>
      </c>
      <c r="BK290" t="str">
        <f t="shared" si="355"/>
        <v/>
      </c>
      <c r="BL290" s="17"/>
    </row>
    <row r="291" spans="2:64" ht="18.75" customHeight="1">
      <c r="B291" t="s">
        <v>230</v>
      </c>
      <c r="C291" t="s">
        <v>306</v>
      </c>
      <c r="E291" t="s">
        <v>1084</v>
      </c>
      <c r="G291" s="17" t="s">
        <v>627</v>
      </c>
      <c r="J291" t="s">
        <v>436</v>
      </c>
      <c r="K291" t="s">
        <v>438</v>
      </c>
      <c r="L291" t="s">
        <v>436</v>
      </c>
      <c r="M291" t="s">
        <v>438</v>
      </c>
      <c r="N291" t="s">
        <v>436</v>
      </c>
      <c r="O291" t="s">
        <v>438</v>
      </c>
      <c r="P291" t="s">
        <v>436</v>
      </c>
      <c r="Q291" t="s">
        <v>438</v>
      </c>
      <c r="R291" t="s">
        <v>436</v>
      </c>
      <c r="S291" t="s">
        <v>438</v>
      </c>
      <c r="V291" s="8" t="s">
        <v>413</v>
      </c>
      <c r="W291" s="17" t="str">
        <f t="shared" si="332"/>
        <v/>
      </c>
      <c r="X291" s="17" t="str">
        <f t="shared" si="333"/>
        <v/>
      </c>
      <c r="Y291" s="17">
        <f t="shared" si="334"/>
        <v>15</v>
      </c>
      <c r="Z291" s="17">
        <f t="shared" si="335"/>
        <v>18</v>
      </c>
      <c r="AA291" s="17">
        <f t="shared" si="336"/>
        <v>15</v>
      </c>
      <c r="AB291" s="17">
        <f t="shared" si="337"/>
        <v>18</v>
      </c>
      <c r="AC291" s="17">
        <f t="shared" si="338"/>
        <v>15</v>
      </c>
      <c r="AD291" s="17">
        <f t="shared" si="339"/>
        <v>18</v>
      </c>
      <c r="AE291" s="17">
        <f t="shared" si="340"/>
        <v>15</v>
      </c>
      <c r="AF291" s="17">
        <f t="shared" si="341"/>
        <v>18</v>
      </c>
      <c r="AG291" s="17">
        <f t="shared" si="342"/>
        <v>15</v>
      </c>
      <c r="AH291" s="17">
        <f t="shared" si="343"/>
        <v>18</v>
      </c>
      <c r="AI291" s="17" t="str">
        <f t="shared" si="344"/>
        <v/>
      </c>
      <c r="AJ291" s="17" t="str">
        <f t="shared" si="345"/>
        <v/>
      </c>
      <c r="AK291" s="17" t="str">
        <f t="shared" si="346"/>
        <v/>
      </c>
      <c r="AL291" s="17" t="str">
        <f t="shared" si="347"/>
        <v>3pm-6pm</v>
      </c>
      <c r="AM291" s="17" t="str">
        <f t="shared" si="348"/>
        <v>3pm-6pm</v>
      </c>
      <c r="AN291" s="17" t="str">
        <f t="shared" si="349"/>
        <v>3pm-6pm</v>
      </c>
      <c r="AO291" s="17" t="str">
        <f t="shared" si="350"/>
        <v>3pm-6pm</v>
      </c>
      <c r="AP291" s="17" t="str">
        <f t="shared" si="351"/>
        <v>3pm-6pm</v>
      </c>
      <c r="AQ291" s="17" t="str">
        <f t="shared" si="352"/>
        <v/>
      </c>
      <c r="AR291" t="s">
        <v>809</v>
      </c>
      <c r="AV291" s="17" t="s">
        <v>29</v>
      </c>
      <c r="AW291" s="17" t="s">
        <v>29</v>
      </c>
      <c r="AX291" s="16" t="str">
        <f t="shared" si="35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1" s="17" t="str">
        <f t="shared" si="356"/>
        <v/>
      </c>
      <c r="AZ291" s="17" t="str">
        <f t="shared" si="357"/>
        <v/>
      </c>
      <c r="BA291" s="17" t="str">
        <f t="shared" si="358"/>
        <v/>
      </c>
      <c r="BB291" s="17" t="str">
        <f t="shared" si="359"/>
        <v>&lt;img src=@img/drinkicon.png@&gt;</v>
      </c>
      <c r="BC291" s="17" t="str">
        <f t="shared" si="360"/>
        <v>&lt;img src=@img/foodicon.png@&gt;</v>
      </c>
      <c r="BD291" s="17" t="str">
        <f t="shared" si="361"/>
        <v>&lt;img src=@img/drinkicon.png@&gt;&lt;img src=@img/foodicon.png@&gt;</v>
      </c>
      <c r="BE291" s="17" t="str">
        <f t="shared" si="362"/>
        <v>drink food  high LoDo</v>
      </c>
      <c r="BF291" s="17" t="str">
        <f t="shared" si="363"/>
        <v>LoDo</v>
      </c>
      <c r="BG291" s="17">
        <v>39.752079999999999</v>
      </c>
      <c r="BH291" s="17">
        <v>-104.999194</v>
      </c>
      <c r="BI291" s="17" t="str">
        <f t="shared" si="354"/>
        <v>[39.75208,-104.999194],</v>
      </c>
      <c r="BK291" t="str">
        <f t="shared" si="355"/>
        <v/>
      </c>
      <c r="BL291" s="7"/>
    </row>
    <row r="292" spans="2:64" ht="18.75" customHeight="1">
      <c r="B292" t="s">
        <v>1205</v>
      </c>
      <c r="C292" t="s">
        <v>1064</v>
      </c>
      <c r="E292" t="s">
        <v>1083</v>
      </c>
      <c r="G292" s="17" t="s">
        <v>1206</v>
      </c>
      <c r="H292">
        <v>1600</v>
      </c>
      <c r="I292">
        <v>2400</v>
      </c>
      <c r="J292">
        <v>1600</v>
      </c>
      <c r="K292">
        <v>2400</v>
      </c>
      <c r="L292">
        <v>1600</v>
      </c>
      <c r="M292">
        <v>2400</v>
      </c>
      <c r="N292">
        <v>1600</v>
      </c>
      <c r="O292">
        <v>2400</v>
      </c>
      <c r="P292">
        <v>1600</v>
      </c>
      <c r="Q292">
        <v>2400</v>
      </c>
      <c r="R292">
        <v>1600</v>
      </c>
      <c r="S292">
        <v>2400</v>
      </c>
      <c r="T292">
        <v>1600</v>
      </c>
      <c r="U292">
        <v>2400</v>
      </c>
      <c r="V292" s="8" t="s">
        <v>1208</v>
      </c>
      <c r="W292" s="17">
        <f t="shared" si="332"/>
        <v>16</v>
      </c>
      <c r="X292" s="17">
        <f t="shared" si="333"/>
        <v>24</v>
      </c>
      <c r="Y292" s="17">
        <f t="shared" si="334"/>
        <v>16</v>
      </c>
      <c r="Z292" s="17">
        <f t="shared" si="335"/>
        <v>24</v>
      </c>
      <c r="AA292" s="17">
        <f t="shared" si="336"/>
        <v>16</v>
      </c>
      <c r="AB292" s="17">
        <f t="shared" si="337"/>
        <v>24</v>
      </c>
      <c r="AC292" s="17">
        <f t="shared" si="338"/>
        <v>16</v>
      </c>
      <c r="AD292" s="17">
        <f t="shared" si="339"/>
        <v>24</v>
      </c>
      <c r="AE292" s="17">
        <f t="shared" si="340"/>
        <v>16</v>
      </c>
      <c r="AF292" s="17">
        <f t="shared" si="341"/>
        <v>24</v>
      </c>
      <c r="AG292" s="17">
        <f t="shared" si="342"/>
        <v>16</v>
      </c>
      <c r="AH292" s="17">
        <f t="shared" si="343"/>
        <v>24</v>
      </c>
      <c r="AI292" s="17">
        <f t="shared" si="344"/>
        <v>16</v>
      </c>
      <c r="AJ292" s="17">
        <f t="shared" si="345"/>
        <v>24</v>
      </c>
      <c r="AK292" s="17" t="str">
        <f t="shared" si="346"/>
        <v>4pm-12am</v>
      </c>
      <c r="AL292" s="17" t="str">
        <f t="shared" si="347"/>
        <v>4pm-12am</v>
      </c>
      <c r="AM292" s="17" t="str">
        <f t="shared" si="348"/>
        <v>4pm-12am</v>
      </c>
      <c r="AN292" s="17" t="str">
        <f t="shared" si="349"/>
        <v>4pm-12am</v>
      </c>
      <c r="AO292" s="17" t="str">
        <f t="shared" si="350"/>
        <v>4pm-12am</v>
      </c>
      <c r="AP292" s="17" t="str">
        <f t="shared" si="351"/>
        <v>4pm-12am</v>
      </c>
      <c r="AQ292" s="17" t="str">
        <f t="shared" si="352"/>
        <v>4pm-12am</v>
      </c>
      <c r="AR292" t="s">
        <v>1207</v>
      </c>
      <c r="AV292" s="4" t="s">
        <v>29</v>
      </c>
      <c r="AW292" s="4" t="s">
        <v>29</v>
      </c>
      <c r="AX292" s="16" t="str">
        <f t="shared" si="353"/>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2" s="17" t="str">
        <f t="shared" si="356"/>
        <v/>
      </c>
      <c r="AZ292" s="17" t="str">
        <f t="shared" si="357"/>
        <v/>
      </c>
      <c r="BA292" s="17" t="str">
        <f t="shared" si="358"/>
        <v/>
      </c>
      <c r="BB292" s="17" t="str">
        <f t="shared" si="359"/>
        <v>&lt;img src=@img/drinkicon.png@&gt;</v>
      </c>
      <c r="BC292" s="17" t="str">
        <f t="shared" si="360"/>
        <v>&lt;img src=@img/foodicon.png@&gt;</v>
      </c>
      <c r="BD292" s="17" t="str">
        <f t="shared" si="361"/>
        <v>&lt;img src=@img/drinkicon.png@&gt;&lt;img src=@img/foodicon.png@&gt;</v>
      </c>
      <c r="BE292" s="17" t="str">
        <f t="shared" si="362"/>
        <v>drink food  med capital</v>
      </c>
      <c r="BF292" s="17" t="str">
        <f t="shared" si="363"/>
        <v>Capital Hill</v>
      </c>
      <c r="BG292" s="17">
        <v>39.727409999999999</v>
      </c>
      <c r="BH292" s="17">
        <v>-104.98388</v>
      </c>
      <c r="BI292" s="17" t="str">
        <f t="shared" si="354"/>
        <v>[39.72741,-104.98388],</v>
      </c>
      <c r="BL292" s="17"/>
    </row>
    <row r="293" spans="2:64" ht="18.75" customHeight="1">
      <c r="B293" t="s">
        <v>161</v>
      </c>
      <c r="C293" t="s">
        <v>306</v>
      </c>
      <c r="E293" t="s">
        <v>1084</v>
      </c>
      <c r="G293" s="17" t="s">
        <v>559</v>
      </c>
      <c r="J293" t="s">
        <v>436</v>
      </c>
      <c r="K293" t="s">
        <v>437</v>
      </c>
      <c r="L293" t="s">
        <v>436</v>
      </c>
      <c r="M293" t="s">
        <v>437</v>
      </c>
      <c r="N293" t="s">
        <v>436</v>
      </c>
      <c r="O293" t="s">
        <v>437</v>
      </c>
      <c r="P293" t="s">
        <v>436</v>
      </c>
      <c r="Q293" t="s">
        <v>437</v>
      </c>
      <c r="R293" t="s">
        <v>436</v>
      </c>
      <c r="S293" t="s">
        <v>437</v>
      </c>
      <c r="V293" s="8" t="s">
        <v>366</v>
      </c>
      <c r="W293" s="17" t="str">
        <f t="shared" si="332"/>
        <v/>
      </c>
      <c r="X293" s="17" t="str">
        <f t="shared" si="333"/>
        <v/>
      </c>
      <c r="Y293" s="17">
        <f t="shared" si="334"/>
        <v>15</v>
      </c>
      <c r="Z293" s="17">
        <f t="shared" si="335"/>
        <v>18.3</v>
      </c>
      <c r="AA293" s="17">
        <f t="shared" si="336"/>
        <v>15</v>
      </c>
      <c r="AB293" s="17">
        <f t="shared" si="337"/>
        <v>18.3</v>
      </c>
      <c r="AC293" s="17">
        <f t="shared" si="338"/>
        <v>15</v>
      </c>
      <c r="AD293" s="17">
        <f t="shared" si="339"/>
        <v>18.3</v>
      </c>
      <c r="AE293" s="17">
        <f t="shared" si="340"/>
        <v>15</v>
      </c>
      <c r="AF293" s="17">
        <f t="shared" si="341"/>
        <v>18.3</v>
      </c>
      <c r="AG293" s="17">
        <f t="shared" si="342"/>
        <v>15</v>
      </c>
      <c r="AH293" s="17">
        <f t="shared" si="343"/>
        <v>18.3</v>
      </c>
      <c r="AI293" s="17" t="str">
        <f t="shared" si="344"/>
        <v/>
      </c>
      <c r="AJ293" s="17" t="str">
        <f t="shared" si="345"/>
        <v/>
      </c>
      <c r="AK293" s="17" t="str">
        <f t="shared" si="346"/>
        <v/>
      </c>
      <c r="AL293" s="17" t="str">
        <f t="shared" si="347"/>
        <v>3pm-6.3pm</v>
      </c>
      <c r="AM293" s="17" t="str">
        <f t="shared" si="348"/>
        <v>3pm-6.3pm</v>
      </c>
      <c r="AN293" s="17" t="str">
        <f t="shared" si="349"/>
        <v>3pm-6.3pm</v>
      </c>
      <c r="AO293" s="17" t="str">
        <f t="shared" si="350"/>
        <v>3pm-6.3pm</v>
      </c>
      <c r="AP293" s="17" t="str">
        <f t="shared" si="351"/>
        <v>3pm-6.3pm</v>
      </c>
      <c r="AQ293" s="17" t="str">
        <f t="shared" si="352"/>
        <v/>
      </c>
      <c r="AR293" s="2" t="s">
        <v>742</v>
      </c>
      <c r="AV293" s="4" t="s">
        <v>29</v>
      </c>
      <c r="AW293" s="4" t="s">
        <v>29</v>
      </c>
      <c r="AX293" s="16" t="str">
        <f t="shared" si="35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3" s="17" t="str">
        <f t="shared" si="356"/>
        <v/>
      </c>
      <c r="AZ293" s="17" t="str">
        <f t="shared" si="357"/>
        <v/>
      </c>
      <c r="BA293" s="17" t="str">
        <f t="shared" si="358"/>
        <v/>
      </c>
      <c r="BB293" s="17" t="str">
        <f t="shared" si="359"/>
        <v>&lt;img src=@img/drinkicon.png@&gt;</v>
      </c>
      <c r="BC293" s="17" t="str">
        <f t="shared" si="360"/>
        <v>&lt;img src=@img/foodicon.png@&gt;</v>
      </c>
      <c r="BD293" s="17" t="str">
        <f t="shared" si="361"/>
        <v>&lt;img src=@img/drinkicon.png@&gt;&lt;img src=@img/foodicon.png@&gt;</v>
      </c>
      <c r="BE293" s="17" t="str">
        <f t="shared" si="362"/>
        <v>drink food  high LoDo</v>
      </c>
      <c r="BF293" s="17" t="str">
        <f t="shared" si="363"/>
        <v>LoDo</v>
      </c>
      <c r="BG293" s="17">
        <v>39.752625999999999</v>
      </c>
      <c r="BH293" s="17">
        <v>-104.996064</v>
      </c>
      <c r="BI293" s="17" t="str">
        <f t="shared" si="354"/>
        <v>[39.752626,-104.996064],</v>
      </c>
      <c r="BK293" t="str">
        <f t="shared" ref="BK293:BK310" si="364">IF(BJ293&gt;0,"&lt;img src=@img/kidicon.png@&gt;","")</f>
        <v/>
      </c>
      <c r="BL293" s="7"/>
    </row>
    <row r="294" spans="2:64" ht="18.75" customHeight="1">
      <c r="B294" t="s">
        <v>231</v>
      </c>
      <c r="C294" t="s">
        <v>321</v>
      </c>
      <c r="E294" t="s">
        <v>1083</v>
      </c>
      <c r="G294" s="17" t="s">
        <v>628</v>
      </c>
      <c r="J294" t="s">
        <v>443</v>
      </c>
      <c r="K294" t="s">
        <v>438</v>
      </c>
      <c r="L294" t="s">
        <v>443</v>
      </c>
      <c r="M294" t="s">
        <v>438</v>
      </c>
      <c r="N294" t="s">
        <v>443</v>
      </c>
      <c r="O294" t="s">
        <v>438</v>
      </c>
      <c r="P294" t="s">
        <v>443</v>
      </c>
      <c r="Q294" t="s">
        <v>438</v>
      </c>
      <c r="R294" t="s">
        <v>443</v>
      </c>
      <c r="S294" t="s">
        <v>438</v>
      </c>
      <c r="V294" s="8" t="s">
        <v>1121</v>
      </c>
      <c r="W294" s="17" t="str">
        <f t="shared" si="332"/>
        <v/>
      </c>
      <c r="X294" s="17" t="str">
        <f t="shared" si="333"/>
        <v/>
      </c>
      <c r="Y294" s="17">
        <f t="shared" si="334"/>
        <v>16</v>
      </c>
      <c r="Z294" s="17">
        <f t="shared" si="335"/>
        <v>18</v>
      </c>
      <c r="AA294" s="17">
        <f t="shared" si="336"/>
        <v>16</v>
      </c>
      <c r="AB294" s="17">
        <f t="shared" si="337"/>
        <v>18</v>
      </c>
      <c r="AC294" s="17">
        <f t="shared" si="338"/>
        <v>16</v>
      </c>
      <c r="AD294" s="17">
        <f t="shared" si="339"/>
        <v>18</v>
      </c>
      <c r="AE294" s="17">
        <f t="shared" si="340"/>
        <v>16</v>
      </c>
      <c r="AF294" s="17">
        <f t="shared" si="341"/>
        <v>18</v>
      </c>
      <c r="AG294" s="17">
        <f t="shared" si="342"/>
        <v>16</v>
      </c>
      <c r="AH294" s="17">
        <f t="shared" si="343"/>
        <v>18</v>
      </c>
      <c r="AI294" s="17" t="str">
        <f t="shared" si="344"/>
        <v/>
      </c>
      <c r="AJ294" s="17" t="str">
        <f t="shared" si="345"/>
        <v/>
      </c>
      <c r="AK294" s="17" t="str">
        <f t="shared" si="346"/>
        <v/>
      </c>
      <c r="AL294" s="17" t="str">
        <f t="shared" si="347"/>
        <v>4pm-6pm</v>
      </c>
      <c r="AM294" s="17" t="str">
        <f t="shared" si="348"/>
        <v>4pm-6pm</v>
      </c>
      <c r="AN294" s="17" t="str">
        <f t="shared" si="349"/>
        <v>4pm-6pm</v>
      </c>
      <c r="AO294" s="17" t="str">
        <f t="shared" si="350"/>
        <v>4pm-6pm</v>
      </c>
      <c r="AP294" s="17" t="str">
        <f t="shared" si="351"/>
        <v>4pm-6pm</v>
      </c>
      <c r="AQ294" s="17" t="str">
        <f t="shared" si="352"/>
        <v/>
      </c>
      <c r="AR294" t="s">
        <v>810</v>
      </c>
      <c r="AS294" t="s">
        <v>433</v>
      </c>
      <c r="AV294" s="17" t="s">
        <v>29</v>
      </c>
      <c r="AW294" s="17" t="s">
        <v>29</v>
      </c>
      <c r="AX294" s="16" t="str">
        <f t="shared" si="35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4" s="17" t="str">
        <f t="shared" si="356"/>
        <v>&lt;img src=@img/outdoor.png@&gt;</v>
      </c>
      <c r="AZ294" s="17" t="str">
        <f t="shared" si="357"/>
        <v/>
      </c>
      <c r="BA294" s="17" t="str">
        <f t="shared" si="358"/>
        <v/>
      </c>
      <c r="BB294" s="17" t="str">
        <f t="shared" si="359"/>
        <v>&lt;img src=@img/drinkicon.png@&gt;</v>
      </c>
      <c r="BC294" s="17" t="str">
        <f t="shared" si="360"/>
        <v>&lt;img src=@img/foodicon.png@&gt;</v>
      </c>
      <c r="BD294" s="17" t="str">
        <f t="shared" si="361"/>
        <v>&lt;img src=@img/outdoor.png@&gt;&lt;img src=@img/drinkicon.png@&gt;&lt;img src=@img/foodicon.png@&gt;</v>
      </c>
      <c r="BE294" s="17" t="str">
        <f t="shared" si="362"/>
        <v>outdoor drink food  med Ballpark</v>
      </c>
      <c r="BF294" s="17" t="str">
        <f t="shared" si="363"/>
        <v>Ballpark</v>
      </c>
      <c r="BG294">
        <v>39.754089</v>
      </c>
      <c r="BH294">
        <v>-104.993309</v>
      </c>
      <c r="BI294" s="17" t="str">
        <f t="shared" si="354"/>
        <v>[39.754089,-104.993309],</v>
      </c>
      <c r="BK294" t="str">
        <f t="shared" si="364"/>
        <v/>
      </c>
      <c r="BL294" s="7"/>
    </row>
    <row r="295" spans="2:64" ht="18.75" customHeight="1">
      <c r="B295" t="s">
        <v>232</v>
      </c>
      <c r="C295" t="s">
        <v>640</v>
      </c>
      <c r="E295" t="s">
        <v>1083</v>
      </c>
      <c r="G295" s="17" t="s">
        <v>629</v>
      </c>
      <c r="J295" t="s">
        <v>443</v>
      </c>
      <c r="K295" t="s">
        <v>439</v>
      </c>
      <c r="L295" t="s">
        <v>443</v>
      </c>
      <c r="M295" t="s">
        <v>439</v>
      </c>
      <c r="N295" t="s">
        <v>443</v>
      </c>
      <c r="O295" t="s">
        <v>439</v>
      </c>
      <c r="P295" t="s">
        <v>443</v>
      </c>
      <c r="Q295" t="s">
        <v>439</v>
      </c>
      <c r="R295" t="s">
        <v>443</v>
      </c>
      <c r="S295" t="s">
        <v>439</v>
      </c>
      <c r="V295" s="8" t="s">
        <v>1122</v>
      </c>
      <c r="W295" s="17" t="str">
        <f t="shared" si="332"/>
        <v/>
      </c>
      <c r="X295" s="17" t="str">
        <f t="shared" si="333"/>
        <v/>
      </c>
      <c r="Y295" s="17">
        <f t="shared" si="334"/>
        <v>16</v>
      </c>
      <c r="Z295" s="17">
        <f t="shared" si="335"/>
        <v>19</v>
      </c>
      <c r="AA295" s="17">
        <f t="shared" si="336"/>
        <v>16</v>
      </c>
      <c r="AB295" s="17">
        <f t="shared" si="337"/>
        <v>19</v>
      </c>
      <c r="AC295" s="17">
        <f t="shared" si="338"/>
        <v>16</v>
      </c>
      <c r="AD295" s="17">
        <f t="shared" si="339"/>
        <v>19</v>
      </c>
      <c r="AE295" s="17">
        <f t="shared" si="340"/>
        <v>16</v>
      </c>
      <c r="AF295" s="17">
        <f t="shared" si="341"/>
        <v>19</v>
      </c>
      <c r="AG295" s="17">
        <f t="shared" si="342"/>
        <v>16</v>
      </c>
      <c r="AH295" s="17">
        <f t="shared" si="343"/>
        <v>19</v>
      </c>
      <c r="AI295" s="17" t="str">
        <f t="shared" si="344"/>
        <v/>
      </c>
      <c r="AJ295" s="17" t="str">
        <f t="shared" si="345"/>
        <v/>
      </c>
      <c r="AK295" s="17" t="str">
        <f t="shared" si="346"/>
        <v/>
      </c>
      <c r="AL295" s="17" t="str">
        <f t="shared" si="347"/>
        <v>4pm-7pm</v>
      </c>
      <c r="AM295" s="17" t="str">
        <f t="shared" si="348"/>
        <v>4pm-7pm</v>
      </c>
      <c r="AN295" s="17" t="str">
        <f t="shared" si="349"/>
        <v>4pm-7pm</v>
      </c>
      <c r="AO295" s="17" t="str">
        <f t="shared" si="350"/>
        <v>4pm-7pm</v>
      </c>
      <c r="AP295" s="17" t="str">
        <f t="shared" si="351"/>
        <v>4pm-7pm</v>
      </c>
      <c r="AQ295" s="17" t="str">
        <f t="shared" si="352"/>
        <v/>
      </c>
      <c r="AR295" t="s">
        <v>811</v>
      </c>
      <c r="AV295" s="17" t="s">
        <v>29</v>
      </c>
      <c r="AW295" s="17" t="s">
        <v>29</v>
      </c>
      <c r="AX295" s="16" t="str">
        <f t="shared" si="35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5" s="17" t="str">
        <f t="shared" si="356"/>
        <v/>
      </c>
      <c r="AZ295" s="17" t="str">
        <f t="shared" si="357"/>
        <v/>
      </c>
      <c r="BA295" s="17" t="str">
        <f t="shared" si="358"/>
        <v/>
      </c>
      <c r="BB295" s="17" t="str">
        <f t="shared" si="359"/>
        <v>&lt;img src=@img/drinkicon.png@&gt;</v>
      </c>
      <c r="BC295" s="17" t="str">
        <f t="shared" si="360"/>
        <v>&lt;img src=@img/foodicon.png@&gt;</v>
      </c>
      <c r="BD295" s="17" t="str">
        <f t="shared" si="361"/>
        <v>&lt;img src=@img/drinkicon.png@&gt;&lt;img src=@img/foodicon.png@&gt;</v>
      </c>
      <c r="BE295" s="17" t="str">
        <f t="shared" si="362"/>
        <v>drink food  med Washington</v>
      </c>
      <c r="BF295" s="17" t="str">
        <f t="shared" si="363"/>
        <v>Washington Park</v>
      </c>
      <c r="BG295">
        <v>39.692846000000003</v>
      </c>
      <c r="BH295">
        <v>-104.980251</v>
      </c>
      <c r="BI295" s="17" t="str">
        <f t="shared" si="354"/>
        <v>[39.692846,-104.980251],</v>
      </c>
      <c r="BK295" t="str">
        <f t="shared" si="364"/>
        <v/>
      </c>
      <c r="BL295" s="7"/>
    </row>
    <row r="296" spans="2:64" ht="18.75" customHeight="1">
      <c r="B296" t="s">
        <v>233</v>
      </c>
      <c r="C296" t="s">
        <v>272</v>
      </c>
      <c r="E296" t="s">
        <v>1083</v>
      </c>
      <c r="G296" s="17" t="s">
        <v>630</v>
      </c>
      <c r="J296" t="s">
        <v>443</v>
      </c>
      <c r="K296" t="s">
        <v>439</v>
      </c>
      <c r="L296" s="17" t="s">
        <v>443</v>
      </c>
      <c r="M296" s="17" t="s">
        <v>439</v>
      </c>
      <c r="N296" s="17" t="s">
        <v>443</v>
      </c>
      <c r="O296" s="17" t="s">
        <v>439</v>
      </c>
      <c r="P296" s="17" t="s">
        <v>443</v>
      </c>
      <c r="Q296" s="17" t="s">
        <v>439</v>
      </c>
      <c r="R296" s="17" t="s">
        <v>443</v>
      </c>
      <c r="S296" s="17" t="s">
        <v>439</v>
      </c>
      <c r="T296" s="17"/>
      <c r="U296" s="17"/>
      <c r="V296" s="8" t="s">
        <v>414</v>
      </c>
      <c r="W296" s="17" t="str">
        <f t="shared" si="332"/>
        <v/>
      </c>
      <c r="X296" s="17" t="str">
        <f t="shared" si="333"/>
        <v/>
      </c>
      <c r="Y296" s="17">
        <f t="shared" si="334"/>
        <v>16</v>
      </c>
      <c r="Z296" s="17">
        <f t="shared" si="335"/>
        <v>19</v>
      </c>
      <c r="AA296" s="17">
        <f t="shared" si="336"/>
        <v>16</v>
      </c>
      <c r="AB296" s="17">
        <f t="shared" si="337"/>
        <v>19</v>
      </c>
      <c r="AC296" s="17">
        <f t="shared" si="338"/>
        <v>16</v>
      </c>
      <c r="AD296" s="17">
        <f t="shared" si="339"/>
        <v>19</v>
      </c>
      <c r="AE296" s="17">
        <f t="shared" si="340"/>
        <v>16</v>
      </c>
      <c r="AF296" s="17">
        <f t="shared" si="341"/>
        <v>19</v>
      </c>
      <c r="AG296" s="17">
        <f t="shared" si="342"/>
        <v>16</v>
      </c>
      <c r="AH296" s="17">
        <f t="shared" si="343"/>
        <v>19</v>
      </c>
      <c r="AI296" s="17" t="str">
        <f t="shared" si="344"/>
        <v/>
      </c>
      <c r="AJ296" s="17" t="str">
        <f t="shared" si="345"/>
        <v/>
      </c>
      <c r="AK296" s="17" t="str">
        <f t="shared" si="346"/>
        <v/>
      </c>
      <c r="AL296" s="17" t="str">
        <f t="shared" si="347"/>
        <v>4pm-7pm</v>
      </c>
      <c r="AM296" s="17" t="str">
        <f t="shared" si="348"/>
        <v>4pm-7pm</v>
      </c>
      <c r="AN296" s="17" t="str">
        <f t="shared" si="349"/>
        <v>4pm-7pm</v>
      </c>
      <c r="AO296" s="17" t="str">
        <f t="shared" si="350"/>
        <v>4pm-7pm</v>
      </c>
      <c r="AP296" s="17" t="str">
        <f t="shared" si="351"/>
        <v>4pm-7pm</v>
      </c>
      <c r="AQ296" s="17" t="str">
        <f t="shared" si="352"/>
        <v/>
      </c>
      <c r="AR296" t="s">
        <v>812</v>
      </c>
      <c r="AV296" s="17" t="s">
        <v>29</v>
      </c>
      <c r="AW296" s="17" t="s">
        <v>29</v>
      </c>
      <c r="AX296" s="16" t="str">
        <f t="shared" si="35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6" s="17" t="str">
        <f t="shared" si="356"/>
        <v/>
      </c>
      <c r="AZ296" s="17" t="str">
        <f t="shared" si="357"/>
        <v/>
      </c>
      <c r="BA296" s="17" t="str">
        <f t="shared" si="358"/>
        <v/>
      </c>
      <c r="BB296" s="17" t="str">
        <f t="shared" si="359"/>
        <v>&lt;img src=@img/drinkicon.png@&gt;</v>
      </c>
      <c r="BC296" s="17" t="str">
        <f t="shared" si="360"/>
        <v>&lt;img src=@img/foodicon.png@&gt;</v>
      </c>
      <c r="BD296" s="17" t="str">
        <f t="shared" si="361"/>
        <v>&lt;img src=@img/drinkicon.png@&gt;&lt;img src=@img/foodicon.png@&gt;</v>
      </c>
      <c r="BE296" s="17" t="str">
        <f t="shared" si="362"/>
        <v>drink food  med RiNo</v>
      </c>
      <c r="BF296" s="17" t="str">
        <f t="shared" si="363"/>
        <v>RiNo</v>
      </c>
      <c r="BG296" s="17">
        <v>39.764623</v>
      </c>
      <c r="BH296" s="17">
        <v>-104.979821</v>
      </c>
      <c r="BI296" s="17" t="str">
        <f t="shared" si="354"/>
        <v>[39.764623,-104.979821],</v>
      </c>
      <c r="BK296" t="str">
        <f t="shared" si="364"/>
        <v/>
      </c>
      <c r="BL296" s="7"/>
    </row>
    <row r="297" spans="2:64" ht="18.75" customHeight="1">
      <c r="B297" t="s">
        <v>162</v>
      </c>
      <c r="C297" t="s">
        <v>640</v>
      </c>
      <c r="E297" t="s">
        <v>1083</v>
      </c>
      <c r="G297" t="s">
        <v>560</v>
      </c>
      <c r="H297" t="s">
        <v>440</v>
      </c>
      <c r="I297" t="s">
        <v>439</v>
      </c>
      <c r="J297" s="17"/>
      <c r="K297" s="17"/>
      <c r="L297" s="17" t="s">
        <v>440</v>
      </c>
      <c r="M297" s="17" t="s">
        <v>439</v>
      </c>
      <c r="N297" s="17" t="s">
        <v>440</v>
      </c>
      <c r="O297" s="17" t="s">
        <v>439</v>
      </c>
      <c r="P297" s="17" t="s">
        <v>440</v>
      </c>
      <c r="Q297" s="17" t="s">
        <v>439</v>
      </c>
      <c r="R297" s="17"/>
      <c r="S297" s="17"/>
      <c r="T297" t="s">
        <v>440</v>
      </c>
      <c r="U297" t="s">
        <v>439</v>
      </c>
      <c r="V297" s="8" t="s">
        <v>1123</v>
      </c>
      <c r="W297" s="17">
        <f t="shared" si="332"/>
        <v>17</v>
      </c>
      <c r="X297" s="17">
        <f t="shared" si="333"/>
        <v>19</v>
      </c>
      <c r="Y297" s="17" t="str">
        <f t="shared" si="334"/>
        <v/>
      </c>
      <c r="Z297" s="17" t="str">
        <f t="shared" si="335"/>
        <v/>
      </c>
      <c r="AA297" s="17">
        <f t="shared" si="336"/>
        <v>17</v>
      </c>
      <c r="AB297" s="17">
        <f t="shared" si="337"/>
        <v>19</v>
      </c>
      <c r="AC297" s="17">
        <f t="shared" si="338"/>
        <v>17</v>
      </c>
      <c r="AD297" s="17">
        <f t="shared" si="339"/>
        <v>19</v>
      </c>
      <c r="AE297" s="17">
        <f t="shared" si="340"/>
        <v>17</v>
      </c>
      <c r="AF297" s="17">
        <f t="shared" si="341"/>
        <v>19</v>
      </c>
      <c r="AG297" s="17" t="str">
        <f t="shared" si="342"/>
        <v/>
      </c>
      <c r="AH297" s="17" t="str">
        <f t="shared" si="343"/>
        <v/>
      </c>
      <c r="AI297" s="17">
        <f t="shared" si="344"/>
        <v>17</v>
      </c>
      <c r="AJ297" s="17">
        <f t="shared" si="345"/>
        <v>19</v>
      </c>
      <c r="AK297" s="17" t="str">
        <f t="shared" si="346"/>
        <v>5pm-7pm</v>
      </c>
      <c r="AL297" s="17" t="str">
        <f t="shared" si="347"/>
        <v/>
      </c>
      <c r="AM297" s="17" t="str">
        <f t="shared" si="348"/>
        <v>5pm-7pm</v>
      </c>
      <c r="AN297" s="17" t="str">
        <f t="shared" si="349"/>
        <v>5pm-7pm</v>
      </c>
      <c r="AO297" s="17" t="str">
        <f t="shared" si="350"/>
        <v>5pm-7pm</v>
      </c>
      <c r="AP297" s="17" t="str">
        <f t="shared" si="351"/>
        <v/>
      </c>
      <c r="AQ297" s="17" t="str">
        <f t="shared" si="352"/>
        <v>5pm-7pm</v>
      </c>
      <c r="AR297" s="1" t="s">
        <v>743</v>
      </c>
      <c r="AT297" t="s">
        <v>434</v>
      </c>
      <c r="AV297" s="4" t="s">
        <v>29</v>
      </c>
      <c r="AW297" s="4" t="s">
        <v>29</v>
      </c>
      <c r="AX297" s="16" t="str">
        <f t="shared" si="35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7" s="17" t="str">
        <f t="shared" si="356"/>
        <v/>
      </c>
      <c r="AZ297" s="17" t="str">
        <f t="shared" si="357"/>
        <v>&lt;img src=@img/pets.png@&gt;</v>
      </c>
      <c r="BA297" s="17" t="str">
        <f t="shared" si="358"/>
        <v/>
      </c>
      <c r="BB297" s="17" t="str">
        <f t="shared" si="359"/>
        <v>&lt;img src=@img/drinkicon.png@&gt;</v>
      </c>
      <c r="BC297" s="17" t="str">
        <f t="shared" si="360"/>
        <v>&lt;img src=@img/foodicon.png@&gt;</v>
      </c>
      <c r="BD297" s="17" t="str">
        <f t="shared" si="361"/>
        <v>&lt;img src=@img/pets.png@&gt;&lt;img src=@img/drinkicon.png@&gt;&lt;img src=@img/foodicon.png@&gt;</v>
      </c>
      <c r="BE297" s="17" t="str">
        <f t="shared" si="362"/>
        <v>pet drink food  med Washington</v>
      </c>
      <c r="BF297" s="17" t="str">
        <f t="shared" si="363"/>
        <v>Washington Park</v>
      </c>
      <c r="BG297" s="17">
        <v>39.696769000000003</v>
      </c>
      <c r="BH297" s="17">
        <v>-104.961474</v>
      </c>
      <c r="BI297" s="17" t="str">
        <f t="shared" si="354"/>
        <v>[39.696769,-104.961474],</v>
      </c>
      <c r="BK297" t="str">
        <f t="shared" si="364"/>
        <v/>
      </c>
      <c r="BL297" s="7"/>
    </row>
    <row r="298" spans="2:64" ht="18.75" customHeight="1">
      <c r="B298" t="s">
        <v>163</v>
      </c>
      <c r="C298" t="s">
        <v>841</v>
      </c>
      <c r="E298" t="s">
        <v>1083</v>
      </c>
      <c r="G298" t="s">
        <v>561</v>
      </c>
      <c r="H298" t="s">
        <v>446</v>
      </c>
      <c r="I298" t="s">
        <v>444</v>
      </c>
      <c r="J298" t="s">
        <v>446</v>
      </c>
      <c r="K298" t="s">
        <v>444</v>
      </c>
      <c r="L298" s="17" t="s">
        <v>446</v>
      </c>
      <c r="M298" s="17" t="s">
        <v>444</v>
      </c>
      <c r="N298" s="17" t="s">
        <v>446</v>
      </c>
      <c r="O298" s="17" t="s">
        <v>444</v>
      </c>
      <c r="P298" s="17" t="s">
        <v>446</v>
      </c>
      <c r="Q298" s="17" t="s">
        <v>444</v>
      </c>
      <c r="R298" s="17" t="s">
        <v>446</v>
      </c>
      <c r="S298" s="17" t="s">
        <v>444</v>
      </c>
      <c r="T298" t="s">
        <v>446</v>
      </c>
      <c r="U298" t="s">
        <v>447</v>
      </c>
      <c r="V298" s="8" t="s">
        <v>367</v>
      </c>
      <c r="W298" s="17">
        <f t="shared" si="332"/>
        <v>14</v>
      </c>
      <c r="X298" s="17">
        <f t="shared" si="333"/>
        <v>21</v>
      </c>
      <c r="Y298" s="17">
        <f t="shared" si="334"/>
        <v>14</v>
      </c>
      <c r="Z298" s="17">
        <f t="shared" si="335"/>
        <v>21</v>
      </c>
      <c r="AA298" s="17">
        <f t="shared" si="336"/>
        <v>14</v>
      </c>
      <c r="AB298" s="17">
        <f t="shared" si="337"/>
        <v>21</v>
      </c>
      <c r="AC298" s="17">
        <f t="shared" si="338"/>
        <v>14</v>
      </c>
      <c r="AD298" s="17">
        <f t="shared" si="339"/>
        <v>21</v>
      </c>
      <c r="AE298" s="17">
        <f t="shared" si="340"/>
        <v>14</v>
      </c>
      <c r="AF298" s="17">
        <f t="shared" si="341"/>
        <v>21</v>
      </c>
      <c r="AG298" s="17">
        <f t="shared" si="342"/>
        <v>14</v>
      </c>
      <c r="AH298" s="17">
        <f t="shared" si="343"/>
        <v>21</v>
      </c>
      <c r="AI298" s="17">
        <f t="shared" si="344"/>
        <v>14</v>
      </c>
      <c r="AJ298" s="17">
        <f t="shared" si="345"/>
        <v>22</v>
      </c>
      <c r="AK298" s="17" t="str">
        <f t="shared" si="346"/>
        <v>2pm-9pm</v>
      </c>
      <c r="AL298" s="17" t="str">
        <f t="shared" si="347"/>
        <v>2pm-9pm</v>
      </c>
      <c r="AM298" s="17" t="str">
        <f t="shared" si="348"/>
        <v>2pm-9pm</v>
      </c>
      <c r="AN298" s="17" t="str">
        <f t="shared" si="349"/>
        <v>2pm-9pm</v>
      </c>
      <c r="AO298" s="17" t="str">
        <f t="shared" si="350"/>
        <v>2pm-9pm</v>
      </c>
      <c r="AP298" s="17" t="str">
        <f t="shared" si="351"/>
        <v>2pm-9pm</v>
      </c>
      <c r="AQ298" s="17" t="str">
        <f t="shared" si="352"/>
        <v>2pm-10pm</v>
      </c>
      <c r="AR298" t="s">
        <v>744</v>
      </c>
      <c r="AV298" s="4" t="s">
        <v>29</v>
      </c>
      <c r="AW298" s="4" t="s">
        <v>30</v>
      </c>
      <c r="AX298" s="16" t="str">
        <f t="shared" si="35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8" s="17" t="str">
        <f t="shared" si="356"/>
        <v/>
      </c>
      <c r="AZ298" s="17" t="str">
        <f t="shared" si="357"/>
        <v/>
      </c>
      <c r="BA298" s="17" t="str">
        <f t="shared" si="358"/>
        <v/>
      </c>
      <c r="BB298" s="17" t="str">
        <f t="shared" si="359"/>
        <v>&lt;img src=@img/drinkicon.png@&gt;</v>
      </c>
      <c r="BC298" s="17" t="str">
        <f t="shared" si="360"/>
        <v/>
      </c>
      <c r="BD298" s="17" t="str">
        <f t="shared" si="361"/>
        <v>&lt;img src=@img/drinkicon.png@&gt;</v>
      </c>
      <c r="BE298" s="17" t="str">
        <f t="shared" si="362"/>
        <v>drink  med highlands</v>
      </c>
      <c r="BF298" s="17" t="str">
        <f t="shared" si="363"/>
        <v>Highlands</v>
      </c>
      <c r="BG298" s="17">
        <v>39.758243</v>
      </c>
      <c r="BH298" s="17">
        <v>-105.05743099999999</v>
      </c>
      <c r="BI298" s="17" t="str">
        <f t="shared" si="354"/>
        <v>[39.758243,-105.057431],</v>
      </c>
      <c r="BK298" t="str">
        <f t="shared" si="364"/>
        <v/>
      </c>
      <c r="BL298" s="7"/>
    </row>
    <row r="299" spans="2:64" ht="18.75" customHeight="1">
      <c r="B299" t="s">
        <v>908</v>
      </c>
      <c r="C299" t="s">
        <v>841</v>
      </c>
      <c r="E299" t="s">
        <v>1083</v>
      </c>
      <c r="G299" s="16" t="s">
        <v>909</v>
      </c>
      <c r="H299">
        <v>1200</v>
      </c>
      <c r="I299">
        <v>1800</v>
      </c>
      <c r="J299">
        <v>1600</v>
      </c>
      <c r="K299">
        <v>2400</v>
      </c>
      <c r="L299" s="17">
        <v>1500</v>
      </c>
      <c r="M299" s="17">
        <v>1900</v>
      </c>
      <c r="N299" s="17">
        <v>1500</v>
      </c>
      <c r="O299" s="17">
        <v>1900</v>
      </c>
      <c r="P299" s="17">
        <v>1500</v>
      </c>
      <c r="Q299" s="17">
        <v>1900</v>
      </c>
      <c r="R299">
        <v>1500</v>
      </c>
      <c r="S299">
        <v>1900</v>
      </c>
      <c r="T299">
        <v>1200</v>
      </c>
      <c r="U299">
        <v>1800</v>
      </c>
      <c r="V299" s="12" t="s">
        <v>1019</v>
      </c>
      <c r="W299" s="17">
        <f t="shared" si="332"/>
        <v>12</v>
      </c>
      <c r="X299" s="17">
        <f t="shared" si="333"/>
        <v>18</v>
      </c>
      <c r="Y299" s="17">
        <f t="shared" si="334"/>
        <v>16</v>
      </c>
      <c r="Z299" s="17">
        <f t="shared" si="335"/>
        <v>24</v>
      </c>
      <c r="AA299" s="17">
        <f t="shared" si="336"/>
        <v>15</v>
      </c>
      <c r="AB299" s="17">
        <f t="shared" si="337"/>
        <v>19</v>
      </c>
      <c r="AC299" s="17">
        <f t="shared" si="338"/>
        <v>15</v>
      </c>
      <c r="AD299" s="17">
        <f t="shared" si="339"/>
        <v>19</v>
      </c>
      <c r="AE299" s="17">
        <f t="shared" si="340"/>
        <v>15</v>
      </c>
      <c r="AF299" s="17">
        <f t="shared" si="341"/>
        <v>19</v>
      </c>
      <c r="AG299" s="17">
        <f t="shared" si="342"/>
        <v>15</v>
      </c>
      <c r="AH299" s="17">
        <f t="shared" si="343"/>
        <v>19</v>
      </c>
      <c r="AI299" s="17">
        <f t="shared" si="344"/>
        <v>12</v>
      </c>
      <c r="AJ299" s="17">
        <f t="shared" si="345"/>
        <v>18</v>
      </c>
      <c r="AK299" s="17" t="str">
        <f t="shared" si="346"/>
        <v>12pm-6pm</v>
      </c>
      <c r="AL299" s="17" t="str">
        <f t="shared" si="347"/>
        <v>4pm-12am</v>
      </c>
      <c r="AM299" s="17" t="str">
        <f t="shared" si="348"/>
        <v>3pm-7pm</v>
      </c>
      <c r="AN299" s="17" t="str">
        <f t="shared" si="349"/>
        <v>3pm-7pm</v>
      </c>
      <c r="AO299" s="17" t="str">
        <f t="shared" si="350"/>
        <v>3pm-7pm</v>
      </c>
      <c r="AP299" s="17" t="str">
        <f t="shared" si="351"/>
        <v>3pm-7pm</v>
      </c>
      <c r="AQ299" s="17" t="str">
        <f t="shared" si="352"/>
        <v>12pm-6pm</v>
      </c>
      <c r="AR299" t="s">
        <v>1018</v>
      </c>
      <c r="AV299" s="4" t="s">
        <v>29</v>
      </c>
      <c r="AW299" s="4" t="s">
        <v>29</v>
      </c>
      <c r="AX299" s="16" t="str">
        <f t="shared" si="35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9" s="17" t="str">
        <f t="shared" si="356"/>
        <v/>
      </c>
      <c r="AZ299" s="17" t="str">
        <f t="shared" si="357"/>
        <v/>
      </c>
      <c r="BA299" s="17" t="str">
        <f t="shared" si="358"/>
        <v/>
      </c>
      <c r="BB299" s="17" t="str">
        <f t="shared" si="359"/>
        <v>&lt;img src=@img/drinkicon.png@&gt;</v>
      </c>
      <c r="BC299" s="17" t="str">
        <f t="shared" si="360"/>
        <v>&lt;img src=@img/foodicon.png@&gt;</v>
      </c>
      <c r="BD299" s="17" t="str">
        <f t="shared" si="361"/>
        <v>&lt;img src=@img/drinkicon.png@&gt;&lt;img src=@img/foodicon.png@&gt;</v>
      </c>
      <c r="BE299" s="17" t="str">
        <f t="shared" si="362"/>
        <v>drink food  med highlands</v>
      </c>
      <c r="BF299" s="17" t="str">
        <f t="shared" si="363"/>
        <v>Highlands</v>
      </c>
      <c r="BG299" s="17">
        <v>39.771968000000001</v>
      </c>
      <c r="BH299" s="17">
        <v>-105.044258</v>
      </c>
      <c r="BI299" s="17" t="str">
        <f t="shared" si="354"/>
        <v>[39.771968,-105.044258],</v>
      </c>
      <c r="BK299" t="str">
        <f t="shared" si="364"/>
        <v/>
      </c>
    </row>
    <row r="300" spans="2:64" ht="18.75" customHeight="1">
      <c r="B300" t="s">
        <v>259</v>
      </c>
      <c r="C300" t="s">
        <v>321</v>
      </c>
      <c r="E300" t="s">
        <v>1083</v>
      </c>
      <c r="G300" s="17" t="s">
        <v>288</v>
      </c>
      <c r="J300" s="17"/>
      <c r="K300" s="17"/>
      <c r="L300" s="17"/>
      <c r="M300" s="17"/>
      <c r="N300" s="17"/>
      <c r="O300" s="17"/>
      <c r="P300" s="17"/>
      <c r="Q300" s="17"/>
      <c r="R300" s="17"/>
      <c r="S300" s="17"/>
      <c r="T300" s="17"/>
      <c r="U300" s="17"/>
      <c r="W300" s="17" t="str">
        <f t="shared" si="332"/>
        <v/>
      </c>
      <c r="X300" s="17" t="str">
        <f t="shared" si="333"/>
        <v/>
      </c>
      <c r="Y300" s="17" t="str">
        <f t="shared" si="334"/>
        <v/>
      </c>
      <c r="Z300" s="17" t="str">
        <f t="shared" si="335"/>
        <v/>
      </c>
      <c r="AA300" s="17" t="str">
        <f t="shared" si="336"/>
        <v/>
      </c>
      <c r="AB300" s="17" t="str">
        <f t="shared" si="337"/>
        <v/>
      </c>
      <c r="AC300" s="17" t="str">
        <f t="shared" si="338"/>
        <v/>
      </c>
      <c r="AD300" s="17" t="str">
        <f t="shared" si="339"/>
        <v/>
      </c>
      <c r="AE300" s="17" t="str">
        <f t="shared" si="340"/>
        <v/>
      </c>
      <c r="AF300" s="17" t="str">
        <f t="shared" si="341"/>
        <v/>
      </c>
      <c r="AG300" s="17" t="str">
        <f t="shared" si="342"/>
        <v/>
      </c>
      <c r="AH300" s="17" t="str">
        <f t="shared" si="343"/>
        <v/>
      </c>
      <c r="AI300" s="17" t="str">
        <f t="shared" si="344"/>
        <v/>
      </c>
      <c r="AJ300" s="17" t="str">
        <f t="shared" si="345"/>
        <v/>
      </c>
      <c r="AK300" s="17" t="str">
        <f t="shared" si="346"/>
        <v/>
      </c>
      <c r="AL300" s="17" t="str">
        <f t="shared" si="347"/>
        <v/>
      </c>
      <c r="AM300" s="17" t="str">
        <f t="shared" si="348"/>
        <v/>
      </c>
      <c r="AN300" s="17" t="str">
        <f t="shared" si="349"/>
        <v/>
      </c>
      <c r="AO300" s="17" t="str">
        <f t="shared" si="350"/>
        <v/>
      </c>
      <c r="AP300" s="17" t="str">
        <f t="shared" si="351"/>
        <v/>
      </c>
      <c r="AQ300" s="17" t="str">
        <f t="shared" si="352"/>
        <v/>
      </c>
      <c r="AR300" t="s">
        <v>832</v>
      </c>
      <c r="AS300" t="s">
        <v>433</v>
      </c>
      <c r="AV300" s="17" t="s">
        <v>30</v>
      </c>
      <c r="AW300" s="17" t="s">
        <v>30</v>
      </c>
      <c r="AX300" s="16" t="str">
        <f t="shared" si="35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0" s="17" t="str">
        <f t="shared" si="356"/>
        <v>&lt;img src=@img/outdoor.png@&gt;</v>
      </c>
      <c r="AZ300" s="17" t="str">
        <f t="shared" si="357"/>
        <v/>
      </c>
      <c r="BA300" s="17" t="str">
        <f t="shared" si="358"/>
        <v/>
      </c>
      <c r="BB300" s="17" t="str">
        <f t="shared" si="359"/>
        <v/>
      </c>
      <c r="BC300" s="17" t="str">
        <f t="shared" si="360"/>
        <v/>
      </c>
      <c r="BD300" s="17" t="str">
        <f t="shared" si="361"/>
        <v>&lt;img src=@img/outdoor.png@&gt;</v>
      </c>
      <c r="BE300" s="17" t="str">
        <f t="shared" si="362"/>
        <v>outdoor  med Ballpark</v>
      </c>
      <c r="BF300" s="17" t="str">
        <f t="shared" si="363"/>
        <v>Ballpark</v>
      </c>
      <c r="BG300" s="17">
        <v>39.758603999999998</v>
      </c>
      <c r="BH300" s="17">
        <v>-104.99744</v>
      </c>
      <c r="BI300" s="17" t="str">
        <f t="shared" si="354"/>
        <v>[39.758604,-104.99744],</v>
      </c>
      <c r="BK300" t="str">
        <f t="shared" si="364"/>
        <v/>
      </c>
      <c r="BL300" s="7"/>
    </row>
    <row r="301" spans="2:64" ht="18.75" customHeight="1">
      <c r="B301" t="s">
        <v>955</v>
      </c>
      <c r="C301" t="s">
        <v>376</v>
      </c>
      <c r="E301" t="s">
        <v>1083</v>
      </c>
      <c r="G301" s="16" t="s">
        <v>956</v>
      </c>
      <c r="H301">
        <v>1500</v>
      </c>
      <c r="I301">
        <v>1700</v>
      </c>
      <c r="J301" s="17">
        <v>1500</v>
      </c>
      <c r="K301" s="17">
        <v>1700</v>
      </c>
      <c r="L301" s="17">
        <v>1500</v>
      </c>
      <c r="M301" s="17">
        <v>1700</v>
      </c>
      <c r="N301" s="17">
        <v>1500</v>
      </c>
      <c r="O301" s="17">
        <v>1700</v>
      </c>
      <c r="P301" s="17">
        <v>1500</v>
      </c>
      <c r="Q301" s="17">
        <v>1700</v>
      </c>
      <c r="R301" s="17">
        <v>1500</v>
      </c>
      <c r="S301" s="17">
        <v>1700</v>
      </c>
      <c r="T301" s="17">
        <v>1500</v>
      </c>
      <c r="U301" s="17">
        <v>1700</v>
      </c>
      <c r="W301" s="17">
        <f t="shared" si="332"/>
        <v>15</v>
      </c>
      <c r="X301" s="17">
        <f t="shared" si="333"/>
        <v>17</v>
      </c>
      <c r="Y301" s="17">
        <f t="shared" si="334"/>
        <v>15</v>
      </c>
      <c r="Z301" s="17">
        <f t="shared" si="335"/>
        <v>17</v>
      </c>
      <c r="AA301" s="17">
        <f t="shared" si="336"/>
        <v>15</v>
      </c>
      <c r="AB301" s="17">
        <f t="shared" si="337"/>
        <v>17</v>
      </c>
      <c r="AC301" s="17">
        <f t="shared" si="338"/>
        <v>15</v>
      </c>
      <c r="AD301" s="17">
        <f t="shared" si="339"/>
        <v>17</v>
      </c>
      <c r="AE301" s="17">
        <f t="shared" si="340"/>
        <v>15</v>
      </c>
      <c r="AF301" s="17">
        <f t="shared" si="341"/>
        <v>17</v>
      </c>
      <c r="AG301" s="17">
        <f t="shared" si="342"/>
        <v>15</v>
      </c>
      <c r="AH301" s="17">
        <f t="shared" si="343"/>
        <v>17</v>
      </c>
      <c r="AI301" s="17">
        <f t="shared" si="344"/>
        <v>15</v>
      </c>
      <c r="AJ301" s="17">
        <f t="shared" si="345"/>
        <v>17</v>
      </c>
      <c r="AK301" s="17" t="str">
        <f t="shared" si="346"/>
        <v>3pm-5pm</v>
      </c>
      <c r="AL301" s="17" t="str">
        <f t="shared" si="347"/>
        <v>3pm-5pm</v>
      </c>
      <c r="AM301" s="17" t="str">
        <f t="shared" si="348"/>
        <v>3pm-5pm</v>
      </c>
      <c r="AN301" s="17" t="str">
        <f t="shared" si="349"/>
        <v>3pm-5pm</v>
      </c>
      <c r="AO301" s="17" t="str">
        <f t="shared" si="350"/>
        <v>3pm-5pm</v>
      </c>
      <c r="AP301" s="17" t="str">
        <f t="shared" si="351"/>
        <v>3pm-5pm</v>
      </c>
      <c r="AQ301" s="17" t="str">
        <f t="shared" si="352"/>
        <v>3pm-5pm</v>
      </c>
      <c r="AR301" t="s">
        <v>1053</v>
      </c>
      <c r="AV301" s="4" t="s">
        <v>29</v>
      </c>
      <c r="AW301" s="4" t="s">
        <v>30</v>
      </c>
      <c r="AX301" s="16" t="str">
        <f t="shared" si="35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1" s="17" t="str">
        <f t="shared" si="356"/>
        <v/>
      </c>
      <c r="AZ301" s="17" t="str">
        <f t="shared" si="357"/>
        <v/>
      </c>
      <c r="BA301" s="17" t="str">
        <f t="shared" si="358"/>
        <v/>
      </c>
      <c r="BB301" s="17" t="str">
        <f t="shared" si="359"/>
        <v>&lt;img src=@img/drinkicon.png@&gt;</v>
      </c>
      <c r="BC301" s="17" t="str">
        <f t="shared" si="360"/>
        <v/>
      </c>
      <c r="BD301" s="17" t="str">
        <f t="shared" si="361"/>
        <v>&lt;img src=@img/drinkicon.png@&gt;</v>
      </c>
      <c r="BE301" s="17" t="str">
        <f t="shared" si="362"/>
        <v>drink  med Westminster</v>
      </c>
      <c r="BF301" s="17" t="str">
        <f t="shared" si="363"/>
        <v>Westminster</v>
      </c>
      <c r="BG301" s="17">
        <v>39.893236000000002</v>
      </c>
      <c r="BH301" s="17">
        <v>-105.082871</v>
      </c>
      <c r="BI301" s="17" t="str">
        <f t="shared" si="354"/>
        <v>[39.893236,-105.082871],</v>
      </c>
      <c r="BK301" t="str">
        <f t="shared" si="364"/>
        <v/>
      </c>
    </row>
    <row r="302" spans="2:64" ht="18.75" customHeight="1">
      <c r="B302" s="8" t="s">
        <v>164</v>
      </c>
      <c r="C302" s="8" t="s">
        <v>847</v>
      </c>
      <c r="D302" s="8"/>
      <c r="E302" t="s">
        <v>1083</v>
      </c>
      <c r="F302" s="8"/>
      <c r="G302" s="17" t="s">
        <v>562</v>
      </c>
      <c r="H302" s="8"/>
      <c r="I302" s="8"/>
      <c r="J302" s="8"/>
      <c r="K302" s="8"/>
      <c r="L302" s="8"/>
      <c r="M302" s="8"/>
      <c r="N302" s="8"/>
      <c r="O302" s="8"/>
      <c r="P302" s="8"/>
      <c r="Q302" s="8"/>
      <c r="R302" s="8"/>
      <c r="S302" s="8"/>
      <c r="T302" s="8"/>
      <c r="U302" s="8"/>
      <c r="V302" s="8" t="s">
        <v>368</v>
      </c>
      <c r="W302" s="17" t="str">
        <f t="shared" si="332"/>
        <v/>
      </c>
      <c r="X302" s="17" t="str">
        <f t="shared" si="333"/>
        <v/>
      </c>
      <c r="Y302" s="17" t="str">
        <f t="shared" si="334"/>
        <v/>
      </c>
      <c r="Z302" s="17" t="str">
        <f t="shared" si="335"/>
        <v/>
      </c>
      <c r="AA302" s="17" t="str">
        <f t="shared" si="336"/>
        <v/>
      </c>
      <c r="AB302" s="17" t="str">
        <f t="shared" si="337"/>
        <v/>
      </c>
      <c r="AC302" s="17" t="str">
        <f t="shared" si="338"/>
        <v/>
      </c>
      <c r="AD302" s="17" t="str">
        <f t="shared" si="339"/>
        <v/>
      </c>
      <c r="AE302" s="17" t="str">
        <f t="shared" si="340"/>
        <v/>
      </c>
      <c r="AF302" s="17" t="str">
        <f t="shared" si="341"/>
        <v/>
      </c>
      <c r="AG302" s="17" t="str">
        <f t="shared" si="342"/>
        <v/>
      </c>
      <c r="AH302" s="17" t="str">
        <f t="shared" si="343"/>
        <v/>
      </c>
      <c r="AI302" s="17" t="str">
        <f t="shared" si="344"/>
        <v/>
      </c>
      <c r="AJ302" s="17" t="str">
        <f t="shared" si="345"/>
        <v/>
      </c>
      <c r="AK302" s="17" t="str">
        <f t="shared" si="346"/>
        <v/>
      </c>
      <c r="AL302" s="17" t="str">
        <f t="shared" si="347"/>
        <v/>
      </c>
      <c r="AM302" s="17" t="str">
        <f t="shared" si="348"/>
        <v/>
      </c>
      <c r="AN302" s="17" t="str">
        <f t="shared" si="349"/>
        <v/>
      </c>
      <c r="AO302" s="17" t="str">
        <f t="shared" si="350"/>
        <v/>
      </c>
      <c r="AP302" s="17" t="str">
        <f t="shared" si="351"/>
        <v/>
      </c>
      <c r="AQ302" s="17" t="str">
        <f t="shared" si="352"/>
        <v/>
      </c>
      <c r="AR302" s="10" t="s">
        <v>745</v>
      </c>
      <c r="AS302" s="8"/>
      <c r="AT302" s="8"/>
      <c r="AU302" s="8"/>
      <c r="AV302" s="11" t="s">
        <v>29</v>
      </c>
      <c r="AW302" s="11" t="s">
        <v>29</v>
      </c>
      <c r="AX302" s="16" t="str">
        <f t="shared" si="35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2" s="17" t="str">
        <f t="shared" si="356"/>
        <v/>
      </c>
      <c r="AZ302" s="17" t="str">
        <f t="shared" si="357"/>
        <v/>
      </c>
      <c r="BA302" s="17" t="str">
        <f t="shared" si="358"/>
        <v/>
      </c>
      <c r="BB302" s="17" t="str">
        <f t="shared" si="359"/>
        <v>&lt;img src=@img/drinkicon.png@&gt;</v>
      </c>
      <c r="BC302" s="17" t="str">
        <f t="shared" si="360"/>
        <v>&lt;img src=@img/foodicon.png@&gt;</v>
      </c>
      <c r="BD302" s="17" t="str">
        <f t="shared" si="361"/>
        <v>&lt;img src=@img/drinkicon.png@&gt;&lt;img src=@img/foodicon.png@&gt;</v>
      </c>
      <c r="BE302" s="17" t="str">
        <f t="shared" si="362"/>
        <v>drink food  med meadows</v>
      </c>
      <c r="BF302" s="17" t="str">
        <f t="shared" si="363"/>
        <v>Park Meadows</v>
      </c>
      <c r="BG302" s="17">
        <v>39.562100000000001</v>
      </c>
      <c r="BH302" s="17">
        <v>-104.878952</v>
      </c>
      <c r="BI302" s="17" t="str">
        <f t="shared" si="354"/>
        <v>[39.5621,-104.878952],</v>
      </c>
      <c r="BK302" t="str">
        <f t="shared" si="364"/>
        <v/>
      </c>
      <c r="BL302" s="7"/>
    </row>
    <row r="303" spans="2:64" ht="18.75" customHeight="1">
      <c r="B303" t="s">
        <v>971</v>
      </c>
      <c r="C303" t="s">
        <v>844</v>
      </c>
      <c r="E303" t="s">
        <v>1083</v>
      </c>
      <c r="G303" s="16" t="s">
        <v>848</v>
      </c>
      <c r="H303">
        <v>1600</v>
      </c>
      <c r="I303">
        <v>1900</v>
      </c>
      <c r="J303" s="17">
        <v>1600</v>
      </c>
      <c r="K303" s="17">
        <v>1900</v>
      </c>
      <c r="L303" s="17">
        <v>1600</v>
      </c>
      <c r="M303" s="17">
        <v>1900</v>
      </c>
      <c r="N303" s="17">
        <v>1600</v>
      </c>
      <c r="O303" s="17">
        <v>1900</v>
      </c>
      <c r="P303" s="17">
        <v>1600</v>
      </c>
      <c r="Q303" s="17">
        <v>1900</v>
      </c>
      <c r="R303" s="17">
        <v>1600</v>
      </c>
      <c r="S303" s="17">
        <v>1900</v>
      </c>
      <c r="T303" s="17"/>
      <c r="U303" s="17"/>
      <c r="V303" s="8" t="s">
        <v>970</v>
      </c>
      <c r="W303" s="17">
        <f t="shared" si="332"/>
        <v>16</v>
      </c>
      <c r="X303" s="17">
        <f t="shared" si="333"/>
        <v>19</v>
      </c>
      <c r="Y303" s="17">
        <f t="shared" si="334"/>
        <v>16</v>
      </c>
      <c r="Z303" s="17">
        <f t="shared" si="335"/>
        <v>19</v>
      </c>
      <c r="AA303" s="17">
        <f t="shared" si="336"/>
        <v>16</v>
      </c>
      <c r="AB303" s="17">
        <f t="shared" si="337"/>
        <v>19</v>
      </c>
      <c r="AC303" s="17">
        <f t="shared" si="338"/>
        <v>16</v>
      </c>
      <c r="AD303" s="17">
        <f t="shared" si="339"/>
        <v>19</v>
      </c>
      <c r="AE303" s="17">
        <f t="shared" si="340"/>
        <v>16</v>
      </c>
      <c r="AF303" s="17">
        <f t="shared" si="341"/>
        <v>19</v>
      </c>
      <c r="AG303" s="17">
        <f t="shared" si="342"/>
        <v>16</v>
      </c>
      <c r="AH303" s="17">
        <f t="shared" si="343"/>
        <v>19</v>
      </c>
      <c r="AI303" s="17" t="str">
        <f t="shared" si="344"/>
        <v/>
      </c>
      <c r="AJ303" s="17" t="str">
        <f t="shared" si="345"/>
        <v/>
      </c>
      <c r="AK303" s="17" t="str">
        <f t="shared" si="346"/>
        <v>4pm-7pm</v>
      </c>
      <c r="AL303" s="17" t="str">
        <f t="shared" si="347"/>
        <v>4pm-7pm</v>
      </c>
      <c r="AM303" s="17" t="str">
        <f t="shared" si="348"/>
        <v>4pm-7pm</v>
      </c>
      <c r="AN303" s="17" t="str">
        <f t="shared" si="349"/>
        <v>4pm-7pm</v>
      </c>
      <c r="AO303" s="17" t="str">
        <f t="shared" si="350"/>
        <v>4pm-7pm</v>
      </c>
      <c r="AP303" s="17" t="str">
        <f t="shared" si="351"/>
        <v>4pm-7pm</v>
      </c>
      <c r="AQ303" s="17" t="str">
        <f t="shared" si="352"/>
        <v/>
      </c>
      <c r="AR303" s="21" t="s">
        <v>969</v>
      </c>
      <c r="AV303" s="4" t="s">
        <v>29</v>
      </c>
      <c r="AW303" s="4" t="s">
        <v>30</v>
      </c>
      <c r="AX303" s="16" t="str">
        <f t="shared" si="35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3" s="17" t="str">
        <f t="shared" si="356"/>
        <v/>
      </c>
      <c r="AZ303" s="17" t="str">
        <f t="shared" si="357"/>
        <v/>
      </c>
      <c r="BA303" s="17" t="str">
        <f t="shared" si="358"/>
        <v/>
      </c>
      <c r="BB303" s="17" t="str">
        <f t="shared" si="359"/>
        <v>&lt;img src=@img/drinkicon.png@&gt;</v>
      </c>
      <c r="BC303" s="17" t="str">
        <f t="shared" si="360"/>
        <v/>
      </c>
      <c r="BD303" s="17" t="str">
        <f t="shared" si="361"/>
        <v>&lt;img src=@img/drinkicon.png@&gt;</v>
      </c>
      <c r="BE303" s="17" t="str">
        <f t="shared" si="362"/>
        <v>drink  med aurora</v>
      </c>
      <c r="BF303" s="17" t="str">
        <f t="shared" si="363"/>
        <v>Aurora</v>
      </c>
      <c r="BG303" s="17">
        <v>39.611553999999998</v>
      </c>
      <c r="BH303" s="17">
        <v>-104.80994099999999</v>
      </c>
      <c r="BI303" s="17" t="str">
        <f t="shared" si="354"/>
        <v>[39.611554,-104.809941],</v>
      </c>
      <c r="BK303" t="str">
        <f t="shared" si="364"/>
        <v/>
      </c>
    </row>
    <row r="304" spans="2:64" ht="18.75" customHeight="1">
      <c r="B304" t="s">
        <v>234</v>
      </c>
      <c r="C304" t="s">
        <v>1064</v>
      </c>
      <c r="E304" t="s">
        <v>1085</v>
      </c>
      <c r="G304" t="s">
        <v>631</v>
      </c>
      <c r="J304" s="17"/>
      <c r="K304" s="17"/>
      <c r="L304" s="17" t="s">
        <v>443</v>
      </c>
      <c r="M304" s="17" t="s">
        <v>439</v>
      </c>
      <c r="N304" s="17" t="s">
        <v>443</v>
      </c>
      <c r="O304" s="17" t="s">
        <v>439</v>
      </c>
      <c r="P304" s="17" t="s">
        <v>443</v>
      </c>
      <c r="Q304" s="17" t="s">
        <v>439</v>
      </c>
      <c r="R304" s="17" t="s">
        <v>443</v>
      </c>
      <c r="S304" s="17" t="s">
        <v>439</v>
      </c>
      <c r="T304" s="17" t="s">
        <v>443</v>
      </c>
      <c r="U304" s="17" t="s">
        <v>439</v>
      </c>
      <c r="V304" s="8" t="s">
        <v>415</v>
      </c>
      <c r="W304" s="17" t="str">
        <f t="shared" si="332"/>
        <v/>
      </c>
      <c r="X304" s="17" t="str">
        <f t="shared" si="333"/>
        <v/>
      </c>
      <c r="Y304" s="17" t="str">
        <f t="shared" si="334"/>
        <v/>
      </c>
      <c r="Z304" s="17" t="str">
        <f t="shared" si="335"/>
        <v/>
      </c>
      <c r="AA304" s="17">
        <f t="shared" si="336"/>
        <v>16</v>
      </c>
      <c r="AB304" s="17">
        <f t="shared" si="337"/>
        <v>19</v>
      </c>
      <c r="AC304" s="17">
        <f t="shared" si="338"/>
        <v>16</v>
      </c>
      <c r="AD304" s="17">
        <f t="shared" si="339"/>
        <v>19</v>
      </c>
      <c r="AE304" s="17">
        <f t="shared" si="340"/>
        <v>16</v>
      </c>
      <c r="AF304" s="17">
        <f t="shared" si="341"/>
        <v>19</v>
      </c>
      <c r="AG304" s="17">
        <f t="shared" si="342"/>
        <v>16</v>
      </c>
      <c r="AH304" s="17">
        <f t="shared" si="343"/>
        <v>19</v>
      </c>
      <c r="AI304" s="17">
        <f t="shared" si="344"/>
        <v>16</v>
      </c>
      <c r="AJ304" s="17">
        <f t="shared" si="345"/>
        <v>19</v>
      </c>
      <c r="AK304" s="17" t="str">
        <f t="shared" si="346"/>
        <v/>
      </c>
      <c r="AL304" s="17" t="str">
        <f t="shared" si="347"/>
        <v/>
      </c>
      <c r="AM304" s="17" t="str">
        <f t="shared" si="348"/>
        <v>4pm-7pm</v>
      </c>
      <c r="AN304" s="17" t="str">
        <f t="shared" si="349"/>
        <v>4pm-7pm</v>
      </c>
      <c r="AO304" s="17" t="str">
        <f t="shared" si="350"/>
        <v>4pm-7pm</v>
      </c>
      <c r="AP304" s="17" t="str">
        <f t="shared" si="351"/>
        <v>4pm-7pm</v>
      </c>
      <c r="AQ304" s="17" t="str">
        <f t="shared" si="352"/>
        <v>4pm-7pm</v>
      </c>
      <c r="AR304" s="17" t="s">
        <v>643</v>
      </c>
      <c r="AV304" s="17" t="s">
        <v>29</v>
      </c>
      <c r="AW304" s="17" t="s">
        <v>30</v>
      </c>
      <c r="AX304" s="16" t="str">
        <f t="shared" si="35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4" s="17" t="str">
        <f t="shared" si="356"/>
        <v/>
      </c>
      <c r="AZ304" s="17" t="str">
        <f t="shared" si="357"/>
        <v/>
      </c>
      <c r="BA304" s="17" t="str">
        <f t="shared" si="358"/>
        <v/>
      </c>
      <c r="BB304" s="17" t="str">
        <f t="shared" si="359"/>
        <v>&lt;img src=@img/drinkicon.png@&gt;</v>
      </c>
      <c r="BC304" s="17" t="str">
        <f t="shared" si="360"/>
        <v/>
      </c>
      <c r="BD304" s="17" t="str">
        <f t="shared" si="361"/>
        <v>&lt;img src=@img/drinkicon.png@&gt;</v>
      </c>
      <c r="BE304" s="17" t="str">
        <f t="shared" si="362"/>
        <v>drink  low capital</v>
      </c>
      <c r="BF304" s="17" t="str">
        <f t="shared" si="363"/>
        <v>Capital Hill</v>
      </c>
      <c r="BG304" s="17">
        <v>39.743389999999998</v>
      </c>
      <c r="BH304" s="17">
        <v>-104.981644</v>
      </c>
      <c r="BI304" s="17" t="str">
        <f t="shared" si="354"/>
        <v>[39.74339,-104.981644],</v>
      </c>
      <c r="BK304" t="str">
        <f t="shared" si="364"/>
        <v/>
      </c>
      <c r="BL304" s="7"/>
    </row>
    <row r="305" spans="2:64" ht="18.75" customHeight="1">
      <c r="B305" t="s">
        <v>910</v>
      </c>
      <c r="C305" t="s">
        <v>845</v>
      </c>
      <c r="E305" t="s">
        <v>1083</v>
      </c>
      <c r="G305" s="16" t="s">
        <v>471</v>
      </c>
      <c r="H305">
        <v>1600</v>
      </c>
      <c r="I305">
        <v>1700</v>
      </c>
      <c r="J305">
        <v>1600</v>
      </c>
      <c r="K305">
        <v>1800</v>
      </c>
      <c r="L305" s="17">
        <v>1600</v>
      </c>
      <c r="M305" s="17">
        <v>1800</v>
      </c>
      <c r="N305" s="17">
        <v>1600</v>
      </c>
      <c r="O305" s="17">
        <v>1800</v>
      </c>
      <c r="P305" s="17">
        <v>1600</v>
      </c>
      <c r="Q305" s="17">
        <v>1800</v>
      </c>
      <c r="R305" s="17">
        <v>1600</v>
      </c>
      <c r="S305" s="17">
        <v>1800</v>
      </c>
      <c r="T305">
        <v>1600</v>
      </c>
      <c r="U305">
        <v>1700</v>
      </c>
      <c r="V305" s="8" t="s">
        <v>1021</v>
      </c>
      <c r="W305" s="17">
        <f t="shared" si="332"/>
        <v>16</v>
      </c>
      <c r="X305" s="17">
        <f t="shared" si="333"/>
        <v>17</v>
      </c>
      <c r="Y305" s="17">
        <f t="shared" si="334"/>
        <v>16</v>
      </c>
      <c r="Z305" s="17">
        <f t="shared" si="335"/>
        <v>18</v>
      </c>
      <c r="AA305" s="17">
        <f t="shared" si="336"/>
        <v>16</v>
      </c>
      <c r="AB305" s="17">
        <f t="shared" si="337"/>
        <v>18</v>
      </c>
      <c r="AC305" s="17">
        <f t="shared" si="338"/>
        <v>16</v>
      </c>
      <c r="AD305" s="17">
        <f t="shared" si="339"/>
        <v>18</v>
      </c>
      <c r="AE305" s="17">
        <f t="shared" si="340"/>
        <v>16</v>
      </c>
      <c r="AF305" s="17">
        <f t="shared" si="341"/>
        <v>18</v>
      </c>
      <c r="AG305" s="17">
        <f t="shared" si="342"/>
        <v>16</v>
      </c>
      <c r="AH305" s="17">
        <f t="shared" si="343"/>
        <v>18</v>
      </c>
      <c r="AI305" s="17">
        <f t="shared" si="344"/>
        <v>16</v>
      </c>
      <c r="AJ305" s="17">
        <f t="shared" si="345"/>
        <v>17</v>
      </c>
      <c r="AK305" s="17" t="str">
        <f t="shared" si="346"/>
        <v>4pm-5pm</v>
      </c>
      <c r="AL305" s="17" t="str">
        <f t="shared" si="347"/>
        <v>4pm-6pm</v>
      </c>
      <c r="AM305" s="17" t="str">
        <f t="shared" si="348"/>
        <v>4pm-6pm</v>
      </c>
      <c r="AN305" s="17" t="str">
        <f t="shared" si="349"/>
        <v>4pm-6pm</v>
      </c>
      <c r="AO305" s="17" t="str">
        <f t="shared" si="350"/>
        <v>4pm-6pm</v>
      </c>
      <c r="AP305" s="17" t="str">
        <f t="shared" si="351"/>
        <v>4pm-6pm</v>
      </c>
      <c r="AQ305" s="17" t="str">
        <f t="shared" si="352"/>
        <v>4pm-5pm</v>
      </c>
      <c r="AR305" s="1" t="s">
        <v>1020</v>
      </c>
      <c r="AV305" s="4" t="s">
        <v>29</v>
      </c>
      <c r="AW305" s="4" t="s">
        <v>29</v>
      </c>
      <c r="AX305" s="16" t="str">
        <f t="shared" si="35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5" s="17" t="str">
        <f t="shared" si="356"/>
        <v/>
      </c>
      <c r="AZ305" s="17" t="str">
        <f t="shared" si="357"/>
        <v/>
      </c>
      <c r="BA305" s="17" t="str">
        <f t="shared" si="358"/>
        <v/>
      </c>
      <c r="BB305" s="17" t="str">
        <f t="shared" si="359"/>
        <v>&lt;img src=@img/drinkicon.png@&gt;</v>
      </c>
      <c r="BC305" s="17" t="str">
        <f t="shared" si="360"/>
        <v>&lt;img src=@img/foodicon.png@&gt;</v>
      </c>
      <c r="BD305" s="17" t="str">
        <f t="shared" si="361"/>
        <v>&lt;img src=@img/drinkicon.png@&gt;&lt;img src=@img/foodicon.png@&gt;</v>
      </c>
      <c r="BE305" s="17" t="str">
        <f t="shared" si="362"/>
        <v>drink food  med five</v>
      </c>
      <c r="BF305" s="17" t="str">
        <f t="shared" si="363"/>
        <v>Five Points</v>
      </c>
      <c r="BG305" s="17">
        <v>39.757652999999998</v>
      </c>
      <c r="BH305" s="17">
        <v>-104.98612</v>
      </c>
      <c r="BI305" s="17" t="str">
        <f t="shared" si="354"/>
        <v>[39.757653,-104.98612],</v>
      </c>
      <c r="BK305" t="str">
        <f t="shared" si="364"/>
        <v/>
      </c>
    </row>
    <row r="306" spans="2:64" ht="18.75" customHeight="1">
      <c r="B306" t="s">
        <v>165</v>
      </c>
      <c r="C306" t="s">
        <v>641</v>
      </c>
      <c r="E306" t="s">
        <v>1083</v>
      </c>
      <c r="G306" t="s">
        <v>563</v>
      </c>
      <c r="J306" s="17" t="s">
        <v>436</v>
      </c>
      <c r="K306" s="17" t="s">
        <v>438</v>
      </c>
      <c r="L306" s="17" t="s">
        <v>436</v>
      </c>
      <c r="M306" s="17" t="s">
        <v>438</v>
      </c>
      <c r="N306" s="17" t="s">
        <v>436</v>
      </c>
      <c r="O306" s="17" t="s">
        <v>438</v>
      </c>
      <c r="P306" s="17" t="s">
        <v>436</v>
      </c>
      <c r="Q306" s="17" t="s">
        <v>438</v>
      </c>
      <c r="R306" s="17" t="s">
        <v>436</v>
      </c>
      <c r="S306" s="17" t="s">
        <v>438</v>
      </c>
      <c r="T306" s="17"/>
      <c r="U306" s="17"/>
      <c r="V306" s="8">
        <v>0</v>
      </c>
      <c r="W306" s="17" t="str">
        <f t="shared" si="332"/>
        <v/>
      </c>
      <c r="X306" s="17" t="str">
        <f t="shared" si="333"/>
        <v/>
      </c>
      <c r="Y306" s="17">
        <f t="shared" si="334"/>
        <v>15</v>
      </c>
      <c r="Z306" s="17">
        <f t="shared" si="335"/>
        <v>18</v>
      </c>
      <c r="AA306" s="17">
        <f t="shared" si="336"/>
        <v>15</v>
      </c>
      <c r="AB306" s="17">
        <f t="shared" si="337"/>
        <v>18</v>
      </c>
      <c r="AC306" s="17">
        <f t="shared" si="338"/>
        <v>15</v>
      </c>
      <c r="AD306" s="17">
        <f t="shared" si="339"/>
        <v>18</v>
      </c>
      <c r="AE306" s="17">
        <f t="shared" si="340"/>
        <v>15</v>
      </c>
      <c r="AF306" s="17">
        <f t="shared" si="341"/>
        <v>18</v>
      </c>
      <c r="AG306" s="17">
        <f t="shared" si="342"/>
        <v>15</v>
      </c>
      <c r="AH306" s="17">
        <f t="shared" si="343"/>
        <v>18</v>
      </c>
      <c r="AI306" s="17" t="str">
        <f t="shared" si="344"/>
        <v/>
      </c>
      <c r="AJ306" s="17" t="str">
        <f t="shared" si="345"/>
        <v/>
      </c>
      <c r="AK306" s="17" t="str">
        <f t="shared" si="346"/>
        <v/>
      </c>
      <c r="AL306" s="17" t="str">
        <f t="shared" si="347"/>
        <v>3pm-6pm</v>
      </c>
      <c r="AM306" s="17" t="str">
        <f t="shared" si="348"/>
        <v>3pm-6pm</v>
      </c>
      <c r="AN306" s="17" t="str">
        <f t="shared" si="349"/>
        <v>3pm-6pm</v>
      </c>
      <c r="AO306" s="17" t="str">
        <f t="shared" si="350"/>
        <v>3pm-6pm</v>
      </c>
      <c r="AP306" s="17" t="str">
        <f t="shared" si="351"/>
        <v>3pm-6pm</v>
      </c>
      <c r="AQ306" s="17" t="str">
        <f t="shared" si="352"/>
        <v/>
      </c>
      <c r="AR306" s="2" t="s">
        <v>746</v>
      </c>
      <c r="AV306" s="4" t="s">
        <v>30</v>
      </c>
      <c r="AW306" s="4" t="s">
        <v>30</v>
      </c>
      <c r="AX306" s="16" t="str">
        <f t="shared" si="35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6" s="17" t="str">
        <f t="shared" si="356"/>
        <v/>
      </c>
      <c r="AZ306" s="17" t="str">
        <f t="shared" si="357"/>
        <v/>
      </c>
      <c r="BA306" s="17" t="str">
        <f t="shared" si="358"/>
        <v/>
      </c>
      <c r="BB306" s="17" t="str">
        <f t="shared" si="359"/>
        <v/>
      </c>
      <c r="BC306" s="17" t="str">
        <f t="shared" si="360"/>
        <v/>
      </c>
      <c r="BD306" s="17" t="str">
        <f t="shared" si="361"/>
        <v/>
      </c>
      <c r="BE306" s="17" t="str">
        <f t="shared" si="362"/>
        <v xml:space="preserve"> med city</v>
      </c>
      <c r="BF306" s="17" t="str">
        <f t="shared" si="363"/>
        <v>City Park</v>
      </c>
      <c r="BG306" s="17">
        <v>39.737001999999997</v>
      </c>
      <c r="BH306" s="17">
        <v>-104.96260100000001</v>
      </c>
      <c r="BI306" s="17" t="str">
        <f t="shared" si="354"/>
        <v>[39.737002,-104.962601],</v>
      </c>
      <c r="BK306" t="str">
        <f t="shared" si="364"/>
        <v/>
      </c>
      <c r="BL306" s="7"/>
    </row>
    <row r="307" spans="2:64" ht="18.75" customHeight="1">
      <c r="B307" t="s">
        <v>166</v>
      </c>
      <c r="C307" t="s">
        <v>305</v>
      </c>
      <c r="E307" t="s">
        <v>1083</v>
      </c>
      <c r="G307" t="s">
        <v>564</v>
      </c>
      <c r="H307" s="17" t="s">
        <v>442</v>
      </c>
      <c r="I307" s="17" t="s">
        <v>439</v>
      </c>
      <c r="J307" t="s">
        <v>442</v>
      </c>
      <c r="K307" t="s">
        <v>439</v>
      </c>
      <c r="L307" t="s">
        <v>442</v>
      </c>
      <c r="M307" t="s">
        <v>439</v>
      </c>
      <c r="N307" t="s">
        <v>442</v>
      </c>
      <c r="O307" t="s">
        <v>439</v>
      </c>
      <c r="P307" s="17" t="s">
        <v>442</v>
      </c>
      <c r="Q307" s="17" t="s">
        <v>439</v>
      </c>
      <c r="R307" s="17" t="s">
        <v>442</v>
      </c>
      <c r="S307" s="17" t="s">
        <v>439</v>
      </c>
      <c r="T307" t="s">
        <v>442</v>
      </c>
      <c r="U307" t="s">
        <v>439</v>
      </c>
      <c r="V307" s="8" t="s">
        <v>1120</v>
      </c>
      <c r="W307" s="17">
        <f t="shared" si="332"/>
        <v>11</v>
      </c>
      <c r="X307" s="17">
        <f t="shared" si="333"/>
        <v>19</v>
      </c>
      <c r="Y307" s="17">
        <f t="shared" si="334"/>
        <v>11</v>
      </c>
      <c r="Z307" s="17">
        <f t="shared" si="335"/>
        <v>19</v>
      </c>
      <c r="AA307" s="17">
        <f t="shared" si="336"/>
        <v>11</v>
      </c>
      <c r="AB307" s="17">
        <f t="shared" si="337"/>
        <v>19</v>
      </c>
      <c r="AC307" s="17">
        <f t="shared" si="338"/>
        <v>11</v>
      </c>
      <c r="AD307" s="17">
        <f t="shared" si="339"/>
        <v>19</v>
      </c>
      <c r="AE307" s="17">
        <f t="shared" si="340"/>
        <v>11</v>
      </c>
      <c r="AF307" s="17">
        <f t="shared" si="341"/>
        <v>19</v>
      </c>
      <c r="AG307" s="17">
        <f t="shared" si="342"/>
        <v>11</v>
      </c>
      <c r="AH307" s="17">
        <f t="shared" si="343"/>
        <v>19</v>
      </c>
      <c r="AI307" s="17">
        <f t="shared" si="344"/>
        <v>11</v>
      </c>
      <c r="AJ307" s="17">
        <f t="shared" si="345"/>
        <v>19</v>
      </c>
      <c r="AK307" s="17" t="str">
        <f t="shared" si="346"/>
        <v>11am-7pm</v>
      </c>
      <c r="AL307" s="17" t="str">
        <f t="shared" si="347"/>
        <v>11am-7pm</v>
      </c>
      <c r="AM307" s="17" t="str">
        <f t="shared" si="348"/>
        <v>11am-7pm</v>
      </c>
      <c r="AN307" s="17" t="str">
        <f t="shared" si="349"/>
        <v>11am-7pm</v>
      </c>
      <c r="AO307" s="17" t="str">
        <f t="shared" si="350"/>
        <v>11am-7pm</v>
      </c>
      <c r="AP307" s="17" t="str">
        <f t="shared" si="351"/>
        <v>11am-7pm</v>
      </c>
      <c r="AQ307" s="17" t="str">
        <f t="shared" si="352"/>
        <v>11am-7pm</v>
      </c>
      <c r="AR307" s="18" t="s">
        <v>747</v>
      </c>
      <c r="AV307" s="17" t="s">
        <v>29</v>
      </c>
      <c r="AW307" s="17" t="s">
        <v>29</v>
      </c>
      <c r="AX307" s="16" t="str">
        <f t="shared" si="35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7" s="17" t="str">
        <f t="shared" si="356"/>
        <v/>
      </c>
      <c r="AZ307" s="17" t="str">
        <f t="shared" si="357"/>
        <v/>
      </c>
      <c r="BA307" s="17" t="str">
        <f t="shared" si="358"/>
        <v/>
      </c>
      <c r="BB307" s="17" t="str">
        <f t="shared" si="359"/>
        <v>&lt;img src=@img/drinkicon.png@&gt;</v>
      </c>
      <c r="BC307" s="17" t="str">
        <f t="shared" si="360"/>
        <v>&lt;img src=@img/foodicon.png@&gt;</v>
      </c>
      <c r="BD307" s="17" t="str">
        <f t="shared" si="361"/>
        <v>&lt;img src=@img/drinkicon.png@&gt;&lt;img src=@img/foodicon.png@&gt;</v>
      </c>
      <c r="BE307" s="17" t="str">
        <f t="shared" si="362"/>
        <v>drink food  med Downtown</v>
      </c>
      <c r="BF307" s="17" t="str">
        <f t="shared" si="363"/>
        <v>Downtown</v>
      </c>
      <c r="BG307" s="17">
        <v>39.742311000000001</v>
      </c>
      <c r="BH307" s="17">
        <v>-104.989908</v>
      </c>
      <c r="BI307" s="17" t="str">
        <f t="shared" si="354"/>
        <v>[39.742311,-104.989908],</v>
      </c>
      <c r="BK307" t="str">
        <f t="shared" si="364"/>
        <v/>
      </c>
      <c r="BL307" s="7"/>
    </row>
    <row r="308" spans="2:64" ht="18.75" customHeight="1">
      <c r="B308" t="s">
        <v>943</v>
      </c>
      <c r="C308" t="s">
        <v>843</v>
      </c>
      <c r="E308" t="s">
        <v>1083</v>
      </c>
      <c r="G308" s="16" t="s">
        <v>944</v>
      </c>
      <c r="H308">
        <v>1500</v>
      </c>
      <c r="I308">
        <v>1730</v>
      </c>
      <c r="J308" s="17">
        <v>1500</v>
      </c>
      <c r="K308" s="17">
        <v>1730</v>
      </c>
      <c r="L308" s="17">
        <v>1500</v>
      </c>
      <c r="M308" s="17">
        <v>1730</v>
      </c>
      <c r="N308" s="17">
        <v>1500</v>
      </c>
      <c r="O308" s="17">
        <v>1730</v>
      </c>
      <c r="P308" s="17">
        <v>1500</v>
      </c>
      <c r="Q308" s="17">
        <v>1730</v>
      </c>
      <c r="R308" s="17">
        <v>1500</v>
      </c>
      <c r="S308" s="17">
        <v>1730</v>
      </c>
      <c r="T308" s="17">
        <v>1500</v>
      </c>
      <c r="U308" s="17">
        <v>1730</v>
      </c>
      <c r="V308" s="8" t="s">
        <v>1046</v>
      </c>
      <c r="W308" s="17">
        <f t="shared" si="332"/>
        <v>15</v>
      </c>
      <c r="X308" s="17">
        <f t="shared" si="333"/>
        <v>17.3</v>
      </c>
      <c r="Y308" s="17">
        <f t="shared" si="334"/>
        <v>15</v>
      </c>
      <c r="Z308" s="17">
        <f t="shared" si="335"/>
        <v>17.3</v>
      </c>
      <c r="AA308" s="17">
        <f t="shared" si="336"/>
        <v>15</v>
      </c>
      <c r="AB308" s="17">
        <f t="shared" si="337"/>
        <v>17.3</v>
      </c>
      <c r="AC308" s="17">
        <f t="shared" si="338"/>
        <v>15</v>
      </c>
      <c r="AD308" s="17">
        <f t="shared" si="339"/>
        <v>17.3</v>
      </c>
      <c r="AE308" s="17">
        <f t="shared" si="340"/>
        <v>15</v>
      </c>
      <c r="AF308" s="17">
        <f t="shared" si="341"/>
        <v>17.3</v>
      </c>
      <c r="AG308" s="17">
        <f t="shared" si="342"/>
        <v>15</v>
      </c>
      <c r="AH308" s="17">
        <f t="shared" si="343"/>
        <v>17.3</v>
      </c>
      <c r="AI308" s="17">
        <f t="shared" si="344"/>
        <v>15</v>
      </c>
      <c r="AJ308" s="17">
        <f t="shared" si="345"/>
        <v>17.3</v>
      </c>
      <c r="AK308" s="17" t="str">
        <f t="shared" si="346"/>
        <v>3pm-5.3pm</v>
      </c>
      <c r="AL308" s="17" t="str">
        <f t="shared" si="347"/>
        <v>3pm-5.3pm</v>
      </c>
      <c r="AM308" s="17" t="str">
        <f t="shared" si="348"/>
        <v>3pm-5.3pm</v>
      </c>
      <c r="AN308" s="17" t="str">
        <f t="shared" si="349"/>
        <v>3pm-5.3pm</v>
      </c>
      <c r="AO308" s="17" t="str">
        <f t="shared" si="350"/>
        <v>3pm-5.3pm</v>
      </c>
      <c r="AP308" s="17" t="str">
        <f t="shared" si="351"/>
        <v>3pm-5.3pm</v>
      </c>
      <c r="AQ308" s="17" t="str">
        <f t="shared" si="352"/>
        <v>3pm-5.3pm</v>
      </c>
      <c r="AR308" s="17" t="s">
        <v>1045</v>
      </c>
      <c r="AV308" s="4" t="s">
        <v>29</v>
      </c>
      <c r="AW308" s="4" t="s">
        <v>29</v>
      </c>
      <c r="AX308" s="16" t="str">
        <f t="shared" si="35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8" s="17" t="str">
        <f t="shared" si="356"/>
        <v/>
      </c>
      <c r="AZ308" s="17" t="str">
        <f t="shared" si="357"/>
        <v/>
      </c>
      <c r="BA308" s="17" t="str">
        <f t="shared" si="358"/>
        <v/>
      </c>
      <c r="BB308" s="17" t="str">
        <f t="shared" si="359"/>
        <v>&lt;img src=@img/drinkicon.png@&gt;</v>
      </c>
      <c r="BC308" s="17" t="str">
        <f t="shared" si="360"/>
        <v>&lt;img src=@img/foodicon.png@&gt;</v>
      </c>
      <c r="BD308" s="17" t="str">
        <f t="shared" si="361"/>
        <v>&lt;img src=@img/drinkicon.png@&gt;&lt;img src=@img/foodicon.png@&gt;</v>
      </c>
      <c r="BE308" s="17" t="str">
        <f t="shared" si="362"/>
        <v>drink food  med dtc</v>
      </c>
      <c r="BF308" s="17" t="str">
        <f t="shared" si="363"/>
        <v>DTC</v>
      </c>
      <c r="BG308" s="17">
        <v>39.623742999999997</v>
      </c>
      <c r="BH308" s="17">
        <v>-104.890957</v>
      </c>
      <c r="BI308" s="17" t="str">
        <f t="shared" si="354"/>
        <v>[39.623743,-104.890957],</v>
      </c>
      <c r="BK308" t="str">
        <f t="shared" si="364"/>
        <v/>
      </c>
    </row>
    <row r="309" spans="2:64" ht="18.75" customHeight="1">
      <c r="B309" t="s">
        <v>262</v>
      </c>
      <c r="C309" t="s">
        <v>305</v>
      </c>
      <c r="E309" t="s">
        <v>1085</v>
      </c>
      <c r="G309" t="s">
        <v>291</v>
      </c>
      <c r="L309" s="17"/>
      <c r="M309" s="17"/>
      <c r="N309" s="17"/>
      <c r="O309" s="17"/>
      <c r="P309" s="17"/>
      <c r="Q309" s="17"/>
      <c r="R309" s="17"/>
      <c r="S309" s="17"/>
      <c r="T309" s="17"/>
      <c r="U309" s="17"/>
      <c r="W309" s="17" t="str">
        <f t="shared" si="332"/>
        <v/>
      </c>
      <c r="X309" s="17" t="str">
        <f t="shared" si="333"/>
        <v/>
      </c>
      <c r="Y309" s="17" t="str">
        <f t="shared" si="334"/>
        <v/>
      </c>
      <c r="Z309" s="17" t="str">
        <f t="shared" si="335"/>
        <v/>
      </c>
      <c r="AA309" s="17" t="str">
        <f t="shared" si="336"/>
        <v/>
      </c>
      <c r="AB309" s="17" t="str">
        <f t="shared" si="337"/>
        <v/>
      </c>
      <c r="AC309" s="17" t="str">
        <f t="shared" si="338"/>
        <v/>
      </c>
      <c r="AD309" s="17" t="str">
        <f t="shared" si="339"/>
        <v/>
      </c>
      <c r="AE309" s="17" t="str">
        <f t="shared" si="340"/>
        <v/>
      </c>
      <c r="AF309" s="17" t="str">
        <f t="shared" si="341"/>
        <v/>
      </c>
      <c r="AG309" s="17" t="str">
        <f t="shared" si="342"/>
        <v/>
      </c>
      <c r="AH309" s="17" t="str">
        <f t="shared" si="343"/>
        <v/>
      </c>
      <c r="AI309" s="17" t="str">
        <f t="shared" si="344"/>
        <v/>
      </c>
      <c r="AJ309" s="17" t="str">
        <f t="shared" si="345"/>
        <v/>
      </c>
      <c r="AK309" s="17" t="str">
        <f t="shared" si="346"/>
        <v/>
      </c>
      <c r="AL309" s="17" t="str">
        <f t="shared" si="347"/>
        <v/>
      </c>
      <c r="AM309" s="17" t="str">
        <f t="shared" si="348"/>
        <v/>
      </c>
      <c r="AN309" s="17" t="str">
        <f t="shared" si="349"/>
        <v/>
      </c>
      <c r="AO309" s="17" t="str">
        <f t="shared" si="350"/>
        <v/>
      </c>
      <c r="AP309" s="17" t="str">
        <f t="shared" si="351"/>
        <v/>
      </c>
      <c r="AQ309" s="17" t="str">
        <f t="shared" si="352"/>
        <v/>
      </c>
      <c r="AR309" t="s">
        <v>835</v>
      </c>
      <c r="AS309" t="s">
        <v>433</v>
      </c>
      <c r="AV309" s="17" t="s">
        <v>30</v>
      </c>
      <c r="AW309" s="17" t="s">
        <v>30</v>
      </c>
      <c r="AX309" s="16" t="str">
        <f t="shared" si="35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9" s="17" t="str">
        <f t="shared" si="356"/>
        <v>&lt;img src=@img/outdoor.png@&gt;</v>
      </c>
      <c r="AZ309" s="17" t="str">
        <f t="shared" si="357"/>
        <v/>
      </c>
      <c r="BA309" s="17" t="str">
        <f t="shared" si="358"/>
        <v/>
      </c>
      <c r="BB309" s="17" t="str">
        <f t="shared" si="359"/>
        <v/>
      </c>
      <c r="BC309" s="17" t="str">
        <f t="shared" si="360"/>
        <v/>
      </c>
      <c r="BD309" s="17" t="str">
        <f t="shared" si="361"/>
        <v>&lt;img src=@img/outdoor.png@&gt;</v>
      </c>
      <c r="BE309" s="17" t="str">
        <f t="shared" si="362"/>
        <v>outdoor  low Downtown</v>
      </c>
      <c r="BF309" s="17" t="str">
        <f t="shared" si="363"/>
        <v>Downtown</v>
      </c>
      <c r="BG309" s="17">
        <v>39.751987</v>
      </c>
      <c r="BH309" s="17">
        <v>-104.98714699999999</v>
      </c>
      <c r="BI309" s="17" t="str">
        <f t="shared" si="354"/>
        <v>[39.751987,-104.987147],</v>
      </c>
      <c r="BK309" t="str">
        <f t="shared" si="364"/>
        <v/>
      </c>
      <c r="BL309" s="7"/>
    </row>
    <row r="310" spans="2:64" ht="18.75" customHeight="1">
      <c r="B310" t="s">
        <v>167</v>
      </c>
      <c r="C310" t="s">
        <v>321</v>
      </c>
      <c r="E310" t="s">
        <v>1085</v>
      </c>
      <c r="G310" t="s">
        <v>565</v>
      </c>
      <c r="J310" s="17" t="s">
        <v>443</v>
      </c>
      <c r="K310" s="17" t="s">
        <v>438</v>
      </c>
      <c r="L310" s="17" t="s">
        <v>443</v>
      </c>
      <c r="M310" s="17" t="s">
        <v>438</v>
      </c>
      <c r="N310" s="17" t="s">
        <v>443</v>
      </c>
      <c r="O310" s="17" t="s">
        <v>438</v>
      </c>
      <c r="P310" s="17" t="s">
        <v>443</v>
      </c>
      <c r="Q310" s="17" t="s">
        <v>438</v>
      </c>
      <c r="R310" s="17" t="s">
        <v>443</v>
      </c>
      <c r="S310" s="17" t="s">
        <v>438</v>
      </c>
      <c r="T310" s="17"/>
      <c r="U310" s="17"/>
      <c r="V310" s="8" t="s">
        <v>369</v>
      </c>
      <c r="W310" s="17" t="str">
        <f t="shared" si="332"/>
        <v/>
      </c>
      <c r="X310" s="17" t="str">
        <f t="shared" si="333"/>
        <v/>
      </c>
      <c r="Y310" s="17">
        <f t="shared" si="334"/>
        <v>16</v>
      </c>
      <c r="Z310" s="17">
        <f t="shared" si="335"/>
        <v>18</v>
      </c>
      <c r="AA310" s="17">
        <f t="shared" si="336"/>
        <v>16</v>
      </c>
      <c r="AB310" s="17">
        <f t="shared" si="337"/>
        <v>18</v>
      </c>
      <c r="AC310" s="17">
        <f t="shared" si="338"/>
        <v>16</v>
      </c>
      <c r="AD310" s="17">
        <f t="shared" si="339"/>
        <v>18</v>
      </c>
      <c r="AE310" s="17">
        <f t="shared" si="340"/>
        <v>16</v>
      </c>
      <c r="AF310" s="17">
        <f t="shared" si="341"/>
        <v>18</v>
      </c>
      <c r="AG310" s="17">
        <f t="shared" si="342"/>
        <v>16</v>
      </c>
      <c r="AH310" s="17">
        <f t="shared" si="343"/>
        <v>18</v>
      </c>
      <c r="AI310" s="17" t="str">
        <f t="shared" si="344"/>
        <v/>
      </c>
      <c r="AJ310" s="17" t="str">
        <f t="shared" si="345"/>
        <v/>
      </c>
      <c r="AK310" s="17" t="str">
        <f t="shared" si="346"/>
        <v/>
      </c>
      <c r="AL310" s="17" t="str">
        <f t="shared" si="347"/>
        <v>4pm-6pm</v>
      </c>
      <c r="AM310" s="17" t="str">
        <f t="shared" si="348"/>
        <v>4pm-6pm</v>
      </c>
      <c r="AN310" s="17" t="str">
        <f t="shared" si="349"/>
        <v>4pm-6pm</v>
      </c>
      <c r="AO310" s="17" t="str">
        <f t="shared" si="350"/>
        <v>4pm-6pm</v>
      </c>
      <c r="AP310" s="17" t="str">
        <f t="shared" si="351"/>
        <v>4pm-6pm</v>
      </c>
      <c r="AQ310" s="17" t="str">
        <f t="shared" si="352"/>
        <v/>
      </c>
      <c r="AR310" s="17" t="s">
        <v>748</v>
      </c>
      <c r="AV310" s="17" t="s">
        <v>29</v>
      </c>
      <c r="AW310" s="17" t="s">
        <v>29</v>
      </c>
      <c r="AX310" s="16" t="str">
        <f t="shared" si="35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0" s="17" t="str">
        <f t="shared" si="356"/>
        <v/>
      </c>
      <c r="AZ310" s="17" t="str">
        <f t="shared" si="357"/>
        <v/>
      </c>
      <c r="BA310" s="17" t="str">
        <f t="shared" si="358"/>
        <v/>
      </c>
      <c r="BB310" s="17" t="str">
        <f t="shared" si="359"/>
        <v>&lt;img src=@img/drinkicon.png@&gt;</v>
      </c>
      <c r="BC310" s="17" t="str">
        <f t="shared" si="360"/>
        <v>&lt;img src=@img/foodicon.png@&gt;</v>
      </c>
      <c r="BD310" s="17" t="str">
        <f t="shared" si="361"/>
        <v>&lt;img src=@img/drinkicon.png@&gt;&lt;img src=@img/foodicon.png@&gt;</v>
      </c>
      <c r="BE310" s="17" t="str">
        <f t="shared" si="362"/>
        <v>drink food  low Ballpark</v>
      </c>
      <c r="BF310" s="17" t="str">
        <f t="shared" si="363"/>
        <v>Ballpark</v>
      </c>
      <c r="BG310" s="17">
        <v>39.753321999999997</v>
      </c>
      <c r="BH310" s="17">
        <v>-104.991506</v>
      </c>
      <c r="BI310" s="17" t="str">
        <f t="shared" si="354"/>
        <v>[39.753322,-104.991506],</v>
      </c>
      <c r="BK310" t="str">
        <f t="shared" si="364"/>
        <v/>
      </c>
      <c r="BL310" s="7"/>
    </row>
  </sheetData>
  <autoFilter ref="C1:C289"/>
  <sortState ref="B2:BL307">
    <sortCondition ref="B2:B307"/>
  </sortState>
  <hyperlinks>
    <hyperlink ref="AR207" r:id="rId1"/>
    <hyperlink ref="B23" r:id="rId2" display="https://www.yelp.com/biz/backstreet-tavern-and-grill-aurora?osq=Happy+Hour"/>
    <hyperlink ref="B132" r:id="rId3" display="https://www.yelp.com/biz/improper-city-denver?osq=Happy+Hour"/>
    <hyperlink ref="B179" r:id="rId4" display="https://www.yelp.com/biz/neighbors-denver?osq=Happy+Hour"/>
    <hyperlink ref="AR274" r:id="rId5"/>
    <hyperlink ref="AR77" r:id="rId6"/>
    <hyperlink ref="AR305" r:id="rId7"/>
    <hyperlink ref="AR272" r:id="rId8"/>
    <hyperlink ref="AR184" r:id="rId9"/>
    <hyperlink ref="AR279" r:id="rId10"/>
    <hyperlink ref="G52"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 ref="AR149"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cols>
    <col min="1" max="1" width="8.7109375" style="17"/>
  </cols>
  <sheetData>
    <row r="1" spans="1:7" s="17" customFormat="1">
      <c r="A1" s="17" t="s">
        <v>1224</v>
      </c>
      <c r="B1" s="17" t="s">
        <v>1225</v>
      </c>
      <c r="C1" s="17" t="s">
        <v>1226</v>
      </c>
      <c r="D1" s="17" t="s">
        <v>1227</v>
      </c>
      <c r="E1" s="17" t="s">
        <v>1228</v>
      </c>
      <c r="F1" s="17" t="s">
        <v>1229</v>
      </c>
      <c r="G1" s="17" t="s">
        <v>1230</v>
      </c>
    </row>
    <row r="2" spans="1:7">
      <c r="A2" s="17">
        <v>39.755760000000002</v>
      </c>
      <c r="B2" s="17">
        <v>-104.99021</v>
      </c>
      <c r="C2" s="17" t="s">
        <v>1172</v>
      </c>
      <c r="D2" t="s">
        <v>1172</v>
      </c>
      <c r="F2" t="s">
        <v>1231</v>
      </c>
      <c r="G2" t="s">
        <v>1232</v>
      </c>
    </row>
    <row r="3" spans="1:7">
      <c r="A3" s="17">
        <v>39.732250000000001</v>
      </c>
      <c r="B3" s="17">
        <v>-105.00512999999999</v>
      </c>
      <c r="C3" s="17" t="s">
        <v>1176</v>
      </c>
      <c r="D3" t="s">
        <v>1176</v>
      </c>
      <c r="F3" t="s">
        <v>1231</v>
      </c>
      <c r="G3" t="s">
        <v>1232</v>
      </c>
    </row>
    <row r="4" spans="1:7">
      <c r="A4" s="17">
        <v>39.754260000000002</v>
      </c>
      <c r="B4" s="17">
        <v>-104.99066000000001</v>
      </c>
      <c r="C4" s="17" t="s">
        <v>1179</v>
      </c>
      <c r="D4" t="s">
        <v>1233</v>
      </c>
      <c r="F4" t="s">
        <v>1231</v>
      </c>
      <c r="G4" t="s">
        <v>1232</v>
      </c>
    </row>
    <row r="5" spans="1:7">
      <c r="A5" s="17">
        <v>39.725490000000001</v>
      </c>
      <c r="B5" s="17">
        <v>-104.97929000000001</v>
      </c>
      <c r="C5" s="8" t="s">
        <v>1183</v>
      </c>
      <c r="D5" t="s">
        <v>1234</v>
      </c>
      <c r="F5" t="s">
        <v>1231</v>
      </c>
      <c r="G5" t="s">
        <v>1232</v>
      </c>
    </row>
    <row r="6" spans="1:7">
      <c r="A6" s="17">
        <v>39.753819999999997</v>
      </c>
      <c r="B6" s="17">
        <v>-104.99643</v>
      </c>
      <c r="C6" s="17" t="s">
        <v>1187</v>
      </c>
      <c r="D6" t="s">
        <v>1235</v>
      </c>
      <c r="F6" t="s">
        <v>1231</v>
      </c>
      <c r="G6" t="s">
        <v>1232</v>
      </c>
    </row>
    <row r="7" spans="1:7">
      <c r="A7" s="17">
        <v>39.709600000000002</v>
      </c>
      <c r="B7" s="17">
        <v>-104.98058</v>
      </c>
      <c r="C7" s="17" t="s">
        <v>1191</v>
      </c>
      <c r="D7" t="s">
        <v>1236</v>
      </c>
      <c r="F7" t="s">
        <v>1231</v>
      </c>
      <c r="G7" t="s">
        <v>1232</v>
      </c>
    </row>
    <row r="8" spans="1:7">
      <c r="A8" s="17">
        <v>39.76211</v>
      </c>
      <c r="B8" s="17">
        <v>-105.01622999999999</v>
      </c>
      <c r="C8" s="8" t="s">
        <v>1196</v>
      </c>
      <c r="D8" t="s">
        <v>1237</v>
      </c>
      <c r="F8" t="s">
        <v>1231</v>
      </c>
      <c r="G8" t="s">
        <v>1232</v>
      </c>
    </row>
    <row r="9" spans="1:7">
      <c r="A9" s="17">
        <v>39.748190000000001</v>
      </c>
      <c r="B9" s="17">
        <v>-104.99897</v>
      </c>
      <c r="C9" s="17" t="s">
        <v>1199</v>
      </c>
      <c r="D9" t="s">
        <v>1238</v>
      </c>
      <c r="F9" t="s">
        <v>1231</v>
      </c>
      <c r="G9" t="s">
        <v>1232</v>
      </c>
    </row>
    <row r="10" spans="1:7">
      <c r="A10" s="17">
        <v>39.759590000000003</v>
      </c>
      <c r="B10" s="17">
        <v>-104.98604</v>
      </c>
      <c r="C10" s="17" t="s">
        <v>1202</v>
      </c>
      <c r="D10" t="s">
        <v>1239</v>
      </c>
      <c r="F10" t="s">
        <v>1231</v>
      </c>
      <c r="G10" t="s">
        <v>1232</v>
      </c>
    </row>
    <row r="11" spans="1:7">
      <c r="A11" s="17">
        <v>39.727409999999999</v>
      </c>
      <c r="B11" s="17">
        <v>-104.98388</v>
      </c>
      <c r="C11" s="8" t="s">
        <v>1206</v>
      </c>
      <c r="D11" t="s">
        <v>1240</v>
      </c>
      <c r="F11" t="s">
        <v>1231</v>
      </c>
      <c r="G11" t="s">
        <v>1232</v>
      </c>
    </row>
    <row r="12" spans="1:7">
      <c r="A12" s="17">
        <v>39.763539999999999</v>
      </c>
      <c r="B12" s="17">
        <v>-105.01106</v>
      </c>
      <c r="C12" s="8" t="s">
        <v>1212</v>
      </c>
      <c r="D12" t="s">
        <v>1241</v>
      </c>
      <c r="F12" t="s">
        <v>1231</v>
      </c>
      <c r="G12" t="s">
        <v>1232</v>
      </c>
    </row>
    <row r="13" spans="1:7">
      <c r="A13" s="17">
        <v>39.768740000000001</v>
      </c>
      <c r="B13" s="17">
        <v>-104.9798</v>
      </c>
      <c r="C13" s="17" t="s">
        <v>1214</v>
      </c>
      <c r="D13" t="s">
        <v>1214</v>
      </c>
      <c r="F13" t="s">
        <v>1231</v>
      </c>
      <c r="G13" t="s">
        <v>1232</v>
      </c>
    </row>
    <row r="14" spans="1:7">
      <c r="A14" s="17">
        <v>39.751339999999999</v>
      </c>
      <c r="B14" s="17">
        <v>-105.00048</v>
      </c>
      <c r="C14" s="17" t="s">
        <v>1219</v>
      </c>
      <c r="D14" t="s">
        <v>1242</v>
      </c>
      <c r="F14" t="s">
        <v>1231</v>
      </c>
      <c r="G14" t="s">
        <v>1232</v>
      </c>
    </row>
    <row r="15" spans="1:7">
      <c r="A15" s="17">
        <v>39.717610000000001</v>
      </c>
      <c r="B15" s="17">
        <v>-104.94761</v>
      </c>
      <c r="C15" s="17" t="s">
        <v>1221</v>
      </c>
      <c r="D15" t="s">
        <v>1243</v>
      </c>
      <c r="F15" t="s">
        <v>1231</v>
      </c>
      <c r="G15" t="s">
        <v>1232</v>
      </c>
    </row>
    <row r="16" spans="1:7">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8"/>
    </row>
    <row r="25" spans="2:3">
      <c r="B25" s="17"/>
      <c r="C25" s="8"/>
    </row>
    <row r="26" spans="2:3">
      <c r="B26" s="17"/>
      <c r="C26" s="8"/>
    </row>
    <row r="27" spans="2:3">
      <c r="B27" s="17"/>
      <c r="C27" s="8"/>
    </row>
    <row r="28" spans="2:3">
      <c r="B28" s="17"/>
      <c r="C28" s="17"/>
    </row>
    <row r="29" spans="2:3">
      <c r="B29" s="17"/>
      <c r="C29" s="17"/>
    </row>
    <row r="30" spans="2:3">
      <c r="B30" s="17"/>
      <c r="C30" s="17"/>
    </row>
    <row r="31" spans="2:3">
      <c r="B31" s="17"/>
      <c r="C31" s="8"/>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8"/>
    </row>
    <row r="51" spans="2:3">
      <c r="B51" s="17"/>
      <c r="C51" s="8"/>
    </row>
    <row r="52" spans="2:3">
      <c r="B52" s="17"/>
      <c r="C52" s="8"/>
    </row>
    <row r="53" spans="2:3">
      <c r="B53" s="17"/>
      <c r="C53" s="8"/>
    </row>
    <row r="54" spans="2:3">
      <c r="B54" s="17"/>
      <c r="C54" s="8"/>
    </row>
    <row r="55" spans="2:3">
      <c r="B55" s="17"/>
      <c r="C55" s="8"/>
    </row>
    <row r="56" spans="2:3">
      <c r="B56" s="17"/>
      <c r="C56" s="8"/>
    </row>
    <row r="57" spans="2:3">
      <c r="B57" s="17"/>
      <c r="C57" s="8"/>
    </row>
    <row r="58" spans="2:3">
      <c r="B58" s="17"/>
      <c r="C58" s="8"/>
    </row>
    <row r="59" spans="2:3">
      <c r="B59" s="17"/>
      <c r="C59" s="8"/>
    </row>
    <row r="60" spans="2:3">
      <c r="B60" s="17"/>
      <c r="C60" s="8"/>
    </row>
    <row r="61" spans="2:3">
      <c r="B61" s="17"/>
      <c r="C61" s="8"/>
    </row>
    <row r="62" spans="2:3">
      <c r="B62" s="17"/>
      <c r="C62" s="17"/>
    </row>
    <row r="63" spans="2:3">
      <c r="B63" s="17"/>
      <c r="C63" s="8"/>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8"/>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8"/>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8"/>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C265" s="17"/>
    </row>
    <row r="266" spans="2:3">
      <c r="C266" s="17"/>
    </row>
    <row r="267" spans="2:3">
      <c r="C267" s="17"/>
    </row>
    <row r="268" spans="2:3">
      <c r="C268" s="17"/>
    </row>
    <row r="269" spans="2:3">
      <c r="C269" s="17"/>
    </row>
    <row r="270" spans="2:3">
      <c r="C270" s="17"/>
    </row>
    <row r="271" spans="2:3">
      <c r="C271" s="17"/>
    </row>
    <row r="272" spans="2: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2019-03-06T23:36:29Z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