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2280"/>
  </bookViews>
  <sheets>
    <sheet name="Sheet1" sheetId="1" r:id="rId1"/>
    <sheet name="Sheet2" sheetId="2" r:id="rId2"/>
  </sheets>
  <definedNames>
    <definedName name="_xlnm._FilterDatabase" localSheetId="0" hidden="1">Sheet1!$C$1:$C$304</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227" i="1" l="1"/>
  <c r="AZ227" i="1"/>
  <c r="BA227" i="1"/>
  <c r="BB227" i="1"/>
  <c r="BC227" i="1"/>
  <c r="BD227" i="1" s="1"/>
  <c r="BE227" i="1"/>
  <c r="BF227" i="1"/>
  <c r="BI227" i="1"/>
  <c r="BK227" i="1"/>
  <c r="W227" i="1"/>
  <c r="X227" i="1"/>
  <c r="Y227" i="1"/>
  <c r="Z227" i="1"/>
  <c r="AA227" i="1"/>
  <c r="AB227" i="1"/>
  <c r="AC227" i="1"/>
  <c r="AD227" i="1"/>
  <c r="AE227" i="1"/>
  <c r="AO227" i="1" s="1"/>
  <c r="AF227" i="1"/>
  <c r="AG227" i="1"/>
  <c r="AP227" i="1" s="1"/>
  <c r="AH227" i="1"/>
  <c r="AI227" i="1"/>
  <c r="AJ227" i="1"/>
  <c r="AK227" i="1"/>
  <c r="AL227" i="1"/>
  <c r="AM227" i="1"/>
  <c r="AN227" i="1"/>
  <c r="AQ227" i="1"/>
  <c r="AX227" i="1"/>
  <c r="AX190" i="1"/>
  <c r="AY190" i="1"/>
  <c r="AZ190" i="1"/>
  <c r="BA190" i="1"/>
  <c r="BB190" i="1"/>
  <c r="BD190" i="1" s="1"/>
  <c r="BC190" i="1"/>
  <c r="BE190" i="1"/>
  <c r="BF190" i="1"/>
  <c r="BI190" i="1"/>
  <c r="BK190" i="1"/>
  <c r="W190" i="1"/>
  <c r="X190" i="1"/>
  <c r="Y190" i="1"/>
  <c r="Z190" i="1"/>
  <c r="AA190" i="1"/>
  <c r="AB190" i="1"/>
  <c r="AC190" i="1"/>
  <c r="AN190" i="1" s="1"/>
  <c r="AD190" i="1"/>
  <c r="AE190" i="1"/>
  <c r="AO190" i="1" s="1"/>
  <c r="AF190" i="1"/>
  <c r="AG190" i="1"/>
  <c r="AP190" i="1" s="1"/>
  <c r="AH190" i="1"/>
  <c r="AI190" i="1"/>
  <c r="AJ190" i="1"/>
  <c r="AK190" i="1"/>
  <c r="AL190" i="1"/>
  <c r="AM190" i="1"/>
  <c r="AQ190" i="1"/>
  <c r="AX177" i="1"/>
  <c r="AY177" i="1"/>
  <c r="AZ177" i="1"/>
  <c r="BA177" i="1"/>
  <c r="BB177" i="1"/>
  <c r="BC177" i="1"/>
  <c r="BD177" i="1"/>
  <c r="BE177" i="1"/>
  <c r="BF177" i="1"/>
  <c r="BI177" i="1"/>
  <c r="W177" i="1"/>
  <c r="X177" i="1"/>
  <c r="Y177" i="1"/>
  <c r="Z177" i="1"/>
  <c r="AA177" i="1"/>
  <c r="AB177" i="1"/>
  <c r="AC177" i="1"/>
  <c r="AN177" i="1" s="1"/>
  <c r="AD177" i="1"/>
  <c r="AE177" i="1"/>
  <c r="AO177" i="1" s="1"/>
  <c r="AF177" i="1"/>
  <c r="AG177" i="1"/>
  <c r="AH177" i="1"/>
  <c r="AI177" i="1"/>
  <c r="AJ177" i="1"/>
  <c r="AK177" i="1"/>
  <c r="AL177" i="1"/>
  <c r="AM177" i="1"/>
  <c r="AP177" i="1"/>
  <c r="AQ177" i="1"/>
  <c r="AX110" i="1"/>
  <c r="AY110" i="1"/>
  <c r="AZ110" i="1"/>
  <c r="BA110" i="1"/>
  <c r="BB110" i="1"/>
  <c r="BD110" i="1" s="1"/>
  <c r="BC110" i="1"/>
  <c r="BE110" i="1"/>
  <c r="BF110" i="1"/>
  <c r="BI110" i="1"/>
  <c r="BK110" i="1"/>
  <c r="W110" i="1"/>
  <c r="X110" i="1"/>
  <c r="Y110" i="1"/>
  <c r="Z110" i="1"/>
  <c r="AA110" i="1"/>
  <c r="AB110" i="1"/>
  <c r="AM110" i="1" s="1"/>
  <c r="AC110" i="1"/>
  <c r="AD110" i="1"/>
  <c r="AN110" i="1" s="1"/>
  <c r="AE110" i="1"/>
  <c r="AO110" i="1" s="1"/>
  <c r="AF110" i="1"/>
  <c r="AG110" i="1"/>
  <c r="AP110" i="1" s="1"/>
  <c r="AH110" i="1"/>
  <c r="AI110" i="1"/>
  <c r="AJ110" i="1"/>
  <c r="AK110" i="1"/>
  <c r="AL110" i="1"/>
  <c r="AQ110" i="1"/>
  <c r="AX84" i="1"/>
  <c r="AY84" i="1"/>
  <c r="AZ84" i="1"/>
  <c r="BA84" i="1"/>
  <c r="BD84" i="1" s="1"/>
  <c r="BB84" i="1"/>
  <c r="BC84" i="1"/>
  <c r="BE84" i="1"/>
  <c r="BF84" i="1"/>
  <c r="BI84" i="1"/>
  <c r="W84" i="1"/>
  <c r="X84" i="1"/>
  <c r="Y84" i="1"/>
  <c r="Z84" i="1"/>
  <c r="AA84" i="1"/>
  <c r="AB84" i="1"/>
  <c r="AC84" i="1"/>
  <c r="AN84" i="1" s="1"/>
  <c r="AD84" i="1"/>
  <c r="AE84" i="1"/>
  <c r="AO84" i="1" s="1"/>
  <c r="AF84" i="1"/>
  <c r="AG84" i="1"/>
  <c r="AH84" i="1"/>
  <c r="AI84" i="1"/>
  <c r="AJ84" i="1"/>
  <c r="AK84" i="1"/>
  <c r="AL84" i="1"/>
  <c r="AM84" i="1"/>
  <c r="AP84" i="1"/>
  <c r="AQ84" i="1"/>
  <c r="AX66" i="1"/>
  <c r="AY66" i="1"/>
  <c r="AZ66" i="1"/>
  <c r="BA66" i="1"/>
  <c r="BB66" i="1"/>
  <c r="BC66" i="1"/>
  <c r="BD66" i="1" s="1"/>
  <c r="BE66" i="1"/>
  <c r="BF66" i="1"/>
  <c r="BI66" i="1"/>
  <c r="BK66" i="1"/>
  <c r="W66" i="1"/>
  <c r="X66" i="1"/>
  <c r="Y66" i="1"/>
  <c r="Z66" i="1"/>
  <c r="AA66" i="1"/>
  <c r="AB66" i="1"/>
  <c r="AC66" i="1"/>
  <c r="AN66" i="1" s="1"/>
  <c r="AD66" i="1"/>
  <c r="AE66" i="1"/>
  <c r="AO66" i="1" s="1"/>
  <c r="AF66" i="1"/>
  <c r="AG66" i="1"/>
  <c r="AP66" i="1" s="1"/>
  <c r="AH66" i="1"/>
  <c r="AI66" i="1"/>
  <c r="AJ66" i="1"/>
  <c r="AK66" i="1"/>
  <c r="AL66" i="1"/>
  <c r="AM66" i="1"/>
  <c r="AQ66" i="1"/>
  <c r="AX57" i="1"/>
  <c r="AY57" i="1"/>
  <c r="AZ57" i="1"/>
  <c r="BA57" i="1"/>
  <c r="BB57" i="1"/>
  <c r="BC57" i="1"/>
  <c r="BD57" i="1" s="1"/>
  <c r="BE57" i="1"/>
  <c r="BF57" i="1"/>
  <c r="BI57" i="1"/>
  <c r="W57" i="1"/>
  <c r="X57" i="1"/>
  <c r="Y57" i="1"/>
  <c r="Z57" i="1"/>
  <c r="AA57" i="1"/>
  <c r="AB57" i="1"/>
  <c r="AC57" i="1"/>
  <c r="AN57" i="1" s="1"/>
  <c r="AD57" i="1"/>
  <c r="AE57" i="1"/>
  <c r="AO57" i="1" s="1"/>
  <c r="AF57" i="1"/>
  <c r="AG57" i="1"/>
  <c r="AP57" i="1" s="1"/>
  <c r="AH57" i="1"/>
  <c r="AI57" i="1"/>
  <c r="AJ57" i="1"/>
  <c r="AK57" i="1"/>
  <c r="AL57" i="1"/>
  <c r="AM57" i="1"/>
  <c r="AQ57" i="1"/>
  <c r="AX56" i="1"/>
  <c r="AY56" i="1"/>
  <c r="AZ56" i="1"/>
  <c r="BD56" i="1" s="1"/>
  <c r="BA56" i="1"/>
  <c r="BB56" i="1"/>
  <c r="BC56" i="1"/>
  <c r="BE56" i="1"/>
  <c r="BF56" i="1"/>
  <c r="BI56" i="1"/>
  <c r="W56" i="1"/>
  <c r="X56" i="1"/>
  <c r="Y56" i="1"/>
  <c r="AL56" i="1" s="1"/>
  <c r="Z56" i="1"/>
  <c r="AA56" i="1"/>
  <c r="AM56" i="1" s="1"/>
  <c r="AB56" i="1"/>
  <c r="AC56" i="1"/>
  <c r="AD56" i="1"/>
  <c r="AE56" i="1"/>
  <c r="AO56" i="1" s="1"/>
  <c r="AF56" i="1"/>
  <c r="AG56" i="1"/>
  <c r="AP56" i="1" s="1"/>
  <c r="AH56" i="1"/>
  <c r="AI56" i="1"/>
  <c r="AJ56" i="1"/>
  <c r="AK56" i="1"/>
  <c r="AN56" i="1"/>
  <c r="AQ56" i="1"/>
  <c r="BF310" i="1" l="1"/>
  <c r="BF309" i="1"/>
  <c r="BI43" i="1" l="1"/>
  <c r="W43" i="1"/>
  <c r="X43" i="1"/>
  <c r="Y43" i="1"/>
  <c r="Z43" i="1"/>
  <c r="AA43" i="1"/>
  <c r="AB43" i="1"/>
  <c r="AC43" i="1"/>
  <c r="AN43" i="1" s="1"/>
  <c r="AD43" i="1"/>
  <c r="AE43" i="1"/>
  <c r="AO43" i="1" s="1"/>
  <c r="AF43" i="1"/>
  <c r="AG43" i="1"/>
  <c r="AP43" i="1" s="1"/>
  <c r="AH43" i="1"/>
  <c r="AI43" i="1"/>
  <c r="AQ43" i="1" s="1"/>
  <c r="AJ43" i="1"/>
  <c r="AK43" i="1"/>
  <c r="AL43" i="1"/>
  <c r="AM43" i="1"/>
  <c r="AX43" i="1"/>
  <c r="AY43" i="1"/>
  <c r="AZ43" i="1"/>
  <c r="BA43" i="1"/>
  <c r="BB43" i="1"/>
  <c r="BC43" i="1"/>
  <c r="BE43" i="1"/>
  <c r="BF43" i="1"/>
  <c r="BD43" i="1" l="1"/>
  <c r="AX242" i="1"/>
  <c r="AY242" i="1"/>
  <c r="AZ242" i="1"/>
  <c r="BA242" i="1"/>
  <c r="BB242" i="1"/>
  <c r="BC242" i="1"/>
  <c r="BE242" i="1"/>
  <c r="BF242" i="1"/>
  <c r="BI242" i="1"/>
  <c r="W242" i="1"/>
  <c r="X242" i="1"/>
  <c r="Y242" i="1"/>
  <c r="Z242" i="1"/>
  <c r="AL242" i="1" s="1"/>
  <c r="AA242" i="1"/>
  <c r="AB242" i="1"/>
  <c r="AC242" i="1"/>
  <c r="AD242" i="1"/>
  <c r="AE242" i="1"/>
  <c r="AF242" i="1"/>
  <c r="AG242" i="1"/>
  <c r="AH242" i="1"/>
  <c r="AI242" i="1"/>
  <c r="AJ242" i="1"/>
  <c r="AX222" i="1"/>
  <c r="AY222" i="1"/>
  <c r="AZ222" i="1"/>
  <c r="BA222" i="1"/>
  <c r="BB222" i="1"/>
  <c r="BC222" i="1"/>
  <c r="BE222" i="1"/>
  <c r="BF222" i="1"/>
  <c r="BI222" i="1"/>
  <c r="W222" i="1"/>
  <c r="AK222" i="1" s="1"/>
  <c r="X222" i="1"/>
  <c r="Y222" i="1"/>
  <c r="Z222" i="1"/>
  <c r="AA222" i="1"/>
  <c r="AB222" i="1"/>
  <c r="AC222" i="1"/>
  <c r="AD222" i="1"/>
  <c r="AE222" i="1"/>
  <c r="AO222" i="1" s="1"/>
  <c r="AF222" i="1"/>
  <c r="AG222" i="1"/>
  <c r="AH222" i="1"/>
  <c r="AI222" i="1"/>
  <c r="AQ222" i="1" s="1"/>
  <c r="AJ222" i="1"/>
  <c r="AQ242" i="1" l="1"/>
  <c r="AO242" i="1"/>
  <c r="AM242" i="1"/>
  <c r="AK242" i="1"/>
  <c r="AP222" i="1"/>
  <c r="AN222" i="1"/>
  <c r="AL222" i="1"/>
  <c r="AP242" i="1"/>
  <c r="AM222" i="1"/>
  <c r="BD222" i="1"/>
  <c r="AN242" i="1"/>
  <c r="BD242" i="1"/>
  <c r="Y126" i="1"/>
  <c r="AL126" i="1" s="1"/>
  <c r="BI75" i="1" l="1"/>
  <c r="AX75" i="1"/>
  <c r="AY75" i="1"/>
  <c r="AZ75" i="1"/>
  <c r="BA75" i="1"/>
  <c r="BB75" i="1"/>
  <c r="BC75" i="1"/>
  <c r="BE75" i="1"/>
  <c r="BF75" i="1"/>
  <c r="W75" i="1"/>
  <c r="X75" i="1"/>
  <c r="Y75" i="1"/>
  <c r="Z75" i="1"/>
  <c r="AA75" i="1"/>
  <c r="AB75" i="1"/>
  <c r="AC75" i="1"/>
  <c r="AD75" i="1"/>
  <c r="AE75" i="1"/>
  <c r="AF75" i="1"/>
  <c r="AG75" i="1"/>
  <c r="AH75" i="1"/>
  <c r="AI75" i="1"/>
  <c r="AJ75" i="1"/>
  <c r="AK75" i="1"/>
  <c r="AO75" i="1" l="1"/>
  <c r="AM75" i="1"/>
  <c r="AQ75" i="1"/>
  <c r="BD75" i="1"/>
  <c r="AL75" i="1"/>
  <c r="AN75" i="1"/>
  <c r="AP75" i="1"/>
  <c r="AX158" i="1"/>
  <c r="AY158" i="1"/>
  <c r="AZ158" i="1"/>
  <c r="BA158" i="1"/>
  <c r="BB158" i="1"/>
  <c r="BC158" i="1"/>
  <c r="BE158" i="1"/>
  <c r="BF158" i="1"/>
  <c r="BI158" i="1"/>
  <c r="W158" i="1"/>
  <c r="X158" i="1"/>
  <c r="Y158" i="1"/>
  <c r="Z158" i="1"/>
  <c r="AL158" i="1" s="1"/>
  <c r="AA158" i="1"/>
  <c r="AB158" i="1"/>
  <c r="AC158" i="1"/>
  <c r="AD158" i="1"/>
  <c r="AE158" i="1"/>
  <c r="AF158" i="1"/>
  <c r="AG158" i="1"/>
  <c r="AH158" i="1"/>
  <c r="AI158" i="1"/>
  <c r="AJ158"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58" i="1"/>
  <c r="AN158" i="1"/>
  <c r="AL18" i="1"/>
  <c r="AO18" i="1"/>
  <c r="AM18" i="1"/>
  <c r="BD18" i="1"/>
  <c r="AQ158" i="1"/>
  <c r="AO158" i="1"/>
  <c r="AM158" i="1"/>
  <c r="AK158" i="1"/>
  <c r="BD158" i="1"/>
  <c r="BI155" i="1"/>
  <c r="BF155" i="1"/>
  <c r="AX155" i="1"/>
  <c r="AY155" i="1"/>
  <c r="AZ155" i="1"/>
  <c r="BA155" i="1"/>
  <c r="BB155" i="1"/>
  <c r="BC155" i="1"/>
  <c r="BE155" i="1"/>
  <c r="AJ155" i="1"/>
  <c r="W155" i="1"/>
  <c r="X155" i="1"/>
  <c r="Y155" i="1"/>
  <c r="Z155" i="1"/>
  <c r="AA155" i="1"/>
  <c r="AB155" i="1"/>
  <c r="AC155" i="1"/>
  <c r="AD155" i="1"/>
  <c r="AE155" i="1"/>
  <c r="AF155" i="1"/>
  <c r="AG155" i="1"/>
  <c r="AH155" i="1"/>
  <c r="AI155" i="1"/>
  <c r="AQ155" i="1" s="1"/>
  <c r="AO155" i="1" l="1"/>
  <c r="AM155" i="1"/>
  <c r="AP155" i="1"/>
  <c r="AN155" i="1"/>
  <c r="AL155" i="1"/>
  <c r="AK155" i="1"/>
  <c r="BD155"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33" i="1"/>
  <c r="AY133" i="1"/>
  <c r="AZ133" i="1"/>
  <c r="BA133" i="1"/>
  <c r="BB133" i="1"/>
  <c r="BC133" i="1"/>
  <c r="BE133" i="1"/>
  <c r="BF133" i="1"/>
  <c r="BI133" i="1"/>
  <c r="W133" i="1"/>
  <c r="X133" i="1"/>
  <c r="Y133" i="1"/>
  <c r="Z133" i="1"/>
  <c r="AL133" i="1" s="1"/>
  <c r="AA133" i="1"/>
  <c r="AB133" i="1"/>
  <c r="AC133" i="1"/>
  <c r="AD133" i="1"/>
  <c r="AE133" i="1"/>
  <c r="AF133" i="1"/>
  <c r="AG133" i="1"/>
  <c r="AH133" i="1"/>
  <c r="AI133" i="1"/>
  <c r="AJ133" i="1"/>
  <c r="AX131" i="1"/>
  <c r="AY131" i="1"/>
  <c r="AZ131" i="1"/>
  <c r="BA131" i="1"/>
  <c r="BB131" i="1"/>
  <c r="BC131" i="1"/>
  <c r="BE131" i="1"/>
  <c r="BF131" i="1"/>
  <c r="BI131" i="1"/>
  <c r="W131" i="1"/>
  <c r="X131" i="1"/>
  <c r="Y131" i="1"/>
  <c r="Z131" i="1"/>
  <c r="AL131" i="1" s="1"/>
  <c r="AA131" i="1"/>
  <c r="AB131" i="1"/>
  <c r="AC131" i="1"/>
  <c r="AD131" i="1"/>
  <c r="AN131" i="1" s="1"/>
  <c r="AE131" i="1"/>
  <c r="AF131" i="1"/>
  <c r="AG131" i="1"/>
  <c r="AH131" i="1"/>
  <c r="AI131" i="1"/>
  <c r="AJ131" i="1"/>
  <c r="AP131" i="1" l="1"/>
  <c r="AQ131" i="1"/>
  <c r="AM131" i="1"/>
  <c r="AK131" i="1"/>
  <c r="AQ133" i="1"/>
  <c r="AM133" i="1"/>
  <c r="AK133" i="1"/>
  <c r="AP133" i="1"/>
  <c r="AO131" i="1"/>
  <c r="AO133" i="1"/>
  <c r="BD133" i="1"/>
  <c r="AN133" i="1"/>
  <c r="BD131"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6" i="1"/>
  <c r="BI76" i="1"/>
  <c r="BF76" i="1"/>
  <c r="BE76" i="1"/>
  <c r="BC76" i="1"/>
  <c r="BB76" i="1"/>
  <c r="BA76" i="1"/>
  <c r="AZ76" i="1"/>
  <c r="AY76" i="1"/>
  <c r="AX76" i="1"/>
  <c r="AJ76" i="1"/>
  <c r="AI76" i="1"/>
  <c r="AH76" i="1"/>
  <c r="AG76" i="1"/>
  <c r="AP76" i="1" s="1"/>
  <c r="AF76" i="1"/>
  <c r="AE76" i="1"/>
  <c r="AD76" i="1"/>
  <c r="AC76" i="1"/>
  <c r="AN76" i="1" s="1"/>
  <c r="AB76" i="1"/>
  <c r="AA76" i="1"/>
  <c r="Z76" i="1"/>
  <c r="Y76" i="1"/>
  <c r="AL76" i="1" s="1"/>
  <c r="X76" i="1"/>
  <c r="W76" i="1"/>
  <c r="AK76" i="1" l="1"/>
  <c r="AM76" i="1"/>
  <c r="AO76" i="1"/>
  <c r="AQ76" i="1"/>
  <c r="BD76" i="1"/>
  <c r="AX157" i="1"/>
  <c r="AY157" i="1"/>
  <c r="AZ157" i="1"/>
  <c r="BA157" i="1"/>
  <c r="BB157" i="1"/>
  <c r="BC157" i="1"/>
  <c r="BE157" i="1"/>
  <c r="BF157" i="1"/>
  <c r="BI157" i="1"/>
  <c r="BI316" i="1"/>
  <c r="BI38" i="1"/>
  <c r="BI324" i="1"/>
  <c r="BI289" i="1"/>
  <c r="AX316" i="1"/>
  <c r="AY316" i="1"/>
  <c r="AZ316" i="1"/>
  <c r="BA316" i="1"/>
  <c r="BB316" i="1"/>
  <c r="BC316" i="1"/>
  <c r="BE316" i="1"/>
  <c r="BF316" i="1"/>
  <c r="AX38" i="1"/>
  <c r="AY38" i="1"/>
  <c r="AZ38" i="1"/>
  <c r="BA38" i="1"/>
  <c r="BB38" i="1"/>
  <c r="BC38" i="1"/>
  <c r="BE38" i="1"/>
  <c r="BF38" i="1"/>
  <c r="AX324" i="1"/>
  <c r="AY324" i="1"/>
  <c r="AZ324" i="1"/>
  <c r="BA324" i="1"/>
  <c r="BB324" i="1"/>
  <c r="BC324" i="1"/>
  <c r="BE324" i="1"/>
  <c r="BF324" i="1"/>
  <c r="AX289" i="1"/>
  <c r="AY289" i="1"/>
  <c r="AZ289" i="1"/>
  <c r="BA289" i="1"/>
  <c r="BB289" i="1"/>
  <c r="BC289" i="1"/>
  <c r="BE289" i="1"/>
  <c r="BF289" i="1"/>
  <c r="W316" i="1"/>
  <c r="X316" i="1"/>
  <c r="Y316" i="1"/>
  <c r="Z316" i="1"/>
  <c r="AA316" i="1"/>
  <c r="AB316" i="1"/>
  <c r="AC316" i="1"/>
  <c r="AD316" i="1"/>
  <c r="AE316" i="1"/>
  <c r="AF316" i="1"/>
  <c r="AG316" i="1"/>
  <c r="AH316" i="1"/>
  <c r="AI316" i="1"/>
  <c r="AJ316" i="1"/>
  <c r="AL316" i="1"/>
  <c r="W38" i="1"/>
  <c r="X38" i="1"/>
  <c r="Y38" i="1"/>
  <c r="Z38" i="1"/>
  <c r="AA38" i="1"/>
  <c r="AB38" i="1"/>
  <c r="AC38" i="1"/>
  <c r="AD38" i="1"/>
  <c r="AE38" i="1"/>
  <c r="AF38" i="1"/>
  <c r="AG38" i="1"/>
  <c r="AH38" i="1"/>
  <c r="AI38" i="1"/>
  <c r="AJ38" i="1"/>
  <c r="AL38" i="1"/>
  <c r="AQ38" i="1"/>
  <c r="W324" i="1"/>
  <c r="X324" i="1"/>
  <c r="Y324" i="1"/>
  <c r="Z324" i="1"/>
  <c r="AA324" i="1"/>
  <c r="AB324" i="1"/>
  <c r="AC324" i="1"/>
  <c r="AD324" i="1"/>
  <c r="AE324" i="1"/>
  <c r="AF324" i="1"/>
  <c r="AG324" i="1"/>
  <c r="AH324" i="1"/>
  <c r="AI324" i="1"/>
  <c r="AJ324" i="1"/>
  <c r="AK324" i="1"/>
  <c r="AL324" i="1"/>
  <c r="AQ324" i="1"/>
  <c r="W289" i="1"/>
  <c r="X289" i="1"/>
  <c r="Y289" i="1"/>
  <c r="Z289" i="1"/>
  <c r="AA289" i="1"/>
  <c r="AB289" i="1"/>
  <c r="AC289" i="1"/>
  <c r="AD289" i="1"/>
  <c r="AE289" i="1"/>
  <c r="AF289" i="1"/>
  <c r="AG289" i="1"/>
  <c r="AH289" i="1"/>
  <c r="AI289" i="1"/>
  <c r="AJ289" i="1"/>
  <c r="W157" i="1"/>
  <c r="X157" i="1"/>
  <c r="Y157" i="1"/>
  <c r="Z157" i="1"/>
  <c r="AA157" i="1"/>
  <c r="AB157" i="1"/>
  <c r="AC157" i="1"/>
  <c r="AD157" i="1"/>
  <c r="AE157" i="1"/>
  <c r="AF157" i="1"/>
  <c r="AG157" i="1"/>
  <c r="AH157" i="1"/>
  <c r="AI157" i="1"/>
  <c r="AJ157" i="1"/>
  <c r="AN157" i="1" l="1"/>
  <c r="AL157" i="1"/>
  <c r="AP324" i="1"/>
  <c r="AP157" i="1"/>
  <c r="AQ289" i="1"/>
  <c r="AN324" i="1"/>
  <c r="AP38" i="1"/>
  <c r="AN316" i="1"/>
  <c r="AK289" i="1"/>
  <c r="AP316" i="1"/>
  <c r="BD157" i="1"/>
  <c r="AO324" i="1"/>
  <c r="AM324" i="1"/>
  <c r="AN38" i="1"/>
  <c r="AQ316" i="1"/>
  <c r="AM316" i="1"/>
  <c r="AP289" i="1"/>
  <c r="AO316" i="1"/>
  <c r="AN289" i="1"/>
  <c r="AK316" i="1"/>
  <c r="AO289" i="1"/>
  <c r="AM289" i="1"/>
  <c r="AL289" i="1"/>
  <c r="BD289" i="1"/>
  <c r="BD324" i="1"/>
  <c r="BD316" i="1"/>
  <c r="AQ157" i="1"/>
  <c r="AO157" i="1"/>
  <c r="AM157" i="1"/>
  <c r="AK157" i="1"/>
  <c r="AO38" i="1"/>
  <c r="AM38" i="1"/>
  <c r="AK38" i="1"/>
  <c r="BD38" i="1"/>
  <c r="BF261" i="1"/>
  <c r="BI261" i="1"/>
  <c r="AX261" i="1"/>
  <c r="AY261" i="1"/>
  <c r="AZ261" i="1"/>
  <c r="BA261" i="1"/>
  <c r="BB261" i="1"/>
  <c r="BC261" i="1"/>
  <c r="BE261" i="1"/>
  <c r="W261" i="1"/>
  <c r="X261" i="1"/>
  <c r="Y261" i="1"/>
  <c r="Z261" i="1"/>
  <c r="AA261" i="1"/>
  <c r="AB261" i="1"/>
  <c r="AC261" i="1"/>
  <c r="AD261" i="1"/>
  <c r="AE261" i="1"/>
  <c r="AF261" i="1"/>
  <c r="AG261" i="1"/>
  <c r="AH261" i="1"/>
  <c r="AI261" i="1"/>
  <c r="AJ261" i="1"/>
  <c r="AK261" i="1"/>
  <c r="AQ261" i="1"/>
  <c r="AP261" i="1" l="1"/>
  <c r="AN261" i="1"/>
  <c r="AL261" i="1"/>
  <c r="AM261" i="1"/>
  <c r="BD261" i="1"/>
  <c r="AO261" i="1"/>
  <c r="BI95" i="1"/>
  <c r="AX95" i="1"/>
  <c r="AY95" i="1"/>
  <c r="AZ95" i="1"/>
  <c r="BA95" i="1"/>
  <c r="BB95" i="1"/>
  <c r="BC95" i="1"/>
  <c r="BE95" i="1"/>
  <c r="W95" i="1"/>
  <c r="X95" i="1"/>
  <c r="Y95" i="1"/>
  <c r="Z95" i="1"/>
  <c r="AA95" i="1"/>
  <c r="AB95" i="1"/>
  <c r="AC95" i="1"/>
  <c r="AD95" i="1"/>
  <c r="AE95" i="1"/>
  <c r="AF95" i="1"/>
  <c r="AG95" i="1"/>
  <c r="AH95" i="1"/>
  <c r="AI95" i="1"/>
  <c r="AQ95" i="1" s="1"/>
  <c r="AJ95" i="1"/>
  <c r="BF95" i="1"/>
  <c r="AL95" i="1" l="1"/>
  <c r="AM95" i="1"/>
  <c r="AP95" i="1"/>
  <c r="AN95" i="1"/>
  <c r="AO95" i="1"/>
  <c r="AK95" i="1"/>
  <c r="BD95" i="1"/>
  <c r="BI148" i="1"/>
  <c r="AX148" i="1"/>
  <c r="AY148" i="1"/>
  <c r="AZ148" i="1"/>
  <c r="BA148" i="1"/>
  <c r="BB148" i="1"/>
  <c r="BC148" i="1"/>
  <c r="BE148" i="1"/>
  <c r="BF148" i="1"/>
  <c r="W148" i="1"/>
  <c r="X148" i="1"/>
  <c r="Y148" i="1"/>
  <c r="Z148" i="1"/>
  <c r="AA148" i="1"/>
  <c r="AB148" i="1"/>
  <c r="AC148" i="1"/>
  <c r="AD148" i="1"/>
  <c r="AE148" i="1"/>
  <c r="AF148" i="1"/>
  <c r="AG148" i="1"/>
  <c r="AH148" i="1"/>
  <c r="AI148" i="1"/>
  <c r="AJ148" i="1"/>
  <c r="AK148" i="1"/>
  <c r="AP148" i="1"/>
  <c r="AQ148" i="1"/>
  <c r="W149" i="1"/>
  <c r="X149" i="1"/>
  <c r="Y149" i="1"/>
  <c r="Z149" i="1"/>
  <c r="AA149" i="1"/>
  <c r="AB149" i="1"/>
  <c r="AC149" i="1"/>
  <c r="AD149" i="1"/>
  <c r="AE149" i="1"/>
  <c r="AF149" i="1"/>
  <c r="AG149" i="1"/>
  <c r="AH149" i="1"/>
  <c r="AI149" i="1"/>
  <c r="AJ149" i="1"/>
  <c r="AK149" i="1"/>
  <c r="AL149" i="1"/>
  <c r="AX149" i="1"/>
  <c r="AY149" i="1"/>
  <c r="AZ149" i="1"/>
  <c r="BA149" i="1"/>
  <c r="BB149" i="1"/>
  <c r="BC149" i="1"/>
  <c r="BE149" i="1"/>
  <c r="BF149" i="1"/>
  <c r="BI149" i="1"/>
  <c r="BK149" i="1"/>
  <c r="AL148" i="1" l="1"/>
  <c r="AM148" i="1"/>
  <c r="AN149" i="1"/>
  <c r="AO148" i="1"/>
  <c r="AO149" i="1"/>
  <c r="AM149" i="1"/>
  <c r="BD148" i="1"/>
  <c r="AQ149" i="1"/>
  <c r="BD149" i="1"/>
  <c r="AP149" i="1"/>
  <c r="AN148" i="1"/>
  <c r="BI245" i="1"/>
  <c r="AX245" i="1"/>
  <c r="AY245" i="1"/>
  <c r="AZ245" i="1"/>
  <c r="BA245" i="1"/>
  <c r="BB245" i="1"/>
  <c r="BC245" i="1"/>
  <c r="BE245" i="1"/>
  <c r="BF245" i="1"/>
  <c r="W245" i="1"/>
  <c r="X245" i="1"/>
  <c r="Y245" i="1"/>
  <c r="Z245" i="1"/>
  <c r="AA245" i="1"/>
  <c r="AB245" i="1"/>
  <c r="AC245" i="1"/>
  <c r="AD245" i="1"/>
  <c r="AE245" i="1"/>
  <c r="AF245" i="1"/>
  <c r="AG245" i="1"/>
  <c r="AH245" i="1"/>
  <c r="AI245" i="1"/>
  <c r="AJ245" i="1"/>
  <c r="AK245" i="1"/>
  <c r="AQ245" i="1"/>
  <c r="AO245" i="1" l="1"/>
  <c r="AN245" i="1"/>
  <c r="AL245" i="1"/>
  <c r="AP245" i="1"/>
  <c r="AM245" i="1"/>
  <c r="BD245" i="1"/>
  <c r="BI82" i="1"/>
  <c r="AX82" i="1"/>
  <c r="AY82" i="1"/>
  <c r="AZ82" i="1"/>
  <c r="BA82" i="1"/>
  <c r="BB82" i="1"/>
  <c r="BC82" i="1"/>
  <c r="BE82" i="1"/>
  <c r="BF82" i="1"/>
  <c r="W82" i="1"/>
  <c r="X82" i="1"/>
  <c r="Y82" i="1"/>
  <c r="Z82" i="1"/>
  <c r="AA82" i="1"/>
  <c r="AB82" i="1"/>
  <c r="AC82" i="1"/>
  <c r="AD82" i="1"/>
  <c r="AE82" i="1"/>
  <c r="AF82" i="1"/>
  <c r="AG82" i="1"/>
  <c r="AH82" i="1"/>
  <c r="AI82" i="1"/>
  <c r="AJ82" i="1"/>
  <c r="AK82" i="1"/>
  <c r="AN82" i="1" l="1"/>
  <c r="AP82" i="1"/>
  <c r="AL82" i="1"/>
  <c r="AQ82" i="1"/>
  <c r="AO82" i="1"/>
  <c r="AM82" i="1"/>
  <c r="BD82" i="1"/>
  <c r="W165" i="1"/>
  <c r="AK165" i="1" s="1"/>
  <c r="X165" i="1"/>
  <c r="Y165" i="1"/>
  <c r="Z165" i="1"/>
  <c r="AA165" i="1"/>
  <c r="AB165" i="1"/>
  <c r="AC165" i="1"/>
  <c r="AD165" i="1"/>
  <c r="AE165" i="1"/>
  <c r="AF165" i="1"/>
  <c r="AG165" i="1"/>
  <c r="AH165" i="1"/>
  <c r="AI165" i="1"/>
  <c r="AJ165" i="1"/>
  <c r="AX165" i="1"/>
  <c r="AY165" i="1"/>
  <c r="AZ165" i="1"/>
  <c r="BA165" i="1"/>
  <c r="BB165" i="1"/>
  <c r="BC165" i="1"/>
  <c r="BE165" i="1"/>
  <c r="BF165" i="1"/>
  <c r="BI165" i="1"/>
  <c r="BI50" i="1"/>
  <c r="AX50" i="1"/>
  <c r="AY50" i="1"/>
  <c r="AZ50" i="1"/>
  <c r="BA50" i="1"/>
  <c r="BB50" i="1"/>
  <c r="BC50" i="1"/>
  <c r="BE50" i="1"/>
  <c r="BF50" i="1"/>
  <c r="W50" i="1"/>
  <c r="X50" i="1"/>
  <c r="Y50" i="1"/>
  <c r="Z50" i="1"/>
  <c r="AA50" i="1"/>
  <c r="AB50" i="1"/>
  <c r="AC50" i="1"/>
  <c r="AD50" i="1"/>
  <c r="AE50" i="1"/>
  <c r="AF50" i="1"/>
  <c r="AG50" i="1"/>
  <c r="AH50" i="1"/>
  <c r="AI50" i="1"/>
  <c r="AJ50" i="1"/>
  <c r="AL165" i="1" l="1"/>
  <c r="AQ50" i="1"/>
  <c r="AK50" i="1"/>
  <c r="AM165" i="1"/>
  <c r="AP50" i="1"/>
  <c r="AN165" i="1"/>
  <c r="AM50" i="1"/>
  <c r="AO165" i="1"/>
  <c r="AQ165" i="1"/>
  <c r="AP165" i="1"/>
  <c r="AO50" i="1"/>
  <c r="AN50" i="1"/>
  <c r="BD50" i="1"/>
  <c r="AL50" i="1"/>
  <c r="BD165" i="1"/>
  <c r="W271" i="1"/>
  <c r="X271" i="1"/>
  <c r="Y271" i="1"/>
  <c r="Z271" i="1"/>
  <c r="AA271" i="1"/>
  <c r="AB271" i="1"/>
  <c r="AC271" i="1"/>
  <c r="AD271" i="1"/>
  <c r="AE271" i="1"/>
  <c r="AF271" i="1"/>
  <c r="AG271" i="1"/>
  <c r="AH271" i="1"/>
  <c r="AI271" i="1"/>
  <c r="AJ271" i="1"/>
  <c r="AX271" i="1"/>
  <c r="AY271" i="1"/>
  <c r="AZ271" i="1"/>
  <c r="BA271" i="1"/>
  <c r="BB271" i="1"/>
  <c r="BC271" i="1"/>
  <c r="BE271" i="1"/>
  <c r="BF271" i="1"/>
  <c r="BI271" i="1"/>
  <c r="BI272" i="1"/>
  <c r="W272" i="1"/>
  <c r="X272" i="1"/>
  <c r="Y272" i="1"/>
  <c r="Z272" i="1"/>
  <c r="AA272" i="1"/>
  <c r="AB272" i="1"/>
  <c r="AC272" i="1"/>
  <c r="AD272" i="1"/>
  <c r="AE272" i="1"/>
  <c r="AF272" i="1"/>
  <c r="AG272" i="1"/>
  <c r="AH272" i="1"/>
  <c r="AI272" i="1"/>
  <c r="AQ272" i="1" s="1"/>
  <c r="AJ272" i="1"/>
  <c r="AK272" i="1"/>
  <c r="AX272" i="1"/>
  <c r="AY272" i="1"/>
  <c r="AZ272" i="1"/>
  <c r="BA272" i="1"/>
  <c r="BB272" i="1"/>
  <c r="BC272" i="1"/>
  <c r="BE272" i="1"/>
  <c r="BF272" i="1"/>
  <c r="AM272" i="1" l="1"/>
  <c r="AN272" i="1"/>
  <c r="AN271" i="1"/>
  <c r="AM271" i="1"/>
  <c r="AQ271" i="1"/>
  <c r="AK271" i="1"/>
  <c r="AO272" i="1"/>
  <c r="AO271" i="1"/>
  <c r="AP271" i="1"/>
  <c r="BD272" i="1"/>
  <c r="AP272" i="1"/>
  <c r="BD271" i="1"/>
  <c r="AL272" i="1"/>
  <c r="AL271"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24" i="1"/>
  <c r="AZ124" i="1"/>
  <c r="BA124" i="1"/>
  <c r="BB124" i="1"/>
  <c r="BC124" i="1"/>
  <c r="BE124" i="1"/>
  <c r="BF124"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3" i="1"/>
  <c r="AZ83" i="1"/>
  <c r="BA83" i="1"/>
  <c r="BB83" i="1"/>
  <c r="BC83" i="1"/>
  <c r="BE83" i="1"/>
  <c r="BF83"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2" i="1"/>
  <c r="AZ132" i="1"/>
  <c r="BA132" i="1"/>
  <c r="BB132" i="1"/>
  <c r="BC132" i="1"/>
  <c r="BE132" i="1"/>
  <c r="BF132"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6" i="1"/>
  <c r="AZ156" i="1"/>
  <c r="BA156" i="1"/>
  <c r="BB156" i="1"/>
  <c r="BC156" i="1"/>
  <c r="BE156" i="1"/>
  <c r="BF156"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3" i="1"/>
  <c r="AZ243" i="1"/>
  <c r="BA243" i="1"/>
  <c r="BB243" i="1"/>
  <c r="BC243" i="1"/>
  <c r="BE243" i="1"/>
  <c r="BF243" i="1"/>
  <c r="AY244" i="1"/>
  <c r="AZ244" i="1"/>
  <c r="BA244" i="1"/>
  <c r="BB244" i="1"/>
  <c r="BC244" i="1"/>
  <c r="BE244" i="1"/>
  <c r="BF244"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323" i="1"/>
  <c r="AZ323" i="1"/>
  <c r="BA323" i="1"/>
  <c r="BB323" i="1"/>
  <c r="BC323" i="1"/>
  <c r="BE323" i="1"/>
  <c r="BF323" i="1"/>
  <c r="AY325" i="1"/>
  <c r="AZ325" i="1"/>
  <c r="BA325" i="1"/>
  <c r="BB325" i="1"/>
  <c r="BC325" i="1"/>
  <c r="BE325" i="1"/>
  <c r="BF325" i="1"/>
  <c r="AY326" i="1"/>
  <c r="AZ326" i="1"/>
  <c r="BA326" i="1"/>
  <c r="BB326" i="1"/>
  <c r="BC326" i="1"/>
  <c r="BE326" i="1"/>
  <c r="BF326" i="1"/>
  <c r="AY327" i="1"/>
  <c r="AZ327" i="1"/>
  <c r="BA327" i="1"/>
  <c r="BB327" i="1"/>
  <c r="BC327" i="1"/>
  <c r="BE327" i="1"/>
  <c r="BF327" i="1"/>
  <c r="AY328" i="1"/>
  <c r="AZ328" i="1"/>
  <c r="BA328" i="1"/>
  <c r="BB328" i="1"/>
  <c r="BC328" i="1"/>
  <c r="BE328" i="1"/>
  <c r="BF328" i="1"/>
  <c r="AY329" i="1"/>
  <c r="AZ329" i="1"/>
  <c r="BA329" i="1"/>
  <c r="BB329" i="1"/>
  <c r="BC329" i="1"/>
  <c r="BE329" i="1"/>
  <c r="BF329" i="1"/>
  <c r="AY330" i="1"/>
  <c r="AZ330" i="1"/>
  <c r="BA330" i="1"/>
  <c r="BB330" i="1"/>
  <c r="BC330" i="1"/>
  <c r="BE330" i="1"/>
  <c r="BF330" i="1"/>
  <c r="AY331" i="1"/>
  <c r="AZ331" i="1"/>
  <c r="BA331" i="1"/>
  <c r="BB331" i="1"/>
  <c r="BC331" i="1"/>
  <c r="BE331" i="1"/>
  <c r="BF331" i="1"/>
  <c r="AY332" i="1"/>
  <c r="AZ332" i="1"/>
  <c r="BA332" i="1"/>
  <c r="BB332" i="1"/>
  <c r="BC332" i="1"/>
  <c r="BE332" i="1"/>
  <c r="BF33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80" i="1" l="1"/>
  <c r="BD312" i="1"/>
  <c r="BD209" i="1"/>
  <c r="BD215" i="1"/>
  <c r="BD203" i="1"/>
  <c r="BD5" i="1"/>
  <c r="BD212" i="1"/>
  <c r="BD54" i="1"/>
  <c r="BD45" i="1"/>
  <c r="BD9" i="1"/>
  <c r="BD268" i="1"/>
  <c r="BD68" i="1"/>
  <c r="BD55" i="1"/>
  <c r="BD19" i="1"/>
  <c r="BD210" i="1"/>
  <c r="BD96" i="1"/>
  <c r="BD91" i="1"/>
  <c r="BD47" i="1"/>
  <c r="BD11" i="1"/>
  <c r="BD250" i="1"/>
  <c r="BD100" i="1"/>
  <c r="BD143" i="1"/>
  <c r="BD36" i="1"/>
  <c r="BD253" i="1"/>
  <c r="BD220" i="1"/>
  <c r="BD16" i="1"/>
  <c r="BD154" i="1"/>
  <c r="AJ21" i="1"/>
  <c r="BI143" i="1"/>
  <c r="BI268" i="1"/>
  <c r="BI54" i="1"/>
  <c r="BI16" i="1"/>
  <c r="BI19" i="1"/>
  <c r="BI154" i="1"/>
  <c r="BI55" i="1"/>
  <c r="BI100" i="1"/>
  <c r="BI212" i="1"/>
  <c r="BI215" i="1"/>
  <c r="BI312" i="1"/>
  <c r="BI209" i="1"/>
  <c r="BI11" i="1"/>
  <c r="BI45" i="1"/>
  <c r="BI210" i="1"/>
  <c r="AX143" i="1"/>
  <c r="AX268" i="1"/>
  <c r="AX54" i="1"/>
  <c r="AX16" i="1"/>
  <c r="AX19" i="1"/>
  <c r="AX154" i="1"/>
  <c r="AX55" i="1"/>
  <c r="AX100" i="1"/>
  <c r="AX212" i="1"/>
  <c r="AX215" i="1"/>
  <c r="AX312" i="1"/>
  <c r="AX209" i="1"/>
  <c r="AX11" i="1"/>
  <c r="AX45" i="1"/>
  <c r="AX210" i="1"/>
  <c r="W143" i="1"/>
  <c r="X143" i="1"/>
  <c r="Y143" i="1"/>
  <c r="Z143" i="1"/>
  <c r="AA143" i="1"/>
  <c r="AB143" i="1"/>
  <c r="AC143" i="1"/>
  <c r="AD143" i="1"/>
  <c r="AE143" i="1"/>
  <c r="AF143" i="1"/>
  <c r="AG143" i="1"/>
  <c r="AH143" i="1"/>
  <c r="AI143" i="1"/>
  <c r="AJ143" i="1"/>
  <c r="W268" i="1"/>
  <c r="X268" i="1"/>
  <c r="Y268" i="1"/>
  <c r="Z268" i="1"/>
  <c r="AA268" i="1"/>
  <c r="AB268" i="1"/>
  <c r="AC268" i="1"/>
  <c r="AD268" i="1"/>
  <c r="AE268" i="1"/>
  <c r="AF268" i="1"/>
  <c r="AG268" i="1"/>
  <c r="AH268" i="1"/>
  <c r="AI268" i="1"/>
  <c r="AJ268" i="1"/>
  <c r="AQ268" i="1"/>
  <c r="W54" i="1"/>
  <c r="X54" i="1"/>
  <c r="Y54" i="1"/>
  <c r="Z54" i="1"/>
  <c r="AA54" i="1"/>
  <c r="AB54" i="1"/>
  <c r="AC54" i="1"/>
  <c r="AD54" i="1"/>
  <c r="AE54" i="1"/>
  <c r="AF54" i="1"/>
  <c r="AG54" i="1"/>
  <c r="AH54" i="1"/>
  <c r="AI54" i="1"/>
  <c r="AJ54" i="1"/>
  <c r="AK54" i="1"/>
  <c r="AQ54"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54" i="1"/>
  <c r="X154" i="1"/>
  <c r="Y154" i="1"/>
  <c r="Z154" i="1"/>
  <c r="AA154" i="1"/>
  <c r="AB154" i="1"/>
  <c r="AC154" i="1"/>
  <c r="AD154" i="1"/>
  <c r="AE154" i="1"/>
  <c r="AF154" i="1"/>
  <c r="AG154" i="1"/>
  <c r="AH154" i="1"/>
  <c r="AI154" i="1"/>
  <c r="AJ154" i="1"/>
  <c r="W55" i="1"/>
  <c r="X55" i="1"/>
  <c r="Y55" i="1"/>
  <c r="Z55" i="1"/>
  <c r="AA55" i="1"/>
  <c r="AB55" i="1"/>
  <c r="AC55" i="1"/>
  <c r="AD55" i="1"/>
  <c r="AE55" i="1"/>
  <c r="AF55" i="1"/>
  <c r="AG55" i="1"/>
  <c r="AH55" i="1"/>
  <c r="AI55" i="1"/>
  <c r="AJ55" i="1"/>
  <c r="AK55" i="1"/>
  <c r="AQ55" i="1"/>
  <c r="W100" i="1"/>
  <c r="X100" i="1"/>
  <c r="Y100" i="1"/>
  <c r="Z100" i="1"/>
  <c r="AA100" i="1"/>
  <c r="AB100" i="1"/>
  <c r="AC100" i="1"/>
  <c r="AD100" i="1"/>
  <c r="AE100" i="1"/>
  <c r="AF100" i="1"/>
  <c r="AG100" i="1"/>
  <c r="AH100" i="1"/>
  <c r="AI100" i="1"/>
  <c r="AJ100" i="1"/>
  <c r="W212" i="1"/>
  <c r="X212" i="1"/>
  <c r="Y212" i="1"/>
  <c r="Z212" i="1"/>
  <c r="AA212" i="1"/>
  <c r="AB212" i="1"/>
  <c r="AC212" i="1"/>
  <c r="AD212" i="1"/>
  <c r="AE212" i="1"/>
  <c r="AF212" i="1"/>
  <c r="AG212" i="1"/>
  <c r="AH212" i="1"/>
  <c r="AI212" i="1"/>
  <c r="AJ212" i="1"/>
  <c r="AK212" i="1"/>
  <c r="AQ212" i="1"/>
  <c r="W215" i="1"/>
  <c r="X215" i="1"/>
  <c r="Y215" i="1"/>
  <c r="Z215" i="1"/>
  <c r="AA215" i="1"/>
  <c r="AB215" i="1"/>
  <c r="AC215" i="1"/>
  <c r="AD215" i="1"/>
  <c r="AE215" i="1"/>
  <c r="AF215" i="1"/>
  <c r="AG215" i="1"/>
  <c r="AH215" i="1"/>
  <c r="AI215" i="1"/>
  <c r="AJ215" i="1"/>
  <c r="AK215" i="1"/>
  <c r="AQ215" i="1"/>
  <c r="W312" i="1"/>
  <c r="X312" i="1"/>
  <c r="Y312" i="1"/>
  <c r="Z312" i="1"/>
  <c r="AA312" i="1"/>
  <c r="AB312" i="1"/>
  <c r="AC312" i="1"/>
  <c r="AD312" i="1"/>
  <c r="AE312" i="1"/>
  <c r="AF312" i="1"/>
  <c r="AG312" i="1"/>
  <c r="AH312" i="1"/>
  <c r="AI312" i="1"/>
  <c r="AJ312" i="1"/>
  <c r="W209" i="1"/>
  <c r="X209" i="1"/>
  <c r="Y209" i="1"/>
  <c r="Z209" i="1"/>
  <c r="AA209" i="1"/>
  <c r="AB209" i="1"/>
  <c r="AC209" i="1"/>
  <c r="AD209" i="1"/>
  <c r="AE209" i="1"/>
  <c r="AF209" i="1"/>
  <c r="AG209" i="1"/>
  <c r="AH209" i="1"/>
  <c r="AI209" i="1"/>
  <c r="AJ209" i="1"/>
  <c r="AL209" i="1"/>
  <c r="AM209" i="1"/>
  <c r="AQ209" i="1"/>
  <c r="W11" i="1"/>
  <c r="X11" i="1"/>
  <c r="Y11" i="1"/>
  <c r="Z11" i="1"/>
  <c r="AA11" i="1"/>
  <c r="AB11" i="1"/>
  <c r="AC11" i="1"/>
  <c r="AD11" i="1"/>
  <c r="AE11" i="1"/>
  <c r="AF11" i="1"/>
  <c r="AG11" i="1"/>
  <c r="AH11" i="1"/>
  <c r="AI11" i="1"/>
  <c r="AJ11" i="1"/>
  <c r="W45" i="1"/>
  <c r="X45" i="1"/>
  <c r="Y45" i="1"/>
  <c r="Z45" i="1"/>
  <c r="AA45" i="1"/>
  <c r="AB45" i="1"/>
  <c r="AC45" i="1"/>
  <c r="AD45" i="1"/>
  <c r="AE45" i="1"/>
  <c r="AF45" i="1"/>
  <c r="AG45" i="1"/>
  <c r="AH45" i="1"/>
  <c r="AI45" i="1"/>
  <c r="AJ45" i="1"/>
  <c r="W210" i="1"/>
  <c r="X210" i="1"/>
  <c r="Y210" i="1"/>
  <c r="Z210" i="1"/>
  <c r="AA210" i="1"/>
  <c r="AB210" i="1"/>
  <c r="AC210" i="1"/>
  <c r="AD210" i="1"/>
  <c r="AE210" i="1"/>
  <c r="AF210" i="1"/>
  <c r="AG210" i="1"/>
  <c r="AH210" i="1"/>
  <c r="AI210" i="1"/>
  <c r="AJ210" i="1"/>
  <c r="AQ143" i="1" l="1"/>
  <c r="AK143" i="1"/>
  <c r="AM11" i="1"/>
  <c r="AQ312" i="1"/>
  <c r="AM215" i="1"/>
  <c r="AO154" i="1"/>
  <c r="AK11" i="1"/>
  <c r="AP154" i="1"/>
  <c r="AL16" i="1"/>
  <c r="AM45" i="1"/>
  <c r="AK312" i="1"/>
  <c r="AL143" i="1"/>
  <c r="AL11" i="1"/>
  <c r="AN209" i="1"/>
  <c r="AP54" i="1"/>
  <c r="AQ19" i="1"/>
  <c r="AK19" i="1"/>
  <c r="AO215" i="1"/>
  <c r="AL212" i="1"/>
  <c r="AP143" i="1"/>
  <c r="AO212" i="1"/>
  <c r="AK209" i="1"/>
  <c r="AN210" i="1"/>
  <c r="AK210" i="1"/>
  <c r="AP100" i="1"/>
  <c r="AQ100" i="1"/>
  <c r="AN268" i="1"/>
  <c r="AO100" i="1"/>
  <c r="AP16" i="1"/>
  <c r="AM55" i="1"/>
  <c r="AP215" i="1"/>
  <c r="AK154" i="1"/>
  <c r="AP45" i="1"/>
  <c r="AN54" i="1"/>
  <c r="AK268" i="1"/>
  <c r="AL45" i="1"/>
  <c r="AL100" i="1"/>
  <c r="AN312" i="1"/>
  <c r="AL312" i="1"/>
  <c r="AL215" i="1"/>
  <c r="AL154" i="1"/>
  <c r="AL19" i="1"/>
  <c r="AO268" i="1"/>
  <c r="AN11" i="1"/>
  <c r="AQ45" i="1"/>
  <c r="AK45" i="1"/>
  <c r="AN212" i="1"/>
  <c r="AN55" i="1"/>
  <c r="AQ16" i="1"/>
  <c r="AK16" i="1"/>
  <c r="AO54" i="1"/>
  <c r="AM54" i="1"/>
  <c r="AP268" i="1"/>
  <c r="AM143" i="1"/>
  <c r="AP210" i="1"/>
  <c r="AO45" i="1"/>
  <c r="AP209" i="1"/>
  <c r="AM210" i="1"/>
  <c r="AQ11" i="1"/>
  <c r="AO11" i="1"/>
  <c r="AM212" i="1"/>
  <c r="AM100" i="1"/>
  <c r="AM19" i="1"/>
  <c r="AN16" i="1"/>
  <c r="AQ154" i="1"/>
  <c r="AQ210" i="1"/>
  <c r="AN45" i="1"/>
  <c r="AP312" i="1"/>
  <c r="AO16" i="1"/>
  <c r="AL54" i="1"/>
  <c r="AO209" i="1"/>
  <c r="AP212" i="1"/>
  <c r="AP55" i="1"/>
  <c r="AO55" i="1"/>
  <c r="AP11" i="1"/>
  <c r="AO312" i="1"/>
  <c r="AK100" i="1"/>
  <c r="AM268" i="1"/>
  <c r="AN19" i="1"/>
  <c r="AN154" i="1"/>
  <c r="AM16" i="1"/>
  <c r="AN215" i="1"/>
  <c r="AL210" i="1"/>
  <c r="AO210" i="1"/>
  <c r="AM312" i="1"/>
  <c r="AL55" i="1"/>
  <c r="AM154" i="1"/>
  <c r="AP19" i="1"/>
  <c r="AL268" i="1"/>
  <c r="AO143" i="1"/>
  <c r="AN100" i="1"/>
  <c r="AO19" i="1"/>
  <c r="AN143" i="1"/>
  <c r="BI220" i="1"/>
  <c r="AX220" i="1"/>
  <c r="W220" i="1"/>
  <c r="X220" i="1"/>
  <c r="Y220" i="1"/>
  <c r="Z220" i="1"/>
  <c r="AA220" i="1"/>
  <c r="AB220" i="1"/>
  <c r="AC220" i="1"/>
  <c r="AD220" i="1"/>
  <c r="AE220" i="1"/>
  <c r="AF220" i="1"/>
  <c r="AG220" i="1"/>
  <c r="AH220" i="1"/>
  <c r="AI220" i="1"/>
  <c r="AJ220" i="1"/>
  <c r="AK220" i="1"/>
  <c r="AQ220" i="1"/>
  <c r="AL220" i="1" l="1"/>
  <c r="AM220" i="1"/>
  <c r="AO220" i="1"/>
  <c r="AP220" i="1"/>
  <c r="AN220" i="1"/>
  <c r="BI5" i="1"/>
  <c r="AX5" i="1"/>
  <c r="W5" i="1"/>
  <c r="X5" i="1"/>
  <c r="Y5" i="1"/>
  <c r="Z5" i="1"/>
  <c r="AA5" i="1"/>
  <c r="AB5" i="1"/>
  <c r="AC5" i="1"/>
  <c r="AD5" i="1"/>
  <c r="AE5" i="1"/>
  <c r="AF5" i="1"/>
  <c r="AG5" i="1"/>
  <c r="AH5" i="1"/>
  <c r="AI5" i="1"/>
  <c r="AJ5" i="1"/>
  <c r="AK5" i="1"/>
  <c r="AQ5" i="1"/>
  <c r="AO5" i="1" l="1"/>
  <c r="AM5" i="1"/>
  <c r="AL5" i="1"/>
  <c r="AP5" i="1"/>
  <c r="AN5" i="1"/>
  <c r="BI36" i="1"/>
  <c r="BI68" i="1"/>
  <c r="AX68" i="1"/>
  <c r="W36" i="1"/>
  <c r="X36" i="1"/>
  <c r="Y36" i="1"/>
  <c r="Z36" i="1"/>
  <c r="AA36" i="1"/>
  <c r="AB36" i="1"/>
  <c r="AC36" i="1"/>
  <c r="AD36" i="1"/>
  <c r="AE36" i="1"/>
  <c r="AF36" i="1"/>
  <c r="AG36" i="1"/>
  <c r="AH36" i="1"/>
  <c r="AI36" i="1"/>
  <c r="AJ36" i="1"/>
  <c r="AK36" i="1"/>
  <c r="AL36" i="1"/>
  <c r="AM36" i="1"/>
  <c r="AN36" i="1"/>
  <c r="AO36" i="1"/>
  <c r="AP36" i="1"/>
  <c r="AQ36" i="1"/>
  <c r="W68" i="1"/>
  <c r="X68" i="1"/>
  <c r="Y68" i="1"/>
  <c r="Z68" i="1"/>
  <c r="AA68" i="1"/>
  <c r="AB68" i="1"/>
  <c r="AC68" i="1"/>
  <c r="AD68" i="1"/>
  <c r="AE68" i="1"/>
  <c r="AF68" i="1"/>
  <c r="AG68" i="1"/>
  <c r="AH68" i="1"/>
  <c r="AI68" i="1"/>
  <c r="AJ68" i="1"/>
  <c r="AK68" i="1"/>
  <c r="AL68" i="1"/>
  <c r="AM68" i="1"/>
  <c r="AN68" i="1"/>
  <c r="AO68" i="1"/>
  <c r="AP68" i="1"/>
  <c r="AQ68" i="1"/>
  <c r="AX36" i="1"/>
  <c r="AX47" i="1" l="1"/>
  <c r="AX96" i="1"/>
  <c r="AX203" i="1"/>
  <c r="AX250" i="1"/>
  <c r="AX280" i="1"/>
  <c r="W47" i="1"/>
  <c r="X47" i="1"/>
  <c r="Y47" i="1"/>
  <c r="Z47" i="1"/>
  <c r="AA47" i="1"/>
  <c r="AB47" i="1"/>
  <c r="AC47" i="1"/>
  <c r="AD47" i="1"/>
  <c r="AE47" i="1"/>
  <c r="AF47" i="1"/>
  <c r="AG47" i="1"/>
  <c r="AH47" i="1"/>
  <c r="AI47" i="1"/>
  <c r="AJ47" i="1"/>
  <c r="AK47" i="1"/>
  <c r="AL47" i="1"/>
  <c r="AM47" i="1"/>
  <c r="AN47" i="1"/>
  <c r="AO47" i="1"/>
  <c r="AP47" i="1"/>
  <c r="AQ47" i="1"/>
  <c r="W96" i="1"/>
  <c r="X96" i="1"/>
  <c r="Y96" i="1"/>
  <c r="Z96" i="1"/>
  <c r="AA96" i="1"/>
  <c r="AB96" i="1"/>
  <c r="AC96" i="1"/>
  <c r="AD96" i="1"/>
  <c r="AE96" i="1"/>
  <c r="AF96" i="1"/>
  <c r="AG96" i="1"/>
  <c r="AH96" i="1"/>
  <c r="AI96" i="1"/>
  <c r="AJ96" i="1"/>
  <c r="AK96" i="1"/>
  <c r="AL96" i="1"/>
  <c r="AM96" i="1"/>
  <c r="AN96" i="1"/>
  <c r="AO96" i="1"/>
  <c r="AP96" i="1"/>
  <c r="AQ96" i="1"/>
  <c r="W203" i="1"/>
  <c r="X203" i="1"/>
  <c r="Y203" i="1"/>
  <c r="Z203" i="1"/>
  <c r="AA203" i="1"/>
  <c r="AB203" i="1"/>
  <c r="AC203" i="1"/>
  <c r="AD203" i="1"/>
  <c r="AE203" i="1"/>
  <c r="AF203" i="1"/>
  <c r="AG203" i="1"/>
  <c r="AH203" i="1"/>
  <c r="AI203" i="1"/>
  <c r="AJ203" i="1"/>
  <c r="AK203" i="1"/>
  <c r="AL203" i="1"/>
  <c r="AM203" i="1"/>
  <c r="AN203" i="1"/>
  <c r="AO203" i="1"/>
  <c r="AP203" i="1"/>
  <c r="AQ203" i="1"/>
  <c r="W250" i="1"/>
  <c r="X250" i="1"/>
  <c r="Y250" i="1"/>
  <c r="Z250" i="1"/>
  <c r="AA250" i="1"/>
  <c r="AB250" i="1"/>
  <c r="AC250" i="1"/>
  <c r="AD250" i="1"/>
  <c r="AN250" i="1" s="1"/>
  <c r="AE250" i="1"/>
  <c r="AF250" i="1"/>
  <c r="AG250" i="1"/>
  <c r="AH250" i="1"/>
  <c r="AI250" i="1"/>
  <c r="AJ250" i="1"/>
  <c r="W280" i="1"/>
  <c r="X280" i="1"/>
  <c r="Y280" i="1"/>
  <c r="Z280" i="1"/>
  <c r="AA280" i="1"/>
  <c r="AB280" i="1"/>
  <c r="AC280" i="1"/>
  <c r="AD280" i="1"/>
  <c r="AE280" i="1"/>
  <c r="AF280" i="1"/>
  <c r="AG280" i="1"/>
  <c r="AH280" i="1"/>
  <c r="AI280" i="1"/>
  <c r="AJ280" i="1"/>
  <c r="AK280" i="1"/>
  <c r="AL280" i="1"/>
  <c r="AM280" i="1"/>
  <c r="AN280" i="1"/>
  <c r="AO280" i="1"/>
  <c r="AP280" i="1"/>
  <c r="AQ280" i="1"/>
  <c r="BI47" i="1"/>
  <c r="BI96" i="1"/>
  <c r="BI203" i="1"/>
  <c r="BI250" i="1"/>
  <c r="BI280" i="1"/>
  <c r="AQ250" i="1" l="1"/>
  <c r="AO250" i="1"/>
  <c r="AM250" i="1"/>
  <c r="AK250" i="1"/>
  <c r="AP250" i="1"/>
  <c r="AL250" i="1"/>
  <c r="W9" i="1"/>
  <c r="X9" i="1"/>
  <c r="Y9" i="1"/>
  <c r="Z9" i="1"/>
  <c r="AA9" i="1"/>
  <c r="AB9" i="1"/>
  <c r="AC9" i="1"/>
  <c r="AD9" i="1"/>
  <c r="AE9" i="1"/>
  <c r="AF9" i="1"/>
  <c r="AG9" i="1"/>
  <c r="AH9" i="1"/>
  <c r="AI9" i="1"/>
  <c r="AJ9" i="1"/>
  <c r="AX9" i="1"/>
  <c r="BI9" i="1"/>
  <c r="AL9" i="1" l="1"/>
  <c r="AN9" i="1"/>
  <c r="AQ9" i="1"/>
  <c r="AK9" i="1"/>
  <c r="AO9" i="1"/>
  <c r="AP9" i="1"/>
  <c r="AM9" i="1"/>
  <c r="BI253" i="1"/>
  <c r="AX253" i="1"/>
  <c r="W253" i="1"/>
  <c r="X253" i="1"/>
  <c r="Y253" i="1"/>
  <c r="Z253" i="1"/>
  <c r="AA253" i="1"/>
  <c r="AB253" i="1"/>
  <c r="AC253" i="1"/>
  <c r="AD253" i="1"/>
  <c r="AE253" i="1"/>
  <c r="AF253" i="1"/>
  <c r="AG253" i="1"/>
  <c r="AH253" i="1"/>
  <c r="AI253" i="1"/>
  <c r="AJ253" i="1"/>
  <c r="AK253" i="1"/>
  <c r="AL253" i="1"/>
  <c r="AM253" i="1"/>
  <c r="AN253" i="1"/>
  <c r="AO253" i="1"/>
  <c r="AP253" i="1"/>
  <c r="AQ253" i="1"/>
  <c r="BI91" i="1" l="1"/>
  <c r="AX91" i="1"/>
  <c r="W91" i="1"/>
  <c r="X91" i="1"/>
  <c r="Y91" i="1"/>
  <c r="Z91" i="1"/>
  <c r="AA91" i="1"/>
  <c r="AB91" i="1"/>
  <c r="AC91" i="1"/>
  <c r="AD91" i="1"/>
  <c r="AE91" i="1"/>
  <c r="AF91" i="1"/>
  <c r="AG91" i="1"/>
  <c r="AH91" i="1"/>
  <c r="AI91" i="1"/>
  <c r="AJ91" i="1"/>
  <c r="AL91" i="1"/>
  <c r="AQ91" i="1" l="1"/>
  <c r="AM91" i="1"/>
  <c r="AK91" i="1"/>
  <c r="AN91" i="1"/>
  <c r="AO91" i="1"/>
  <c r="AP91" i="1"/>
  <c r="AX7" i="1"/>
  <c r="AX8" i="1"/>
  <c r="AX10" i="1"/>
  <c r="AX12" i="1"/>
  <c r="AX13" i="1"/>
  <c r="AX14" i="1"/>
  <c r="AX15" i="1"/>
  <c r="AX17" i="1"/>
  <c r="AX20" i="1"/>
  <c r="AX21" i="1"/>
  <c r="AX22" i="1"/>
  <c r="AX23" i="1"/>
  <c r="AX24" i="1"/>
  <c r="AX25" i="1"/>
  <c r="AX26" i="1"/>
  <c r="AX27" i="1"/>
  <c r="AX28" i="1"/>
  <c r="AX29" i="1"/>
  <c r="AX30" i="1"/>
  <c r="AX124" i="1"/>
  <c r="AX31" i="1"/>
  <c r="AX32" i="1"/>
  <c r="AX33" i="1"/>
  <c r="AX34" i="1"/>
  <c r="AX35" i="1"/>
  <c r="AX37" i="1"/>
  <c r="AX39" i="1"/>
  <c r="AX40" i="1"/>
  <c r="AX41" i="1"/>
  <c r="AX42" i="1"/>
  <c r="AX44" i="1"/>
  <c r="AX46" i="1"/>
  <c r="AX48" i="1"/>
  <c r="AX49" i="1"/>
  <c r="AX51" i="1"/>
  <c r="AX52" i="1"/>
  <c r="AX53" i="1"/>
  <c r="AX58" i="1"/>
  <c r="AX59" i="1"/>
  <c r="AX60" i="1"/>
  <c r="AX61" i="1"/>
  <c r="AX62" i="1"/>
  <c r="AX63" i="1"/>
  <c r="AX64" i="1"/>
  <c r="AX65" i="1"/>
  <c r="AX67" i="1"/>
  <c r="AX69" i="1"/>
  <c r="AX70" i="1"/>
  <c r="AX71" i="1"/>
  <c r="AX72" i="1"/>
  <c r="AX73" i="1"/>
  <c r="AX74" i="1"/>
  <c r="AX77" i="1"/>
  <c r="AX78" i="1"/>
  <c r="AX79" i="1"/>
  <c r="AX80" i="1"/>
  <c r="AX81" i="1"/>
  <c r="AX83" i="1"/>
  <c r="AX85" i="1"/>
  <c r="AX86" i="1"/>
  <c r="AX87" i="1"/>
  <c r="AX88" i="1"/>
  <c r="AX89" i="1"/>
  <c r="AX90" i="1"/>
  <c r="AX92" i="1"/>
  <c r="AX93" i="1"/>
  <c r="AX94" i="1"/>
  <c r="AX97" i="1"/>
  <c r="AX98" i="1"/>
  <c r="AX99" i="1"/>
  <c r="AX101" i="1"/>
  <c r="AX102" i="1"/>
  <c r="AX103" i="1"/>
  <c r="AX104" i="1"/>
  <c r="AX105" i="1"/>
  <c r="AX106" i="1"/>
  <c r="AX107" i="1"/>
  <c r="AX108" i="1"/>
  <c r="AX109" i="1"/>
  <c r="AX111" i="1"/>
  <c r="AX112" i="1"/>
  <c r="AX113" i="1"/>
  <c r="AX114" i="1"/>
  <c r="AX115" i="1"/>
  <c r="AX116" i="1"/>
  <c r="AX117" i="1"/>
  <c r="AX118" i="1"/>
  <c r="AX119" i="1"/>
  <c r="AX120" i="1"/>
  <c r="AX121" i="1"/>
  <c r="AX122" i="1"/>
  <c r="AX123" i="1"/>
  <c r="AX125" i="1"/>
  <c r="AX126" i="1"/>
  <c r="AX127" i="1"/>
  <c r="AX128" i="1"/>
  <c r="AX129" i="1"/>
  <c r="AX130" i="1"/>
  <c r="AX132" i="1"/>
  <c r="AX134" i="1"/>
  <c r="AX135" i="1"/>
  <c r="AX136" i="1"/>
  <c r="AX137" i="1"/>
  <c r="AX138" i="1"/>
  <c r="AX139" i="1"/>
  <c r="AX140" i="1"/>
  <c r="AX141" i="1"/>
  <c r="AX142" i="1"/>
  <c r="AX144" i="1"/>
  <c r="AX145" i="1"/>
  <c r="AX146" i="1"/>
  <c r="AX147" i="1"/>
  <c r="AX150" i="1"/>
  <c r="AX151" i="1"/>
  <c r="AX152" i="1"/>
  <c r="AX153" i="1"/>
  <c r="AX156" i="1"/>
  <c r="AX159" i="1"/>
  <c r="AX160" i="1"/>
  <c r="AX161" i="1"/>
  <c r="AX162" i="1"/>
  <c r="AX163" i="1"/>
  <c r="AX164" i="1"/>
  <c r="AX166" i="1"/>
  <c r="AX167" i="1"/>
  <c r="AX168" i="1"/>
  <c r="AX169" i="1"/>
  <c r="AX170" i="1"/>
  <c r="AX171" i="1"/>
  <c r="AX172" i="1"/>
  <c r="AX173" i="1"/>
  <c r="AX174" i="1"/>
  <c r="AX175" i="1"/>
  <c r="AX176" i="1"/>
  <c r="AX178" i="1"/>
  <c r="AX179" i="1"/>
  <c r="AX180" i="1"/>
  <c r="AX181" i="1"/>
  <c r="AX182" i="1"/>
  <c r="AX183" i="1"/>
  <c r="AX184" i="1"/>
  <c r="AX185" i="1"/>
  <c r="AX186" i="1"/>
  <c r="AX187" i="1"/>
  <c r="AX188" i="1"/>
  <c r="AX189" i="1"/>
  <c r="AX191" i="1"/>
  <c r="AX192" i="1"/>
  <c r="AX193" i="1"/>
  <c r="AX194" i="1"/>
  <c r="AX195" i="1"/>
  <c r="AX196" i="1"/>
  <c r="AX197" i="1"/>
  <c r="AX198" i="1"/>
  <c r="AX199" i="1"/>
  <c r="AX200" i="1"/>
  <c r="AX201" i="1"/>
  <c r="AX202" i="1"/>
  <c r="AX204" i="1"/>
  <c r="AX205" i="1"/>
  <c r="AX206" i="1"/>
  <c r="AX207" i="1"/>
  <c r="AX208" i="1"/>
  <c r="AX211" i="1"/>
  <c r="AX213" i="1"/>
  <c r="AX214" i="1"/>
  <c r="AX216" i="1"/>
  <c r="AX217" i="1"/>
  <c r="AX218" i="1"/>
  <c r="AX219" i="1"/>
  <c r="AX221" i="1"/>
  <c r="AX223" i="1"/>
  <c r="AX224" i="1"/>
  <c r="AX225" i="1"/>
  <c r="AX226" i="1"/>
  <c r="AX228" i="1"/>
  <c r="AX229" i="1"/>
  <c r="AX230" i="1"/>
  <c r="AX231" i="1"/>
  <c r="AX232" i="1"/>
  <c r="AX233" i="1"/>
  <c r="AX234" i="1"/>
  <c r="AX235" i="1"/>
  <c r="AX236" i="1"/>
  <c r="AX237" i="1"/>
  <c r="AX238" i="1"/>
  <c r="AX239" i="1"/>
  <c r="AX240" i="1"/>
  <c r="AX241" i="1"/>
  <c r="AX243" i="1"/>
  <c r="AX244" i="1"/>
  <c r="AX246" i="1"/>
  <c r="AX247" i="1"/>
  <c r="AX248" i="1"/>
  <c r="AX249" i="1"/>
  <c r="AX251" i="1"/>
  <c r="AX252" i="1"/>
  <c r="AX254" i="1"/>
  <c r="AX255" i="1"/>
  <c r="AX256" i="1"/>
  <c r="AX257" i="1"/>
  <c r="AX258" i="1"/>
  <c r="AX259" i="1"/>
  <c r="AX260" i="1"/>
  <c r="AX262" i="1"/>
  <c r="AX263" i="1"/>
  <c r="AX264" i="1"/>
  <c r="AX265" i="1"/>
  <c r="AX266" i="1"/>
  <c r="AX267" i="1"/>
  <c r="AX269" i="1"/>
  <c r="AX270" i="1"/>
  <c r="AX273" i="1"/>
  <c r="AX274" i="1"/>
  <c r="AX275" i="1"/>
  <c r="AX276" i="1"/>
  <c r="AX277" i="1"/>
  <c r="AX278" i="1"/>
  <c r="AX279" i="1"/>
  <c r="AX281" i="1"/>
  <c r="AX282" i="1"/>
  <c r="AX283" i="1"/>
  <c r="AX284" i="1"/>
  <c r="AX285" i="1"/>
  <c r="AX286" i="1"/>
  <c r="AX287" i="1"/>
  <c r="AX288" i="1"/>
  <c r="AX290" i="1"/>
  <c r="AX291" i="1"/>
  <c r="AX292" i="1"/>
  <c r="AX293" i="1"/>
  <c r="AX294" i="1"/>
  <c r="AX295" i="1"/>
  <c r="AX296" i="1"/>
  <c r="AX297" i="1"/>
  <c r="AX298" i="1"/>
  <c r="AX299" i="1"/>
  <c r="AX300" i="1"/>
  <c r="AX301" i="1"/>
  <c r="AX302" i="1"/>
  <c r="AX303" i="1"/>
  <c r="AX304" i="1"/>
  <c r="AX305" i="1"/>
  <c r="AX306" i="1"/>
  <c r="AX307" i="1"/>
  <c r="AX308" i="1"/>
  <c r="AX311" i="1"/>
  <c r="AX313" i="1"/>
  <c r="AX314" i="1"/>
  <c r="AX315" i="1"/>
  <c r="AX317" i="1"/>
  <c r="AX318" i="1"/>
  <c r="AX319" i="1"/>
  <c r="AX320" i="1"/>
  <c r="AX321" i="1"/>
  <c r="AX322" i="1"/>
  <c r="AX323" i="1"/>
  <c r="AX325" i="1"/>
  <c r="AX326" i="1"/>
  <c r="AX327" i="1"/>
  <c r="AX328" i="1"/>
  <c r="AX329" i="1"/>
  <c r="AX330" i="1"/>
  <c r="AX331" i="1"/>
  <c r="AX33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24" i="1"/>
  <c r="X124" i="1"/>
  <c r="Y124" i="1"/>
  <c r="Z124" i="1"/>
  <c r="AA124" i="1"/>
  <c r="AB124" i="1"/>
  <c r="AC124" i="1"/>
  <c r="AD124" i="1"/>
  <c r="AE124" i="1"/>
  <c r="AF124" i="1"/>
  <c r="AG124" i="1"/>
  <c r="AH124" i="1"/>
  <c r="AI124" i="1"/>
  <c r="AJ124" i="1"/>
  <c r="AK124" i="1"/>
  <c r="AL124"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4" i="1"/>
  <c r="X44" i="1"/>
  <c r="Y44" i="1"/>
  <c r="Z44" i="1"/>
  <c r="AA44" i="1"/>
  <c r="AB44" i="1"/>
  <c r="AC44" i="1"/>
  <c r="AD44" i="1"/>
  <c r="AE44" i="1"/>
  <c r="AF44" i="1"/>
  <c r="AG44" i="1"/>
  <c r="AH44" i="1"/>
  <c r="AI44" i="1"/>
  <c r="AJ44" i="1"/>
  <c r="AK44" i="1"/>
  <c r="AQ44" i="1"/>
  <c r="W46" i="1"/>
  <c r="X46" i="1"/>
  <c r="Y46" i="1"/>
  <c r="Z46" i="1"/>
  <c r="AA46" i="1"/>
  <c r="AB46" i="1"/>
  <c r="AC46" i="1"/>
  <c r="AD46" i="1"/>
  <c r="AE46" i="1"/>
  <c r="AF46" i="1"/>
  <c r="AG46" i="1"/>
  <c r="AH46" i="1"/>
  <c r="AI46" i="1"/>
  <c r="AJ46" i="1"/>
  <c r="W48" i="1"/>
  <c r="X48" i="1"/>
  <c r="Y48" i="1"/>
  <c r="Z48" i="1"/>
  <c r="AA48" i="1"/>
  <c r="AB48" i="1"/>
  <c r="AC48" i="1"/>
  <c r="AD48" i="1"/>
  <c r="AE48" i="1"/>
  <c r="AF48" i="1"/>
  <c r="AG48" i="1"/>
  <c r="AH48" i="1"/>
  <c r="AI48" i="1"/>
  <c r="AJ48" i="1"/>
  <c r="AK48" i="1"/>
  <c r="W49" i="1"/>
  <c r="X49" i="1"/>
  <c r="Y49" i="1"/>
  <c r="Z49" i="1"/>
  <c r="AA49" i="1"/>
  <c r="AB49" i="1"/>
  <c r="AC49" i="1"/>
  <c r="AD49" i="1"/>
  <c r="AE49" i="1"/>
  <c r="AF49" i="1"/>
  <c r="AG49" i="1"/>
  <c r="AH49" i="1"/>
  <c r="AI49" i="1"/>
  <c r="AJ49" i="1"/>
  <c r="AK49" i="1"/>
  <c r="AQ49"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3" i="1"/>
  <c r="X53" i="1"/>
  <c r="Y53" i="1"/>
  <c r="Z53" i="1"/>
  <c r="AA53" i="1"/>
  <c r="AB53" i="1"/>
  <c r="AC53" i="1"/>
  <c r="AD53" i="1"/>
  <c r="AE53" i="1"/>
  <c r="AF53" i="1"/>
  <c r="AG53" i="1"/>
  <c r="AH53" i="1"/>
  <c r="AI53" i="1"/>
  <c r="AJ53" i="1"/>
  <c r="AK53" i="1"/>
  <c r="AL53" i="1"/>
  <c r="AM53" i="1"/>
  <c r="AN53" i="1"/>
  <c r="AO53" i="1"/>
  <c r="AP53" i="1"/>
  <c r="AQ53"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AQ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L64" i="1"/>
  <c r="AM64" i="1"/>
  <c r="AN64" i="1"/>
  <c r="AO64" i="1"/>
  <c r="AP64" i="1"/>
  <c r="AQ64" i="1"/>
  <c r="W65" i="1"/>
  <c r="X65" i="1"/>
  <c r="Y65" i="1"/>
  <c r="Z65" i="1"/>
  <c r="AA65" i="1"/>
  <c r="AB65" i="1"/>
  <c r="AC65" i="1"/>
  <c r="AD65" i="1"/>
  <c r="AE65" i="1"/>
  <c r="AF65" i="1"/>
  <c r="AG65" i="1"/>
  <c r="AH65" i="1"/>
  <c r="AI65" i="1"/>
  <c r="AJ65" i="1"/>
  <c r="AL65" i="1"/>
  <c r="W67" i="1"/>
  <c r="X67" i="1"/>
  <c r="Y67" i="1"/>
  <c r="Z67" i="1"/>
  <c r="AA67" i="1"/>
  <c r="AB67" i="1"/>
  <c r="AC67" i="1"/>
  <c r="AD67" i="1"/>
  <c r="AE67" i="1"/>
  <c r="AF67" i="1"/>
  <c r="AG67" i="1"/>
  <c r="AH67" i="1"/>
  <c r="AI67" i="1"/>
  <c r="AJ67" i="1"/>
  <c r="AK67" i="1"/>
  <c r="AQ67"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4" i="1"/>
  <c r="X74" i="1"/>
  <c r="Y74" i="1"/>
  <c r="Z74" i="1"/>
  <c r="AA74" i="1"/>
  <c r="AB74" i="1"/>
  <c r="AC74" i="1"/>
  <c r="AD74" i="1"/>
  <c r="AE74" i="1"/>
  <c r="AF74" i="1"/>
  <c r="AG74" i="1"/>
  <c r="AH74" i="1"/>
  <c r="AI74" i="1"/>
  <c r="AJ74"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W88" i="1"/>
  <c r="X88" i="1"/>
  <c r="Y88" i="1"/>
  <c r="AL88" i="1" s="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Q90" i="1"/>
  <c r="W92" i="1"/>
  <c r="X92" i="1"/>
  <c r="Y92" i="1"/>
  <c r="Z92" i="1"/>
  <c r="AA92" i="1"/>
  <c r="AB92" i="1"/>
  <c r="AC92" i="1"/>
  <c r="AD92" i="1"/>
  <c r="AE92" i="1"/>
  <c r="AF92" i="1"/>
  <c r="AG92" i="1"/>
  <c r="AH92" i="1"/>
  <c r="AI92" i="1"/>
  <c r="AJ92" i="1"/>
  <c r="AK92" i="1"/>
  <c r="AL92" i="1"/>
  <c r="AM92" i="1"/>
  <c r="AN92" i="1"/>
  <c r="AO92" i="1"/>
  <c r="AP92" i="1"/>
  <c r="AQ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AK94" i="1"/>
  <c r="AQ94"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M109" i="1"/>
  <c r="AO109" i="1"/>
  <c r="AP109" i="1"/>
  <c r="AQ109"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L120" i="1"/>
  <c r="AM120" i="1"/>
  <c r="AN120" i="1"/>
  <c r="AO120" i="1"/>
  <c r="AP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L122" i="1"/>
  <c r="AM122" i="1"/>
  <c r="AN122" i="1"/>
  <c r="AO122" i="1"/>
  <c r="AP122" i="1"/>
  <c r="AQ122" i="1"/>
  <c r="W123" i="1"/>
  <c r="X123" i="1"/>
  <c r="Y123" i="1"/>
  <c r="Z123" i="1"/>
  <c r="AA123" i="1"/>
  <c r="AB123" i="1"/>
  <c r="AC123" i="1"/>
  <c r="AD123" i="1"/>
  <c r="AE123" i="1"/>
  <c r="AF123" i="1"/>
  <c r="AG123" i="1"/>
  <c r="AH123" i="1"/>
  <c r="AI123" i="1"/>
  <c r="AJ123" i="1"/>
  <c r="AK123" i="1"/>
  <c r="W125" i="1"/>
  <c r="X125" i="1"/>
  <c r="Y125" i="1"/>
  <c r="Z125" i="1"/>
  <c r="AA125" i="1"/>
  <c r="AB125" i="1"/>
  <c r="AC125" i="1"/>
  <c r="AD125" i="1"/>
  <c r="AE125" i="1"/>
  <c r="AF125" i="1"/>
  <c r="AG125" i="1"/>
  <c r="AH125" i="1"/>
  <c r="AI125" i="1"/>
  <c r="AJ125" i="1"/>
  <c r="W126" i="1"/>
  <c r="X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29" i="1"/>
  <c r="X129" i="1"/>
  <c r="Y129" i="1"/>
  <c r="Z129" i="1"/>
  <c r="AA129" i="1"/>
  <c r="AB129" i="1"/>
  <c r="AC129" i="1"/>
  <c r="AD129" i="1"/>
  <c r="AE129" i="1"/>
  <c r="AF129" i="1"/>
  <c r="AG129" i="1"/>
  <c r="AH129" i="1"/>
  <c r="AI129" i="1"/>
  <c r="AJ129" i="1"/>
  <c r="AK129" i="1"/>
  <c r="AL129" i="1"/>
  <c r="AQ129" i="1"/>
  <c r="W130" i="1"/>
  <c r="X130" i="1"/>
  <c r="Y130" i="1"/>
  <c r="Z130" i="1"/>
  <c r="AA130" i="1"/>
  <c r="AB130" i="1"/>
  <c r="AC130" i="1"/>
  <c r="AD130" i="1"/>
  <c r="AE130" i="1"/>
  <c r="AF130" i="1"/>
  <c r="AG130" i="1"/>
  <c r="AH130" i="1"/>
  <c r="AI130" i="1"/>
  <c r="AJ130" i="1"/>
  <c r="AK130" i="1"/>
  <c r="AQ130" i="1"/>
  <c r="W132" i="1"/>
  <c r="X132" i="1"/>
  <c r="Y132" i="1"/>
  <c r="Z132" i="1"/>
  <c r="AA132" i="1"/>
  <c r="AB132" i="1"/>
  <c r="AC132" i="1"/>
  <c r="AD132" i="1"/>
  <c r="AE132" i="1"/>
  <c r="AF132" i="1"/>
  <c r="AG132" i="1"/>
  <c r="AH132" i="1"/>
  <c r="AI132" i="1"/>
  <c r="AJ132" i="1"/>
  <c r="AK132" i="1"/>
  <c r="AQ132"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Q137" i="1"/>
  <c r="W138" i="1"/>
  <c r="X138" i="1"/>
  <c r="Y138" i="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L140" i="1"/>
  <c r="AM140" i="1"/>
  <c r="AN140" i="1"/>
  <c r="AO140" i="1"/>
  <c r="AP140" i="1"/>
  <c r="AQ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AK142" i="1"/>
  <c r="AQ142"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50" i="1"/>
  <c r="X150" i="1"/>
  <c r="Y150" i="1"/>
  <c r="Z150" i="1"/>
  <c r="AA150" i="1"/>
  <c r="AB150" i="1"/>
  <c r="AC150" i="1"/>
  <c r="AD150" i="1"/>
  <c r="AE150" i="1"/>
  <c r="AF150" i="1"/>
  <c r="AG150" i="1"/>
  <c r="AH150" i="1"/>
  <c r="AI150" i="1"/>
  <c r="AJ150" i="1"/>
  <c r="AK150" i="1"/>
  <c r="AL150" i="1"/>
  <c r="AM150" i="1"/>
  <c r="AN150" i="1"/>
  <c r="AO150" i="1"/>
  <c r="AP150" i="1"/>
  <c r="AQ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6" i="1"/>
  <c r="X156" i="1"/>
  <c r="Y156" i="1"/>
  <c r="Z156" i="1"/>
  <c r="AA156" i="1"/>
  <c r="AB156" i="1"/>
  <c r="AC156" i="1"/>
  <c r="AD156" i="1"/>
  <c r="AE156" i="1"/>
  <c r="AF156" i="1"/>
  <c r="AG156" i="1"/>
  <c r="AH156" i="1"/>
  <c r="AI156" i="1"/>
  <c r="AJ156"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W163" i="1"/>
  <c r="X163" i="1"/>
  <c r="Y163" i="1"/>
  <c r="Z163" i="1"/>
  <c r="AA163" i="1"/>
  <c r="AB163" i="1"/>
  <c r="AC163" i="1"/>
  <c r="AD163" i="1"/>
  <c r="AE163" i="1"/>
  <c r="AF163" i="1"/>
  <c r="AG163" i="1"/>
  <c r="AH163" i="1"/>
  <c r="AI163" i="1"/>
  <c r="AJ163" i="1"/>
  <c r="AQ163" i="1"/>
  <c r="W164" i="1"/>
  <c r="X164" i="1"/>
  <c r="Y164" i="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L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M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AK195" i="1"/>
  <c r="AL195" i="1"/>
  <c r="AQ195"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L198" i="1"/>
  <c r="W199" i="1"/>
  <c r="X199" i="1"/>
  <c r="Y199" i="1"/>
  <c r="Z199" i="1"/>
  <c r="AA199" i="1"/>
  <c r="AB199" i="1"/>
  <c r="AC199" i="1"/>
  <c r="AD199" i="1"/>
  <c r="AE199" i="1"/>
  <c r="AF199" i="1"/>
  <c r="AG199" i="1"/>
  <c r="AH199" i="1"/>
  <c r="AI199" i="1"/>
  <c r="AJ199" i="1"/>
  <c r="AK199" i="1"/>
  <c r="AN199" i="1"/>
  <c r="AO199" i="1"/>
  <c r="AP199" i="1"/>
  <c r="W200" i="1"/>
  <c r="X200" i="1"/>
  <c r="Y200" i="1"/>
  <c r="Z200" i="1"/>
  <c r="AA200" i="1"/>
  <c r="AB200" i="1"/>
  <c r="AC200" i="1"/>
  <c r="AD200" i="1"/>
  <c r="AE200" i="1"/>
  <c r="AF200" i="1"/>
  <c r="AG200" i="1"/>
  <c r="AH200" i="1"/>
  <c r="AI200" i="1"/>
  <c r="AJ200" i="1"/>
  <c r="W201" i="1"/>
  <c r="X201" i="1"/>
  <c r="Y201" i="1"/>
  <c r="Z201" i="1"/>
  <c r="AA201" i="1"/>
  <c r="AB201" i="1"/>
  <c r="AC201" i="1"/>
  <c r="AD201" i="1"/>
  <c r="AE201" i="1"/>
  <c r="AF201" i="1"/>
  <c r="AG201" i="1"/>
  <c r="AH201" i="1"/>
  <c r="AI201" i="1"/>
  <c r="AJ201" i="1"/>
  <c r="AK201" i="1"/>
  <c r="AL201" i="1"/>
  <c r="AM201" i="1"/>
  <c r="AN201" i="1"/>
  <c r="AO201" i="1"/>
  <c r="AP201" i="1"/>
  <c r="AQ201" i="1"/>
  <c r="W202" i="1"/>
  <c r="X202" i="1"/>
  <c r="Y202" i="1"/>
  <c r="Z202" i="1"/>
  <c r="AA202" i="1"/>
  <c r="AB202" i="1"/>
  <c r="AC202" i="1"/>
  <c r="AD202" i="1"/>
  <c r="AE202" i="1"/>
  <c r="AF202" i="1"/>
  <c r="AG202" i="1"/>
  <c r="AH202" i="1"/>
  <c r="AI202" i="1"/>
  <c r="AJ202" i="1"/>
  <c r="AK202" i="1"/>
  <c r="W204" i="1"/>
  <c r="X204" i="1"/>
  <c r="Y204" i="1"/>
  <c r="Z204" i="1"/>
  <c r="AA204" i="1"/>
  <c r="AB204" i="1"/>
  <c r="AC204" i="1"/>
  <c r="AD204" i="1"/>
  <c r="AE204" i="1"/>
  <c r="AF204" i="1"/>
  <c r="AG204" i="1"/>
  <c r="AH204" i="1"/>
  <c r="AI204" i="1"/>
  <c r="AJ204" i="1"/>
  <c r="W205" i="1"/>
  <c r="X205" i="1"/>
  <c r="Y205" i="1"/>
  <c r="Z205" i="1"/>
  <c r="AA205" i="1"/>
  <c r="AB205" i="1"/>
  <c r="AC205" i="1"/>
  <c r="AD205" i="1"/>
  <c r="AE205" i="1"/>
  <c r="AF205" i="1"/>
  <c r="AG205" i="1"/>
  <c r="AH205" i="1"/>
  <c r="AI205" i="1"/>
  <c r="AJ205" i="1"/>
  <c r="AK205" i="1"/>
  <c r="AQ205"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11" i="1"/>
  <c r="X211" i="1"/>
  <c r="Y211" i="1"/>
  <c r="Z211" i="1"/>
  <c r="AA211" i="1"/>
  <c r="AB211" i="1"/>
  <c r="AC211" i="1"/>
  <c r="AD211" i="1"/>
  <c r="AE211" i="1"/>
  <c r="AF211" i="1"/>
  <c r="AG211" i="1"/>
  <c r="AH211" i="1"/>
  <c r="AI211" i="1"/>
  <c r="AJ211" i="1"/>
  <c r="AK211" i="1"/>
  <c r="AQ211"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AK214" i="1"/>
  <c r="AQ214" i="1"/>
  <c r="W216" i="1"/>
  <c r="X216" i="1"/>
  <c r="Y216" i="1"/>
  <c r="Z216" i="1"/>
  <c r="AA216" i="1"/>
  <c r="AB216" i="1"/>
  <c r="AC216" i="1"/>
  <c r="AD216" i="1"/>
  <c r="AE216" i="1"/>
  <c r="AF216" i="1"/>
  <c r="AG216" i="1"/>
  <c r="AH216" i="1"/>
  <c r="AI216" i="1"/>
  <c r="AJ216" i="1"/>
  <c r="AM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Q218" i="1"/>
  <c r="W219" i="1"/>
  <c r="X219" i="1"/>
  <c r="Y219" i="1"/>
  <c r="Z219" i="1"/>
  <c r="AA219" i="1"/>
  <c r="AB219" i="1"/>
  <c r="AC219" i="1"/>
  <c r="AD219" i="1"/>
  <c r="AE219" i="1"/>
  <c r="AF219" i="1"/>
  <c r="AG219" i="1"/>
  <c r="AH219" i="1"/>
  <c r="AI219" i="1"/>
  <c r="AJ219" i="1"/>
  <c r="W221" i="1"/>
  <c r="X221" i="1"/>
  <c r="Y221" i="1"/>
  <c r="Z221" i="1"/>
  <c r="AA221" i="1"/>
  <c r="AB221" i="1"/>
  <c r="AC221" i="1"/>
  <c r="AD221" i="1"/>
  <c r="AE221" i="1"/>
  <c r="AF221" i="1"/>
  <c r="AG221" i="1"/>
  <c r="AH221" i="1"/>
  <c r="AI221" i="1"/>
  <c r="AJ221"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I233" i="1"/>
  <c r="AJ233" i="1"/>
  <c r="AK233" i="1"/>
  <c r="AL233" i="1"/>
  <c r="AM233" i="1"/>
  <c r="AN233" i="1"/>
  <c r="AO233" i="1"/>
  <c r="AP233" i="1"/>
  <c r="AQ233"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AM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AK249" i="1"/>
  <c r="AL249" i="1"/>
  <c r="AM249" i="1"/>
  <c r="AN249" i="1"/>
  <c r="AO249" i="1"/>
  <c r="AP249" i="1"/>
  <c r="AQ249"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L252"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AK260" i="1"/>
  <c r="AQ260"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W264" i="1"/>
  <c r="X264" i="1"/>
  <c r="Y264" i="1"/>
  <c r="Z264" i="1"/>
  <c r="AA264" i="1"/>
  <c r="AB264" i="1"/>
  <c r="AC264" i="1"/>
  <c r="AD264" i="1"/>
  <c r="AE264" i="1"/>
  <c r="AF264" i="1"/>
  <c r="AG264" i="1"/>
  <c r="AH264" i="1"/>
  <c r="AI264" i="1"/>
  <c r="AJ264" i="1"/>
  <c r="AK264" i="1"/>
  <c r="AL264" i="1"/>
  <c r="AM264" i="1"/>
  <c r="AN264" i="1"/>
  <c r="AO264" i="1"/>
  <c r="AP264" i="1"/>
  <c r="AQ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AK270" i="1"/>
  <c r="AQ270"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AL277" i="1"/>
  <c r="AM277" i="1"/>
  <c r="AN277" i="1"/>
  <c r="AO277" i="1"/>
  <c r="AP277" i="1"/>
  <c r="AQ277" i="1"/>
  <c r="W278" i="1"/>
  <c r="X278" i="1"/>
  <c r="Y278" i="1"/>
  <c r="Z278" i="1"/>
  <c r="AA278" i="1"/>
  <c r="AB278" i="1"/>
  <c r="AC278" i="1"/>
  <c r="AD278" i="1"/>
  <c r="AE278" i="1"/>
  <c r="AF278" i="1"/>
  <c r="AG278" i="1"/>
  <c r="AH278" i="1"/>
  <c r="AI278" i="1"/>
  <c r="AJ278" i="1"/>
  <c r="AK278" i="1"/>
  <c r="AQ278" i="1"/>
  <c r="W279" i="1"/>
  <c r="X279" i="1"/>
  <c r="Y279" i="1"/>
  <c r="Z279" i="1"/>
  <c r="AA279" i="1"/>
  <c r="AB279" i="1"/>
  <c r="AC279" i="1"/>
  <c r="AD279" i="1"/>
  <c r="AE279" i="1"/>
  <c r="AF279" i="1"/>
  <c r="AG279" i="1"/>
  <c r="AH279" i="1"/>
  <c r="AI279" i="1"/>
  <c r="AJ279" i="1"/>
  <c r="AK279" i="1"/>
  <c r="AQ279"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L286" i="1"/>
  <c r="AM286" i="1"/>
  <c r="AN286" i="1"/>
  <c r="AO286" i="1"/>
  <c r="AP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90" i="1"/>
  <c r="X290" i="1"/>
  <c r="Y290" i="1"/>
  <c r="Z290" i="1"/>
  <c r="AA290" i="1"/>
  <c r="AB290" i="1"/>
  <c r="AC290" i="1"/>
  <c r="AD290" i="1"/>
  <c r="AE290" i="1"/>
  <c r="AF290" i="1"/>
  <c r="AG290" i="1"/>
  <c r="AH290" i="1"/>
  <c r="AI290" i="1"/>
  <c r="AJ290" i="1"/>
  <c r="AK290" i="1"/>
  <c r="AL290" i="1"/>
  <c r="AQ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W297" i="1"/>
  <c r="X297" i="1"/>
  <c r="Y297" i="1"/>
  <c r="Z297" i="1"/>
  <c r="AA297" i="1"/>
  <c r="AB297" i="1"/>
  <c r="AC297" i="1"/>
  <c r="AD297" i="1"/>
  <c r="AE297" i="1"/>
  <c r="AF297" i="1"/>
  <c r="AG297" i="1"/>
  <c r="AH297" i="1"/>
  <c r="AI297" i="1"/>
  <c r="AJ297" i="1"/>
  <c r="AQ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AK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L304" i="1"/>
  <c r="AM304" i="1"/>
  <c r="AN304" i="1"/>
  <c r="AO304" i="1"/>
  <c r="AP304" i="1"/>
  <c r="AQ304"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K306" i="1"/>
  <c r="AL306" i="1"/>
  <c r="AM306" i="1"/>
  <c r="AN306" i="1"/>
  <c r="AO306" i="1"/>
  <c r="AP306" i="1"/>
  <c r="AQ306" i="1"/>
  <c r="W307" i="1"/>
  <c r="X307" i="1"/>
  <c r="Y307" i="1"/>
  <c r="Z307" i="1"/>
  <c r="AA307" i="1"/>
  <c r="AB307" i="1"/>
  <c r="AC307" i="1"/>
  <c r="AD307" i="1"/>
  <c r="AE307" i="1"/>
  <c r="AF307" i="1"/>
  <c r="AG307" i="1"/>
  <c r="AH307" i="1"/>
  <c r="AI307" i="1"/>
  <c r="AJ307" i="1"/>
  <c r="AN307" i="1"/>
  <c r="W308" i="1"/>
  <c r="X308" i="1"/>
  <c r="Y308" i="1"/>
  <c r="Z308" i="1"/>
  <c r="AA308" i="1"/>
  <c r="AB308" i="1"/>
  <c r="AC308" i="1"/>
  <c r="AD308" i="1"/>
  <c r="AE308" i="1"/>
  <c r="AF308" i="1"/>
  <c r="AG308" i="1"/>
  <c r="AH308" i="1"/>
  <c r="AI308" i="1"/>
  <c r="AJ308" i="1"/>
  <c r="AK308" i="1"/>
  <c r="AL308" i="1"/>
  <c r="AM308" i="1"/>
  <c r="AN308" i="1"/>
  <c r="AO308" i="1"/>
  <c r="AP308" i="1"/>
  <c r="AQ308" i="1"/>
  <c r="W311" i="1"/>
  <c r="X311" i="1"/>
  <c r="Y311" i="1"/>
  <c r="Z311" i="1"/>
  <c r="AA311" i="1"/>
  <c r="AB311" i="1"/>
  <c r="AC311" i="1"/>
  <c r="AD311" i="1"/>
  <c r="AE311" i="1"/>
  <c r="AF311" i="1"/>
  <c r="AG311" i="1"/>
  <c r="AH311" i="1"/>
  <c r="AI311" i="1"/>
  <c r="AJ311" i="1"/>
  <c r="AK311" i="1"/>
  <c r="AQ311" i="1"/>
  <c r="W313" i="1"/>
  <c r="X313" i="1"/>
  <c r="Y313" i="1"/>
  <c r="Z313" i="1"/>
  <c r="AA313" i="1"/>
  <c r="AB313" i="1"/>
  <c r="AC313" i="1"/>
  <c r="AD313" i="1"/>
  <c r="AE313" i="1"/>
  <c r="AF313" i="1"/>
  <c r="AG313" i="1"/>
  <c r="AH313" i="1"/>
  <c r="AI313" i="1"/>
  <c r="AJ313" i="1"/>
  <c r="AK313" i="1"/>
  <c r="AQ313" i="1"/>
  <c r="W314" i="1"/>
  <c r="X314" i="1"/>
  <c r="Y314" i="1"/>
  <c r="Z314" i="1"/>
  <c r="AA314" i="1"/>
  <c r="AB314" i="1"/>
  <c r="AC314" i="1"/>
  <c r="AD314" i="1"/>
  <c r="AE314" i="1"/>
  <c r="AF314" i="1"/>
  <c r="AG314" i="1"/>
  <c r="AH314" i="1"/>
  <c r="AI314" i="1"/>
  <c r="AJ314" i="1"/>
  <c r="AK314" i="1"/>
  <c r="AQ314" i="1"/>
  <c r="W315" i="1"/>
  <c r="X315" i="1"/>
  <c r="Y315" i="1"/>
  <c r="Z315" i="1"/>
  <c r="AA315" i="1"/>
  <c r="AB315" i="1"/>
  <c r="AC315" i="1"/>
  <c r="AD315" i="1"/>
  <c r="AE315" i="1"/>
  <c r="AF315" i="1"/>
  <c r="AG315" i="1"/>
  <c r="AH315" i="1"/>
  <c r="AI315" i="1"/>
  <c r="AJ315" i="1"/>
  <c r="AK315" i="1"/>
  <c r="AQ315" i="1"/>
  <c r="W317" i="1"/>
  <c r="X317" i="1"/>
  <c r="Y317" i="1"/>
  <c r="Z317" i="1"/>
  <c r="AA317" i="1"/>
  <c r="AB317" i="1"/>
  <c r="AC317" i="1"/>
  <c r="AD317" i="1"/>
  <c r="AE317" i="1"/>
  <c r="AF317" i="1"/>
  <c r="AG317" i="1"/>
  <c r="AH317" i="1"/>
  <c r="AI317" i="1"/>
  <c r="AJ317" i="1"/>
  <c r="AK317" i="1"/>
  <c r="AQ317" i="1"/>
  <c r="W318" i="1"/>
  <c r="X318" i="1"/>
  <c r="Y318" i="1"/>
  <c r="Z318" i="1"/>
  <c r="AA318" i="1"/>
  <c r="AB318" i="1"/>
  <c r="AC318" i="1"/>
  <c r="AD318" i="1"/>
  <c r="AE318" i="1"/>
  <c r="AF318" i="1"/>
  <c r="AG318" i="1"/>
  <c r="AH318" i="1"/>
  <c r="AI318" i="1"/>
  <c r="AJ318" i="1"/>
  <c r="AL318" i="1"/>
  <c r="AP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W323" i="1"/>
  <c r="X323" i="1"/>
  <c r="Y323" i="1"/>
  <c r="Z323" i="1"/>
  <c r="AA323" i="1"/>
  <c r="AB323" i="1"/>
  <c r="AC323" i="1"/>
  <c r="AD323" i="1"/>
  <c r="AE323" i="1"/>
  <c r="AF323" i="1"/>
  <c r="AG323" i="1"/>
  <c r="AH323" i="1"/>
  <c r="AI323" i="1"/>
  <c r="AJ323" i="1"/>
  <c r="AK323" i="1"/>
  <c r="AL323" i="1"/>
  <c r="AM323" i="1"/>
  <c r="AN323" i="1"/>
  <c r="AO323" i="1"/>
  <c r="AP323" i="1"/>
  <c r="AQ323" i="1"/>
  <c r="W325" i="1"/>
  <c r="X325" i="1"/>
  <c r="Y325" i="1"/>
  <c r="Z325" i="1"/>
  <c r="AA325" i="1"/>
  <c r="AB325" i="1"/>
  <c r="AC325" i="1"/>
  <c r="AD325" i="1"/>
  <c r="AE325" i="1"/>
  <c r="AF325" i="1"/>
  <c r="AG325" i="1"/>
  <c r="AH325" i="1"/>
  <c r="AI325" i="1"/>
  <c r="AJ325" i="1"/>
  <c r="AQ325" i="1"/>
  <c r="W326" i="1"/>
  <c r="X326" i="1"/>
  <c r="Y326" i="1"/>
  <c r="Z326" i="1"/>
  <c r="AA326" i="1"/>
  <c r="AB326" i="1"/>
  <c r="AC326" i="1"/>
  <c r="AD326" i="1"/>
  <c r="AE326" i="1"/>
  <c r="AF326" i="1"/>
  <c r="AG326" i="1"/>
  <c r="AH326" i="1"/>
  <c r="AI326" i="1"/>
  <c r="AJ326" i="1"/>
  <c r="AK326" i="1"/>
  <c r="AL326" i="1"/>
  <c r="W327" i="1"/>
  <c r="X327" i="1"/>
  <c r="Y327" i="1"/>
  <c r="Z327" i="1"/>
  <c r="AA327" i="1"/>
  <c r="AB327" i="1"/>
  <c r="AC327" i="1"/>
  <c r="AD327" i="1"/>
  <c r="AE327" i="1"/>
  <c r="AF327" i="1"/>
  <c r="AG327" i="1"/>
  <c r="AH327" i="1"/>
  <c r="AI327" i="1"/>
  <c r="AJ327" i="1"/>
  <c r="W328" i="1"/>
  <c r="X328" i="1"/>
  <c r="Y328" i="1"/>
  <c r="Z328" i="1"/>
  <c r="AA328" i="1"/>
  <c r="AB328" i="1"/>
  <c r="AC328" i="1"/>
  <c r="AD328" i="1"/>
  <c r="AE328" i="1"/>
  <c r="AF328" i="1"/>
  <c r="AG328" i="1"/>
  <c r="AH328" i="1"/>
  <c r="AI328" i="1"/>
  <c r="AJ328" i="1"/>
  <c r="AK328" i="1"/>
  <c r="AQ328" i="1"/>
  <c r="W329" i="1"/>
  <c r="X329" i="1"/>
  <c r="Y329" i="1"/>
  <c r="Z329" i="1"/>
  <c r="AA329" i="1"/>
  <c r="AB329" i="1"/>
  <c r="AC329" i="1"/>
  <c r="AD329" i="1"/>
  <c r="AE329" i="1"/>
  <c r="AF329" i="1"/>
  <c r="AG329" i="1"/>
  <c r="AH329" i="1"/>
  <c r="AI329" i="1"/>
  <c r="AJ329" i="1"/>
  <c r="W330" i="1"/>
  <c r="X330" i="1"/>
  <c r="Y330" i="1"/>
  <c r="Z330" i="1"/>
  <c r="AA330" i="1"/>
  <c r="AB330" i="1"/>
  <c r="AC330" i="1"/>
  <c r="AD330" i="1"/>
  <c r="AE330" i="1"/>
  <c r="AF330" i="1"/>
  <c r="AG330" i="1"/>
  <c r="AH330" i="1"/>
  <c r="AI330" i="1"/>
  <c r="AJ330" i="1"/>
  <c r="W331" i="1"/>
  <c r="X331" i="1"/>
  <c r="Y331" i="1"/>
  <c r="Z331" i="1"/>
  <c r="AA331" i="1"/>
  <c r="AB331" i="1"/>
  <c r="AC331" i="1"/>
  <c r="AD331" i="1"/>
  <c r="AE331" i="1"/>
  <c r="AF331" i="1"/>
  <c r="AG331" i="1"/>
  <c r="AH331" i="1"/>
  <c r="AI331" i="1"/>
  <c r="AJ331" i="1"/>
  <c r="AK331" i="1"/>
  <c r="AL331" i="1"/>
  <c r="AM331" i="1"/>
  <c r="AN331" i="1"/>
  <c r="AO331" i="1"/>
  <c r="AP331" i="1"/>
  <c r="AQ331" i="1"/>
  <c r="W332" i="1"/>
  <c r="X332" i="1"/>
  <c r="Y332" i="1"/>
  <c r="Z332" i="1"/>
  <c r="AA332" i="1"/>
  <c r="AB332" i="1"/>
  <c r="AC332" i="1"/>
  <c r="AD332" i="1"/>
  <c r="AE332" i="1"/>
  <c r="AF332" i="1"/>
  <c r="AG332" i="1"/>
  <c r="AH332" i="1"/>
  <c r="AI332" i="1"/>
  <c r="AJ332" i="1"/>
  <c r="AK332" i="1"/>
  <c r="AQ332" i="1"/>
  <c r="BF3" i="1"/>
  <c r="AY3" i="1"/>
  <c r="AZ3" i="1"/>
  <c r="BA3" i="1"/>
  <c r="BB3" i="1"/>
  <c r="BC3" i="1"/>
  <c r="BE3" i="1"/>
  <c r="BK295" i="1"/>
  <c r="BD295" i="1" s="1"/>
  <c r="BK8" i="1"/>
  <c r="BD8" i="1" s="1"/>
  <c r="BK196" i="1"/>
  <c r="BD196" i="1" s="1"/>
  <c r="BK229" i="1"/>
  <c r="BD229" i="1" s="1"/>
  <c r="BK62" i="1"/>
  <c r="BD62" i="1" s="1"/>
  <c r="BK201" i="1"/>
  <c r="BD201" i="1" s="1"/>
  <c r="BK79" i="1"/>
  <c r="BD79" i="1" s="1"/>
  <c r="BK299" i="1"/>
  <c r="BD299" i="1" s="1"/>
  <c r="BK277" i="1"/>
  <c r="BD277" i="1" s="1"/>
  <c r="BK123" i="1"/>
  <c r="BD123" i="1" s="1"/>
  <c r="BK320" i="1"/>
  <c r="BD320" i="1" s="1"/>
  <c r="BK327" i="1"/>
  <c r="BD327" i="1" s="1"/>
  <c r="BK32" i="1"/>
  <c r="BD32" i="1" s="1"/>
  <c r="BK254" i="1"/>
  <c r="BD254" i="1" s="1"/>
  <c r="BK124" i="1"/>
  <c r="BD124" i="1" s="1"/>
  <c r="BK114" i="1"/>
  <c r="BD114" i="1" s="1"/>
  <c r="BK85" i="1"/>
  <c r="BD85" i="1" s="1"/>
  <c r="BK140" i="1"/>
  <c r="BD140" i="1" s="1"/>
  <c r="BK214" i="1"/>
  <c r="BD214" i="1" s="1"/>
  <c r="BK291" i="1"/>
  <c r="BD291" i="1" s="1"/>
  <c r="BK239" i="1"/>
  <c r="BD239" i="1" s="1"/>
  <c r="BK256" i="1"/>
  <c r="BD256" i="1" s="1"/>
  <c r="BK162" i="1"/>
  <c r="BD162" i="1" s="1"/>
  <c r="BK292" i="1"/>
  <c r="BD292" i="1" s="1"/>
  <c r="BK31" i="1"/>
  <c r="BD31" i="1" s="1"/>
  <c r="BK17" i="1"/>
  <c r="BD17" i="1" s="1"/>
  <c r="BK249" i="1"/>
  <c r="BD249" i="1" s="1"/>
  <c r="BK296" i="1"/>
  <c r="BD296" i="1" s="1"/>
  <c r="BK330" i="1"/>
  <c r="BD330" i="1" s="1"/>
  <c r="BK127" i="1"/>
  <c r="BD127" i="1" s="1"/>
  <c r="BK308" i="1"/>
  <c r="BD308" i="1" s="1"/>
  <c r="BK23" i="1"/>
  <c r="BD23" i="1" s="1"/>
  <c r="BK306" i="1"/>
  <c r="BD306" i="1" s="1"/>
  <c r="BK40" i="1"/>
  <c r="BD40" i="1" s="1"/>
  <c r="BK322" i="1"/>
  <c r="BD322" i="1" s="1"/>
  <c r="BK106" i="1"/>
  <c r="BD106" i="1" s="1"/>
  <c r="BK232" i="1"/>
  <c r="BD232" i="1" s="1"/>
  <c r="BK7" i="1"/>
  <c r="BD7" i="1" s="1"/>
  <c r="BK200" i="1"/>
  <c r="BD200" i="1" s="1"/>
  <c r="BK288" i="1"/>
  <c r="BD288" i="1" s="1"/>
  <c r="BK298" i="1"/>
  <c r="BD298" i="1" s="1"/>
  <c r="BK86" i="1"/>
  <c r="BD86" i="1" s="1"/>
  <c r="BK21" i="1"/>
  <c r="BD21" i="1" s="1"/>
  <c r="BK164" i="1"/>
  <c r="BD164" i="1" s="1"/>
  <c r="BK27" i="1"/>
  <c r="BD27" i="1" s="1"/>
  <c r="BK145" i="1"/>
  <c r="BD145" i="1" s="1"/>
  <c r="BK115" i="1"/>
  <c r="BD115" i="1" s="1"/>
  <c r="BK204" i="1"/>
  <c r="BD204" i="1" s="1"/>
  <c r="BK178" i="1"/>
  <c r="BD178" i="1" s="1"/>
  <c r="BK69" i="1"/>
  <c r="BD69" i="1" s="1"/>
  <c r="BK195" i="1"/>
  <c r="BD195" i="1" s="1"/>
  <c r="BK107" i="1"/>
  <c r="BD107" i="1" s="1"/>
  <c r="BK325" i="1"/>
  <c r="BD325" i="1" s="1"/>
  <c r="BK217" i="1"/>
  <c r="BD217" i="1" s="1"/>
  <c r="BK163" i="1"/>
  <c r="BD163" i="1" s="1"/>
  <c r="BK293" i="1"/>
  <c r="BD293" i="1" s="1"/>
  <c r="BK60" i="1"/>
  <c r="BD60" i="1" s="1"/>
  <c r="BK20" i="1"/>
  <c r="BD20" i="1" s="1"/>
  <c r="BK287" i="1"/>
  <c r="BD287" i="1" s="1"/>
  <c r="BK49" i="1"/>
  <c r="BD49" i="1" s="1"/>
  <c r="BK247" i="1"/>
  <c r="BD247" i="1" s="1"/>
  <c r="BK71" i="1"/>
  <c r="BD71" i="1" s="1"/>
  <c r="BK12" i="1"/>
  <c r="BD12" i="1" s="1"/>
  <c r="BK22" i="1"/>
  <c r="BD22" i="1" s="1"/>
  <c r="BK24" i="1"/>
  <c r="BD24" i="1" s="1"/>
  <c r="BK26" i="1"/>
  <c r="BD26" i="1" s="1"/>
  <c r="BK28" i="1"/>
  <c r="BD28" i="1" s="1"/>
  <c r="BK29" i="1"/>
  <c r="BD29" i="1" s="1"/>
  <c r="BK30" i="1"/>
  <c r="BD30" i="1" s="1"/>
  <c r="BK41" i="1"/>
  <c r="BD41" i="1" s="1"/>
  <c r="BK46" i="1"/>
  <c r="BD46" i="1" s="1"/>
  <c r="BK48" i="1"/>
  <c r="BD48" i="1" s="1"/>
  <c r="BK53" i="1"/>
  <c r="BD53" i="1" s="1"/>
  <c r="BK58" i="1"/>
  <c r="BD58" i="1" s="1"/>
  <c r="BK59" i="1"/>
  <c r="BD59" i="1" s="1"/>
  <c r="BK61" i="1"/>
  <c r="BD61" i="1" s="1"/>
  <c r="BK65" i="1"/>
  <c r="BD65" i="1" s="1"/>
  <c r="BK70" i="1"/>
  <c r="BD70" i="1" s="1"/>
  <c r="BK73" i="1"/>
  <c r="BD73" i="1" s="1"/>
  <c r="BK74" i="1"/>
  <c r="BD74" i="1" s="1"/>
  <c r="BK87" i="1"/>
  <c r="BD87" i="1" s="1"/>
  <c r="BK88" i="1"/>
  <c r="BD88" i="1" s="1"/>
  <c r="BK101" i="1"/>
  <c r="BD101" i="1" s="1"/>
  <c r="BK104" i="1"/>
  <c r="BD104" i="1" s="1"/>
  <c r="BK105" i="1"/>
  <c r="BD105" i="1" s="1"/>
  <c r="BK108" i="1"/>
  <c r="BD108" i="1" s="1"/>
  <c r="BK111" i="1"/>
  <c r="BD111" i="1" s="1"/>
  <c r="BK113" i="1"/>
  <c r="BD113" i="1" s="1"/>
  <c r="BK116" i="1"/>
  <c r="BD116" i="1" s="1"/>
  <c r="BK118" i="1"/>
  <c r="BD118" i="1" s="1"/>
  <c r="BK120" i="1"/>
  <c r="BD120" i="1" s="1"/>
  <c r="BK122" i="1"/>
  <c r="BD122" i="1" s="1"/>
  <c r="BK125" i="1"/>
  <c r="BD125" i="1" s="1"/>
  <c r="BK126" i="1"/>
  <c r="BD126" i="1" s="1"/>
  <c r="BK132" i="1"/>
  <c r="BD132" i="1" s="1"/>
  <c r="BK134" i="1"/>
  <c r="BD134" i="1" s="1"/>
  <c r="BK135" i="1"/>
  <c r="BD135" i="1" s="1"/>
  <c r="BK139" i="1"/>
  <c r="BD139" i="1" s="1"/>
  <c r="BK141" i="1"/>
  <c r="BD141" i="1" s="1"/>
  <c r="BK142" i="1"/>
  <c r="BD142" i="1" s="1"/>
  <c r="BK144" i="1"/>
  <c r="BD144" i="1" s="1"/>
  <c r="BK146" i="1"/>
  <c r="BD146" i="1" s="1"/>
  <c r="BK147" i="1"/>
  <c r="BD147" i="1" s="1"/>
  <c r="BK150" i="1"/>
  <c r="BD150" i="1" s="1"/>
  <c r="BK151" i="1"/>
  <c r="BD151" i="1" s="1"/>
  <c r="BK152" i="1"/>
  <c r="BD152" i="1" s="1"/>
  <c r="BK153" i="1"/>
  <c r="BD153" i="1" s="1"/>
  <c r="BK156" i="1"/>
  <c r="BD156" i="1" s="1"/>
  <c r="BK160" i="1"/>
  <c r="BD160" i="1" s="1"/>
  <c r="BK161" i="1"/>
  <c r="BD161" i="1" s="1"/>
  <c r="BK166" i="1"/>
  <c r="BD166" i="1" s="1"/>
  <c r="BK169" i="1"/>
  <c r="BD169" i="1" s="1"/>
  <c r="BK171" i="1"/>
  <c r="BD171" i="1" s="1"/>
  <c r="BK172" i="1"/>
  <c r="BD172" i="1" s="1"/>
  <c r="BK173" i="1"/>
  <c r="BD173" i="1" s="1"/>
  <c r="BK174" i="1"/>
  <c r="BD174" i="1" s="1"/>
  <c r="BK181" i="1"/>
  <c r="BD181" i="1" s="1"/>
  <c r="BK182" i="1"/>
  <c r="BD182" i="1" s="1"/>
  <c r="BK183" i="1"/>
  <c r="BD183" i="1" s="1"/>
  <c r="BK184" i="1"/>
  <c r="BD184" i="1" s="1"/>
  <c r="BK185" i="1"/>
  <c r="BD185" i="1" s="1"/>
  <c r="BK186" i="1"/>
  <c r="BD186" i="1" s="1"/>
  <c r="BK189" i="1"/>
  <c r="BD189" i="1" s="1"/>
  <c r="BK192" i="1"/>
  <c r="BD192" i="1" s="1"/>
  <c r="BK193" i="1"/>
  <c r="BD193" i="1" s="1"/>
  <c r="BK197" i="1"/>
  <c r="BD197" i="1" s="1"/>
  <c r="BK213" i="1"/>
  <c r="BD213" i="1" s="1"/>
  <c r="BK216" i="1"/>
  <c r="BD216" i="1" s="1"/>
  <c r="BK218" i="1"/>
  <c r="BD218" i="1" s="1"/>
  <c r="BK219" i="1"/>
  <c r="BD219" i="1" s="1"/>
  <c r="BK221" i="1"/>
  <c r="BD221" i="1" s="1"/>
  <c r="BK223" i="1"/>
  <c r="BD223" i="1" s="1"/>
  <c r="BK226" i="1"/>
  <c r="BD226" i="1" s="1"/>
  <c r="BK228" i="1"/>
  <c r="BD228" i="1" s="1"/>
  <c r="BK230" i="1"/>
  <c r="BD230" i="1" s="1"/>
  <c r="BK235" i="1"/>
  <c r="BD235" i="1" s="1"/>
  <c r="BK236" i="1"/>
  <c r="BD236" i="1" s="1"/>
  <c r="BK238" i="1"/>
  <c r="BD238" i="1" s="1"/>
  <c r="BK240" i="1"/>
  <c r="BD240" i="1" s="1"/>
  <c r="BK241" i="1"/>
  <c r="BD241" i="1" s="1"/>
  <c r="BK243" i="1"/>
  <c r="BD243" i="1" s="1"/>
  <c r="BK246" i="1"/>
  <c r="BD246" i="1" s="1"/>
  <c r="BK252" i="1"/>
  <c r="BD252" i="1" s="1"/>
  <c r="BK255" i="1"/>
  <c r="BD255" i="1" s="1"/>
  <c r="BK257" i="1"/>
  <c r="BD257" i="1" s="1"/>
  <c r="BK263" i="1"/>
  <c r="BD263" i="1" s="1"/>
  <c r="BK266" i="1"/>
  <c r="BD266" i="1" s="1"/>
  <c r="BK273" i="1"/>
  <c r="BD273" i="1" s="1"/>
  <c r="BK274" i="1"/>
  <c r="BD274" i="1" s="1"/>
  <c r="BK276" i="1"/>
  <c r="BD276" i="1" s="1"/>
  <c r="BK278" i="1"/>
  <c r="BD278" i="1" s="1"/>
  <c r="BK279" i="1"/>
  <c r="BD279" i="1" s="1"/>
  <c r="BK283" i="1"/>
  <c r="BD283" i="1" s="1"/>
  <c r="BK285" i="1"/>
  <c r="BD285" i="1" s="1"/>
  <c r="BK297" i="1"/>
  <c r="BD297" i="1" s="1"/>
  <c r="BK300" i="1"/>
  <c r="BD300" i="1" s="1"/>
  <c r="BK302" i="1"/>
  <c r="BD302" i="1" s="1"/>
  <c r="BK303" i="1"/>
  <c r="BD303" i="1" s="1"/>
  <c r="BK307" i="1"/>
  <c r="BD307" i="1" s="1"/>
  <c r="BK313" i="1"/>
  <c r="BD313" i="1" s="1"/>
  <c r="BK318" i="1"/>
  <c r="BD318" i="1" s="1"/>
  <c r="BK319" i="1"/>
  <c r="BD319" i="1" s="1"/>
  <c r="BK323" i="1"/>
  <c r="BD323" i="1" s="1"/>
  <c r="BK328" i="1"/>
  <c r="BD328" i="1" s="1"/>
  <c r="BK329" i="1"/>
  <c r="BD329" i="1" s="1"/>
  <c r="BK332" i="1"/>
  <c r="BD332" i="1" s="1"/>
  <c r="BK3" i="1"/>
  <c r="BK10" i="1"/>
  <c r="BD10" i="1" s="1"/>
  <c r="BK33" i="1"/>
  <c r="BD33" i="1" s="1"/>
  <c r="BK35" i="1"/>
  <c r="BD35" i="1" s="1"/>
  <c r="BK37" i="1"/>
  <c r="BD37" i="1" s="1"/>
  <c r="BK42" i="1"/>
  <c r="BD42" i="1" s="1"/>
  <c r="BK44" i="1"/>
  <c r="BD44" i="1" s="1"/>
  <c r="BK63" i="1"/>
  <c r="BD63" i="1" s="1"/>
  <c r="BK67" i="1"/>
  <c r="BD67" i="1" s="1"/>
  <c r="BK72" i="1"/>
  <c r="BD72" i="1" s="1"/>
  <c r="BK77" i="1"/>
  <c r="BD77" i="1" s="1"/>
  <c r="BK78" i="1"/>
  <c r="BD78" i="1" s="1"/>
  <c r="BK80" i="1"/>
  <c r="BD80" i="1" s="1"/>
  <c r="BK83" i="1"/>
  <c r="BD83" i="1" s="1"/>
  <c r="BK90" i="1"/>
  <c r="BD90" i="1" s="1"/>
  <c r="BK93" i="1"/>
  <c r="BD93" i="1" s="1"/>
  <c r="BK94" i="1"/>
  <c r="BD94" i="1" s="1"/>
  <c r="BK97" i="1"/>
  <c r="BD97" i="1" s="1"/>
  <c r="BK98" i="1"/>
  <c r="BD98" i="1" s="1"/>
  <c r="BK102" i="1"/>
  <c r="BD102" i="1" s="1"/>
  <c r="BK117" i="1"/>
  <c r="BD117" i="1" s="1"/>
  <c r="BK119" i="1"/>
  <c r="BD119" i="1" s="1"/>
  <c r="BK128" i="1"/>
  <c r="BD128" i="1" s="1"/>
  <c r="BK130" i="1"/>
  <c r="BD130" i="1" s="1"/>
  <c r="BK137" i="1"/>
  <c r="BD137" i="1" s="1"/>
  <c r="BK138" i="1"/>
  <c r="BD138" i="1" s="1"/>
  <c r="BK159" i="1"/>
  <c r="BD159" i="1" s="1"/>
  <c r="BK167" i="1"/>
  <c r="BD167" i="1" s="1"/>
  <c r="BK168" i="1"/>
  <c r="BD168" i="1" s="1"/>
  <c r="BK170" i="1"/>
  <c r="BD170" i="1" s="1"/>
  <c r="BK175" i="1"/>
  <c r="BD175" i="1" s="1"/>
  <c r="BK176" i="1"/>
  <c r="BD176" i="1" s="1"/>
  <c r="BK179" i="1"/>
  <c r="BD179" i="1" s="1"/>
  <c r="BK180" i="1"/>
  <c r="BD180" i="1" s="1"/>
  <c r="BK187" i="1"/>
  <c r="BD187" i="1" s="1"/>
  <c r="BK191" i="1"/>
  <c r="BD191" i="1" s="1"/>
  <c r="BK202" i="1"/>
  <c r="BD202" i="1" s="1"/>
  <c r="BK205" i="1"/>
  <c r="BD205" i="1" s="1"/>
  <c r="BK206" i="1"/>
  <c r="BD206" i="1" s="1"/>
  <c r="BK207" i="1"/>
  <c r="BD207" i="1" s="1"/>
  <c r="BK208" i="1"/>
  <c r="BD208" i="1" s="1"/>
  <c r="BK211" i="1"/>
  <c r="BD211" i="1" s="1"/>
  <c r="BK224" i="1"/>
  <c r="BD224" i="1" s="1"/>
  <c r="BK237" i="1"/>
  <c r="BD237" i="1" s="1"/>
  <c r="BK248" i="1"/>
  <c r="BD248" i="1" s="1"/>
  <c r="BK251" i="1"/>
  <c r="BD251" i="1" s="1"/>
  <c r="BK258" i="1"/>
  <c r="BD258" i="1" s="1"/>
  <c r="BK259" i="1"/>
  <c r="BD259" i="1" s="1"/>
  <c r="BK260" i="1"/>
  <c r="BD260" i="1" s="1"/>
  <c r="BK262" i="1"/>
  <c r="BD262" i="1" s="1"/>
  <c r="BK267" i="1"/>
  <c r="BD267" i="1" s="1"/>
  <c r="BK269" i="1"/>
  <c r="BD269" i="1" s="1"/>
  <c r="BK270" i="1"/>
  <c r="BD270" i="1" s="1"/>
  <c r="BK275" i="1"/>
  <c r="BD275" i="1" s="1"/>
  <c r="BK281" i="1"/>
  <c r="BD281" i="1" s="1"/>
  <c r="BK282" i="1"/>
  <c r="BD282" i="1" s="1"/>
  <c r="BK284" i="1"/>
  <c r="BD284" i="1" s="1"/>
  <c r="BK286" i="1"/>
  <c r="BD286" i="1" s="1"/>
  <c r="BK304" i="1"/>
  <c r="BD304" i="1" s="1"/>
  <c r="BK305" i="1"/>
  <c r="BD305" i="1" s="1"/>
  <c r="BK311" i="1"/>
  <c r="BD311" i="1" s="1"/>
  <c r="BK314" i="1"/>
  <c r="BD314" i="1" s="1"/>
  <c r="BK315" i="1"/>
  <c r="BD315" i="1" s="1"/>
  <c r="BK317" i="1"/>
  <c r="BD317" i="1" s="1"/>
  <c r="BK326" i="1"/>
  <c r="BD326" i="1" s="1"/>
  <c r="BK13" i="1"/>
  <c r="BD13" i="1" s="1"/>
  <c r="BK129" i="1"/>
  <c r="BD129" i="1" s="1"/>
  <c r="BK198" i="1"/>
  <c r="BD198" i="1" s="1"/>
  <c r="BK290" i="1"/>
  <c r="BD290" i="1" s="1"/>
  <c r="BK25" i="1"/>
  <c r="BD25" i="1" s="1"/>
  <c r="BK15" i="1"/>
  <c r="BD15" i="1" s="1"/>
  <c r="BK301" i="1"/>
  <c r="BD301" i="1" s="1"/>
  <c r="BK39" i="1"/>
  <c r="BD39" i="1" s="1"/>
  <c r="BK136" i="1"/>
  <c r="BD136" i="1" s="1"/>
  <c r="BK89" i="1"/>
  <c r="BD89" i="1" s="1"/>
  <c r="BK234" i="1"/>
  <c r="BD234" i="1" s="1"/>
  <c r="BK265" i="1"/>
  <c r="BD265" i="1" s="1"/>
  <c r="BK294" i="1"/>
  <c r="BD294" i="1" s="1"/>
  <c r="BK121" i="1"/>
  <c r="BD121" i="1" s="1"/>
  <c r="BK14" i="1"/>
  <c r="BD14" i="1" s="1"/>
  <c r="BK81" i="1"/>
  <c r="BD81" i="1" s="1"/>
  <c r="BK34" i="1"/>
  <c r="BD34" i="1" s="1"/>
  <c r="BK99" i="1"/>
  <c r="BD99" i="1" s="1"/>
  <c r="BK51" i="1"/>
  <c r="BD51" i="1" s="1"/>
  <c r="BK231" i="1"/>
  <c r="BD231" i="1" s="1"/>
  <c r="BK52" i="1"/>
  <c r="BD52" i="1" s="1"/>
  <c r="BK92" i="1"/>
  <c r="BD92" i="1" s="1"/>
  <c r="BK321" i="1"/>
  <c r="BD321" i="1" s="1"/>
  <c r="BK112" i="1"/>
  <c r="BD112" i="1" s="1"/>
  <c r="BK264" i="1"/>
  <c r="BD264" i="1" s="1"/>
  <c r="BK331" i="1"/>
  <c r="BD331" i="1" s="1"/>
  <c r="BK188" i="1"/>
  <c r="BD188" i="1" s="1"/>
  <c r="BK194" i="1"/>
  <c r="BD194" i="1" s="1"/>
  <c r="BK233" i="1"/>
  <c r="BD233" i="1" s="1"/>
  <c r="BK225" i="1"/>
  <c r="BD225" i="1" s="1"/>
  <c r="BK244" i="1"/>
  <c r="BD244" i="1" s="1"/>
  <c r="BK64" i="1"/>
  <c r="BD64" i="1" s="1"/>
  <c r="BK199" i="1"/>
  <c r="BD199" i="1" s="1"/>
  <c r="BK109" i="1"/>
  <c r="BD109" i="1" s="1"/>
  <c r="BI325" i="1"/>
  <c r="BI217" i="1"/>
  <c r="BI163" i="1"/>
  <c r="BI293" i="1"/>
  <c r="BI60" i="1"/>
  <c r="BI20" i="1"/>
  <c r="BI287" i="1"/>
  <c r="BI49" i="1"/>
  <c r="BI247" i="1"/>
  <c r="BI71" i="1"/>
  <c r="BI86" i="1"/>
  <c r="BI21" i="1"/>
  <c r="BI164" i="1"/>
  <c r="BI27" i="1"/>
  <c r="BI145" i="1"/>
  <c r="BI115" i="1"/>
  <c r="BI204" i="1"/>
  <c r="BI178" i="1"/>
  <c r="BI69" i="1"/>
  <c r="BI195" i="1"/>
  <c r="BI107" i="1"/>
  <c r="BI295" i="1"/>
  <c r="BI8" i="1"/>
  <c r="BI196" i="1"/>
  <c r="BI229" i="1"/>
  <c r="BI62" i="1"/>
  <c r="BI201" i="1"/>
  <c r="BI79" i="1"/>
  <c r="BI299" i="1"/>
  <c r="BI277" i="1"/>
  <c r="BI123" i="1"/>
  <c r="BI320" i="1"/>
  <c r="BI327" i="1"/>
  <c r="BI32" i="1"/>
  <c r="BI254" i="1"/>
  <c r="BI124" i="1"/>
  <c r="BI114" i="1"/>
  <c r="BI85" i="1"/>
  <c r="BI140" i="1"/>
  <c r="BI214" i="1"/>
  <c r="BI291" i="1"/>
  <c r="BI239" i="1"/>
  <c r="BI256" i="1"/>
  <c r="BI162" i="1"/>
  <c r="BI292" i="1"/>
  <c r="BI31" i="1"/>
  <c r="BI17" i="1"/>
  <c r="BI249" i="1"/>
  <c r="BI296" i="1"/>
  <c r="BI330" i="1"/>
  <c r="BI127" i="1"/>
  <c r="BI308" i="1"/>
  <c r="BI23" i="1"/>
  <c r="BI306" i="1"/>
  <c r="BI40" i="1"/>
  <c r="BI322" i="1"/>
  <c r="BI106" i="1"/>
  <c r="BI232" i="1"/>
  <c r="BI7" i="1"/>
  <c r="BI200" i="1"/>
  <c r="BI288" i="1"/>
  <c r="BI298" i="1"/>
  <c r="AM13" i="1" l="1"/>
  <c r="AM159" i="1"/>
  <c r="AK10" i="1"/>
  <c r="AM240" i="1"/>
  <c r="AP159" i="1"/>
  <c r="AO159" i="1"/>
  <c r="AQ136" i="1"/>
  <c r="AK136" i="1"/>
  <c r="AK62" i="1"/>
  <c r="AP44" i="1"/>
  <c r="AP13" i="1"/>
  <c r="AN13" i="1"/>
  <c r="AQ33" i="1"/>
  <c r="AP49" i="1"/>
  <c r="AN49" i="1"/>
  <c r="AL49" i="1"/>
  <c r="AM49" i="1"/>
  <c r="AQ13" i="1"/>
  <c r="AO13" i="1"/>
  <c r="AO49" i="1"/>
  <c r="AL274" i="1"/>
  <c r="AQ123" i="1"/>
  <c r="AO178" i="1"/>
  <c r="AM221" i="1"/>
  <c r="AQ182" i="1"/>
  <c r="AK182" i="1"/>
  <c r="AO221" i="1"/>
  <c r="AN221" i="1"/>
  <c r="AO174" i="1"/>
  <c r="AQ221" i="1"/>
  <c r="AL187" i="1"/>
  <c r="AL161" i="1"/>
  <c r="AP136" i="1"/>
  <c r="AL221" i="1"/>
  <c r="AP221" i="1"/>
  <c r="AL219" i="1"/>
  <c r="AK221" i="1"/>
  <c r="AL229" i="1"/>
  <c r="AP26" i="1"/>
  <c r="AN8" i="1"/>
  <c r="AN139" i="1"/>
  <c r="AP138" i="1"/>
  <c r="AQ48" i="1"/>
  <c r="AL77" i="1"/>
  <c r="AL60" i="1"/>
  <c r="AL30" i="1"/>
  <c r="AM29" i="1"/>
  <c r="AN116" i="1"/>
  <c r="AN119" i="1"/>
  <c r="AP104" i="1"/>
  <c r="AP290" i="1"/>
  <c r="AQ288" i="1"/>
  <c r="AK288" i="1"/>
  <c r="AL287" i="1"/>
  <c r="AO269" i="1"/>
  <c r="AL237" i="1"/>
  <c r="AN219" i="1"/>
  <c r="AL196" i="1"/>
  <c r="AL94" i="1"/>
  <c r="AO267" i="1"/>
  <c r="AN259" i="1"/>
  <c r="AO251" i="1"/>
  <c r="AK228" i="1"/>
  <c r="AP196" i="1"/>
  <c r="AO319" i="1"/>
  <c r="AL283" i="1"/>
  <c r="AO258" i="1"/>
  <c r="AK243" i="1"/>
  <c r="AN237" i="1"/>
  <c r="AL106" i="1"/>
  <c r="AO318" i="1"/>
  <c r="AL282" i="1"/>
  <c r="AP279" i="1"/>
  <c r="AQ274" i="1"/>
  <c r="AK274" i="1"/>
  <c r="AN270" i="1"/>
  <c r="AO176" i="1"/>
  <c r="AN173" i="1"/>
  <c r="AL127" i="1"/>
  <c r="AQ108" i="1"/>
  <c r="AN293" i="1"/>
  <c r="AK74" i="1"/>
  <c r="AO300" i="1"/>
  <c r="AN287" i="1"/>
  <c r="AP254" i="1"/>
  <c r="AM329" i="1"/>
  <c r="AN255" i="1"/>
  <c r="AP241" i="1"/>
  <c r="AL234" i="1"/>
  <c r="AN228" i="1"/>
  <c r="AK218" i="1"/>
  <c r="AP187" i="1"/>
  <c r="AO101" i="1"/>
  <c r="AP99" i="1"/>
  <c r="AN39" i="1"/>
  <c r="AN15" i="1"/>
  <c r="AM7" i="1"/>
  <c r="AQ326" i="1"/>
  <c r="AQ320" i="1"/>
  <c r="AO305" i="1"/>
  <c r="AK240" i="1"/>
  <c r="AP156" i="1"/>
  <c r="AO138" i="1"/>
  <c r="AM136" i="1"/>
  <c r="AM118" i="1"/>
  <c r="AN77" i="1"/>
  <c r="AO303" i="1"/>
  <c r="AL255" i="1"/>
  <c r="AL101" i="1"/>
  <c r="AK46" i="1"/>
  <c r="AO8" i="1"/>
  <c r="AL183" i="1"/>
  <c r="AO296" i="1"/>
  <c r="AO248" i="1"/>
  <c r="AL235" i="1"/>
  <c r="AO202" i="1"/>
  <c r="AN194" i="1"/>
  <c r="AN186" i="1"/>
  <c r="AM85" i="1"/>
  <c r="AP81" i="1"/>
  <c r="AL218" i="1"/>
  <c r="AP60" i="1"/>
  <c r="AP314" i="1"/>
  <c r="AL293" i="1"/>
  <c r="AO291" i="1"/>
  <c r="AK193" i="1"/>
  <c r="AL175" i="1"/>
  <c r="AQ59" i="1"/>
  <c r="AL26" i="1"/>
  <c r="AP298" i="1"/>
  <c r="AL297" i="1"/>
  <c r="AK293" i="1"/>
  <c r="AN218" i="1"/>
  <c r="AM214" i="1"/>
  <c r="AP160" i="1"/>
  <c r="AL136" i="1"/>
  <c r="AO103" i="1"/>
  <c r="AM101" i="1"/>
  <c r="AN99" i="1"/>
  <c r="AL97" i="1"/>
  <c r="AL87" i="1"/>
  <c r="AL135" i="1"/>
  <c r="AL292" i="1"/>
  <c r="AN181" i="1"/>
  <c r="AP105" i="1"/>
  <c r="AL7" i="1"/>
  <c r="AQ329" i="1"/>
  <c r="AK329" i="1"/>
  <c r="AP326" i="1"/>
  <c r="AK322" i="1"/>
  <c r="AP263" i="1"/>
  <c r="AN257" i="1"/>
  <c r="AM255" i="1"/>
  <c r="AM234" i="1"/>
  <c r="AL214" i="1"/>
  <c r="AO175" i="1"/>
  <c r="AM60" i="1"/>
  <c r="AL39" i="1"/>
  <c r="AP33" i="1"/>
  <c r="AN10" i="1"/>
  <c r="AL328" i="1"/>
  <c r="AK319" i="1"/>
  <c r="AN305" i="1"/>
  <c r="AM294" i="1"/>
  <c r="AL291" i="1"/>
  <c r="AN283" i="1"/>
  <c r="AP278" i="1"/>
  <c r="AM275" i="1"/>
  <c r="AP267" i="1"/>
  <c r="AN229" i="1"/>
  <c r="AO228" i="1"/>
  <c r="AL173" i="1"/>
  <c r="AN172" i="1"/>
  <c r="AL170" i="1"/>
  <c r="AM153" i="1"/>
  <c r="AN152" i="1"/>
  <c r="AQ126" i="1"/>
  <c r="AN330" i="1"/>
  <c r="AO235" i="1"/>
  <c r="AM196" i="1"/>
  <c r="AM180" i="1"/>
  <c r="AL121" i="1"/>
  <c r="AP15" i="1"/>
  <c r="AQ12" i="1"/>
  <c r="AK12" i="1"/>
  <c r="AL298" i="1"/>
  <c r="AP258" i="1"/>
  <c r="AP248" i="1"/>
  <c r="AP125" i="1"/>
  <c r="AQ103" i="1"/>
  <c r="AM102" i="1"/>
  <c r="AP71" i="1"/>
  <c r="AM135" i="1"/>
  <c r="AM129" i="1"/>
  <c r="AO128" i="1"/>
  <c r="AN37" i="1"/>
  <c r="AL35" i="1"/>
  <c r="AM124" i="1"/>
  <c r="AO328" i="1"/>
  <c r="AP325" i="1"/>
  <c r="AN325" i="1"/>
  <c r="AO320" i="1"/>
  <c r="AN317" i="1"/>
  <c r="AL313" i="1"/>
  <c r="AL307" i="1"/>
  <c r="AQ299" i="1"/>
  <c r="AN269" i="1"/>
  <c r="AN260" i="1"/>
  <c r="AO196" i="1"/>
  <c r="AM169" i="1"/>
  <c r="AO168" i="1"/>
  <c r="AQ161" i="1"/>
  <c r="AO161" i="1"/>
  <c r="AK161" i="1"/>
  <c r="AO98" i="1"/>
  <c r="AN90" i="1"/>
  <c r="AL90" i="1"/>
  <c r="AP87" i="1"/>
  <c r="AN86" i="1"/>
  <c r="AO63" i="1"/>
  <c r="AP61" i="1"/>
  <c r="AN61" i="1"/>
  <c r="AN59" i="1"/>
  <c r="AP42" i="1"/>
  <c r="AL42" i="1"/>
  <c r="AP41" i="1"/>
  <c r="AL41" i="1"/>
  <c r="AN31" i="1"/>
  <c r="AQ30" i="1"/>
  <c r="AL332" i="1"/>
  <c r="AO332" i="1"/>
  <c r="AM314" i="1"/>
  <c r="AM313" i="1"/>
  <c r="AQ298" i="1"/>
  <c r="AM285" i="1"/>
  <c r="AO284" i="1"/>
  <c r="AM284" i="1"/>
  <c r="AO283" i="1"/>
  <c r="AO282" i="1"/>
  <c r="AM282" i="1"/>
  <c r="AM281" i="1"/>
  <c r="AO279" i="1"/>
  <c r="AM273" i="1"/>
  <c r="AO263" i="1"/>
  <c r="AO260" i="1"/>
  <c r="AN224" i="1"/>
  <c r="AL224" i="1"/>
  <c r="AN223" i="1"/>
  <c r="AO208" i="1"/>
  <c r="AM205" i="1"/>
  <c r="AK200" i="1"/>
  <c r="AO194" i="1"/>
  <c r="AM194" i="1"/>
  <c r="AL193" i="1"/>
  <c r="AQ192" i="1"/>
  <c r="AO188" i="1"/>
  <c r="AM187" i="1"/>
  <c r="AP182" i="1"/>
  <c r="AM170" i="1"/>
  <c r="AO166" i="1"/>
  <c r="AN164" i="1"/>
  <c r="AL164" i="1"/>
  <c r="AN163" i="1"/>
  <c r="AO162" i="1"/>
  <c r="AP147" i="1"/>
  <c r="AN146" i="1"/>
  <c r="AN144" i="1"/>
  <c r="AP132" i="1"/>
  <c r="AL132" i="1"/>
  <c r="AL130" i="1"/>
  <c r="AP126" i="1"/>
  <c r="AP113" i="1"/>
  <c r="AL108" i="1"/>
  <c r="AN85" i="1"/>
  <c r="AM81" i="1"/>
  <c r="AP79" i="1"/>
  <c r="AO72" i="1"/>
  <c r="AN58" i="1"/>
  <c r="AL58" i="1"/>
  <c r="AO44" i="1"/>
  <c r="AL295" i="1"/>
  <c r="AP292" i="1"/>
  <c r="AP285" i="1"/>
  <c r="AN285" i="1"/>
  <c r="AM267" i="1"/>
  <c r="AP266" i="1"/>
  <c r="AN247" i="1"/>
  <c r="AL247" i="1"/>
  <c r="AL230" i="1"/>
  <c r="AQ199" i="1"/>
  <c r="AN195" i="1"/>
  <c r="AN171" i="1"/>
  <c r="AM330" i="1"/>
  <c r="AQ318" i="1"/>
  <c r="AM305" i="1"/>
  <c r="AQ263" i="1"/>
  <c r="AM263" i="1"/>
  <c r="AK263" i="1"/>
  <c r="AO255" i="1"/>
  <c r="AK255" i="1"/>
  <c r="AP251" i="1"/>
  <c r="AP247" i="1"/>
  <c r="AL246" i="1"/>
  <c r="AP243" i="1"/>
  <c r="AL243" i="1"/>
  <c r="AN236" i="1"/>
  <c r="AP214" i="1"/>
  <c r="AN214" i="1"/>
  <c r="AP211" i="1"/>
  <c r="AL208" i="1"/>
  <c r="AN207" i="1"/>
  <c r="AL207" i="1"/>
  <c r="AL206" i="1"/>
  <c r="AQ204" i="1"/>
  <c r="AQ174" i="1"/>
  <c r="AK174" i="1"/>
  <c r="AQ14" i="1"/>
  <c r="AP329" i="1"/>
  <c r="AM322" i="1"/>
  <c r="AM320" i="1"/>
  <c r="AK318" i="1"/>
  <c r="AP303" i="1"/>
  <c r="AN301" i="1"/>
  <c r="AK300" i="1"/>
  <c r="AL294" i="1"/>
  <c r="AN292" i="1"/>
  <c r="AP330" i="1"/>
  <c r="AL330" i="1"/>
  <c r="AN328" i="1"/>
  <c r="AM327" i="1"/>
  <c r="AK325" i="1"/>
  <c r="AP319" i="1"/>
  <c r="AL319" i="1"/>
  <c r="AO315" i="1"/>
  <c r="AO313" i="1"/>
  <c r="AO307" i="1"/>
  <c r="AO297" i="1"/>
  <c r="AQ293" i="1"/>
  <c r="AM288" i="1"/>
  <c r="AO278" i="1"/>
  <c r="AO275" i="1"/>
  <c r="AP270" i="1"/>
  <c r="AN266" i="1"/>
  <c r="AQ111" i="1"/>
  <c r="AO111" i="1"/>
  <c r="AN332" i="1"/>
  <c r="AP327" i="1"/>
  <c r="AM319" i="1"/>
  <c r="AQ287" i="1"/>
  <c r="AK287" i="1"/>
  <c r="AM258" i="1"/>
  <c r="AM228" i="1"/>
  <c r="AO226" i="1"/>
  <c r="AO142" i="1"/>
  <c r="AM142" i="1"/>
  <c r="AL141" i="1"/>
  <c r="AM132" i="1"/>
  <c r="AM130" i="1"/>
  <c r="AK127" i="1"/>
  <c r="AO14" i="1"/>
  <c r="AM14" i="1"/>
  <c r="AK14" i="1"/>
  <c r="AL10" i="1"/>
  <c r="AP315" i="1"/>
  <c r="AL314" i="1"/>
  <c r="AP307" i="1"/>
  <c r="AP305" i="1"/>
  <c r="AP302" i="1"/>
  <c r="AN302" i="1"/>
  <c r="AM299" i="1"/>
  <c r="AN297" i="1"/>
  <c r="AQ296" i="1"/>
  <c r="AM296" i="1"/>
  <c r="AM295" i="1"/>
  <c r="AO294" i="1"/>
  <c r="AO292" i="1"/>
  <c r="AQ291" i="1"/>
  <c r="AM274" i="1"/>
  <c r="AQ266" i="1"/>
  <c r="AK266" i="1"/>
  <c r="AN263" i="1"/>
  <c r="AL262" i="1"/>
  <c r="AQ257" i="1"/>
  <c r="AK257" i="1"/>
  <c r="AP255" i="1"/>
  <c r="AM252" i="1"/>
  <c r="AL248" i="1"/>
  <c r="AN240" i="1"/>
  <c r="AK235" i="1"/>
  <c r="AQ229" i="1"/>
  <c r="AQ197" i="1"/>
  <c r="AO197" i="1"/>
  <c r="AK197" i="1"/>
  <c r="AN193" i="1"/>
  <c r="AM192" i="1"/>
  <c r="AO191" i="1"/>
  <c r="AP189" i="1"/>
  <c r="AN187" i="1"/>
  <c r="AL186" i="1"/>
  <c r="AQ183" i="1"/>
  <c r="AL179" i="1"/>
  <c r="AM178" i="1"/>
  <c r="AO153" i="1"/>
  <c r="AL152" i="1"/>
  <c r="AQ151" i="1"/>
  <c r="AM151" i="1"/>
  <c r="AK151" i="1"/>
  <c r="AO146" i="1"/>
  <c r="AO137" i="1"/>
  <c r="AL105" i="1"/>
  <c r="AL104" i="1"/>
  <c r="AO102" i="1"/>
  <c r="AM98" i="1"/>
  <c r="AP94" i="1"/>
  <c r="AP83" i="1"/>
  <c r="AN83" i="1"/>
  <c r="AM80" i="1"/>
  <c r="AN79" i="1"/>
  <c r="AO70" i="1"/>
  <c r="AN69" i="1"/>
  <c r="AP48" i="1"/>
  <c r="AN48" i="1"/>
  <c r="AO46" i="1"/>
  <c r="AM46" i="1"/>
  <c r="AN33" i="1"/>
  <c r="AL33" i="1"/>
  <c r="AP30" i="1"/>
  <c r="AL17" i="1"/>
  <c r="AN12" i="1"/>
  <c r="AQ8" i="1"/>
  <c r="AM8" i="1"/>
  <c r="AK8" i="1"/>
  <c r="AN129" i="1"/>
  <c r="AL125" i="1"/>
  <c r="AL118" i="1"/>
  <c r="AP116" i="1"/>
  <c r="AM65" i="1"/>
  <c r="AN63" i="1"/>
  <c r="AL62" i="1"/>
  <c r="AK59" i="1"/>
  <c r="AP58" i="1"/>
  <c r="AO42" i="1"/>
  <c r="AQ37" i="1"/>
  <c r="AL31" i="1"/>
  <c r="AQ29" i="1"/>
  <c r="AO29" i="1"/>
  <c r="AK29" i="1"/>
  <c r="AL28" i="1"/>
  <c r="AN23" i="1"/>
  <c r="AO21" i="1"/>
  <c r="AM254" i="1"/>
  <c r="AM251" i="1"/>
  <c r="AM248" i="1"/>
  <c r="AO246" i="1"/>
  <c r="AO243" i="1"/>
  <c r="AN241" i="1"/>
  <c r="AQ240" i="1"/>
  <c r="AP237" i="1"/>
  <c r="AK236" i="1"/>
  <c r="AO234" i="1"/>
  <c r="AP229" i="1"/>
  <c r="AL226" i="1"/>
  <c r="AQ219" i="1"/>
  <c r="AO217" i="1"/>
  <c r="AM208" i="1"/>
  <c r="AM207" i="1"/>
  <c r="AO206" i="1"/>
  <c r="AL204" i="1"/>
  <c r="AL200" i="1"/>
  <c r="AP195" i="1"/>
  <c r="AO193" i="1"/>
  <c r="AP192" i="1"/>
  <c r="AL192" i="1"/>
  <c r="AO189" i="1"/>
  <c r="AM189" i="1"/>
  <c r="AP188" i="1"/>
  <c r="AP185" i="1"/>
  <c r="AN185" i="1"/>
  <c r="AM184" i="1"/>
  <c r="AN183" i="1"/>
  <c r="AL181" i="1"/>
  <c r="AO180" i="1"/>
  <c r="AO179" i="1"/>
  <c r="AM179" i="1"/>
  <c r="AL178" i="1"/>
  <c r="AP176" i="1"/>
  <c r="AN168" i="1"/>
  <c r="AL168" i="1"/>
  <c r="AP167" i="1"/>
  <c r="AN167" i="1"/>
  <c r="AQ166" i="1"/>
  <c r="AK166" i="1"/>
  <c r="AP164" i="1"/>
  <c r="AK156" i="1"/>
  <c r="AL151" i="1"/>
  <c r="AN142" i="1"/>
  <c r="AL142" i="1"/>
  <c r="AK141" i="1"/>
  <c r="AL139" i="1"/>
  <c r="AP130" i="1"/>
  <c r="AO121" i="1"/>
  <c r="AP119" i="1"/>
  <c r="AK118" i="1"/>
  <c r="AM117" i="1"/>
  <c r="AO107" i="1"/>
  <c r="AL102" i="1"/>
  <c r="AP97" i="1"/>
  <c r="AO93" i="1"/>
  <c r="AM83" i="1"/>
  <c r="AO78" i="1"/>
  <c r="AO77" i="1"/>
  <c r="AO74" i="1"/>
  <c r="AM74" i="1"/>
  <c r="AL73" i="1"/>
  <c r="AL71" i="1"/>
  <c r="AN70" i="1"/>
  <c r="AP46" i="1"/>
  <c r="AL46" i="1"/>
  <c r="AN35" i="1"/>
  <c r="AQ276" i="1"/>
  <c r="AP101" i="1"/>
  <c r="AL12" i="1"/>
  <c r="AO185" i="1"/>
  <c r="AP184" i="1"/>
  <c r="AO181" i="1"/>
  <c r="AP175" i="1"/>
  <c r="AM171" i="1"/>
  <c r="AP170" i="1"/>
  <c r="AO163" i="1"/>
  <c r="AM161" i="1"/>
  <c r="AM156" i="1"/>
  <c r="AP152" i="1"/>
  <c r="AN147" i="1"/>
  <c r="AL144" i="1"/>
  <c r="AP139" i="1"/>
  <c r="AL138" i="1"/>
  <c r="AN137" i="1"/>
  <c r="AN123" i="1"/>
  <c r="AN121" i="1"/>
  <c r="AL107" i="1"/>
  <c r="AO97" i="1"/>
  <c r="AN93" i="1"/>
  <c r="AM86" i="1"/>
  <c r="AQ81" i="1"/>
  <c r="AK81" i="1"/>
  <c r="AM77" i="1"/>
  <c r="AO71" i="1"/>
  <c r="AO67" i="1"/>
  <c r="AO61" i="1"/>
  <c r="AM59" i="1"/>
  <c r="AP39" i="1"/>
  <c r="AO31" i="1"/>
  <c r="AN30" i="1"/>
  <c r="AP29" i="1"/>
  <c r="AN21" i="1"/>
  <c r="AO15" i="1"/>
  <c r="AK327" i="1"/>
  <c r="AP206" i="1"/>
  <c r="AN182" i="1"/>
  <c r="AO259" i="1"/>
  <c r="AO240" i="1"/>
  <c r="AP228" i="1"/>
  <c r="AL205" i="1"/>
  <c r="AQ196" i="1"/>
  <c r="AK196" i="1"/>
  <c r="AP332" i="1"/>
  <c r="AM318" i="1"/>
  <c r="AL315" i="1"/>
  <c r="AN314" i="1"/>
  <c r="AM303" i="1"/>
  <c r="AQ300" i="1"/>
  <c r="AL296" i="1"/>
  <c r="AP294" i="1"/>
  <c r="AO288" i="1"/>
  <c r="AL275" i="1"/>
  <c r="AL266" i="1"/>
  <c r="AN235" i="1"/>
  <c r="AP231" i="1"/>
  <c r="AQ230" i="1"/>
  <c r="AK230" i="1"/>
  <c r="AM224" i="1"/>
  <c r="AO223" i="1"/>
  <c r="AL213" i="1"/>
  <c r="AP208" i="1"/>
  <c r="AO200" i="1"/>
  <c r="AL199" i="1"/>
  <c r="AN198" i="1"/>
  <c r="AP194" i="1"/>
  <c r="AL189" i="1"/>
  <c r="AQ169" i="1"/>
  <c r="AP73" i="1"/>
  <c r="AL69" i="1"/>
  <c r="AM41" i="1"/>
  <c r="AQ124" i="1"/>
  <c r="AQ26" i="1"/>
  <c r="AM21" i="1"/>
  <c r="AP8" i="1"/>
  <c r="AQ330" i="1"/>
  <c r="AN318" i="1"/>
  <c r="AQ301" i="1"/>
  <c r="AP262" i="1"/>
  <c r="AN176" i="1"/>
  <c r="AP31" i="1"/>
  <c r="AO325" i="1"/>
  <c r="AP317" i="1"/>
  <c r="AM293" i="1"/>
  <c r="AM266" i="1"/>
  <c r="AQ243" i="1"/>
  <c r="AP223" i="1"/>
  <c r="AN153" i="1"/>
  <c r="AO141" i="1"/>
  <c r="AQ135" i="1"/>
  <c r="AK135" i="1"/>
  <c r="AO118" i="1"/>
  <c r="AK111" i="1"/>
  <c r="AK103" i="1"/>
  <c r="AL98" i="1"/>
  <c r="AL86" i="1"/>
  <c r="AK330" i="1"/>
  <c r="AN303" i="1"/>
  <c r="AO127" i="1"/>
  <c r="AP74" i="1"/>
  <c r="AL305" i="1"/>
  <c r="AK297" i="1"/>
  <c r="AN284" i="1"/>
  <c r="AL251" i="1"/>
  <c r="AO327" i="1"/>
  <c r="AN320" i="1"/>
  <c r="AL311" i="1"/>
  <c r="AL303" i="1"/>
  <c r="AO301" i="1"/>
  <c r="AL299" i="1"/>
  <c r="AN298" i="1"/>
  <c r="AK296" i="1"/>
  <c r="AO276" i="1"/>
  <c r="AN273" i="1"/>
  <c r="AM269" i="1"/>
  <c r="AN262" i="1"/>
  <c r="AL254" i="1"/>
  <c r="AM238" i="1"/>
  <c r="AP234" i="1"/>
  <c r="AO231" i="1"/>
  <c r="AP230" i="1"/>
  <c r="AM229" i="1"/>
  <c r="AP217" i="1"/>
  <c r="AM211" i="1"/>
  <c r="AN202" i="1"/>
  <c r="AN200" i="1"/>
  <c r="AN192" i="1"/>
  <c r="AQ189" i="1"/>
  <c r="AK189" i="1"/>
  <c r="AM185" i="1"/>
  <c r="AL182" i="1"/>
  <c r="AL176" i="1"/>
  <c r="AL171" i="1"/>
  <c r="AO170" i="1"/>
  <c r="AM160" i="1"/>
  <c r="AL156" i="1"/>
  <c r="AO151" i="1"/>
  <c r="AL147" i="1"/>
  <c r="AQ144" i="1"/>
  <c r="AK144" i="1"/>
  <c r="AP135" i="1"/>
  <c r="AQ113" i="1"/>
  <c r="AK113" i="1"/>
  <c r="AP108" i="1"/>
  <c r="AQ107" i="1"/>
  <c r="AK107" i="1"/>
  <c r="AO106" i="1"/>
  <c r="AM104" i="1"/>
  <c r="AN101" i="1"/>
  <c r="AO99" i="1"/>
  <c r="AO83" i="1"/>
  <c r="AL80" i="1"/>
  <c r="AN71" i="1"/>
  <c r="AQ46" i="1"/>
  <c r="AP37" i="1"/>
  <c r="AP28" i="1"/>
  <c r="AM17" i="1"/>
  <c r="AP12" i="1"/>
  <c r="AK301" i="1"/>
  <c r="AP288" i="1"/>
  <c r="AQ184" i="1"/>
  <c r="AO17" i="1"/>
  <c r="AO322" i="1"/>
  <c r="AL300" i="1"/>
  <c r="AM241" i="1"/>
  <c r="AO211" i="1"/>
  <c r="AO287" i="1"/>
  <c r="AN281" i="1"/>
  <c r="AP275" i="1"/>
  <c r="AM262" i="1"/>
  <c r="AL238" i="1"/>
  <c r="AM200" i="1"/>
  <c r="AL188" i="1"/>
  <c r="AP183" i="1"/>
  <c r="AN175" i="1"/>
  <c r="AP144" i="1"/>
  <c r="AL116" i="1"/>
  <c r="AM97" i="1"/>
  <c r="AO81" i="1"/>
  <c r="AL79" i="1"/>
  <c r="AM71" i="1"/>
  <c r="AM31" i="1"/>
  <c r="AM15" i="1"/>
  <c r="AO314" i="1"/>
  <c r="AN311" i="1"/>
  <c r="AK276" i="1"/>
  <c r="AL258" i="1"/>
  <c r="AP197" i="1"/>
  <c r="AO90" i="1"/>
  <c r="AO329" i="1"/>
  <c r="AL325" i="1"/>
  <c r="AL322" i="1"/>
  <c r="AN319" i="1"/>
  <c r="AP299" i="1"/>
  <c r="AQ295" i="1"/>
  <c r="AK295" i="1"/>
  <c r="AP293" i="1"/>
  <c r="AL278" i="1"/>
  <c r="AM276" i="1"/>
  <c r="AL273" i="1"/>
  <c r="AO270" i="1"/>
  <c r="AL269" i="1"/>
  <c r="AL259" i="1"/>
  <c r="AQ254" i="1"/>
  <c r="AK254" i="1"/>
  <c r="AN246" i="1"/>
  <c r="AN243" i="1"/>
  <c r="AL240" i="1"/>
  <c r="AQ238" i="1"/>
  <c r="AP236" i="1"/>
  <c r="AQ235" i="1"/>
  <c r="AP219" i="1"/>
  <c r="AP216" i="1"/>
  <c r="AL211" i="1"/>
  <c r="AO205" i="1"/>
  <c r="AP204" i="1"/>
  <c r="AN196" i="1"/>
  <c r="AL185" i="1"/>
  <c r="AM175" i="1"/>
  <c r="AM162" i="1"/>
  <c r="AP161" i="1"/>
  <c r="AL160" i="1"/>
  <c r="AO135" i="1"/>
  <c r="AQ127" i="1"/>
  <c r="AQ121" i="1"/>
  <c r="AK121" i="1"/>
  <c r="AL119" i="1"/>
  <c r="AP117" i="1"/>
  <c r="AM106" i="1"/>
  <c r="AO105" i="1"/>
  <c r="AN87" i="1"/>
  <c r="AP86" i="1"/>
  <c r="AN81" i="1"/>
  <c r="AL61" i="1"/>
  <c r="AP59" i="1"/>
  <c r="AL44" i="1"/>
  <c r="AN42" i="1"/>
  <c r="AM23" i="1"/>
  <c r="AN22" i="1"/>
  <c r="AL15" i="1"/>
  <c r="AP7" i="1"/>
  <c r="AM279" i="1"/>
  <c r="AL267" i="1"/>
  <c r="AP202" i="1"/>
  <c r="AO116" i="1"/>
  <c r="AO274" i="1"/>
  <c r="AL180" i="1"/>
  <c r="AN156" i="1"/>
  <c r="AM107" i="1"/>
  <c r="AQ322" i="1"/>
  <c r="AM297" i="1"/>
  <c r="AP284" i="1"/>
  <c r="AO266" i="1"/>
  <c r="AQ247" i="1"/>
  <c r="AM243" i="1"/>
  <c r="AL223" i="1"/>
  <c r="AO207" i="1"/>
  <c r="AP186" i="1"/>
  <c r="AK185" i="1"/>
  <c r="AK181" i="1"/>
  <c r="AK153" i="1"/>
  <c r="AN138" i="1"/>
  <c r="AP137" i="1"/>
  <c r="AN135" i="1"/>
  <c r="AP134" i="1"/>
  <c r="AP121" i="1"/>
  <c r="AO117" i="1"/>
  <c r="AN111" i="1"/>
  <c r="AN105" i="1"/>
  <c r="AN103" i="1"/>
  <c r="AP102" i="1"/>
  <c r="AO86" i="1"/>
  <c r="AM78" i="1"/>
  <c r="AQ61" i="1"/>
  <c r="AK61" i="1"/>
  <c r="AO59" i="1"/>
  <c r="AP40" i="1"/>
  <c r="AP35" i="1"/>
  <c r="AL29" i="1"/>
  <c r="AN26" i="1"/>
  <c r="AN14" i="1"/>
  <c r="AP10" i="1"/>
  <c r="AQ327" i="1"/>
  <c r="AM260" i="1"/>
  <c r="AO238" i="1"/>
  <c r="AP218" i="1"/>
  <c r="AO198" i="1"/>
  <c r="AK184" i="1"/>
  <c r="AL37" i="1"/>
  <c r="AN329" i="1"/>
  <c r="AL317" i="1"/>
  <c r="AQ302" i="1"/>
  <c r="AN300" i="1"/>
  <c r="AO293" i="1"/>
  <c r="AP224" i="1"/>
  <c r="AO216" i="1"/>
  <c r="AP328" i="1"/>
  <c r="AL327" i="1"/>
  <c r="AK320" i="1"/>
  <c r="AN315" i="1"/>
  <c r="AL301" i="1"/>
  <c r="AM300" i="1"/>
  <c r="AO299" i="1"/>
  <c r="AN296" i="1"/>
  <c r="AM291" i="1"/>
  <c r="AL281" i="1"/>
  <c r="AL276" i="1"/>
  <c r="AN275" i="1"/>
  <c r="AQ273" i="1"/>
  <c r="AP259" i="1"/>
  <c r="AQ252" i="1"/>
  <c r="AP238" i="1"/>
  <c r="AP235" i="1"/>
  <c r="AP198" i="1"/>
  <c r="AN189" i="1"/>
  <c r="AO182" i="1"/>
  <c r="AP173" i="1"/>
  <c r="AL167" i="1"/>
  <c r="AO156" i="1"/>
  <c r="AP142" i="1"/>
  <c r="AQ118" i="1"/>
  <c r="AM111" i="1"/>
  <c r="AN107" i="1"/>
  <c r="AM103" i="1"/>
  <c r="AQ101" i="1"/>
  <c r="AK101" i="1"/>
  <c r="AM94" i="1"/>
  <c r="AP90" i="1"/>
  <c r="AP85" i="1"/>
  <c r="AO80" i="1"/>
  <c r="AQ74" i="1"/>
  <c r="AM70" i="1"/>
  <c r="AL48" i="1"/>
  <c r="AM37" i="1"/>
  <c r="AL22" i="1"/>
  <c r="AL8" i="1"/>
  <c r="AM307" i="1"/>
  <c r="AP295" i="1"/>
  <c r="AM292" i="1"/>
  <c r="AM290" i="1"/>
  <c r="AP257" i="1"/>
  <c r="AP252" i="1"/>
  <c r="AL241" i="1"/>
  <c r="AM237" i="1"/>
  <c r="AO236" i="1"/>
  <c r="AP179" i="1"/>
  <c r="AQ105" i="1"/>
  <c r="AK105" i="1"/>
  <c r="AN104" i="1"/>
  <c r="AN80" i="1"/>
  <c r="AP62" i="1"/>
  <c r="AN28" i="1"/>
  <c r="AO26" i="1"/>
  <c r="AM332" i="1"/>
  <c r="AM328" i="1"/>
  <c r="AM326" i="1"/>
  <c r="AP291" i="1"/>
  <c r="AL285" i="1"/>
  <c r="AQ255" i="1"/>
  <c r="AM226" i="1"/>
  <c r="AP181" i="1"/>
  <c r="AM138" i="1"/>
  <c r="AN231" i="1"/>
  <c r="AO224" i="1"/>
  <c r="AO184" i="1"/>
  <c r="AO172" i="1"/>
  <c r="AN125" i="1"/>
  <c r="AP123" i="1"/>
  <c r="AP107" i="1"/>
  <c r="AO257" i="1"/>
  <c r="AQ241" i="1"/>
  <c r="AN217" i="1"/>
  <c r="AP213" i="1"/>
  <c r="AM202" i="1"/>
  <c r="AM182" i="1"/>
  <c r="AP322" i="1"/>
  <c r="AL320" i="1"/>
  <c r="AP311" i="1"/>
  <c r="AQ307" i="1"/>
  <c r="AK307" i="1"/>
  <c r="AP301" i="1"/>
  <c r="AM298" i="1"/>
  <c r="AN288" i="1"/>
  <c r="AP287" i="1"/>
  <c r="AQ285" i="1"/>
  <c r="AN279" i="1"/>
  <c r="AP276" i="1"/>
  <c r="AP274" i="1"/>
  <c r="AL260" i="1"/>
  <c r="AN252" i="1"/>
  <c r="AM246" i="1"/>
  <c r="AN238" i="1"/>
  <c r="AM236" i="1"/>
  <c r="AM231" i="1"/>
  <c r="AO230" i="1"/>
  <c r="AM217" i="1"/>
  <c r="AO213" i="1"/>
  <c r="AN197" i="1"/>
  <c r="AM193" i="1"/>
  <c r="AN191" i="1"/>
  <c r="AQ186" i="1"/>
  <c r="AP141" i="1"/>
  <c r="AP70" i="1"/>
  <c r="AO30" i="1"/>
  <c r="AM315" i="1"/>
  <c r="AP283" i="1"/>
  <c r="AP281" i="1"/>
  <c r="AM197" i="1"/>
  <c r="AM195" i="1"/>
  <c r="AP178" i="1"/>
  <c r="AP171" i="1"/>
  <c r="AQ156" i="1"/>
  <c r="AN41" i="1"/>
  <c r="AQ185" i="1"/>
  <c r="AM302" i="1"/>
  <c r="AL284" i="1"/>
  <c r="AM257" i="1"/>
  <c r="AL236" i="1"/>
  <c r="AL231" i="1"/>
  <c r="AQ202" i="1"/>
  <c r="AM172" i="1"/>
  <c r="AN73" i="1"/>
  <c r="AL263" i="1"/>
  <c r="AM325" i="1"/>
  <c r="AP320" i="1"/>
  <c r="AM317" i="1"/>
  <c r="AL302" i="1"/>
  <c r="AP300" i="1"/>
  <c r="AP296" i="1"/>
  <c r="AL288" i="1"/>
  <c r="AO281" i="1"/>
  <c r="AL279" i="1"/>
  <c r="AN276" i="1"/>
  <c r="AP273" i="1"/>
  <c r="AM270" i="1"/>
  <c r="AP269" i="1"/>
  <c r="AP260" i="1"/>
  <c r="AM259" i="1"/>
  <c r="AL257" i="1"/>
  <c r="AQ236" i="1"/>
  <c r="AM230" i="1"/>
  <c r="AP226" i="1"/>
  <c r="AM213" i="1"/>
  <c r="AN204" i="1"/>
  <c r="AQ200" i="1"/>
  <c r="AQ198" i="1"/>
  <c r="AQ193" i="1"/>
  <c r="AL191" i="1"/>
  <c r="AO186" i="1"/>
  <c r="AM174" i="1"/>
  <c r="AO171" i="1"/>
  <c r="AK163" i="1"/>
  <c r="AP129" i="1"/>
  <c r="AM113" i="1"/>
  <c r="AP93" i="1"/>
  <c r="AL74" i="1"/>
  <c r="AP22" i="1"/>
  <c r="AP297" i="1"/>
  <c r="AO330" i="1"/>
  <c r="AL329" i="1"/>
  <c r="AQ319" i="1"/>
  <c r="AP313" i="1"/>
  <c r="AM311" i="1"/>
  <c r="AM301" i="1"/>
  <c r="AN294" i="1"/>
  <c r="AN290" i="1"/>
  <c r="AM287" i="1"/>
  <c r="AN278" i="1"/>
  <c r="AL270" i="1"/>
  <c r="AO254" i="1"/>
  <c r="AN251" i="1"/>
  <c r="AM247" i="1"/>
  <c r="AP246" i="1"/>
  <c r="AP240" i="1"/>
  <c r="AK238" i="1"/>
  <c r="AL228" i="1"/>
  <c r="AM223" i="1"/>
  <c r="AL216" i="1"/>
  <c r="AP207" i="1"/>
  <c r="AM206" i="1"/>
  <c r="AP205" i="1"/>
  <c r="AP193" i="1"/>
  <c r="AM166" i="1"/>
  <c r="AQ162" i="1"/>
  <c r="AN161" i="1"/>
  <c r="AL134" i="1"/>
  <c r="AO132" i="1"/>
  <c r="AO37" i="1"/>
  <c r="AO295" i="1"/>
  <c r="AN326" i="1"/>
  <c r="AM283" i="1"/>
  <c r="AP282" i="1"/>
  <c r="AM278" i="1"/>
  <c r="AQ228" i="1"/>
  <c r="AM218" i="1"/>
  <c r="AN17" i="1"/>
  <c r="AM12" i="1"/>
  <c r="AN184" i="1"/>
  <c r="AL172" i="1"/>
  <c r="AN169" i="1"/>
  <c r="AM167" i="1"/>
  <c r="AP166" i="1"/>
  <c r="AP162" i="1"/>
  <c r="AN159" i="1"/>
  <c r="AL146" i="1"/>
  <c r="AL128" i="1"/>
  <c r="AK126" i="1"/>
  <c r="AO123" i="1"/>
  <c r="AL113" i="1"/>
  <c r="AM108" i="1"/>
  <c r="AM87" i="1"/>
  <c r="AL85" i="1"/>
  <c r="AL78" i="1"/>
  <c r="AM73" i="1"/>
  <c r="AP72" i="1"/>
  <c r="AQ69" i="1"/>
  <c r="AN67" i="1"/>
  <c r="AM63" i="1"/>
  <c r="AO62" i="1"/>
  <c r="AQ58" i="1"/>
  <c r="AK58" i="1"/>
  <c r="AN44" i="1"/>
  <c r="AO40" i="1"/>
  <c r="AQ39" i="1"/>
  <c r="AM33" i="1"/>
  <c r="AM28" i="1"/>
  <c r="AO10" i="1"/>
  <c r="AO7" i="1"/>
  <c r="AM219" i="1"/>
  <c r="AO218" i="1"/>
  <c r="AL217" i="1"/>
  <c r="AN213" i="1"/>
  <c r="AL202" i="1"/>
  <c r="AM198" i="1"/>
  <c r="AL194" i="1"/>
  <c r="AP191" i="1"/>
  <c r="AN179" i="1"/>
  <c r="AP168" i="1"/>
  <c r="AM163" i="1"/>
  <c r="AL153" i="1"/>
  <c r="AP151" i="1"/>
  <c r="AO144" i="1"/>
  <c r="AO129" i="1"/>
  <c r="AM127" i="1"/>
  <c r="AM116" i="1"/>
  <c r="AL111" i="1"/>
  <c r="AL103" i="1"/>
  <c r="AP88" i="1"/>
  <c r="AQ85" i="1"/>
  <c r="AP69" i="1"/>
  <c r="AM67" i="1"/>
  <c r="AQ65" i="1"/>
  <c r="AK65" i="1"/>
  <c r="AL63" i="1"/>
  <c r="AN62" i="1"/>
  <c r="AM48" i="1"/>
  <c r="AM44" i="1"/>
  <c r="AN40" i="1"/>
  <c r="AM30" i="1"/>
  <c r="AM26" i="1"/>
  <c r="AL23" i="1"/>
  <c r="AL14" i="1"/>
  <c r="AN7" i="1"/>
  <c r="AM188" i="1"/>
  <c r="AL184" i="1"/>
  <c r="AM181" i="1"/>
  <c r="AP180" i="1"/>
  <c r="AP174" i="1"/>
  <c r="AM173" i="1"/>
  <c r="AP172" i="1"/>
  <c r="AN166" i="1"/>
  <c r="AL163" i="1"/>
  <c r="AN162" i="1"/>
  <c r="AN160" i="1"/>
  <c r="AL159" i="1"/>
  <c r="AQ153" i="1"/>
  <c r="AP146" i="1"/>
  <c r="AM141" i="1"/>
  <c r="AM137" i="1"/>
  <c r="AO134" i="1"/>
  <c r="AP128" i="1"/>
  <c r="AO126" i="1"/>
  <c r="AM123" i="1"/>
  <c r="AO119" i="1"/>
  <c r="AK108" i="1"/>
  <c r="AM99" i="1"/>
  <c r="AO88" i="1"/>
  <c r="AQ87" i="1"/>
  <c r="AK87" i="1"/>
  <c r="AM79" i="1"/>
  <c r="AP78" i="1"/>
  <c r="AQ73" i="1"/>
  <c r="AN72" i="1"/>
  <c r="AL67" i="1"/>
  <c r="AP65" i="1"/>
  <c r="AM62" i="1"/>
  <c r="AO58" i="1"/>
  <c r="AM40" i="1"/>
  <c r="AO35" i="1"/>
  <c r="AP124" i="1"/>
  <c r="AQ28" i="1"/>
  <c r="AK28" i="1"/>
  <c r="AQ23" i="1"/>
  <c r="AK23" i="1"/>
  <c r="AM22" i="1"/>
  <c r="AM10" i="1"/>
  <c r="AP153" i="1"/>
  <c r="AN151" i="1"/>
  <c r="AM144" i="1"/>
  <c r="AO130" i="1"/>
  <c r="AN126" i="1"/>
  <c r="AQ116" i="1"/>
  <c r="AK116" i="1"/>
  <c r="AP111" i="1"/>
  <c r="AP103" i="1"/>
  <c r="AN88" i="1"/>
  <c r="AM72" i="1"/>
  <c r="AO65" i="1"/>
  <c r="AP63" i="1"/>
  <c r="AL40" i="1"/>
  <c r="AO124" i="1"/>
  <c r="AP23" i="1"/>
  <c r="AP21" i="1"/>
  <c r="AP14" i="1"/>
  <c r="AL137" i="1"/>
  <c r="AN134" i="1"/>
  <c r="AL123" i="1"/>
  <c r="AM121" i="1"/>
  <c r="AN117" i="1"/>
  <c r="AO113" i="1"/>
  <c r="AM105" i="1"/>
  <c r="AL99" i="1"/>
  <c r="AL93" i="1"/>
  <c r="AM90" i="1"/>
  <c r="AL83" i="1"/>
  <c r="AP80" i="1"/>
  <c r="AN74" i="1"/>
  <c r="AL70" i="1"/>
  <c r="AM61" i="1"/>
  <c r="AL59" i="1"/>
  <c r="AN46" i="1"/>
  <c r="AM42" i="1"/>
  <c r="AK30" i="1"/>
  <c r="AN29" i="1"/>
  <c r="AK26" i="1"/>
  <c r="AP17" i="1"/>
  <c r="AO12" i="1"/>
  <c r="AQ216" i="1"/>
  <c r="AK216" i="1"/>
  <c r="AO214" i="1"/>
  <c r="AP200" i="1"/>
  <c r="AM199" i="1"/>
  <c r="AL197" i="1"/>
  <c r="AQ188" i="1"/>
  <c r="AK188" i="1"/>
  <c r="AM183" i="1"/>
  <c r="AQ181" i="1"/>
  <c r="AP169" i="1"/>
  <c r="AO167" i="1"/>
  <c r="AL166" i="1"/>
  <c r="AP163" i="1"/>
  <c r="AL162" i="1"/>
  <c r="AQ141" i="1"/>
  <c r="AO136" i="1"/>
  <c r="AM134" i="1"/>
  <c r="AN128" i="1"/>
  <c r="AM126" i="1"/>
  <c r="AM119" i="1"/>
  <c r="AO108" i="1"/>
  <c r="AQ99" i="1"/>
  <c r="AK99" i="1"/>
  <c r="AM88" i="1"/>
  <c r="AO87" i="1"/>
  <c r="AQ79" i="1"/>
  <c r="AN78" i="1"/>
  <c r="AL72" i="1"/>
  <c r="AM69" i="1"/>
  <c r="AP67" i="1"/>
  <c r="AN65" i="1"/>
  <c r="AO60" i="1"/>
  <c r="AM58" i="1"/>
  <c r="AQ40" i="1"/>
  <c r="AK40" i="1"/>
  <c r="AM39" i="1"/>
  <c r="AM35" i="1"/>
  <c r="AN124" i="1"/>
  <c r="AO28" i="1"/>
  <c r="AO23" i="1"/>
  <c r="AQ22" i="1"/>
  <c r="AQ10" i="1"/>
  <c r="AM146" i="1"/>
  <c r="AM128" i="1"/>
  <c r="AN94" i="1"/>
  <c r="AL81" i="1"/>
  <c r="AP77" i="1"/>
  <c r="AN60" i="1"/>
  <c r="AQ15" i="1"/>
  <c r="AK15" i="1"/>
  <c r="AO311" i="1"/>
  <c r="AO302" i="1"/>
  <c r="AO285" i="1"/>
  <c r="AK285" i="1"/>
  <c r="AN274" i="1"/>
  <c r="AN248" i="1"/>
  <c r="AO241" i="1"/>
  <c r="AK241" i="1"/>
  <c r="AN226" i="1"/>
  <c r="AO219" i="1"/>
  <c r="AK219" i="1"/>
  <c r="AN178" i="1"/>
  <c r="AQ139" i="1"/>
  <c r="AO139" i="1"/>
  <c r="AM139" i="1"/>
  <c r="AK139" i="1"/>
  <c r="AP127" i="1"/>
  <c r="AQ125" i="1"/>
  <c r="AO125" i="1"/>
  <c r="AM125" i="1"/>
  <c r="AK125" i="1"/>
  <c r="AN109" i="1"/>
  <c r="AP106" i="1"/>
  <c r="AN322" i="1"/>
  <c r="AN299" i="1"/>
  <c r="AN291" i="1"/>
  <c r="AO317" i="1"/>
  <c r="AO298" i="1"/>
  <c r="AK298" i="1"/>
  <c r="AN295" i="1"/>
  <c r="AN282" i="1"/>
  <c r="AO273" i="1"/>
  <c r="AK273" i="1"/>
  <c r="AO262" i="1"/>
  <c r="AN254" i="1"/>
  <c r="AO247" i="1"/>
  <c r="AK247" i="1"/>
  <c r="AO237" i="1"/>
  <c r="AN230" i="1"/>
  <c r="AN216" i="1"/>
  <c r="AN208" i="1"/>
  <c r="AM191" i="1"/>
  <c r="AO173" i="1"/>
  <c r="AP118" i="1"/>
  <c r="AN118" i="1"/>
  <c r="AN327" i="1"/>
  <c r="AK302" i="1"/>
  <c r="AO326" i="1"/>
  <c r="AN313" i="1"/>
  <c r="AO290" i="1"/>
  <c r="AN267" i="1"/>
  <c r="AN258" i="1"/>
  <c r="AO252" i="1"/>
  <c r="AK252" i="1"/>
  <c r="AN234" i="1"/>
  <c r="AO229" i="1"/>
  <c r="AK229" i="1"/>
  <c r="AN211" i="1"/>
  <c r="AN206" i="1"/>
  <c r="AN205" i="1"/>
  <c r="AM204" i="1"/>
  <c r="AO187" i="1"/>
  <c r="AM176" i="1"/>
  <c r="AM168" i="1"/>
  <c r="AQ164" i="1"/>
  <c r="AO164" i="1"/>
  <c r="AM164" i="1"/>
  <c r="AK164" i="1"/>
  <c r="AQ152" i="1"/>
  <c r="AO152" i="1"/>
  <c r="AM152" i="1"/>
  <c r="AK152" i="1"/>
  <c r="AQ147" i="1"/>
  <c r="AO147" i="1"/>
  <c r="AM147" i="1"/>
  <c r="AK147" i="1"/>
  <c r="AP98" i="1"/>
  <c r="AO204" i="1"/>
  <c r="AK204" i="1"/>
  <c r="AO195" i="1"/>
  <c r="AO183" i="1"/>
  <c r="AK183" i="1"/>
  <c r="AN180" i="1"/>
  <c r="AN170" i="1"/>
  <c r="AN130" i="1"/>
  <c r="AN127" i="1"/>
  <c r="AN106" i="1"/>
  <c r="AO104" i="1"/>
  <c r="AN98" i="1"/>
  <c r="AN97" i="1"/>
  <c r="AO41" i="1"/>
  <c r="AO192" i="1"/>
  <c r="AK192" i="1"/>
  <c r="AN188" i="1"/>
  <c r="AN174" i="1"/>
  <c r="AO169" i="1"/>
  <c r="AK169" i="1"/>
  <c r="AO160" i="1"/>
  <c r="AN141" i="1"/>
  <c r="AN136" i="1"/>
  <c r="AN132" i="1"/>
  <c r="AN113" i="1"/>
  <c r="AN108" i="1"/>
  <c r="AN102" i="1"/>
  <c r="AM93" i="1"/>
  <c r="AO85" i="1"/>
  <c r="AK85" i="1"/>
  <c r="AO48" i="1"/>
  <c r="AO39" i="1"/>
  <c r="AK39" i="1"/>
  <c r="AO33" i="1"/>
  <c r="AO94" i="1"/>
  <c r="AO79" i="1"/>
  <c r="AK79" i="1"/>
  <c r="AO73" i="1"/>
  <c r="AK73" i="1"/>
  <c r="AO69" i="1"/>
  <c r="AK69" i="1"/>
  <c r="AO22" i="1"/>
  <c r="AK22" i="1"/>
  <c r="BD3" i="1"/>
  <c r="BI12" i="1"/>
  <c r="BI22" i="1"/>
  <c r="BI24" i="1"/>
  <c r="BI26" i="1"/>
  <c r="BI28" i="1"/>
  <c r="BI29" i="1"/>
  <c r="BI30" i="1"/>
  <c r="BI41" i="1"/>
  <c r="BI46" i="1"/>
  <c r="BI48" i="1"/>
  <c r="BI53" i="1"/>
  <c r="BI58" i="1"/>
  <c r="BI59" i="1"/>
  <c r="BI61" i="1"/>
  <c r="BI65" i="1"/>
  <c r="BI70" i="1"/>
  <c r="BI73" i="1"/>
  <c r="BI74" i="1"/>
  <c r="BI87" i="1"/>
  <c r="BI88" i="1"/>
  <c r="BI101" i="1"/>
  <c r="BI104" i="1"/>
  <c r="BI105" i="1"/>
  <c r="BI108" i="1"/>
  <c r="BI111" i="1"/>
  <c r="BI113" i="1"/>
  <c r="BI116" i="1"/>
  <c r="BI118" i="1"/>
  <c r="BI120" i="1"/>
  <c r="BI122" i="1"/>
  <c r="BI125" i="1"/>
  <c r="BI126" i="1"/>
  <c r="BI132" i="1"/>
  <c r="BI134" i="1"/>
  <c r="BI135" i="1"/>
  <c r="BI139" i="1"/>
  <c r="BI141" i="1"/>
  <c r="BI142" i="1"/>
  <c r="BI144" i="1"/>
  <c r="BI146" i="1"/>
  <c r="BI147" i="1"/>
  <c r="BI150" i="1"/>
  <c r="BI151" i="1"/>
  <c r="BI152" i="1"/>
  <c r="BI153" i="1"/>
  <c r="BI156" i="1"/>
  <c r="BI160" i="1"/>
  <c r="BI161" i="1"/>
  <c r="BI166" i="1"/>
  <c r="BI169" i="1"/>
  <c r="BI171" i="1"/>
  <c r="BI172" i="1"/>
  <c r="BI173" i="1"/>
  <c r="BI174" i="1"/>
  <c r="BI181" i="1"/>
  <c r="BI182" i="1"/>
  <c r="BI183" i="1"/>
  <c r="BI184" i="1"/>
  <c r="BI185" i="1"/>
  <c r="BI186" i="1"/>
  <c r="BI189" i="1"/>
  <c r="BI192" i="1"/>
  <c r="BI193" i="1"/>
  <c r="BI197" i="1"/>
  <c r="BI213" i="1"/>
  <c r="BI216" i="1"/>
  <c r="BI218" i="1"/>
  <c r="BI219" i="1"/>
  <c r="BI221" i="1"/>
  <c r="BI223" i="1"/>
  <c r="BI226" i="1"/>
  <c r="BI228" i="1"/>
  <c r="BI230" i="1"/>
  <c r="BI235" i="1"/>
  <c r="BI236" i="1"/>
  <c r="BI238" i="1"/>
  <c r="BI240" i="1"/>
  <c r="BI241" i="1"/>
  <c r="BI243" i="1"/>
  <c r="BI246" i="1"/>
  <c r="BI252" i="1"/>
  <c r="BI255" i="1"/>
  <c r="BI257" i="1"/>
  <c r="BI263" i="1"/>
  <c r="BI266" i="1"/>
  <c r="BI273" i="1"/>
  <c r="BI274" i="1"/>
  <c r="BI276" i="1"/>
  <c r="BI278" i="1"/>
  <c r="BI279" i="1"/>
  <c r="BI283" i="1"/>
  <c r="BI285" i="1"/>
  <c r="BI297" i="1"/>
  <c r="BI300" i="1"/>
  <c r="BI302" i="1"/>
  <c r="BI303" i="1"/>
  <c r="BI307" i="1"/>
  <c r="BI313" i="1"/>
  <c r="BI318" i="1"/>
  <c r="BI319" i="1"/>
  <c r="BI323" i="1"/>
  <c r="BI328" i="1"/>
  <c r="BI329" i="1"/>
  <c r="BI332" i="1"/>
  <c r="BI3" i="1"/>
  <c r="BI10" i="1"/>
  <c r="BI33" i="1"/>
  <c r="BI35" i="1"/>
  <c r="BI37" i="1"/>
  <c r="BI42" i="1"/>
  <c r="BI44" i="1"/>
  <c r="BI63" i="1"/>
  <c r="BI67" i="1"/>
  <c r="BI72" i="1"/>
  <c r="BI77" i="1"/>
  <c r="BI78" i="1"/>
  <c r="BI80" i="1"/>
  <c r="BI83" i="1"/>
  <c r="BI90" i="1"/>
  <c r="BI93" i="1"/>
  <c r="BI94" i="1"/>
  <c r="BI97" i="1"/>
  <c r="BI98" i="1"/>
  <c r="BI102" i="1"/>
  <c r="BI117" i="1"/>
  <c r="BI119" i="1"/>
  <c r="BI128" i="1"/>
  <c r="BI130" i="1"/>
  <c r="BI137" i="1"/>
  <c r="BI138" i="1"/>
  <c r="BI159" i="1"/>
  <c r="BI167" i="1"/>
  <c r="BI168" i="1"/>
  <c r="BI170" i="1"/>
  <c r="BI175" i="1"/>
  <c r="BI176" i="1"/>
  <c r="BI179" i="1"/>
  <c r="BI180" i="1"/>
  <c r="BI187" i="1"/>
  <c r="BI191" i="1"/>
  <c r="BI202" i="1"/>
  <c r="BI205" i="1"/>
  <c r="BI206" i="1"/>
  <c r="BI207" i="1"/>
  <c r="BI208" i="1"/>
  <c r="BI211" i="1"/>
  <c r="BI224" i="1"/>
  <c r="BI237" i="1"/>
  <c r="BI248" i="1"/>
  <c r="BI251" i="1"/>
  <c r="BI258" i="1"/>
  <c r="BI259" i="1"/>
  <c r="BI260" i="1"/>
  <c r="BI262" i="1"/>
  <c r="BI267" i="1"/>
  <c r="BI269" i="1"/>
  <c r="BI270" i="1"/>
  <c r="BI275" i="1"/>
  <c r="BI281" i="1"/>
  <c r="BI282" i="1"/>
  <c r="BI284" i="1"/>
  <c r="BI286" i="1"/>
  <c r="BI304" i="1"/>
  <c r="BI305" i="1"/>
  <c r="BI311" i="1"/>
  <c r="BI314" i="1"/>
  <c r="BI315" i="1"/>
  <c r="BI317" i="1"/>
  <c r="BI326" i="1"/>
  <c r="BI13" i="1"/>
  <c r="BI129" i="1"/>
  <c r="BI198" i="1"/>
  <c r="BI290" i="1"/>
  <c r="BI25" i="1"/>
  <c r="BI15" i="1"/>
  <c r="BI301" i="1"/>
  <c r="BI39" i="1"/>
  <c r="BI136" i="1"/>
  <c r="BI89" i="1"/>
  <c r="BI234" i="1"/>
  <c r="BI265" i="1"/>
  <c r="BI294" i="1"/>
  <c r="BI121" i="1"/>
  <c r="BI14" i="1"/>
  <c r="BI81" i="1"/>
  <c r="BI34" i="1"/>
  <c r="BI99" i="1"/>
  <c r="BI51" i="1"/>
  <c r="BI231" i="1"/>
  <c r="BI52" i="1"/>
  <c r="BI92" i="1"/>
  <c r="BI321" i="1"/>
  <c r="BI112" i="1"/>
  <c r="BI264" i="1"/>
  <c r="BI331" i="1"/>
  <c r="BI188" i="1"/>
  <c r="BI194" i="1"/>
  <c r="BI233" i="1"/>
  <c r="BI225" i="1"/>
  <c r="BI244" i="1"/>
  <c r="BI64" i="1"/>
  <c r="BI199" i="1"/>
  <c r="BI109" i="1"/>
  <c r="AX3" i="1"/>
  <c r="W3" i="1" l="1"/>
  <c r="X3" i="1"/>
  <c r="Y3" i="1"/>
  <c r="Z3" i="1"/>
  <c r="AA3" i="1"/>
  <c r="AB3" i="1"/>
  <c r="AC3" i="1"/>
  <c r="AD3" i="1"/>
  <c r="AE3" i="1"/>
  <c r="AF3" i="1"/>
  <c r="AG3" i="1"/>
  <c r="AH3" i="1"/>
  <c r="AI3" i="1"/>
  <c r="AJ3" i="1"/>
  <c r="AK3" i="1"/>
  <c r="AQ3" i="1"/>
  <c r="AO3" i="1" l="1"/>
  <c r="AL3" i="1"/>
  <c r="AP3" i="1"/>
  <c r="AN3" i="1"/>
  <c r="AM3" i="1"/>
  <c r="BI103" i="1" l="1"/>
  <c r="BK103" i="1"/>
  <c r="BD103" i="1" s="1"/>
</calcChain>
</file>

<file path=xl/sharedStrings.xml><?xml version="1.0" encoding="utf-8"?>
<sst xmlns="http://schemas.openxmlformats.org/spreadsheetml/2006/main" count="4739" uniqueCount="1355">
  <si>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</si>
  <si>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</si>
  <si>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</si>
  <si>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</si>
  <si>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</si>
  <si>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</si>
  <si>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</si>
  <si>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</si>
  <si>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</si>
  <si>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</si>
  <si>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</si>
  <si>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</si>
  <si>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</si>
  <si>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</si>
  <si>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</si>
  <si>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</si>
  <si>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</si>
  <si>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</si>
  <si>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</si>
  <si>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</si>
  <si>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</si>
  <si>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</si>
  <si>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</si>
  <si>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</si>
  <si>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</si>
  <si>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</si>
  <si>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</si>
  <si>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</si>
  <si>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</si>
  <si>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</si>
  <si>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</si>
  <si>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</si>
  <si>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</si>
  <si>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</si>
  <si>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</si>
  <si>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</si>
  <si>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</si>
  <si>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</si>
  <si>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</si>
  <si>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</si>
  <si>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</si>
  <si>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</si>
  <si>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</si>
  <si>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</si>
  <si>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</si>
  <si>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</si>
  <si>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</si>
  <si>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</si>
  <si>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</si>
  <si>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</si>
  <si>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</si>
  <si>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</si>
  <si>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</si>
  <si>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</si>
  <si>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</si>
  <si>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</si>
  <si>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</si>
  <si>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</si>
  <si>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</si>
  <si>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</si>
  <si>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</si>
  <si>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</si>
  <si>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</si>
  <si>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</si>
  <si>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Dough</t>
  </si>
  <si>
    <t>Blue Agave Grill</t>
  </si>
  <si>
    <t>BookBar</t>
  </si>
  <si>
    <t>Carbon Cafe and Bar</t>
  </si>
  <si>
    <t>Cart-Driver</t>
  </si>
  <si>
    <t>Charcoal Bistro</t>
  </si>
  <si>
    <t>Citizen Rail</t>
  </si>
  <si>
    <t>Euclid Hall</t>
  </si>
  <si>
    <t>FIRE Lounge</t>
  </si>
  <si>
    <t>Forest Room 5</t>
  </si>
  <si>
    <t>Freshcraft</t>
  </si>
  <si>
    <t>Giggling Grizzly</t>
  </si>
  <si>
    <t>Goosetown Tavern</t>
  </si>
  <si>
    <t>Highland Tap and Burger</t>
  </si>
  <si>
    <t>Highland Tavern</t>
  </si>
  <si>
    <t>Humboldt</t>
  </si>
  <si>
    <t>Icehouse Tavern</t>
  </si>
  <si>
    <t>Jax Fish House Downtown</t>
  </si>
  <si>
    <t>Jax Fish House Glendale</t>
  </si>
  <si>
    <t>La Merise</t>
  </si>
  <si>
    <t>Larimer Beer Hall</t>
  </si>
  <si>
    <t>Lola</t>
  </si>
  <si>
    <t>Mezcal</t>
  </si>
  <si>
    <t>Paramount Cafe</t>
  </si>
  <si>
    <t>Postino</t>
  </si>
  <si>
    <t>Pub on Pearl</t>
  </si>
  <si>
    <t>Public School 303</t>
  </si>
  <si>
    <t>Red Square Vodka Bar</t>
  </si>
  <si>
    <t>Rhein Haus</t>
  </si>
  <si>
    <t>Rialto Cafe</t>
  </si>
  <si>
    <t>Root Down</t>
  </si>
  <si>
    <t>Shells and Sauce</t>
  </si>
  <si>
    <t>Simms Steakhouse</t>
  </si>
  <si>
    <t>Sputnik</t>
  </si>
  <si>
    <t>Swig Tavern</t>
  </si>
  <si>
    <t>Tacos Tequila Whiskey</t>
  </si>
  <si>
    <t>Tamayo</t>
  </si>
  <si>
    <t>Tavern Platte Park</t>
  </si>
  <si>
    <t>The 1up Colfax</t>
  </si>
  <si>
    <t>The 9th Door - Capitol Hill</t>
  </si>
  <si>
    <t>The Palm</t>
  </si>
  <si>
    <t>Thirsty Lion Cherry Creek</t>
  </si>
  <si>
    <t>Thirsty Lion Gastropub</t>
  </si>
  <si>
    <t>Tupelo Honey</t>
  </si>
  <si>
    <t>Vesta</t>
  </si>
  <si>
    <t>Washington Park Grille</t>
  </si>
  <si>
    <t>White Chocolate Grill</t>
  </si>
  <si>
    <t>Yard House</t>
  </si>
  <si>
    <t>Zanzibar Billiards Bar and Grill</t>
  </si>
  <si>
    <t>16Mix</t>
  </si>
  <si>
    <t>Ace Eat Serve</t>
  </si>
  <si>
    <t>Berkeley Untapped</t>
  </si>
  <si>
    <t>Blue Bonnet</t>
  </si>
  <si>
    <t>Blue Spruce Brewing</t>
  </si>
  <si>
    <t>Cheluna Brewing</t>
  </si>
  <si>
    <t>Comida Cantina - Stanley Marketplace</t>
  </si>
  <si>
    <t>Comida Cantina - The Source</t>
  </si>
  <si>
    <t>Cru Wine Bar</t>
  </si>
  <si>
    <t>Denver ChopHouse</t>
  </si>
  <si>
    <t>Dio Mio</t>
  </si>
  <si>
    <t>Dive Lounge at the Downtown Aquarium</t>
  </si>
  <si>
    <t>EDGE</t>
  </si>
  <si>
    <t>French 75</t>
  </si>
  <si>
    <t>Grist Brewing Company</t>
  </si>
  <si>
    <t>Hopdoddy</t>
  </si>
  <si>
    <t>La Loma</t>
  </si>
  <si>
    <t>Lime</t>
  </si>
  <si>
    <t>Linger</t>
  </si>
  <si>
    <t>Los Chingones DTC</t>
  </si>
  <si>
    <t>Lost Lake Lounge</t>
  </si>
  <si>
    <t>Mellow Mushroom</t>
  </si>
  <si>
    <t>Ocean Prime</t>
  </si>
  <si>
    <t>Ogden Sports Bar</t>
  </si>
  <si>
    <t>Old Chicago - Lakewood</t>
  </si>
  <si>
    <t>Old Chicago - Littleton</t>
  </si>
  <si>
    <t>Old Chicago - Union</t>
  </si>
  <si>
    <t>Prohibition</t>
  </si>
  <si>
    <t>Reivers Sports Bar</t>
  </si>
  <si>
    <t>Sobo 151</t>
  </si>
  <si>
    <t>Social Fare</t>
  </si>
  <si>
    <t>Sports Column</t>
  </si>
  <si>
    <t>STK</t>
  </si>
  <si>
    <t>Stout Street Social</t>
  </si>
  <si>
    <t>TAG Restaurant</t>
  </si>
  <si>
    <t>Terminal Bar</t>
  </si>
  <si>
    <t>The 1up</t>
  </si>
  <si>
    <t>The 49th</t>
  </si>
  <si>
    <t>The 9th Door - LoDo</t>
  </si>
  <si>
    <t>Thirsty Monk Brewpub</t>
  </si>
  <si>
    <t>Three Dogs Tavern</t>
  </si>
  <si>
    <t>Urban Farmer</t>
  </si>
  <si>
    <t>Village Cork</t>
  </si>
  <si>
    <t>Williams Tavern</t>
  </si>
  <si>
    <t>Adrift Tiki Bar</t>
  </si>
  <si>
    <t>Grizzly Rose</t>
  </si>
  <si>
    <t>Izakaya Den</t>
  </si>
  <si>
    <t>Nocturne</t>
  </si>
  <si>
    <t>The Crimson Room</t>
  </si>
  <si>
    <t>Thin Man Tavern</t>
  </si>
  <si>
    <t>Bistro Vendome</t>
  </si>
  <si>
    <t>Historians Ale House</t>
  </si>
  <si>
    <t>Denver Beer Company</t>
  </si>
  <si>
    <t>Recess Beer Garden</t>
  </si>
  <si>
    <t>Stem Ciders</t>
  </si>
  <si>
    <t>The Infinite Monkey Theorem Urban Winery</t>
  </si>
  <si>
    <t>Agave Taco Bar</t>
  </si>
  <si>
    <t>Crafty Fox</t>
  </si>
  <si>
    <t>Beast n Bottle</t>
  </si>
  <si>
    <t>Brazen</t>
  </si>
  <si>
    <t>Racine’s</t>
  </si>
  <si>
    <t>Briar Common</t>
  </si>
  <si>
    <t>Departure Elevated</t>
  </si>
  <si>
    <t>Whiskey Tango Foxtrot</t>
  </si>
  <si>
    <t>Star Bar</t>
  </si>
  <si>
    <t>Yazoo Barbeque Company</t>
  </si>
  <si>
    <t>Matchbox</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</si>
  <si>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</si>
  <si>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</si>
  <si>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</si>
  <si>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</si>
  <si>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</si>
  <si>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</si>
  <si>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</si>
  <si>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</si>
  <si>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</si>
  <si>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</si>
  <si>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</si>
  <si>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</si>
  <si>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</si>
  <si>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</si>
  <si>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</si>
  <si>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</si>
  <si>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</si>
  <si>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</si>
  <si>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</si>
  <si>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</si>
  <si>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</si>
  <si>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</si>
  <si>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</si>
  <si>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</si>
  <si>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</si>
  <si>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</si>
  <si>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</si>
  <si>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</si>
  <si>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</si>
  <si>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</si>
  <si>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</si>
  <si>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</si>
  <si>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</si>
  <si>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</si>
  <si>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</si>
  <si>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</si>
  <si>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</si>
  <si>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</si>
  <si>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</si>
  <si>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</si>
  <si>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</si>
  <si>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</si>
  <si>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</si>
  <si>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</si>
  <si>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</si>
  <si>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</si>
  <si>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</si>
  <si>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</si>
  <si>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</si>
  <si>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</si>
  <si>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</si>
  <si>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</si>
  <si>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</si>
  <si>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</si>
  <si>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</si>
  <si>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</si>
  <si>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</si>
  <si>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</si>
  <si>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</si>
  <si>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</si>
  <si>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</si>
  <si>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</si>
  <si>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</si>
  <si>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</si>
  <si>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</si>
  <si>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</si>
  <si>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</si>
  <si>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</si>
  <si>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</si>
  <si>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</si>
  <si>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</si>
  <si>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</si>
  <si>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</si>
  <si>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</si>
  <si>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</si>
  <si>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</si>
  <si>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</si>
  <si>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</si>
  <si>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</si>
  <si>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</si>
  <si>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</si>
  <si>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</si>
  <si>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</si>
  <si>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</si>
  <si>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</si>
  <si>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</si>
  <si>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</si>
  <si>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</si>
  <si>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</si>
  <si>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</si>
  <si>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</si>
  <si>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</si>
  <si>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</si>
  <si>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</si>
  <si>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</si>
  <si>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</si>
  <si>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</si>
  <si>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</si>
  <si>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</si>
  <si>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</si>
  <si>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</si>
  <si>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</si>
  <si>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</si>
  <si>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</si>
  <si>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</si>
  <si>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</si>
  <si>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</si>
  <si>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</si>
  <si>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</si>
  <si>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</si>
  <si>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</si>
  <si>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</si>
  <si>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</si>
  <si>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</si>
  <si>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</si>
  <si>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</si>
  <si>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</si>
  <si>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</si>
  <si>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</si>
  <si>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</si>
  <si>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</si>
  <si>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</si>
  <si>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</si>
  <si>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</si>
  <si>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</si>
  <si>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</si>
  <si>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</si>
  <si>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</si>
  <si>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</si>
  <si>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</si>
  <si>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</si>
  <si>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</si>
  <si>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</si>
  <si>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</si>
  <si>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</si>
  <si>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</si>
  <si>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</si>
  <si>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</si>
  <si>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</si>
  <si>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</si>
  <si>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</si>
  <si>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</si>
  <si>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</si>
  <si>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</si>
  <si>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</si>
  <si>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</si>
  <si>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</si>
  <si>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</si>
  <si>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</si>
  <si>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</si>
  <si>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</si>
  <si>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</si>
  <si>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</si>
  <si>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</si>
  <si>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</si>
  <si>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</si>
  <si>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</si>
  <si>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</si>
  <si>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</si>
  <si>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</si>
  <si>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</si>
  <si>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</si>
  <si>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</si>
  <si>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</si>
  <si>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</si>
  <si>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</si>
  <si>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</si>
  <si>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</si>
  <si>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</si>
  <si>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</si>
  <si>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</si>
  <si>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</si>
  <si>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</si>
  <si>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</si>
  <si>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</si>
  <si>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</si>
  <si>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</si>
  <si>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</si>
  <si>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</si>
  <si>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</si>
  <si>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</si>
  <si>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</si>
  <si>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</si>
  <si>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</si>
  <si>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</si>
  <si>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</si>
  <si>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</si>
  <si>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</si>
  <si>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</si>
  <si>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</si>
  <si>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</si>
  <si>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</si>
  <si>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</si>
  <si>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</si>
  <si>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</si>
  <si>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</si>
  <si>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</si>
  <si>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</si>
  <si>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</si>
  <si>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</si>
  <si>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</si>
  <si>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</si>
  <si>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</si>
  <si>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</si>
  <si>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</si>
  <si>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</si>
  <si>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</si>
  <si>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</si>
  <si>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</si>
  <si>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</si>
  <si>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</si>
  <si>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</si>
  <si>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</si>
  <si>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</si>
  <si>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</si>
  <si>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</si>
  <si>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</si>
  <si>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</si>
  <si>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</si>
  <si>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</si>
  <si>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</si>
  <si>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</si>
  <si>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</si>
  <si>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</si>
  <si>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</si>
  <si>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</si>
  <si>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</si>
  <si>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</si>
  <si>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</si>
  <si>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</si>
  <si>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</si>
  <si>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</si>
  <si>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</si>
  <si>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</si>
  <si>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</si>
  <si>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</si>
  <si>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</si>
  <si>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</si>
  <si>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</si>
  <si>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</si>
  <si>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</si>
  <si>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</si>
  <si>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</si>
  <si>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</si>
  <si>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</si>
  <si>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</si>
  <si>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</si>
  <si>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</si>
  <si>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</si>
  <si>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</si>
  <si>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</si>
  <si>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</si>
  <si>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</si>
  <si>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</si>
  <si>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</si>
  <si>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</si>
  <si>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</si>
  <si>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</si>
  <si>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</si>
  <si>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</si>
  <si>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</si>
  <si>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</si>
  <si>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</si>
  <si>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</si>
  <si>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</si>
  <si>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</si>
  <si>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</si>
  <si>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</si>
  <si>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</si>
  <si>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</si>
  <si>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</si>
  <si>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</si>
  <si>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</si>
  <si>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</si>
  <si>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</si>
  <si>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</si>
  <si>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</si>
  <si>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</si>
  <si>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</si>
  <si>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</si>
  <si>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</si>
  <si>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</si>
  <si>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</si>
  <si>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</si>
  <si>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</si>
  <si>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</si>
  <si>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</si>
  <si>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</si>
  <si>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</si>
  <si>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</si>
  <si>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</si>
  <si>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</si>
  <si>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</si>
  <si>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</si>
  <si>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</si>
  <si>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</si>
  <si>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</si>
  <si>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</si>
  <si>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</si>
  <si>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</si>
  <si>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</si>
  <si>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</si>
  <si>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</si>
  <si>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</si>
  <si>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</si>
  <si>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</si>
  <si>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</si>
  <si>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</si>
  <si>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</si>
  <si>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</si>
  <si>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</si>
  <si>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</si>
  <si>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</si>
  <si>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</si>
  <si>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</si>
  <si>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</si>
  <si>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</si>
  <si>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</si>
  <si>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</si>
  <si>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</si>
  <si>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</si>
  <si>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</si>
  <si>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</si>
  <si>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</si>
  <si>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</si>
  <si>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</si>
  <si>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</si>
  <si>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</si>
  <si>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</si>
  <si>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</si>
  <si>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</si>
  <si>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</si>
  <si>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</si>
  <si>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</si>
  <si>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</si>
  <si>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</si>
  <si>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</si>
  <si>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</si>
  <si>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</si>
  <si>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</si>
  <si>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</si>
  <si>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</si>
  <si>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</si>
  <si>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</si>
  <si>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</si>
  <si>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</si>
  <si>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</si>
  <si>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</si>
  <si>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</si>
  <si>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</si>
  <si>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</si>
  <si>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</si>
  <si>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</si>
  <si>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</si>
  <si>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</si>
  <si>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</si>
  <si>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</si>
  <si>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</si>
  <si>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</si>
  <si>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</si>
  <si>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</si>
  <si>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</si>
  <si>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</si>
  <si>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</si>
  <si>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</si>
  <si>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</si>
  <si>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</si>
  <si>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</si>
  <si>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</si>
  <si>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</si>
  <si>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</si>
  <si>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</si>
  <si>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</si>
  <si>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</si>
  <si>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</si>
  <si>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</si>
  <si>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</si>
  <si>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</si>
  <si>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</si>
  <si>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</si>
  <si>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</si>
  <si>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</si>
  <si>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</si>
  <si>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</si>
  <si>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</si>
  <si>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</si>
  <si>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</si>
  <si>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</si>
  <si>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</si>
  <si>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</si>
  <si>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</si>
  <si>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</si>
  <si>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</si>
  <si>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</si>
  <si>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</si>
  <si>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</si>
  <si>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</si>
  <si>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</si>
  <si>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</si>
  <si>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</si>
  <si>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</si>
  <si>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</si>
  <si>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</si>
  <si>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</si>
  <si>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</si>
  <si>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</si>
  <si>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</si>
  <si>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</si>
  <si>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</si>
  <si>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</si>
  <si>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</si>
  <si>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</si>
  <si>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</si>
  <si>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</si>
  <si>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</si>
  <si>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</si>
  <si>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</si>
  <si>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</si>
  <si>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</si>
  <si>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</si>
  <si>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</si>
  <si>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</si>
  <si>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</si>
  <si>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</si>
  <si>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</si>
  <si>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</si>
  <si>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</si>
  <si>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</si>
  <si>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</si>
  <si>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</si>
  <si>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</si>
  <si>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</si>
  <si>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</si>
  <si>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</si>
  <si>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</si>
  <si>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</si>
  <si>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</si>
  <si>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</si>
  <si>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</si>
  <si>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</si>
  <si>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</si>
  <si>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</si>
  <si>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</si>
  <si>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</si>
  <si>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</si>
  <si>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</si>
  <si>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</si>
  <si>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</si>
  <si>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</si>
  <si>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</si>
  <si>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</si>
  <si>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</si>
  <si>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</si>
  <si>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</si>
  <si>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</si>
  <si>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</si>
  <si>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</si>
  <si>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</si>
  <si>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</si>
  <si>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</si>
  <si>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</si>
  <si>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</si>
  <si>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</si>
  <si>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</si>
  <si>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</si>
  <si>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</si>
  <si>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</si>
  <si>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</si>
  <si>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</si>
  <si>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</si>
  <si>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</si>
  <si>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</si>
  <si>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</si>
  <si>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</si>
  <si>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</si>
  <si>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</si>
  <si>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</si>
  <si>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</si>
  <si>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</si>
  <si>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</si>
  <si>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</si>
  <si>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</si>
  <si>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</si>
  <si>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</si>
  <si>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</si>
  <si>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</si>
  <si>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</si>
  <si>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</si>
  <si>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</si>
  <si>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</si>
  <si>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</si>
  <si>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</si>
  <si>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</si>
  <si>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</si>
  <si>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</si>
  <si>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</si>
  <si>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</si>
  <si>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</si>
  <si>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</si>
  <si>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</si>
  <si>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</si>
  <si>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</si>
  <si>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</si>
  <si>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</si>
  <si>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</si>
  <si>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</si>
  <si>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</si>
  <si>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</si>
  <si>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</si>
  <si>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</si>
  <si>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</si>
  <si>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</si>
  <si>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</si>
  <si>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</si>
  <si>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</si>
  <si>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</si>
  <si>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</si>
  <si>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</si>
  <si>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</si>
  <si>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</si>
  <si>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</si>
  <si>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</si>
  <si>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</si>
  <si>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</si>
  <si>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</si>
  <si>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</si>
  <si>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</si>
  <si>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</si>
  <si>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</si>
  <si>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</si>
  <si>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</si>
  <si>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</si>
  <si>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</si>
  <si>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</si>
  <si>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</si>
  <si>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</si>
  <si>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</si>
  <si>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</si>
  <si>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</si>
  <si>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</si>
  <si>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</si>
  <si>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</si>
  <si>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</si>
  <si>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</si>
  <si>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</si>
  <si>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</si>
  <si>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</si>
  <si>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16701 E Iliff Ave Aurora, CO</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</si>
  <si>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</si>
  <si>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</si>
  <si>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</si>
  <si>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</si>
  <si>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</si>
  <si>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</si>
  <si>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</si>
  <si>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</si>
  <si>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</si>
  <si>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</si>
  <si>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</si>
  <si>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</si>
  <si>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</si>
  <si>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</si>
  <si>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</si>
  <si>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</si>
  <si>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</si>
  <si>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</si>
  <si>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</si>
  <si>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</si>
  <si>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</si>
  <si>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</si>
  <si>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</si>
  <si>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</si>
  <si>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</si>
  <si>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</si>
  <si>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</si>
  <si>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</si>
  <si>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</si>
  <si>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</si>
  <si>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</si>
  <si>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</si>
  <si>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</si>
  <si>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</si>
  <si>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</si>
  <si>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</si>
  <si>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</si>
  <si>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</si>
  <si>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</si>
  <si>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</si>
  <si>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</si>
  <si>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</si>
  <si>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</si>
  <si>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</si>
  <si>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</si>
  <si>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</si>
  <si>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</si>
  <si>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</si>
  <si>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</si>
  <si>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</si>
  <si>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</si>
  <si>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</si>
  <si>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</si>
  <si>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</si>
  <si>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</si>
  <si>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</si>
  <si>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</si>
  <si>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</si>
  <si>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</si>
  <si>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</si>
  <si>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</si>
  <si>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</si>
  <si>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</si>
  <si>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</si>
  <si>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</si>
  <si>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</si>
  <si>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</si>
  <si>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</si>
  <si>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</si>
  <si>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</si>
  <si>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</si>
  <si>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</si>
  <si>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</si>
  <si>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</si>
  <si>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</si>
  <si>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</si>
  <si>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</si>
  <si>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</si>
  <si>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</si>
  <si>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</si>
  <si>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</si>
  <si>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</si>
  <si>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</si>
  <si>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</si>
  <si>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</si>
  <si>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</si>
  <si>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</si>
  <si>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</si>
  <si>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</si>
  <si>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</si>
  <si>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</si>
  <si>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</si>
  <si>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</si>
  <si>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</si>
  <si>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</si>
  <si>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</si>
  <si>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</si>
  <si>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</si>
  <si>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</si>
  <si>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</si>
  <si>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</si>
  <si>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</si>
  <si>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</si>
  <si>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</si>
  <si>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</si>
  <si>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</si>
  <si>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</si>
  <si>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</si>
  <si>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</si>
  <si>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</si>
  <si>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</si>
  <si>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</si>
  <si>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</si>
  <si>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</si>
  <si>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</si>
  <si>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</si>
  <si>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</si>
  <si>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</si>
  <si>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</si>
  <si>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</si>
  <si>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</si>
  <si>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</si>
  <si>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</si>
  <si>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</si>
  <si>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</si>
  <si>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</si>
  <si>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</si>
  <si>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</si>
  <si>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</si>
  <si>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</si>
  <si>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</si>
  <si>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</si>
  <si>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</si>
  <si>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</si>
  <si>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</si>
  <si>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</si>
  <si>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</si>
  <si>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</si>
  <si>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</si>
  <si>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</si>
  <si>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</si>
  <si>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</si>
  <si>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</si>
  <si>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</si>
  <si>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</si>
  <si>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</si>
  <si>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</si>
  <si>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</si>
  <si>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</si>
  <si>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</si>
  <si>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</si>
  <si>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</si>
  <si>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</si>
  <si>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</si>
  <si>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</si>
  <si>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</si>
  <si>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</si>
  <si>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</si>
  <si>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</si>
  <si>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</si>
  <si>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</si>
  <si>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</si>
  <si>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</si>
  <si>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</si>
  <si>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</si>
  <si>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</si>
  <si>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</si>
  <si>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</si>
  <si>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</si>
  <si>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</si>
  <si>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</si>
  <si>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</si>
  <si>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</si>
  <si>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</si>
  <si>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</si>
  <si>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</si>
  <si>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</si>
  <si>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</si>
  <si>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</si>
  <si>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</si>
  <si>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</si>
  <si>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</si>
  <si>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</si>
  <si>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</si>
  <si>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</si>
  <si>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</si>
  <si>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</si>
  <si>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</si>
  <si>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</si>
  <si>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</si>
  <si>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</si>
  <si>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</si>
  <si>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</si>
  <si>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</si>
  <si>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</si>
  <si>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</si>
  <si>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</si>
  <si>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</si>
  <si>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</si>
  <si>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</si>
  <si>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</si>
  <si>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</si>
  <si>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</si>
  <si>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</si>
  <si>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</si>
  <si>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</si>
  <si>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</si>
  <si>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</si>
  <si>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</si>
  <si>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</si>
  <si>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</si>
  <si>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</si>
  <si>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</si>
  <si>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</si>
  <si>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</si>
  <si>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</si>
  <si>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</si>
  <si>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</si>
  <si>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</si>
  <si>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</si>
  <si>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</si>
  <si>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</si>
  <si>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</si>
  <si>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</si>
  <si>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</si>
  <si>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</si>
  <si>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</si>
  <si>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</si>
  <si>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</si>
  <si>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</si>
  <si>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</si>
  <si>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</si>
  <si>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</si>
  <si>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</si>
  <si>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</si>
  <si>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</si>
  <si>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</si>
  <si>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</si>
  <si>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</si>
  <si>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</si>
  <si>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</si>
  <si>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</si>
  <si>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</si>
  <si>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</si>
  <si>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</si>
  <si>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</si>
  <si>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</si>
  <si>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</si>
  <si>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</si>
  <si>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</si>
  <si>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</si>
  <si>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</si>
  <si>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</si>
  <si>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</si>
  <si>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</si>
  <si>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</si>
  <si>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</si>
  <si>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</si>
  <si>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</si>
  <si>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</si>
  <si>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</si>
  <si>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</si>
  <si>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</si>
  <si>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</si>
  <si>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</si>
  <si>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</si>
  <si>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</si>
  <si>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</si>
  <si>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</si>
  <si>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</si>
  <si>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</si>
  <si>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</si>
  <si>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</si>
  <si>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</si>
  <si>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</si>
  <si>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</si>
  <si>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</si>
  <si>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</si>
  <si>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</si>
  <si>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</si>
  <si>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</si>
  <si>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</si>
  <si>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</si>
  <si>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</si>
  <si>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</si>
  <si>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</si>
  <si>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</si>
  <si>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</si>
  <si>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</si>
  <si>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</si>
  <si>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</si>
  <si>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</si>
  <si>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</si>
  <si>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</si>
  <si>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</si>
  <si>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</si>
  <si>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</si>
  <si>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</si>
  <si>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</si>
  <si>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</si>
  <si>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</si>
  <si>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</si>
  <si>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</si>
  <si>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</si>
  <si>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</si>
  <si>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</si>
  <si>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</si>
  <si>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</si>
  <si>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</si>
  <si>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</si>
  <si>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</si>
  <si>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</si>
  <si>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</si>
  <si>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</si>
  <si>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</si>
  <si>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</si>
  <si>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</si>
  <si>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</si>
  <si>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</si>
  <si>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</si>
  <si>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</si>
  <si>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</si>
  <si>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</si>
  <si>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</si>
  <si>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</si>
  <si>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</si>
  <si>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</si>
  <si>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</si>
  <si>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</si>
  <si>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</si>
  <si>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</si>
  <si>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</si>
  <si>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</si>
  <si>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</si>
  <si>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</si>
  <si>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</si>
  <si>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</si>
  <si>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</si>
  <si>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</si>
  <si>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</si>
  <si>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</si>
  <si>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</si>
  <si>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</si>
  <si>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</si>
  <si>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</si>
  <si>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</si>
  <si>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</si>
  <si>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</si>
  <si>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</si>
  <si>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</si>
  <si>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</si>
  <si>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</si>
  <si>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</si>
  <si>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</si>
  <si>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</si>
  <si>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</si>
  <si>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</si>
  <si>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</si>
  <si>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</si>
  <si>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</si>
  <si>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</si>
  <si>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</si>
  <si>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</si>
  <si>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</si>
  <si>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</si>
  <si>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</si>
  <si>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</si>
  <si>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</si>
  <si>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</si>
  <si>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</si>
  <si>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</si>
  <si>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</si>
  <si>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</si>
  <si>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</si>
  <si>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</si>
  <si>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</si>
  <si>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</si>
  <si>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</si>
  <si>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</si>
  <si>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</si>
  <si>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</si>
  <si>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</si>
  <si>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</si>
  <si>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</si>
  <si>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</si>
  <si>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</si>
  <si>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</si>
  <si>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</si>
  <si>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</si>
  <si>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</si>
  <si>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</si>
  <si>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</si>
  <si>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</si>
  <si>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</si>
  <si>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</si>
  <si>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</si>
  <si>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</si>
  <si>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</si>
  <si>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</si>
  <si>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</si>
  <si>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Ironton Distillery</t>
  </si>
  <si>
    <t>3636 Chestnut Place Denver, CO 80216</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</si>
  <si>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</si>
  <si>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</si>
  <si>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</si>
  <si>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</si>
  <si>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</si>
  <si>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</si>
  <si>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</si>
  <si>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</si>
  <si>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</si>
  <si>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</si>
  <si>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</si>
  <si>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</si>
  <si>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</si>
  <si>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</si>
  <si>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</si>
  <si>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</si>
  <si>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</si>
  <si>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</si>
  <si>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</si>
  <si>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</si>
  <si>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</si>
  <si>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</si>
  <si>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</si>
  <si>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</si>
  <si>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</si>
  <si>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</si>
  <si>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</si>
  <si>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</si>
  <si>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</si>
  <si>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</si>
  <si>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</si>
  <si>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</si>
  <si>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</si>
  <si>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</si>
  <si>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</si>
  <si>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</si>
  <si>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</si>
  <si>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</si>
  <si>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</si>
  <si>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</si>
  <si>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</si>
  <si>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</si>
  <si>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</si>
  <si>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</si>
  <si>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</si>
  <si>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</si>
  <si>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</si>
  <si>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</si>
  <si>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</si>
  <si>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</si>
  <si>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</si>
  <si>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</si>
  <si>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</si>
  <si>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</si>
  <si>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</si>
  <si>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</si>
  <si>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</si>
  <si>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</si>
  <si>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</si>
  <si>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</si>
  <si>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</si>
  <si>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</si>
  <si>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</si>
  <si>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</si>
  <si>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</si>
  <si>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</si>
  <si>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</si>
  <si>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</si>
  <si>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</si>
  <si>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</si>
  <si>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</si>
  <si>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</si>
  <si>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</si>
  <si>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</si>
  <si>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</si>
  <si>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</si>
  <si>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</si>
  <si>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</si>
  <si>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</si>
  <si>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</si>
  <si>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</si>
  <si>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</si>
  <si>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</si>
  <si>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</si>
  <si>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</si>
  <si>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</si>
  <si>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</si>
  <si>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</si>
  <si>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</si>
  <si>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</si>
  <si>
    <t>$3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t>
  </si>
  <si>
    <t>Blue Pebble</t>
  </si>
  <si>
    <t>698 Santa Fe Dr Denver, CO 80204</t>
  </si>
  <si>
    <t>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t>
  </si>
  <si>
    <t>$6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t>
  </si>
  <si>
    <t>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t>
  </si>
  <si>
    <t>$2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t>
  </si>
  <si>
    <t>$4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t>
  </si>
  <si>
    <t>Draft Cocktail Specials and $1 off Beer &amp; Wine</t>
  </si>
  <si>
    <t>Bayou Bobs</t>
  </si>
  <si>
    <t>Choppers</t>
  </si>
  <si>
    <t>Chuys Westminster</t>
  </si>
  <si>
    <t>City, O City</t>
  </si>
  <si>
    <t>Darcys Bistro and Pub</t>
  </si>
  <si>
    <t>Earls Kitchen and Bar</t>
  </si>
  <si>
    <t>Elways</t>
  </si>
  <si>
    <t>Finleys Pub</t>
  </si>
  <si>
    <t>Finns Manor</t>
  </si>
  <si>
    <t>Gaetanos</t>
  </si>
  <si>
    <t>Gibbys</t>
  </si>
  <si>
    <t>Govnrs Park</t>
  </si>
  <si>
    <t>Jacksons</t>
  </si>
  <si>
    <t>Jose OSheas</t>
  </si>
  <si>
    <t>Kingas Lounge</t>
  </si>
  <si>
    <t>Lil Devils Lounge</t>
  </si>
  <si>
    <t>Marcos Coal-Fired Pizzeria - Ballpark</t>
  </si>
  <si>
    <t>Marcos Coal-Fired Pizzeria - Inverness</t>
  </si>
  <si>
    <t>Margs Taco Bistro - Cherry Creek</t>
  </si>
  <si>
    <t>Margs Taco Bistro - LoDo</t>
  </si>
  <si>
    <t>Margs Taco Bistro - Uptown</t>
  </si>
  <si>
    <t>Marios Double Daughters Salotto</t>
  </si>
  <si>
    <t>Marlowes</t>
  </si>
  <si>
    <t>Mortons Steakhouse</t>
  </si>
  <si>
    <t>My Brothers Bar</t>
  </si>
  <si>
    <t>Ophelias Electric Soapbox</t>
  </si>
  <si>
    <t>Russells Smokehouse</t>
  </si>
  <si>
    <t>Shanahans</t>
  </si>
  <si>
    <t>Steubens Uptown</t>
  </si>
  <si>
    <t>Stoneys Bar and Grill</t>
  </si>
  <si>
    <t>Wymans No. 5</t>
  </si>
  <si>
    <t>Beatrice and Woodsley</t>
  </si>
  <si>
    <t>Caseys Bistro and Pub</t>
  </si>
  <si>
    <t>Dazzle Restaurant and Lounge</t>
  </si>
  <si>
    <t>Doughertys Restaurant and Pub</t>
  </si>
  <si>
    <t>Dunbar Kitchen and Tap House</t>
  </si>
  <si>
    <t>Gary Lees Motor Club and Grub</t>
  </si>
  <si>
    <t>Guard and Grace</t>
  </si>
  <si>
    <t>Hayters and Co.</t>
  </si>
  <si>
    <t>Hops and Pie</t>
  </si>
  <si>
    <t>Lazy Dog Restaurant and Bar</t>
  </si>
  <si>
    <t>Local 46 Bar and Biergarten</t>
  </si>
  <si>
    <t>LoDos Bar and Grill</t>
  </si>
  <si>
    <t>LoDos Bar and Grill Highlands Ranch</t>
  </si>
  <si>
    <t>LoDos Bar and Grill Westminster</t>
  </si>
  <si>
    <t>Max Gill and Grill</t>
  </si>
  <si>
    <t>Peak To Peak Tap and Brew</t>
  </si>
  <si>
    <t>Perrys Steakhouse and Grille</t>
  </si>
  <si>
    <t>Punch Bowl Social Food and Drink</t>
  </si>
  <si>
    <t>Society Sports and Spirits</t>
  </si>
  <si>
    <t>Tellers Tap Room and Kitchen</t>
  </si>
  <si>
    <t>ViewHouse Eatery, Bar and Rooftop - Ballpark</t>
  </si>
  <si>
    <t>West 29th Restaurant and Bar</t>
  </si>
  <si>
    <t>Hornet</t>
  </si>
  <si>
    <t>Ignite Kitchen and Cocktails</t>
  </si>
  <si>
    <t>Irish Snug</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</si>
  <si>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</si>
  <si>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Machete Tequila and Tacos - Cherry Creek</t>
  </si>
  <si>
    <t>Machete Tequila and Tacos - Downtown</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</si>
  <si>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</si>
  <si>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Bar Car</t>
  </si>
  <si>
    <t>Boardroom</t>
  </si>
  <si>
    <t>British Bulldog</t>
  </si>
  <si>
    <t>Celtic on Market</t>
  </si>
  <si>
    <t>Corner Office</t>
  </si>
  <si>
    <t>Drink</t>
  </si>
  <si>
    <t>Elm</t>
  </si>
  <si>
    <t>Irish Rover Pub</t>
  </si>
  <si>
    <t>Lobby</t>
  </si>
  <si>
    <t>Nickel</t>
  </si>
  <si>
    <t>$2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</si>
  <si>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Park Tavern</t>
  </si>
  <si>
    <t>Pig and The Sprout</t>
  </si>
  <si>
    <t>Pour House Pub</t>
  </si>
  <si>
    <t>Refinery</t>
  </si>
  <si>
    <t>Retro Room</t>
  </si>
  <si>
    <t>Robusto Room</t>
  </si>
  <si>
    <t>Walnut Room</t>
  </si>
  <si>
    <t>there</t>
  </si>
  <si>
    <t>Avanti F B</t>
  </si>
  <si>
    <t>Happy Hour is Available Only in the Bar&lt;br&gt;Cheese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t>
  </si>
  <si>
    <t>$3.25 domestic pints, $2 off glasses of wine and $3.50 well drinks&lt;br&gt;$2.50 Tacos and $2.50 Margaritas on Tuesdays&lt;br&gt;Half Priced Burgers and Half Priced Bottles of Wine on Wednesday&lt;br&gt;Half Priced Bottles of Wine Every Wed and Friday</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</si>
  <si>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</si>
  <si>
    <t>11.3am-5pm</t>
  </si>
  <si>
    <t>2pm-6pm</t>
  </si>
  <si>
    <t>{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t>
  </si>
  <si>
    <t>&lt;img src=@img/medium.png@&gt;</t>
  </si>
  <si>
    <t>&lt;img src=@img/drinkicon.png@&gt;</t>
  </si>
  <si>
    <t>&lt;img src=@img/foodicon.png@&gt;</t>
  </si>
  <si>
    <t>&lt;img src=@img/medium.png@&gt;&lt;img src=@img/drinkicon.png@&gt;&lt;img src=@img/foodicon.png@&gt;</t>
  </si>
  <si>
    <t>drink food medium  old</t>
  </si>
  <si>
    <t>[40.5845,-105.07763],</t>
  </si>
  <si>
    <t>1585 South Pearl St Denver, CO 80210</t>
  </si>
  <si>
    <t>Uno Mas Taqueria - South Pearl</t>
  </si>
  <si>
    <t>Uno Mas Taqueria - Capital Hill</t>
  </si>
  <si>
    <t>730 E. 6th Ave Denver, CO 80203</t>
  </si>
  <si>
    <t>Cap City Tavern</t>
  </si>
  <si>
    <t>1247 Bannock Street Denver CO 80204</t>
  </si>
  <si>
    <t>http://capcitytavern.com/menu/#!/Menu</t>
  </si>
  <si>
    <t>Capital Hill Tavern</t>
  </si>
  <si>
    <t>1225 Logan Street Denver Co</t>
  </si>
  <si>
    <t>Two happy hours Monday- Friday! 3-6pm and again 9-11pm&lt;br&gt;$3 Coors and PBR&lt;br&gt;$4 Jager and Fireball&lt;br&gt;$5 Cheese Bread&lt;br&gt;$6 Wings&lt;br&gt;$5 Titos and Jameson All Day Every Day!</t>
  </si>
  <si>
    <t>https://capitolhilltavern.com/</t>
  </si>
  <si>
    <t>Charlie Browns Bar and Grill</t>
  </si>
  <si>
    <t>Two Happy Hours Every Day! From 4-630pm and again 1030pm-1230am&lt;br&gt;$5 Well Drinks&lt;br&gt;$7 Call Drinks&lt;br&gt;2 for 1 call drinks, well drinks, house wine, and domestic beers on your first round</t>
  </si>
  <si>
    <t>980 Grant Street, Denver, Colorado, 80203</t>
  </si>
  <si>
    <t>Cuba Cuba</t>
  </si>
  <si>
    <t>1173 Delaware Street Denver CO</t>
  </si>
  <si>
    <t>$6 Mojitos&lt;br&gt;$3 Tacate&lt;br&gt;$5 Sangrias</t>
  </si>
  <si>
    <t>http://www.cubacubacafe.com/index.php/food-drink/drink-menu</t>
  </si>
  <si>
    <t>The Fainting Goat Pub</t>
  </si>
  <si>
    <t>846 Broadway Denver, CO 80203</t>
  </si>
  <si>
    <t>Monday – Friday 3-7 &amp; 10PM to Midnight, Saturday 10-5, All Day Sunday&lt;br&gt;$1.50 off Draft and Well (Excluding Guinness)&lt;br&gt;$3.50 Tall Cans of PBR or Montucky Cold Snacks ALL DAY EVERY DAY&lt;br&gt;$5 Jim Beam or Deep Eddy Vodka Flavors ALL DAY&lt;br&gt;&lt;b&gt;Daily Specials&lt;/b&gt;&lt;br&gt;Monday: 5pm - 2am $4.90 Schilling, $4 Tullamore Dew&lt;br&gt;Tuesday: 5pm - 2am $4 Espolon Blanco/Repo, $3 Tecate cans &lt;br&gt;Wednesday: $20 Mix and Match XX and Tecate buckets. $12 bottomless wings.&lt;br&gt; Thursday $2 off craft beer (excluding Guinness) and their new Cocktail Menu!&lt;br&gt;Friday $4 Jameson and $5 Guinness&lt;br&gt;Saturday $2 Mimosas and $5 Deep Eddy Bloody Marys until 2pm, $4 Titos 5pm-2am, $20 Mix and Match buckets all day&lt;br&gt; Sunday: Happy Hour all Day. $2 Mimosas and $5 Deep Eddy Bloody Marys 10am - 2pm, $20 Mix and Match buckets all day</t>
  </si>
  <si>
    <t>http://thefaintinggoatdenver.com/daily-specials/</t>
  </si>
  <si>
    <t>800 Lincoln Street Denver, CO 80203</t>
  </si>
  <si>
    <t>Small Plates and $1 off full pours of LowDown beer</t>
  </si>
  <si>
    <t>http://www.lowdownbrewery.com/</t>
  </si>
  <si>
    <t>LowDown Brewery and Kitchen</t>
  </si>
  <si>
    <t>Maxs Wine Dive</t>
  </si>
  <si>
    <t>Food specials and discounted wine pours from open till 6pm daily</t>
  </si>
  <si>
    <t>https://maxswinedive.com/menus/denver/</t>
  </si>
  <si>
    <t>696 S Sherman St, Denver, CO, United States</t>
  </si>
  <si>
    <t>Pub on Penn</t>
  </si>
  <si>
    <t>1278 Pennsylvania St, Denver, CO 80203</t>
  </si>
  <si>
    <t>Mon-Fri 11am-3pm: $4 burgers&lt;br&gt;11am-7pm: $2.50 Bud &amp; Bud Light, $3.25 Wells&lt;br&gt;Monday $1.25 Tacos, $3.50 Carona, Dos Equis &amp; Dos Equis Amber $3.25 Tequila Shots&lt;br&gt;Tuesday  $4 Breck &amp; Titan IPA, $2.75 Capital Apple Shots, half priced Appetizers (Starting at 6pm)&lt;br&gt;Wednesday $8 all you can eat wings, $9 pitchers of Bud &amp; Bud Light (Starting at 5pm)&lt;br&gt;Thursday (All Day) $4 Burgers &amp; all flavors of Pearl Vodka&lt;br&gt;Team Trivia (Starting at 8pm)&lt;br&gt;Friday  $1 Sliders - Pulled Pork, Chorizo &amp; Beef (Starting at 6pm)&lt;br&gt;Saturday $4 Breakfast Burritos, $4 Jagermeister Shots&lt;br&gt;Sunday $4 Breakfast Burritos, $4 Mimosas, $3 Screwdrivers, $3 Bloody Marys</t>
  </si>
  <si>
    <t>http://www.barsindenver.net/The-Pub-on-Penn-Specials.htm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</si>
</sst>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26" Type="http://schemas.openxmlformats.org/officeDocument/2006/relationships/hyperlink" Target="https://capitolhilltavern.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hyperlink" Target="http://capcitytavern.com/menu/"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29" Type="http://schemas.openxmlformats.org/officeDocument/2006/relationships/hyperlink" Target="http://www.lowdownbrewery.com/"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32" Type="http://schemas.openxmlformats.org/officeDocument/2006/relationships/printerSettings" Target="../printerSettings/printerSettings1.bin"/><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28" Type="http://schemas.openxmlformats.org/officeDocument/2006/relationships/hyperlink" Target="http://thefaintinggoatdenver.com/daily-specials/"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31" Type="http://schemas.openxmlformats.org/officeDocument/2006/relationships/hyperlink" Target="http://www.barsindenver.net/The-Pub-on-Penn-Specials.ht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 Id="rId27" Type="http://schemas.openxmlformats.org/officeDocument/2006/relationships/hyperlink" Target="http://www.cubacubacafe.com/index.php/food-drink/drink-menu" TargetMode="External"/><Relationship Id="rId30" Type="http://schemas.openxmlformats.org/officeDocument/2006/relationships/hyperlink" Target="https://maxswinedive.com/menus/denver/"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32"/>
  <sheetViews>
    <sheetView tabSelected="1" zoomScale="70" zoomScaleNormal="70" workbookViewId="0">
      <pane ySplit="1" topLeftCell="A251" activePane="bottomLeft" state="frozen"/>
      <selection pane="bottomLeft" activeCell="B267" sqref="B267"/>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1187</v>
      </c>
      <c r="C2" t="s">
        <v>936</v>
      </c>
      <c r="E2" t="s">
        <v>952</v>
      </c>
      <c r="G2" t="s">
        <v>1188</v>
      </c>
      <c r="H2">
        <v>1400</v>
      </c>
      <c r="I2">
        <v>1800</v>
      </c>
      <c r="J2">
        <v>1400</v>
      </c>
      <c r="K2">
        <v>1800</v>
      </c>
      <c r="L2">
        <v>1400</v>
      </c>
      <c r="M2">
        <v>1800</v>
      </c>
      <c r="N2">
        <v>1400</v>
      </c>
      <c r="O2">
        <v>1800</v>
      </c>
      <c r="P2">
        <v>1400</v>
      </c>
      <c r="Q2">
        <v>1800</v>
      </c>
      <c r="R2">
        <v>1400</v>
      </c>
      <c r="S2">
        <v>1800</v>
      </c>
      <c r="T2">
        <v>1400</v>
      </c>
      <c r="U2">
        <v>1800</v>
      </c>
      <c r="V2" t="s">
        <v>1189</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1190</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113</v>
      </c>
      <c r="C3" t="s">
        <v>218</v>
      </c>
      <c r="E3" t="s">
        <v>952</v>
      </c>
      <c r="G3" t="s">
        <v>454</v>
      </c>
      <c r="J3" t="s">
        <v>335</v>
      </c>
      <c r="K3" t="s">
        <v>330</v>
      </c>
      <c r="L3" t="s">
        <v>335</v>
      </c>
      <c r="M3" t="s">
        <v>330</v>
      </c>
      <c r="N3" t="s">
        <v>335</v>
      </c>
      <c r="O3" t="s">
        <v>330</v>
      </c>
      <c r="P3" t="s">
        <v>335</v>
      </c>
      <c r="Q3" t="s">
        <v>330</v>
      </c>
      <c r="R3" t="s">
        <v>335</v>
      </c>
      <c r="S3" t="s">
        <v>330</v>
      </c>
      <c r="V3" t="s">
        <v>941</v>
      </c>
      <c r="W3" t="str">
        <f t="shared" ref="W3:W70" si="31">IF(H3&gt;0,H3/100,"")</f>
        <v/>
      </c>
      <c r="X3" t="str">
        <f t="shared" ref="X3:X70" si="32">IF(I3&gt;0,I3/100,"")</f>
        <v/>
      </c>
      <c r="Y3">
        <f t="shared" ref="Y3:Y70" si="33">IF(J3&gt;0,J3/100,"")</f>
        <v>16</v>
      </c>
      <c r="Z3">
        <f t="shared" ref="Z3:Z70" si="34">IF(K3&gt;0,K3/100,"")</f>
        <v>18</v>
      </c>
      <c r="AA3">
        <f t="shared" ref="AA3:AA70" si="35">IF(L3&gt;0,L3/100,"")</f>
        <v>16</v>
      </c>
      <c r="AB3">
        <f t="shared" ref="AB3:AB70" si="36">IF(M3&gt;0,M3/100,"")</f>
        <v>18</v>
      </c>
      <c r="AC3">
        <f t="shared" ref="AC3:AC70" si="37">IF(N3&gt;0,N3/100,"")</f>
        <v>16</v>
      </c>
      <c r="AD3">
        <f t="shared" ref="AD3:AD70" si="38">IF(O3&gt;0,O3/100,"")</f>
        <v>18</v>
      </c>
      <c r="AE3">
        <f t="shared" ref="AE3:AE70" si="39">IF(P3&gt;0,P3/100,"")</f>
        <v>16</v>
      </c>
      <c r="AF3">
        <f t="shared" ref="AF3:AF70" si="40">IF(Q3&gt;0,Q3/100,"")</f>
        <v>18</v>
      </c>
      <c r="AG3">
        <f t="shared" ref="AG3:AG70" si="41">IF(R3&gt;0,R3/100,"")</f>
        <v>16</v>
      </c>
      <c r="AH3">
        <f t="shared" ref="AH3:AH70" si="42">IF(S3&gt;0,S3/100,"")</f>
        <v>18</v>
      </c>
      <c r="AI3" t="str">
        <f t="shared" ref="AI3:AI70" si="43">IF(T3&gt;0,T3/100,"")</f>
        <v/>
      </c>
      <c r="AJ3" t="str">
        <f t="shared" ref="AJ3:AJ70" si="44">IF(U3&gt;0,U3/100,"")</f>
        <v/>
      </c>
      <c r="AK3" t="str">
        <f t="shared" ref="AK3:AK70" si="45">IF(H3&gt;0,CONCATENATE(IF(W3&lt;=12,W3,W3-12),IF(OR(W3&lt;12,W3=24),"am","pm"),"-",IF(X3&lt;=12,X3,X3-12),IF(OR(X3&lt;12,X3=24),"am","pm")),"")</f>
        <v/>
      </c>
      <c r="AL3" t="str">
        <f t="shared" ref="AL3:AL70" si="46">IF(J3&gt;0,CONCATENATE(IF(Y3&lt;=12,Y3,Y3-12),IF(OR(Y3&lt;12,Y3=24),"am","pm"),"-",IF(Z3&lt;=12,Z3,Z3-12),IF(OR(Z3&lt;12,Z3=24),"am","pm")),"")</f>
        <v>4pm-6pm</v>
      </c>
      <c r="AM3" t="str">
        <f t="shared" ref="AM3:AM70" si="47">IF(L3&gt;0,CONCATENATE(IF(AA3&lt;=12,AA3,AA3-12),IF(OR(AA3&lt;12,AA3=24),"am","pm"),"-",IF(AB3&lt;=12,AB3,AB3-12),IF(OR(AB3&lt;12,AB3=24),"am","pm")),"")</f>
        <v>4pm-6pm</v>
      </c>
      <c r="AN3" t="str">
        <f t="shared" ref="AN3:AN70" si="48">IF(N3&gt;0,CONCATENATE(IF(AC3&lt;=12,AC3,AC3-12),IF(OR(AC3&lt;12,AC3=24),"am","pm"),"-",IF(AD3&lt;=12,AD3,AD3-12),IF(OR(AD3&lt;12,AD3=24),"am","pm")),"")</f>
        <v>4pm-6pm</v>
      </c>
      <c r="AO3" t="str">
        <f t="shared" ref="AO3:AO70" si="49">IF(P3&gt;0,CONCATENATE(IF(AE3&lt;=12,AE3,AE3-12),IF(OR(AE3&lt;12,AE3=24),"am","pm"),"-",IF(AF3&lt;=12,AF3,AF3-12),IF(OR(AF3&lt;12,AF3=24),"am","pm")),"")</f>
        <v>4pm-6pm</v>
      </c>
      <c r="AP3" t="str">
        <f t="shared" ref="AP3:AP70" si="50">IF(R3&gt;0,CONCATENATE(IF(AG3&lt;=12,AG3,AG3-12),IF(OR(AG3&lt;12,AG3=24),"am","pm"),"-",IF(AH3&lt;=12,AH3,AH3-12),IF(OR(AH3&lt;12,AH3=24),"am","pm")),"")</f>
        <v>4pm-6pm</v>
      </c>
      <c r="AQ3" t="str">
        <f t="shared" ref="AQ3:AQ70" si="51">IF(T3&gt;0,CONCATENATE(IF(AI3&lt;=12,AI3,AI3-12),IF(OR(AI3&lt;12,AI3=24),"am","pm"),"-",IF(AJ3&lt;=12,AJ3,AJ3-12),IF(OR(AJ3&lt;12,AJ3=24),"am","pm")),"")</f>
        <v/>
      </c>
      <c r="AR3" s="1" t="s">
        <v>629</v>
      </c>
      <c r="AV3" s="4" t="s">
        <v>28</v>
      </c>
      <c r="AW3" s="4" t="s">
        <v>28</v>
      </c>
      <c r="AX3" s="8" t="str">
        <f t="shared" ref="AX3:AX70"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70" si="53">IF(AS3&gt;0,"&lt;img src=@img/outdoor.png@&gt;","")</f>
        <v/>
      </c>
      <c r="AZ3" t="str">
        <f t="shared" ref="AZ3:AZ70" si="54">IF(AT3&gt;0,"&lt;img src=@img/pets.png@&gt;","")</f>
        <v/>
      </c>
      <c r="BA3" t="str">
        <f t="shared" ref="BA3:BA70" si="55">IF(AU3="hard","&lt;img src=@img/hard.png@&gt;",IF(AU3="medium","&lt;img src=@img/medium.png@&gt;",IF(AU3="easy","&lt;img src=@img/easy.png@&gt;","")))</f>
        <v/>
      </c>
      <c r="BB3" t="str">
        <f t="shared" ref="BB3:BB70" si="56">IF(AV3="true","&lt;img src=@img/drinkicon.png@&gt;","")</f>
        <v>&lt;img src=@img/drinkicon.png@&gt;</v>
      </c>
      <c r="BC3" t="str">
        <f t="shared" ref="BC3:BC70" si="57">IF(AW3="true","&lt;img src=@img/foodicon.png@&gt;","")</f>
        <v>&lt;img src=@img/foodicon.png@&gt;</v>
      </c>
      <c r="BD3" t="str">
        <f t="shared" ref="BD3:BD70" si="58">CONCATENATE(AY3,AZ3,BA3,BB3,BC3,BK3)</f>
        <v>&lt;img src=@img/drinkicon.png@&gt;&lt;img src=@img/foodicon.png@&gt;</v>
      </c>
      <c r="BE3" t="str">
        <f t="shared" ref="BE3:BE70" si="59">CONCATENATE(IF(AS3&gt;0,"outdoor ",""),IF(AT3&gt;0,"pet ",""),IF(AV3="true","drink ",""),IF(AW3="true","food ",""),AU3," ",E3," ",C3,IF(BJ3=TRUE," kid",""))</f>
        <v>drink food  med Downtown</v>
      </c>
      <c r="BF3" t="str">
        <f t="shared" ref="BF3:BF70"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70" si="61">CONCATENATE("[",BG3,",",BH3,"],")</f>
        <v>[39.741811,-104.989223],</v>
      </c>
      <c r="BK3" t="str">
        <f>IF(BJ3&gt;0,"&lt;img src=@img/kidicon.png@&gt;","")</f>
        <v/>
      </c>
      <c r="BL3" s="7"/>
    </row>
    <row r="4" spans="2:64" ht="18.75" customHeight="1" x14ac:dyDescent="0.25">
      <c r="B4" t="s">
        <v>1183</v>
      </c>
      <c r="C4" t="s">
        <v>721</v>
      </c>
      <c r="E4" t="s">
        <v>952</v>
      </c>
      <c r="G4" s="23" t="s">
        <v>1185</v>
      </c>
      <c r="H4">
        <v>800</v>
      </c>
      <c r="I4">
        <v>1200</v>
      </c>
      <c r="J4">
        <v>1600</v>
      </c>
      <c r="K4">
        <v>1900</v>
      </c>
      <c r="L4">
        <v>1600</v>
      </c>
      <c r="M4">
        <v>1900</v>
      </c>
      <c r="N4">
        <v>1600</v>
      </c>
      <c r="O4">
        <v>1900</v>
      </c>
      <c r="P4">
        <v>1600</v>
      </c>
      <c r="Q4">
        <v>1900</v>
      </c>
      <c r="R4">
        <v>1600</v>
      </c>
      <c r="S4">
        <v>1900</v>
      </c>
      <c r="T4">
        <v>800</v>
      </c>
      <c r="U4">
        <v>1200</v>
      </c>
      <c r="V4" t="s">
        <v>1184</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325</v>
      </c>
      <c r="AT4" t="s">
        <v>326</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1020</v>
      </c>
      <c r="C5" t="s">
        <v>718</v>
      </c>
      <c r="E5" t="s">
        <v>952</v>
      </c>
      <c r="G5" t="s">
        <v>1021</v>
      </c>
      <c r="J5">
        <v>1500</v>
      </c>
      <c r="K5">
        <v>1800</v>
      </c>
      <c r="L5">
        <v>1500</v>
      </c>
      <c r="M5">
        <v>1800</v>
      </c>
      <c r="N5">
        <v>1500</v>
      </c>
      <c r="O5">
        <v>1800</v>
      </c>
      <c r="P5">
        <v>1500</v>
      </c>
      <c r="Q5">
        <v>1800</v>
      </c>
      <c r="R5">
        <v>1500</v>
      </c>
      <c r="S5">
        <v>1800</v>
      </c>
      <c r="V5" t="s">
        <v>1163</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1022</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836</v>
      </c>
      <c r="C6" t="s">
        <v>273</v>
      </c>
      <c r="E6" t="s">
        <v>952</v>
      </c>
      <c r="G6" s="8" t="s">
        <v>837</v>
      </c>
      <c r="J6">
        <v>1500</v>
      </c>
      <c r="K6">
        <v>1830</v>
      </c>
      <c r="L6">
        <v>1500</v>
      </c>
      <c r="M6">
        <v>1830</v>
      </c>
      <c r="N6">
        <v>1500</v>
      </c>
      <c r="O6">
        <v>1830</v>
      </c>
      <c r="P6">
        <v>1500</v>
      </c>
      <c r="Q6">
        <v>1830</v>
      </c>
      <c r="R6">
        <v>1500</v>
      </c>
      <c r="S6">
        <v>1830</v>
      </c>
      <c r="V6" t="s">
        <v>930</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929</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836</v>
      </c>
      <c r="C7" t="s">
        <v>218</v>
      </c>
      <c r="E7" t="s">
        <v>952</v>
      </c>
      <c r="G7" s="24" t="s">
        <v>1164</v>
      </c>
      <c r="J7">
        <v>1500</v>
      </c>
      <c r="K7">
        <v>1830</v>
      </c>
      <c r="L7">
        <v>1500</v>
      </c>
      <c r="M7">
        <v>1830</v>
      </c>
      <c r="N7">
        <v>1500</v>
      </c>
      <c r="O7">
        <v>1830</v>
      </c>
      <c r="P7">
        <v>1500</v>
      </c>
      <c r="Q7">
        <v>1830</v>
      </c>
      <c r="R7">
        <v>1500</v>
      </c>
      <c r="S7">
        <v>1830</v>
      </c>
      <c r="V7" t="s">
        <v>930</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929</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766</v>
      </c>
      <c r="C8" t="s">
        <v>724</v>
      </c>
      <c r="E8" t="s">
        <v>952</v>
      </c>
      <c r="G8" s="8" t="s">
        <v>767</v>
      </c>
      <c r="H8">
        <v>1500</v>
      </c>
      <c r="I8">
        <v>1900</v>
      </c>
      <c r="J8">
        <v>1500</v>
      </c>
      <c r="K8">
        <v>1900</v>
      </c>
      <c r="L8">
        <v>1500</v>
      </c>
      <c r="M8">
        <v>1900</v>
      </c>
      <c r="N8">
        <v>1500</v>
      </c>
      <c r="O8">
        <v>1900</v>
      </c>
      <c r="P8">
        <v>1500</v>
      </c>
      <c r="Q8">
        <v>1900</v>
      </c>
      <c r="R8">
        <v>1500</v>
      </c>
      <c r="S8">
        <v>1900</v>
      </c>
      <c r="T8">
        <v>1500</v>
      </c>
      <c r="U8">
        <v>1900</v>
      </c>
      <c r="V8" t="s">
        <v>881</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880</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995</v>
      </c>
      <c r="C9" t="s">
        <v>723</v>
      </c>
      <c r="E9" t="s">
        <v>952</v>
      </c>
      <c r="G9" s="8" t="s">
        <v>996</v>
      </c>
      <c r="H9">
        <v>1200</v>
      </c>
      <c r="I9">
        <v>2000</v>
      </c>
      <c r="J9">
        <v>1600</v>
      </c>
      <c r="K9">
        <v>2000</v>
      </c>
      <c r="L9">
        <v>1600</v>
      </c>
      <c r="M9">
        <v>2000</v>
      </c>
      <c r="N9">
        <v>1600</v>
      </c>
      <c r="O9">
        <v>2000</v>
      </c>
      <c r="P9">
        <v>1600</v>
      </c>
      <c r="Q9">
        <v>2000</v>
      </c>
      <c r="R9">
        <v>1600</v>
      </c>
      <c r="S9">
        <v>2000</v>
      </c>
      <c r="T9">
        <v>1200</v>
      </c>
      <c r="U9">
        <v>2000</v>
      </c>
      <c r="V9" t="s">
        <v>998</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997</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114</v>
      </c>
      <c r="C10" t="s">
        <v>215</v>
      </c>
      <c r="E10" t="s">
        <v>952</v>
      </c>
      <c r="G10" t="s">
        <v>455</v>
      </c>
      <c r="H10">
        <v>1600</v>
      </c>
      <c r="I10">
        <v>1800</v>
      </c>
      <c r="J10">
        <v>1600</v>
      </c>
      <c r="K10">
        <v>1800</v>
      </c>
      <c r="L10">
        <v>1600</v>
      </c>
      <c r="M10">
        <v>1800</v>
      </c>
      <c r="N10">
        <v>1600</v>
      </c>
      <c r="O10">
        <v>1800</v>
      </c>
      <c r="P10">
        <v>1600</v>
      </c>
      <c r="Q10">
        <v>1800</v>
      </c>
      <c r="R10">
        <v>1400</v>
      </c>
      <c r="S10">
        <v>1800</v>
      </c>
      <c r="T10">
        <v>1400</v>
      </c>
      <c r="U10">
        <v>1800</v>
      </c>
      <c r="V10" t="s">
        <v>1224</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630</v>
      </c>
      <c r="AS10" t="s">
        <v>325</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1069</v>
      </c>
      <c r="C11" t="s">
        <v>723</v>
      </c>
      <c r="E11" t="s">
        <v>952</v>
      </c>
      <c r="G11" t="s">
        <v>1070</v>
      </c>
      <c r="H11">
        <v>1430</v>
      </c>
      <c r="I11">
        <v>1730</v>
      </c>
      <c r="J11">
        <v>1430</v>
      </c>
      <c r="K11">
        <v>1730</v>
      </c>
      <c r="L11">
        <v>1430</v>
      </c>
      <c r="M11">
        <v>1730</v>
      </c>
      <c r="N11">
        <v>1430</v>
      </c>
      <c r="O11">
        <v>1730</v>
      </c>
      <c r="P11">
        <v>1430</v>
      </c>
      <c r="Q11">
        <v>1730</v>
      </c>
      <c r="R11">
        <v>1430</v>
      </c>
      <c r="S11">
        <v>1730</v>
      </c>
      <c r="T11">
        <v>1430</v>
      </c>
      <c r="U11">
        <v>1730</v>
      </c>
      <c r="V11" s="8" t="s">
        <v>1100</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1071</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524</v>
      </c>
      <c r="E12" t="s">
        <v>952</v>
      </c>
      <c r="G12" t="s">
        <v>350</v>
      </c>
      <c r="H12" t="s">
        <v>328</v>
      </c>
      <c r="I12" t="s">
        <v>330</v>
      </c>
      <c r="J12" t="s">
        <v>328</v>
      </c>
      <c r="K12" t="s">
        <v>330</v>
      </c>
      <c r="L12" t="s">
        <v>328</v>
      </c>
      <c r="M12" t="s">
        <v>330</v>
      </c>
      <c r="N12" t="s">
        <v>328</v>
      </c>
      <c r="O12" t="s">
        <v>330</v>
      </c>
      <c r="P12" t="s">
        <v>328</v>
      </c>
      <c r="Q12" t="s">
        <v>330</v>
      </c>
      <c r="R12" t="s">
        <v>328</v>
      </c>
      <c r="S12" t="s">
        <v>330</v>
      </c>
      <c r="T12" t="s">
        <v>328</v>
      </c>
      <c r="U12" t="s">
        <v>330</v>
      </c>
      <c r="V12" t="s">
        <v>1165</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530</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157</v>
      </c>
      <c r="C13" t="s">
        <v>186</v>
      </c>
      <c r="E13" t="s">
        <v>952</v>
      </c>
      <c r="G13" t="s">
        <v>517</v>
      </c>
      <c r="L13">
        <v>1700</v>
      </c>
      <c r="M13">
        <v>1900</v>
      </c>
      <c r="N13">
        <v>1700</v>
      </c>
      <c r="O13">
        <v>1900</v>
      </c>
      <c r="P13">
        <v>1700</v>
      </c>
      <c r="Q13">
        <v>1900</v>
      </c>
      <c r="R13">
        <v>1700</v>
      </c>
      <c r="S13">
        <v>1900</v>
      </c>
      <c r="T13">
        <v>1700</v>
      </c>
      <c r="U13">
        <v>1900</v>
      </c>
      <c r="V13" t="s">
        <v>1166</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691</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169</v>
      </c>
      <c r="C14" t="s">
        <v>524</v>
      </c>
      <c r="E14" t="s">
        <v>952</v>
      </c>
      <c r="G14" t="s">
        <v>195</v>
      </c>
      <c r="H14" t="s">
        <v>328</v>
      </c>
      <c r="I14" t="s">
        <v>330</v>
      </c>
      <c r="J14" t="s">
        <v>328</v>
      </c>
      <c r="K14" t="s">
        <v>330</v>
      </c>
      <c r="L14" t="s">
        <v>328</v>
      </c>
      <c r="M14" t="s">
        <v>330</v>
      </c>
      <c r="N14" t="s">
        <v>328</v>
      </c>
      <c r="O14" t="s">
        <v>330</v>
      </c>
      <c r="P14" t="s">
        <v>328</v>
      </c>
      <c r="Q14" t="s">
        <v>330</v>
      </c>
      <c r="R14" t="s">
        <v>328</v>
      </c>
      <c r="S14" t="s">
        <v>330</v>
      </c>
      <c r="T14" t="s">
        <v>328</v>
      </c>
      <c r="U14" t="s">
        <v>330</v>
      </c>
      <c r="V14" t="s">
        <v>196</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702</v>
      </c>
      <c r="AS14" t="s">
        <v>325</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1106</v>
      </c>
      <c r="C15" t="s">
        <v>719</v>
      </c>
      <c r="E15" t="s">
        <v>952</v>
      </c>
      <c r="G15" t="s">
        <v>313</v>
      </c>
      <c r="H15" t="s">
        <v>335</v>
      </c>
      <c r="I15" t="s">
        <v>330</v>
      </c>
      <c r="J15" t="s">
        <v>335</v>
      </c>
      <c r="K15" t="s">
        <v>330</v>
      </c>
      <c r="L15" t="s">
        <v>335</v>
      </c>
      <c r="M15" t="s">
        <v>330</v>
      </c>
      <c r="N15" t="s">
        <v>335</v>
      </c>
      <c r="O15" t="s">
        <v>330</v>
      </c>
      <c r="P15" t="s">
        <v>335</v>
      </c>
      <c r="Q15" t="s">
        <v>330</v>
      </c>
      <c r="R15" t="s">
        <v>335</v>
      </c>
      <c r="S15" t="s">
        <v>330</v>
      </c>
      <c r="T15" t="s">
        <v>335</v>
      </c>
      <c r="U15" t="s">
        <v>330</v>
      </c>
      <c r="V15" t="s">
        <v>1105</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696</v>
      </c>
      <c r="AS15" t="s">
        <v>325</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1037</v>
      </c>
      <c r="C16" t="s">
        <v>228</v>
      </c>
      <c r="E16" t="s">
        <v>952</v>
      </c>
      <c r="G16" t="s">
        <v>1038</v>
      </c>
      <c r="H16">
        <v>1200</v>
      </c>
      <c r="I16">
        <v>2130</v>
      </c>
      <c r="J16">
        <v>1100</v>
      </c>
      <c r="K16">
        <v>930</v>
      </c>
      <c r="L16">
        <v>1100</v>
      </c>
      <c r="M16">
        <v>930</v>
      </c>
      <c r="N16">
        <v>1100</v>
      </c>
      <c r="O16">
        <v>930</v>
      </c>
      <c r="P16">
        <v>1100</v>
      </c>
      <c r="Q16">
        <v>930</v>
      </c>
      <c r="R16">
        <v>1100</v>
      </c>
      <c r="S16">
        <v>2200</v>
      </c>
      <c r="T16">
        <v>1200</v>
      </c>
      <c r="U16">
        <v>2200</v>
      </c>
      <c r="V16" t="s">
        <v>1208</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1039</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812</v>
      </c>
      <c r="C17" t="s">
        <v>721</v>
      </c>
      <c r="E17" t="s">
        <v>952</v>
      </c>
      <c r="G17" s="8" t="s">
        <v>813</v>
      </c>
      <c r="J17">
        <v>1430</v>
      </c>
      <c r="K17">
        <v>1830</v>
      </c>
      <c r="L17">
        <v>1430</v>
      </c>
      <c r="M17">
        <v>1830</v>
      </c>
      <c r="N17">
        <v>1430</v>
      </c>
      <c r="O17">
        <v>1830</v>
      </c>
      <c r="P17">
        <v>1430</v>
      </c>
      <c r="Q17">
        <v>1830</v>
      </c>
      <c r="R17">
        <v>1430</v>
      </c>
      <c r="S17">
        <v>1830</v>
      </c>
      <c r="V17" t="s">
        <v>913</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912</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1202</v>
      </c>
      <c r="C18" t="s">
        <v>719</v>
      </c>
      <c r="E18" t="s">
        <v>952</v>
      </c>
      <c r="G18" s="8" t="s">
        <v>1203</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25">
      <c r="B19" t="s">
        <v>1040</v>
      </c>
      <c r="C19" t="s">
        <v>936</v>
      </c>
      <c r="E19" t="s">
        <v>952</v>
      </c>
      <c r="G19" s="19" t="s">
        <v>1041</v>
      </c>
      <c r="H19">
        <v>1500</v>
      </c>
      <c r="I19">
        <v>1800</v>
      </c>
      <c r="J19">
        <v>1500</v>
      </c>
      <c r="K19">
        <v>1800</v>
      </c>
      <c r="L19">
        <v>1500</v>
      </c>
      <c r="M19">
        <v>1800</v>
      </c>
      <c r="N19">
        <v>1500</v>
      </c>
      <c r="O19">
        <v>1800</v>
      </c>
      <c r="P19">
        <v>1500</v>
      </c>
      <c r="Q19">
        <v>1800</v>
      </c>
      <c r="R19">
        <v>1500</v>
      </c>
      <c r="S19">
        <v>1800</v>
      </c>
      <c r="T19">
        <v>1500</v>
      </c>
      <c r="U19">
        <v>1800</v>
      </c>
      <c r="V19" t="s">
        <v>1198</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1042</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25">
      <c r="B20" t="s">
        <v>733</v>
      </c>
      <c r="C20" t="s">
        <v>722</v>
      </c>
      <c r="E20" t="s">
        <v>952</v>
      </c>
      <c r="G20" s="8" t="s">
        <v>734</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853</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25">
      <c r="B21" t="s">
        <v>745</v>
      </c>
      <c r="C21" t="s">
        <v>722</v>
      </c>
      <c r="E21" t="s">
        <v>953</v>
      </c>
      <c r="G21" s="8" t="s">
        <v>746</v>
      </c>
      <c r="L21">
        <v>1630</v>
      </c>
      <c r="M21">
        <v>1800</v>
      </c>
      <c r="N21">
        <v>1630</v>
      </c>
      <c r="O21">
        <v>1800</v>
      </c>
      <c r="P21">
        <v>1630</v>
      </c>
      <c r="Q21">
        <v>1800</v>
      </c>
      <c r="R21">
        <v>1630</v>
      </c>
      <c r="S21">
        <v>1800</v>
      </c>
      <c r="T21">
        <v>1500</v>
      </c>
      <c r="U21">
        <v>1700</v>
      </c>
      <c r="V21" t="s">
        <v>863</v>
      </c>
      <c r="W21" t="str">
        <f t="shared" si="31"/>
        <v/>
      </c>
      <c r="X21" t="str">
        <f t="shared" si="32"/>
        <v/>
      </c>
      <c r="Y21" t="str">
        <f t="shared" si="33"/>
        <v/>
      </c>
      <c r="Z21" t="str">
        <f t="shared" si="34"/>
        <v/>
      </c>
      <c r="AA21">
        <f t="shared" si="35"/>
        <v>16.3</v>
      </c>
      <c r="AB21">
        <f t="shared" si="36"/>
        <v>18</v>
      </c>
      <c r="AC21">
        <f t="shared" si="37"/>
        <v>16.3</v>
      </c>
      <c r="AD21">
        <f t="shared" si="38"/>
        <v>18</v>
      </c>
      <c r="AE21">
        <f t="shared" si="39"/>
        <v>16.3</v>
      </c>
      <c r="AF21">
        <f t="shared" si="40"/>
        <v>18</v>
      </c>
      <c r="AG21">
        <f t="shared" si="41"/>
        <v>16.3</v>
      </c>
      <c r="AH21">
        <f t="shared" si="42"/>
        <v>18</v>
      </c>
      <c r="AI21">
        <f t="shared" si="43"/>
        <v>15</v>
      </c>
      <c r="AJ21">
        <f t="shared" si="44"/>
        <v>17</v>
      </c>
      <c r="AK21" t="str">
        <f t="shared" si="45"/>
        <v/>
      </c>
      <c r="AL21" t="str">
        <f t="shared" si="46"/>
        <v/>
      </c>
      <c r="AM21" t="str">
        <f t="shared" si="47"/>
        <v>4.3pm-6pm</v>
      </c>
      <c r="AN21" t="str">
        <f t="shared" si="48"/>
        <v>4.3pm-6pm</v>
      </c>
      <c r="AO21" t="str">
        <f t="shared" si="49"/>
        <v>4.3pm-6pm</v>
      </c>
      <c r="AP21" t="str">
        <f t="shared" si="50"/>
        <v>4.3pm-6pm</v>
      </c>
      <c r="AQ21" t="str">
        <f t="shared" si="51"/>
        <v>3pm-5pm</v>
      </c>
      <c r="AR21" t="s">
        <v>862</v>
      </c>
      <c r="AV21" s="4" t="s">
        <v>28</v>
      </c>
      <c r="AW21" s="4" t="s">
        <v>28</v>
      </c>
      <c r="AX21" s="8" t="str">
        <f t="shared" si="52"/>
        <v>{
    'name': "Annette",
    'area': "aurora",'hours': {
      'sunday-start':"", 'sunday-end':"", 'monday-start':"", 'monday-end':"", 'tuesday-start':"1630", 'tuesday-end':"1800", 'wednesday-start':"1630", 'wednesday-end':"1800", 'thursday-start':"1630", 'thursday-end':"1800", 'friday-start':"1630", 'friday-end':"1800",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25">
      <c r="B22" t="s">
        <v>60</v>
      </c>
      <c r="C22" t="s">
        <v>218</v>
      </c>
      <c r="E22" t="s">
        <v>952</v>
      </c>
      <c r="G22" t="s">
        <v>351</v>
      </c>
      <c r="H22" t="s">
        <v>328</v>
      </c>
      <c r="I22" t="s">
        <v>330</v>
      </c>
      <c r="J22" t="s">
        <v>328</v>
      </c>
      <c r="K22" t="s">
        <v>330</v>
      </c>
      <c r="L22" t="s">
        <v>328</v>
      </c>
      <c r="M22" t="s">
        <v>330</v>
      </c>
      <c r="N22" t="s">
        <v>328</v>
      </c>
      <c r="O22" t="s">
        <v>330</v>
      </c>
      <c r="P22" t="s">
        <v>328</v>
      </c>
      <c r="Q22" t="s">
        <v>330</v>
      </c>
      <c r="R22" t="s">
        <v>328</v>
      </c>
      <c r="S22" t="s">
        <v>330</v>
      </c>
      <c r="T22" t="s">
        <v>328</v>
      </c>
      <c r="U22" t="s">
        <v>330</v>
      </c>
      <c r="V22" t="s">
        <v>1226</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531</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25">
      <c r="B23" t="s">
        <v>824</v>
      </c>
      <c r="C23" t="s">
        <v>273</v>
      </c>
      <c r="E23" t="s">
        <v>952</v>
      </c>
      <c r="G23" s="8" t="s">
        <v>825</v>
      </c>
      <c r="H23">
        <v>1600</v>
      </c>
      <c r="I23">
        <v>1800</v>
      </c>
      <c r="J23">
        <v>1600</v>
      </c>
      <c r="K23">
        <v>1800</v>
      </c>
      <c r="L23">
        <v>1600</v>
      </c>
      <c r="M23">
        <v>1800</v>
      </c>
      <c r="N23">
        <v>1600</v>
      </c>
      <c r="O23">
        <v>1800</v>
      </c>
      <c r="P23">
        <v>1600</v>
      </c>
      <c r="Q23">
        <v>1800</v>
      </c>
      <c r="R23">
        <v>1600</v>
      </c>
      <c r="S23">
        <v>1800</v>
      </c>
      <c r="T23">
        <v>1600</v>
      </c>
      <c r="U23">
        <v>1800</v>
      </c>
      <c r="V23" s="8" t="s">
        <v>922</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25">
      <c r="B24" t="s">
        <v>61</v>
      </c>
      <c r="C24" t="s">
        <v>525</v>
      </c>
      <c r="E24" t="s">
        <v>954</v>
      </c>
      <c r="G24" t="s">
        <v>352</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532</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25">
      <c r="B25" t="s">
        <v>1308</v>
      </c>
      <c r="C25" t="s">
        <v>719</v>
      </c>
      <c r="E25" t="s">
        <v>952</v>
      </c>
      <c r="G25" t="s">
        <v>522</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318</v>
      </c>
      <c r="AS25" t="s">
        <v>325</v>
      </c>
      <c r="AV25" t="s">
        <v>29</v>
      </c>
      <c r="AW25" t="s">
        <v>29</v>
      </c>
      <c r="AX25" s="8" t="str">
        <f t="shared" si="52"/>
        <v>{
    'name': "Avanti F 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25">
      <c r="B26" t="s">
        <v>62</v>
      </c>
      <c r="C26" t="s">
        <v>215</v>
      </c>
      <c r="E26" t="s">
        <v>952</v>
      </c>
      <c r="G26" t="s">
        <v>353</v>
      </c>
      <c r="H26" t="s">
        <v>328</v>
      </c>
      <c r="I26" t="s">
        <v>331</v>
      </c>
      <c r="J26" t="s">
        <v>328</v>
      </c>
      <c r="K26" t="s">
        <v>331</v>
      </c>
      <c r="L26" t="s">
        <v>328</v>
      </c>
      <c r="M26" t="s">
        <v>331</v>
      </c>
      <c r="N26" t="s">
        <v>328</v>
      </c>
      <c r="O26" t="s">
        <v>331</v>
      </c>
      <c r="P26" t="s">
        <v>328</v>
      </c>
      <c r="Q26" t="s">
        <v>331</v>
      </c>
      <c r="R26" t="s">
        <v>328</v>
      </c>
      <c r="S26" t="s">
        <v>331</v>
      </c>
      <c r="T26" t="s">
        <v>328</v>
      </c>
      <c r="U26" t="s">
        <v>331</v>
      </c>
      <c r="V26" t="s">
        <v>216</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533</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25">
      <c r="B27" s="1" t="s">
        <v>749</v>
      </c>
      <c r="C27" t="s">
        <v>722</v>
      </c>
      <c r="E27" t="s">
        <v>952</v>
      </c>
      <c r="G27" s="8" t="s">
        <v>750</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25">
      <c r="B28" t="s">
        <v>63</v>
      </c>
      <c r="C28" t="s">
        <v>936</v>
      </c>
      <c r="E28" t="s">
        <v>952</v>
      </c>
      <c r="G28" t="s">
        <v>354</v>
      </c>
      <c r="H28" t="s">
        <v>328</v>
      </c>
      <c r="I28">
        <v>1800</v>
      </c>
      <c r="J28" t="s">
        <v>328</v>
      </c>
      <c r="K28">
        <v>1800</v>
      </c>
      <c r="L28" t="s">
        <v>328</v>
      </c>
      <c r="M28">
        <v>1800</v>
      </c>
      <c r="N28" t="s">
        <v>328</v>
      </c>
      <c r="O28">
        <v>1800</v>
      </c>
      <c r="P28" t="s">
        <v>328</v>
      </c>
      <c r="Q28">
        <v>1800</v>
      </c>
      <c r="R28" t="s">
        <v>328</v>
      </c>
      <c r="S28">
        <v>1800</v>
      </c>
      <c r="T28" t="s">
        <v>328</v>
      </c>
      <c r="U28">
        <v>1800</v>
      </c>
      <c r="V28" t="s">
        <v>955</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534</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25">
      <c r="B29" t="s">
        <v>1289</v>
      </c>
      <c r="C29" t="s">
        <v>525</v>
      </c>
      <c r="E29" t="s">
        <v>954</v>
      </c>
      <c r="G29" t="s">
        <v>355</v>
      </c>
      <c r="H29" t="s">
        <v>328</v>
      </c>
      <c r="I29" t="s">
        <v>331</v>
      </c>
      <c r="J29" t="s">
        <v>328</v>
      </c>
      <c r="K29" t="s">
        <v>331</v>
      </c>
      <c r="L29" t="s">
        <v>328</v>
      </c>
      <c r="M29" t="s">
        <v>331</v>
      </c>
      <c r="N29" t="s">
        <v>328</v>
      </c>
      <c r="O29" t="s">
        <v>331</v>
      </c>
      <c r="P29" t="s">
        <v>328</v>
      </c>
      <c r="Q29" t="s">
        <v>331</v>
      </c>
      <c r="R29" t="s">
        <v>328</v>
      </c>
      <c r="S29" t="s">
        <v>331</v>
      </c>
      <c r="T29" t="s">
        <v>328</v>
      </c>
      <c r="U29" t="s">
        <v>331</v>
      </c>
      <c r="V29" t="s">
        <v>1167</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535</v>
      </c>
      <c r="AV29" s="4" t="s">
        <v>28</v>
      </c>
      <c r="AW29" s="4" t="s">
        <v>29</v>
      </c>
      <c r="AX29" s="8" t="str">
        <f t="shared" si="52"/>
        <v>{
    'name': "Bar Car",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25">
      <c r="B30" t="s">
        <v>64</v>
      </c>
      <c r="C30" t="s">
        <v>719</v>
      </c>
      <c r="E30" t="s">
        <v>952</v>
      </c>
      <c r="G30" t="s">
        <v>356</v>
      </c>
      <c r="H30" t="s">
        <v>328</v>
      </c>
      <c r="I30" t="s">
        <v>333</v>
      </c>
      <c r="J30" t="s">
        <v>328</v>
      </c>
      <c r="K30" t="s">
        <v>333</v>
      </c>
      <c r="L30" t="s">
        <v>328</v>
      </c>
      <c r="M30" t="s">
        <v>333</v>
      </c>
      <c r="N30" t="s">
        <v>328</v>
      </c>
      <c r="O30" t="s">
        <v>333</v>
      </c>
      <c r="P30" t="s">
        <v>328</v>
      </c>
      <c r="Q30" t="s">
        <v>333</v>
      </c>
      <c r="R30" t="s">
        <v>328</v>
      </c>
      <c r="S30" t="s">
        <v>333</v>
      </c>
      <c r="T30" t="s">
        <v>328</v>
      </c>
      <c r="U30" t="s">
        <v>333</v>
      </c>
      <c r="V30" t="s">
        <v>217</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536</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25">
      <c r="B31" t="s">
        <v>810</v>
      </c>
      <c r="C31" t="s">
        <v>721</v>
      </c>
      <c r="E31" t="s">
        <v>952</v>
      </c>
      <c r="G31" s="8" t="s">
        <v>811</v>
      </c>
      <c r="J31">
        <v>1600</v>
      </c>
      <c r="K31">
        <v>1900</v>
      </c>
      <c r="L31">
        <v>1600</v>
      </c>
      <c r="M31">
        <v>1900</v>
      </c>
      <c r="N31">
        <v>1600</v>
      </c>
      <c r="O31">
        <v>1900</v>
      </c>
      <c r="P31">
        <v>1600</v>
      </c>
      <c r="Q31">
        <v>1900</v>
      </c>
      <c r="R31">
        <v>1600</v>
      </c>
      <c r="S31">
        <v>1900</v>
      </c>
      <c r="V31" t="s">
        <v>910</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911</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25">
      <c r="B32" t="s">
        <v>787</v>
      </c>
      <c r="C32" t="s">
        <v>187</v>
      </c>
      <c r="E32" t="s">
        <v>952</v>
      </c>
      <c r="G32" s="8" t="s">
        <v>788</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895</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25">
      <c r="B33" t="s">
        <v>1229</v>
      </c>
      <c r="C33" t="s">
        <v>218</v>
      </c>
      <c r="E33" t="s">
        <v>952</v>
      </c>
      <c r="G33" t="s">
        <v>456</v>
      </c>
      <c r="J33">
        <v>1500</v>
      </c>
      <c r="K33">
        <v>1900</v>
      </c>
      <c r="L33">
        <v>1500</v>
      </c>
      <c r="M33">
        <v>1900</v>
      </c>
      <c r="N33">
        <v>1500</v>
      </c>
      <c r="O33">
        <v>1900</v>
      </c>
      <c r="P33">
        <v>1500</v>
      </c>
      <c r="Q33">
        <v>1900</v>
      </c>
      <c r="R33">
        <v>1500</v>
      </c>
      <c r="S33">
        <v>1900</v>
      </c>
      <c r="T33">
        <v>1100</v>
      </c>
      <c r="U33">
        <v>1700</v>
      </c>
      <c r="V33" t="s">
        <v>1168</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631</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25">
      <c r="B34" t="s">
        <v>171</v>
      </c>
      <c r="C34" t="s">
        <v>936</v>
      </c>
      <c r="E34" t="s">
        <v>953</v>
      </c>
      <c r="G34" t="s">
        <v>197</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704</v>
      </c>
      <c r="AS34" t="s">
        <v>325</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25">
      <c r="B35" t="s">
        <v>1260</v>
      </c>
      <c r="C35" t="s">
        <v>186</v>
      </c>
      <c r="E35" t="s">
        <v>953</v>
      </c>
      <c r="G35" t="s">
        <v>457</v>
      </c>
      <c r="J35">
        <v>1700</v>
      </c>
      <c r="K35">
        <v>1830</v>
      </c>
      <c r="L35">
        <v>1700</v>
      </c>
      <c r="M35">
        <v>1830</v>
      </c>
      <c r="N35">
        <v>1700</v>
      </c>
      <c r="O35">
        <v>1830</v>
      </c>
      <c r="P35">
        <v>1700</v>
      </c>
      <c r="Q35">
        <v>1830</v>
      </c>
      <c r="R35">
        <v>1700</v>
      </c>
      <c r="S35">
        <v>1830</v>
      </c>
      <c r="V35" t="s">
        <v>1169</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632</v>
      </c>
      <c r="AV35" s="4" t="s">
        <v>28</v>
      </c>
      <c r="AW35" s="4" t="s">
        <v>28</v>
      </c>
      <c r="AX35" s="8" t="str">
        <f t="shared" si="52"/>
        <v>{
    'name': "Beatrice and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3">
      <c r="B36" t="s">
        <v>1014</v>
      </c>
      <c r="C36" t="s">
        <v>722</v>
      </c>
      <c r="E36" t="s">
        <v>952</v>
      </c>
      <c r="G36" s="17" t="s">
        <v>1015</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1016</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115</v>
      </c>
      <c r="C37" t="s">
        <v>719</v>
      </c>
      <c r="E37" t="s">
        <v>952</v>
      </c>
      <c r="G37" t="s">
        <v>458</v>
      </c>
      <c r="J37">
        <v>1600</v>
      </c>
      <c r="K37">
        <v>1800</v>
      </c>
      <c r="L37">
        <v>1600</v>
      </c>
      <c r="M37">
        <v>1800</v>
      </c>
      <c r="N37">
        <v>1600</v>
      </c>
      <c r="O37">
        <v>1800</v>
      </c>
      <c r="P37">
        <v>1600</v>
      </c>
      <c r="Q37">
        <v>1800</v>
      </c>
      <c r="R37">
        <v>1600</v>
      </c>
      <c r="S37">
        <v>1800</v>
      </c>
      <c r="V37" s="8" t="s">
        <v>985</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633</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1145</v>
      </c>
      <c r="C38" t="s">
        <v>187</v>
      </c>
      <c r="E38" t="s">
        <v>952</v>
      </c>
      <c r="G38" s="24" t="s">
        <v>1146</v>
      </c>
      <c r="H38">
        <v>1600</v>
      </c>
      <c r="I38">
        <v>2400</v>
      </c>
      <c r="L38">
        <v>1600</v>
      </c>
      <c r="M38">
        <v>1900</v>
      </c>
      <c r="N38">
        <v>1600</v>
      </c>
      <c r="O38">
        <v>1900</v>
      </c>
      <c r="P38">
        <v>1600</v>
      </c>
      <c r="Q38">
        <v>1900</v>
      </c>
      <c r="R38">
        <v>1600</v>
      </c>
      <c r="S38">
        <v>1900</v>
      </c>
      <c r="V38" t="s">
        <v>1147</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163</v>
      </c>
      <c r="C39" t="s">
        <v>526</v>
      </c>
      <c r="E39" t="s">
        <v>952</v>
      </c>
      <c r="G39" t="s">
        <v>189</v>
      </c>
      <c r="H39" t="s">
        <v>328</v>
      </c>
      <c r="I39" t="s">
        <v>332</v>
      </c>
      <c r="J39" t="s">
        <v>335</v>
      </c>
      <c r="K39" t="s">
        <v>330</v>
      </c>
      <c r="L39" t="s">
        <v>335</v>
      </c>
      <c r="M39" t="s">
        <v>330</v>
      </c>
      <c r="N39" t="s">
        <v>335</v>
      </c>
      <c r="O39" t="s">
        <v>330</v>
      </c>
      <c r="P39" t="s">
        <v>335</v>
      </c>
      <c r="Q39" t="s">
        <v>330</v>
      </c>
      <c r="R39" t="s">
        <v>335</v>
      </c>
      <c r="S39" t="s">
        <v>330</v>
      </c>
      <c r="T39" t="s">
        <v>328</v>
      </c>
      <c r="U39" t="s">
        <v>332</v>
      </c>
      <c r="V39" s="8" t="s">
        <v>1225</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698</v>
      </c>
      <c r="AS39" t="s">
        <v>325</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4" si="155">IF(BJ39&gt;0,"&lt;img src=@img/kidicon.png@&gt;","")</f>
        <v/>
      </c>
      <c r="BL39" s="7"/>
    </row>
    <row r="40" spans="2:64" ht="18.75" customHeight="1" x14ac:dyDescent="0.25">
      <c r="B40" t="s">
        <v>827</v>
      </c>
      <c r="C40" t="s">
        <v>273</v>
      </c>
      <c r="E40" t="s">
        <v>952</v>
      </c>
      <c r="G40" s="8" t="s">
        <v>829</v>
      </c>
      <c r="H40">
        <v>1500</v>
      </c>
      <c r="I40">
        <v>1800</v>
      </c>
      <c r="J40">
        <v>1500</v>
      </c>
      <c r="K40">
        <v>1800</v>
      </c>
      <c r="L40">
        <v>1500</v>
      </c>
      <c r="M40">
        <v>1800</v>
      </c>
      <c r="N40">
        <v>1500</v>
      </c>
      <c r="O40">
        <v>1800</v>
      </c>
      <c r="P40">
        <v>1500</v>
      </c>
      <c r="Q40">
        <v>1800</v>
      </c>
      <c r="R40">
        <v>1500</v>
      </c>
      <c r="S40">
        <v>1800</v>
      </c>
      <c r="T40">
        <v>1500</v>
      </c>
      <c r="U40">
        <v>1800</v>
      </c>
      <c r="V40" t="s">
        <v>924</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923</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25">
      <c r="B41" t="s">
        <v>65</v>
      </c>
      <c r="C41" t="s">
        <v>219</v>
      </c>
      <c r="E41" t="s">
        <v>952</v>
      </c>
      <c r="G41" t="s">
        <v>357</v>
      </c>
      <c r="J41" t="s">
        <v>328</v>
      </c>
      <c r="K41" t="s">
        <v>330</v>
      </c>
      <c r="L41">
        <v>1100</v>
      </c>
      <c r="M41">
        <v>2200</v>
      </c>
      <c r="N41" t="s">
        <v>328</v>
      </c>
      <c r="O41" t="s">
        <v>330</v>
      </c>
      <c r="P41" t="s">
        <v>328</v>
      </c>
      <c r="Q41" t="s">
        <v>330</v>
      </c>
      <c r="R41" t="s">
        <v>328</v>
      </c>
      <c r="S41" t="s">
        <v>330</v>
      </c>
      <c r="V41" t="s">
        <v>984</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537</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25">
      <c r="B42" t="s">
        <v>116</v>
      </c>
      <c r="C42" t="s">
        <v>186</v>
      </c>
      <c r="E42" t="s">
        <v>952</v>
      </c>
      <c r="G42" t="s">
        <v>459</v>
      </c>
      <c r="J42" t="s">
        <v>328</v>
      </c>
      <c r="K42" t="s">
        <v>330</v>
      </c>
      <c r="L42" t="s">
        <v>328</v>
      </c>
      <c r="M42" t="s">
        <v>330</v>
      </c>
      <c r="N42" t="s">
        <v>328</v>
      </c>
      <c r="O42" t="s">
        <v>330</v>
      </c>
      <c r="P42" t="s">
        <v>328</v>
      </c>
      <c r="Q42" t="s">
        <v>330</v>
      </c>
      <c r="R42" t="s">
        <v>328</v>
      </c>
      <c r="S42" t="s">
        <v>330</v>
      </c>
      <c r="V42" t="s">
        <v>956</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634</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25">
      <c r="B43" t="s">
        <v>1221</v>
      </c>
      <c r="C43" t="s">
        <v>936</v>
      </c>
      <c r="E43" t="s">
        <v>952</v>
      </c>
      <c r="G43" t="s">
        <v>1222</v>
      </c>
      <c r="J43">
        <v>1630</v>
      </c>
      <c r="K43">
        <v>1830</v>
      </c>
      <c r="L43">
        <v>1630</v>
      </c>
      <c r="M43">
        <v>1830</v>
      </c>
      <c r="N43">
        <v>1630</v>
      </c>
      <c r="O43">
        <v>1830</v>
      </c>
      <c r="P43">
        <v>1630</v>
      </c>
      <c r="Q43">
        <v>1830</v>
      </c>
      <c r="R43">
        <v>1630</v>
      </c>
      <c r="S43">
        <v>1830</v>
      </c>
      <c r="T43">
        <v>1630</v>
      </c>
      <c r="U43">
        <v>1830</v>
      </c>
      <c r="V43" t="s">
        <v>1223</v>
      </c>
      <c r="W43" t="str">
        <f t="shared" ref="W43" si="156">IF(H43&gt;0,H43/100,"")</f>
        <v/>
      </c>
      <c r="X43" t="str">
        <f t="shared" ref="X43" si="157">IF(I43&gt;0,I43/100,"")</f>
        <v/>
      </c>
      <c r="Y43">
        <f t="shared" ref="Y43" si="158">IF(J43&gt;0,J43/100,"")</f>
        <v>16.3</v>
      </c>
      <c r="Z43">
        <f t="shared" ref="Z43" si="159">IF(K43&gt;0,K43/100,"")</f>
        <v>18.3</v>
      </c>
      <c r="AA43">
        <f t="shared" ref="AA43" si="160">IF(L43&gt;0,L43/100,"")</f>
        <v>16.3</v>
      </c>
      <c r="AB43">
        <f t="shared" ref="AB43" si="161">IF(M43&gt;0,M43/100,"")</f>
        <v>18.3</v>
      </c>
      <c r="AC43">
        <f t="shared" ref="AC43" si="162">IF(N43&gt;0,N43/100,"")</f>
        <v>16.3</v>
      </c>
      <c r="AD43">
        <f t="shared" ref="AD43" si="163">IF(O43&gt;0,O43/100,"")</f>
        <v>18.3</v>
      </c>
      <c r="AE43">
        <f t="shared" ref="AE43" si="164">IF(P43&gt;0,P43/100,"")</f>
        <v>16.3</v>
      </c>
      <c r="AF43">
        <f t="shared" ref="AF43" si="165">IF(Q43&gt;0,Q43/100,"")</f>
        <v>18.3</v>
      </c>
      <c r="AG43">
        <f t="shared" ref="AG43" si="166">IF(R43&gt;0,R43/100,"")</f>
        <v>16.3</v>
      </c>
      <c r="AH43">
        <f t="shared" ref="AH43" si="167">IF(S43&gt;0,S43/100,"")</f>
        <v>18.3</v>
      </c>
      <c r="AI43">
        <f t="shared" ref="AI43" si="168">IF(T43&gt;0,T43/100,"")</f>
        <v>16.3</v>
      </c>
      <c r="AJ43">
        <f t="shared" ref="AJ43" si="169">IF(U43&gt;0,U43/100,"")</f>
        <v>18.3</v>
      </c>
      <c r="AK43" t="str">
        <f t="shared" ref="AK43" si="170">IF(H43&gt;0,CONCATENATE(IF(W43&lt;=12,W43,W43-12),IF(OR(W43&lt;12,W43=24),"am","pm"),"-",IF(X43&lt;=12,X43,X43-12),IF(OR(X43&lt;12,X43=24),"am","pm")),"")</f>
        <v/>
      </c>
      <c r="AL43" t="str">
        <f t="shared" ref="AL43" si="171">IF(J43&gt;0,CONCATENATE(IF(Y43&lt;=12,Y43,Y43-12),IF(OR(Y43&lt;12,Y43=24),"am","pm"),"-",IF(Z43&lt;=12,Z43,Z43-12),IF(OR(Z43&lt;12,Z43=24),"am","pm")),"")</f>
        <v>4.3pm-6.3pm</v>
      </c>
      <c r="AM43" t="str">
        <f t="shared" ref="AM43" si="172">IF(L43&gt;0,CONCATENATE(IF(AA43&lt;=12,AA43,AA43-12),IF(OR(AA43&lt;12,AA43=24),"am","pm"),"-",IF(AB43&lt;=12,AB43,AB43-12),IF(OR(AB43&lt;12,AB43=24),"am","pm")),"")</f>
        <v>4.3pm-6.3pm</v>
      </c>
      <c r="AN43" t="str">
        <f t="shared" ref="AN43" si="173">IF(N43&gt;0,CONCATENATE(IF(AC43&lt;=12,AC43,AC43-12),IF(OR(AC43&lt;12,AC43=24),"am","pm"),"-",IF(AD43&lt;=12,AD43,AD43-12),IF(OR(AD43&lt;12,AD43=24),"am","pm")),"")</f>
        <v>4.3pm-6.3pm</v>
      </c>
      <c r="AO43" t="str">
        <f t="shared" ref="AO43" si="174">IF(P43&gt;0,CONCATENATE(IF(AE43&lt;=12,AE43,AE43-12),IF(OR(AE43&lt;12,AE43=24),"am","pm"),"-",IF(AF43&lt;=12,AF43,AF43-12),IF(OR(AF43&lt;12,AF43=24),"am","pm")),"")</f>
        <v>4.3pm-6.3pm</v>
      </c>
      <c r="AP43" t="str">
        <f t="shared" ref="AP43" si="175">IF(R43&gt;0,CONCATENATE(IF(AG43&lt;=12,AG43,AG43-12),IF(OR(AG43&lt;12,AG43=24),"am","pm"),"-",IF(AH43&lt;=12,AH43,AH43-12),IF(OR(AH43&lt;12,AH43=24),"am","pm")),"")</f>
        <v>4.3pm-6.3pm</v>
      </c>
      <c r="AQ43" t="str">
        <f t="shared" ref="AQ43" si="176">IF(T43&gt;0,CONCATENATE(IF(AI43&lt;=12,AI43,AI43-12),IF(OR(AI43&lt;12,AI43=24),"am","pm"),"-",IF(AJ43&lt;=12,AJ43,AJ43-12),IF(OR(AJ43&lt;12,AJ43=24),"am","pm")),"")</f>
        <v>4.3pm-6.3pm</v>
      </c>
      <c r="AR43" s="1" t="s">
        <v>634</v>
      </c>
      <c r="AV43" s="4" t="s">
        <v>28</v>
      </c>
      <c r="AW43" s="4" t="s">
        <v>28</v>
      </c>
      <c r="AX43" s="8" t="str">
        <f t="shared" ref="AX43" si="177">CONCATENATE("{
    'name': """,B43,""",
    'area': ","""",C43,""",",
"'hours': {
      'sunday-start':","""",H43,"""",", 'sunday-end':","""",I43,"""",", 'monday-start':","""",J43,"""",", 'monday-end':","""",K43,"""",", 'tuesday-start':","""",L43,"""",", 'tuesday-end':","""",M43,""", 'wednesday-start':","""",N43,""", 'wednesday-end':","""",O43,""", 'thursday-start':","""",P43,""", 'thursday-end':","""",Q43,""", 'friday-start':","""",R43,""", 'friday-end':","""",S43,""", 'saturday-start':","""",T43,""", 'saturday-end':","""",U43,"""","},","  'description': ","""",V43,"""",", 'link':","""",AR43,"""",", 'pricing':","""",E43,"""",",   'phone-number': ","""",F43,"""",", 'address': ","""",G43,"""",", 'other-amenities': [","'",AS43,"','",AT43,"','",AU43,"'","]",", 'has-drink':",AV43,", 'has-food':",AW43,"},")</f>
        <v>{
    'name': "Blue Pebble",
    'area': "capital",'hours': {
      'sunday-start':"", 'sunday-end':"", 'monday-start':"1630", 'monday-end':"1830", 'tuesday-start':"1630", 'tuesday-end':"1830", 'wednesday-start':"1630", 'wednesday-end':"1830", 'thursday-start':"1630", 'thursday-end':"1830", 'friday-start':"1630", 'friday-end':"1830", 'saturday-start':"1630", 'saturday-end':"1830"},  'description': "All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 'link':"http://www.bluebonnetrestaurant.com/", 'pricing':"med",   'phone-number': "", 'address': "698 Santa Fe Dr Denver, CO 80204", 'other-amenities': ['','',''], 'has-drink':true, 'has-food':true},</v>
      </c>
      <c r="AY43" t="str">
        <f t="shared" ref="AY43" si="178">IF(AS43&gt;0,"&lt;img src=@img/outdoor.png@&gt;","")</f>
        <v/>
      </c>
      <c r="AZ43" t="str">
        <f t="shared" ref="AZ43" si="179">IF(AT43&gt;0,"&lt;img src=@img/pets.png@&gt;","")</f>
        <v/>
      </c>
      <c r="BA43" t="str">
        <f t="shared" ref="BA43" si="180">IF(AU43="hard","&lt;img src=@img/hard.png@&gt;",IF(AU43="medium","&lt;img src=@img/medium.png@&gt;",IF(AU43="easy","&lt;img src=@img/easy.png@&gt;","")))</f>
        <v/>
      </c>
      <c r="BB43" t="str">
        <f t="shared" ref="BB43" si="181">IF(AV43="true","&lt;img src=@img/drinkicon.png@&gt;","")</f>
        <v>&lt;img src=@img/drinkicon.png@&gt;</v>
      </c>
      <c r="BC43" t="str">
        <f t="shared" ref="BC43" si="182">IF(AW43="true","&lt;img src=@img/foodicon.png@&gt;","")</f>
        <v>&lt;img src=@img/foodicon.png@&gt;</v>
      </c>
      <c r="BD43" t="str">
        <f t="shared" ref="BD43" si="183">CONCATENATE(AY43,AZ43,BA43,BB43,BC43,BK43)</f>
        <v>&lt;img src=@img/drinkicon.png@&gt;&lt;img src=@img/foodicon.png@&gt;</v>
      </c>
      <c r="BE43" t="str">
        <f t="shared" ref="BE43" si="184">CONCATENATE(IF(AS43&gt;0,"outdoor ",""),IF(AT43&gt;0,"pet ",""),IF(AV43="true","drink ",""),IF(AW43="true","food ",""),AU43," ",E43," ",C43,IF(BJ43=TRUE," kid",""))</f>
        <v>drink food  med capital</v>
      </c>
      <c r="BF43" t="str">
        <f t="shared" ref="BF43" si="185">IF(C43="highlands","Highlands",IF(C43="Washington","Washington Park",IF(C43="Downtown","Downtown",IF(C43="city","City Park",IF(C43="Uptown","Uptown",IF(C43="capital","Capital Hill",IF(C43="Ballpark","Ballpark",IF(C43="LoDo","LoDo",IF(C43="ranch","Highlands Ranch",IF(C43="five","Five Points",IF(C43="stapleton","Stapleton",IF(C43="Cherry","Cherry Creek",IF(C43="dtc","DTC",IF(C43="Baker","Baker",IF(C43="Lakewood","Lakewood",IF(C43="Westminster","Westminster",IF(C43="lowery","Lowery",IF(C43="meadows","Park Meadows",IF(C43="larimer","Larimer Square",IF(C43="RiNo","RiNo",IF(C43="aurora","Aurora","")))))))))))))))))))))</f>
        <v>Capital Hill</v>
      </c>
      <c r="BG43">
        <v>39.727130000000002</v>
      </c>
      <c r="BH43">
        <v>-104.99829</v>
      </c>
      <c r="BI43" t="str">
        <f t="shared" si="61"/>
        <v>[39.72713,-104.99829],</v>
      </c>
      <c r="BL43" s="7"/>
    </row>
    <row r="44" spans="2:64" ht="18.75" customHeight="1" x14ac:dyDescent="0.25">
      <c r="B44" t="s">
        <v>117</v>
      </c>
      <c r="C44" t="s">
        <v>718</v>
      </c>
      <c r="E44" t="s">
        <v>954</v>
      </c>
      <c r="G44" t="s">
        <v>1170</v>
      </c>
      <c r="J44">
        <v>1500</v>
      </c>
      <c r="K44">
        <v>1800</v>
      </c>
      <c r="L44">
        <v>1500</v>
      </c>
      <c r="M44">
        <v>1800</v>
      </c>
      <c r="N44">
        <v>1500</v>
      </c>
      <c r="O44">
        <v>1800</v>
      </c>
      <c r="P44">
        <v>1500</v>
      </c>
      <c r="Q44">
        <v>1800</v>
      </c>
      <c r="R44">
        <v>1500</v>
      </c>
      <c r="S44">
        <v>1800</v>
      </c>
      <c r="V44" t="s">
        <v>1171</v>
      </c>
      <c r="W44" t="str">
        <f t="shared" si="31"/>
        <v/>
      </c>
      <c r="X44" t="str">
        <f t="shared" si="32"/>
        <v/>
      </c>
      <c r="Y44">
        <f t="shared" si="33"/>
        <v>15</v>
      </c>
      <c r="Z44">
        <f t="shared" si="34"/>
        <v>18</v>
      </c>
      <c r="AA44">
        <f t="shared" si="35"/>
        <v>15</v>
      </c>
      <c r="AB44">
        <f t="shared" si="36"/>
        <v>18</v>
      </c>
      <c r="AC44">
        <f t="shared" si="37"/>
        <v>15</v>
      </c>
      <c r="AD44">
        <f t="shared" si="38"/>
        <v>18</v>
      </c>
      <c r="AE44">
        <f t="shared" si="39"/>
        <v>15</v>
      </c>
      <c r="AF44">
        <f t="shared" si="40"/>
        <v>18</v>
      </c>
      <c r="AG44">
        <f t="shared" si="41"/>
        <v>15</v>
      </c>
      <c r="AH44">
        <f t="shared" si="42"/>
        <v>18</v>
      </c>
      <c r="AI44" t="str">
        <f t="shared" si="43"/>
        <v/>
      </c>
      <c r="AJ44" t="str">
        <f t="shared" si="44"/>
        <v/>
      </c>
      <c r="AK44" t="str">
        <f t="shared" si="45"/>
        <v/>
      </c>
      <c r="AL44" t="str">
        <f t="shared" si="46"/>
        <v>3pm-6pm</v>
      </c>
      <c r="AM44" t="str">
        <f t="shared" si="47"/>
        <v>3pm-6pm</v>
      </c>
      <c r="AN44" t="str">
        <f t="shared" si="48"/>
        <v>3pm-6pm</v>
      </c>
      <c r="AO44" t="str">
        <f t="shared" si="49"/>
        <v>3pm-6pm</v>
      </c>
      <c r="AP44" t="str">
        <f t="shared" si="50"/>
        <v>3pm-6pm</v>
      </c>
      <c r="AQ44" t="str">
        <f t="shared" si="51"/>
        <v/>
      </c>
      <c r="AR44" s="2" t="s">
        <v>635</v>
      </c>
      <c r="AV44" s="4" t="s">
        <v>28</v>
      </c>
      <c r="AW44" s="4" t="s">
        <v>28</v>
      </c>
      <c r="AX44"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low ranch</v>
      </c>
      <c r="BF44" t="str">
        <f t="shared" si="60"/>
        <v>Highlands Ranch</v>
      </c>
      <c r="BG44">
        <v>39.567087000000001</v>
      </c>
      <c r="BH44">
        <v>-104.940437</v>
      </c>
      <c r="BI44" t="str">
        <f t="shared" si="61"/>
        <v>[39.567087,-104.940437],</v>
      </c>
      <c r="BK44" t="str">
        <f t="shared" si="155"/>
        <v/>
      </c>
      <c r="BL44" s="7"/>
    </row>
    <row r="45" spans="2:64" ht="18.75" customHeight="1" x14ac:dyDescent="0.25">
      <c r="B45" t="s">
        <v>1072</v>
      </c>
      <c r="C45" t="s">
        <v>1047</v>
      </c>
      <c r="E45" t="s">
        <v>952</v>
      </c>
      <c r="G45" t="s">
        <v>1075</v>
      </c>
      <c r="H45">
        <v>1200</v>
      </c>
      <c r="I45">
        <v>1900</v>
      </c>
      <c r="J45">
        <v>1500</v>
      </c>
      <c r="K45">
        <v>1830</v>
      </c>
      <c r="L45">
        <v>1500</v>
      </c>
      <c r="M45">
        <v>1830</v>
      </c>
      <c r="N45">
        <v>1500</v>
      </c>
      <c r="O45">
        <v>1830</v>
      </c>
      <c r="P45">
        <v>1500</v>
      </c>
      <c r="Q45">
        <v>1830</v>
      </c>
      <c r="R45">
        <v>1500</v>
      </c>
      <c r="S45">
        <v>1830</v>
      </c>
      <c r="T45">
        <v>1500</v>
      </c>
      <c r="U45">
        <v>1830</v>
      </c>
      <c r="V45" t="s">
        <v>1073</v>
      </c>
      <c r="W45">
        <f t="shared" si="31"/>
        <v>12</v>
      </c>
      <c r="X45">
        <f t="shared" si="32"/>
        <v>19</v>
      </c>
      <c r="Y45">
        <f t="shared" si="33"/>
        <v>15</v>
      </c>
      <c r="Z45">
        <f t="shared" si="34"/>
        <v>18.3</v>
      </c>
      <c r="AA45">
        <f t="shared" si="35"/>
        <v>15</v>
      </c>
      <c r="AB45">
        <f t="shared" si="36"/>
        <v>18.3</v>
      </c>
      <c r="AC45">
        <f t="shared" si="37"/>
        <v>15</v>
      </c>
      <c r="AD45">
        <f t="shared" si="38"/>
        <v>18.3</v>
      </c>
      <c r="AE45">
        <f t="shared" si="39"/>
        <v>15</v>
      </c>
      <c r="AF45">
        <f t="shared" si="40"/>
        <v>18.3</v>
      </c>
      <c r="AG45">
        <f t="shared" si="41"/>
        <v>15</v>
      </c>
      <c r="AH45">
        <f t="shared" si="42"/>
        <v>18.3</v>
      </c>
      <c r="AI45">
        <f t="shared" si="43"/>
        <v>15</v>
      </c>
      <c r="AJ45">
        <f t="shared" si="44"/>
        <v>18.3</v>
      </c>
      <c r="AK45" t="str">
        <f t="shared" si="45"/>
        <v>12pm-7pm</v>
      </c>
      <c r="AL45" t="str">
        <f t="shared" si="46"/>
        <v>3pm-6.3pm</v>
      </c>
      <c r="AM45" t="str">
        <f t="shared" si="47"/>
        <v>3pm-6.3pm</v>
      </c>
      <c r="AN45" t="str">
        <f t="shared" si="48"/>
        <v>3pm-6.3pm</v>
      </c>
      <c r="AO45" t="str">
        <f t="shared" si="49"/>
        <v>3pm-6.3pm</v>
      </c>
      <c r="AP45" t="str">
        <f t="shared" si="50"/>
        <v>3pm-6.3pm</v>
      </c>
      <c r="AQ45" t="str">
        <f t="shared" si="51"/>
        <v>3pm-6.3pm</v>
      </c>
      <c r="AR45" t="s">
        <v>1074</v>
      </c>
      <c r="AV45" s="4" t="s">
        <v>28</v>
      </c>
      <c r="AW45" s="4" t="s">
        <v>28</v>
      </c>
      <c r="AX45"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lodo</v>
      </c>
      <c r="BF45" t="str">
        <f t="shared" si="60"/>
        <v>LoDo</v>
      </c>
      <c r="BG45">
        <v>39.751339999999999</v>
      </c>
      <c r="BH45">
        <v>-105.00048</v>
      </c>
      <c r="BI45" t="str">
        <f t="shared" si="61"/>
        <v>[39.75134,-105.00048],</v>
      </c>
    </row>
    <row r="46" spans="2:64" ht="18.75" customHeight="1" x14ac:dyDescent="0.25">
      <c r="B46" t="s">
        <v>1290</v>
      </c>
      <c r="C46" t="s">
        <v>718</v>
      </c>
      <c r="E46" t="s">
        <v>952</v>
      </c>
      <c r="G46" t="s">
        <v>358</v>
      </c>
      <c r="H46" t="s">
        <v>334</v>
      </c>
      <c r="I46" t="s">
        <v>330</v>
      </c>
      <c r="J46" t="s">
        <v>334</v>
      </c>
      <c r="K46" t="s">
        <v>330</v>
      </c>
      <c r="L46" t="s">
        <v>334</v>
      </c>
      <c r="M46" t="s">
        <v>330</v>
      </c>
      <c r="N46" t="s">
        <v>334</v>
      </c>
      <c r="O46" t="s">
        <v>330</v>
      </c>
      <c r="P46" t="s">
        <v>334</v>
      </c>
      <c r="Q46" t="s">
        <v>330</v>
      </c>
      <c r="R46" t="s">
        <v>334</v>
      </c>
      <c r="S46" t="s">
        <v>330</v>
      </c>
      <c r="T46" t="s">
        <v>334</v>
      </c>
      <c r="U46" t="s">
        <v>330</v>
      </c>
      <c r="V46" t="s">
        <v>1310</v>
      </c>
      <c r="W46">
        <f t="shared" si="31"/>
        <v>11</v>
      </c>
      <c r="X46">
        <f t="shared" si="32"/>
        <v>18</v>
      </c>
      <c r="Y46">
        <f t="shared" si="33"/>
        <v>11</v>
      </c>
      <c r="Z46">
        <f t="shared" si="34"/>
        <v>18</v>
      </c>
      <c r="AA46">
        <f t="shared" si="35"/>
        <v>11</v>
      </c>
      <c r="AB46">
        <f t="shared" si="36"/>
        <v>18</v>
      </c>
      <c r="AC46">
        <f t="shared" si="37"/>
        <v>11</v>
      </c>
      <c r="AD46">
        <f t="shared" si="38"/>
        <v>18</v>
      </c>
      <c r="AE46">
        <f t="shared" si="39"/>
        <v>11</v>
      </c>
      <c r="AF46">
        <f t="shared" si="40"/>
        <v>18</v>
      </c>
      <c r="AG46">
        <f t="shared" si="41"/>
        <v>11</v>
      </c>
      <c r="AH46">
        <f t="shared" si="42"/>
        <v>18</v>
      </c>
      <c r="AI46">
        <f t="shared" si="43"/>
        <v>11</v>
      </c>
      <c r="AJ46">
        <f t="shared" si="44"/>
        <v>18</v>
      </c>
      <c r="AK46" t="str">
        <f t="shared" si="45"/>
        <v>11am-6pm</v>
      </c>
      <c r="AL46" t="str">
        <f t="shared" si="46"/>
        <v>11am-6pm</v>
      </c>
      <c r="AM46" t="str">
        <f t="shared" si="47"/>
        <v>11am-6pm</v>
      </c>
      <c r="AN46" t="str">
        <f t="shared" si="48"/>
        <v>11am-6pm</v>
      </c>
      <c r="AO46" t="str">
        <f t="shared" si="49"/>
        <v>11am-6pm</v>
      </c>
      <c r="AP46" t="str">
        <f t="shared" si="50"/>
        <v>11am-6pm</v>
      </c>
      <c r="AQ46" t="str">
        <f t="shared" si="51"/>
        <v>11am-6pm</v>
      </c>
      <c r="AR46" s="1" t="s">
        <v>538</v>
      </c>
      <c r="AV46" s="4" t="s">
        <v>28</v>
      </c>
      <c r="AW46" s="4" t="s">
        <v>28</v>
      </c>
      <c r="AX46" s="8" t="str">
        <f t="shared" si="52"/>
        <v>{
    'name': "Boardroom",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Wednesday&lt;br&gt;Half Priced Bottles of Wine Every Wed and Friday", 'link':"http://www.theboardroomsportsbar.com/", 'pricing':"med",   'phone-number': "", 'address': "51 W. Dry Creek Ct. Denver CO", 'other-amenities': ['','',''], 'has-drink':true, 'has-food':true},</v>
      </c>
      <c r="AY46" t="str">
        <f t="shared" si="53"/>
        <v/>
      </c>
      <c r="AZ46" t="str">
        <f t="shared" si="54"/>
        <v/>
      </c>
      <c r="BA46" t="str">
        <f t="shared" si="55"/>
        <v/>
      </c>
      <c r="BB46" t="str">
        <f t="shared" si="56"/>
        <v>&lt;img src=@img/drinkicon.png@&gt;</v>
      </c>
      <c r="BC46" t="str">
        <f t="shared" si="57"/>
        <v>&lt;img src=@img/foodicon.png@&gt;</v>
      </c>
      <c r="BD46" t="str">
        <f t="shared" si="58"/>
        <v>&lt;img src=@img/drinkicon.png@&gt;&lt;img src=@img/foodicon.png@&gt;</v>
      </c>
      <c r="BE46" t="str">
        <f t="shared" si="59"/>
        <v>drink food  med ranch</v>
      </c>
      <c r="BF46" t="str">
        <f t="shared" si="60"/>
        <v>Highlands Ranch</v>
      </c>
      <c r="BG46">
        <v>39.580275999999998</v>
      </c>
      <c r="BH46">
        <v>-104.989178</v>
      </c>
      <c r="BI46" t="str">
        <f t="shared" si="61"/>
        <v>[39.580276,-104.989178],</v>
      </c>
      <c r="BK46" t="str">
        <f>IF(BJ46&gt;0,"&lt;img src=@img/kidicon.png@&gt;","")</f>
        <v/>
      </c>
      <c r="BL46" s="7"/>
    </row>
    <row r="47" spans="2:64" ht="18.75" customHeight="1" x14ac:dyDescent="0.25">
      <c r="B47" t="s">
        <v>999</v>
      </c>
      <c r="C47" t="s">
        <v>720</v>
      </c>
      <c r="E47" t="s">
        <v>952</v>
      </c>
      <c r="G47" t="s">
        <v>1009</v>
      </c>
      <c r="W47" t="str">
        <f t="shared" si="31"/>
        <v/>
      </c>
      <c r="X47" t="str">
        <f t="shared" si="32"/>
        <v/>
      </c>
      <c r="Y47" t="str">
        <f t="shared" si="33"/>
        <v/>
      </c>
      <c r="Z47" t="str">
        <f t="shared" si="34"/>
        <v/>
      </c>
      <c r="AA47" t="str">
        <f t="shared" si="35"/>
        <v/>
      </c>
      <c r="AB47" t="str">
        <f t="shared" si="36"/>
        <v/>
      </c>
      <c r="AC47" t="str">
        <f t="shared" si="37"/>
        <v/>
      </c>
      <c r="AD47" t="str">
        <f t="shared" si="38"/>
        <v/>
      </c>
      <c r="AE47" t="str">
        <f t="shared" si="39"/>
        <v/>
      </c>
      <c r="AF47" t="str">
        <f t="shared" si="40"/>
        <v/>
      </c>
      <c r="AG47" t="str">
        <f t="shared" si="41"/>
        <v/>
      </c>
      <c r="AH47" t="str">
        <f t="shared" si="42"/>
        <v/>
      </c>
      <c r="AI47" t="str">
        <f t="shared" si="43"/>
        <v/>
      </c>
      <c r="AJ47" t="str">
        <f t="shared" si="44"/>
        <v/>
      </c>
      <c r="AK47" t="str">
        <f t="shared" si="45"/>
        <v/>
      </c>
      <c r="AL47" t="str">
        <f t="shared" si="46"/>
        <v/>
      </c>
      <c r="AM47" t="str">
        <f t="shared" si="47"/>
        <v/>
      </c>
      <c r="AN47" t="str">
        <f t="shared" si="48"/>
        <v/>
      </c>
      <c r="AO47" t="str">
        <f t="shared" si="49"/>
        <v/>
      </c>
      <c r="AP47" t="str">
        <f t="shared" si="50"/>
        <v/>
      </c>
      <c r="AQ47" t="str">
        <f t="shared" si="51"/>
        <v/>
      </c>
      <c r="AR47" t="s">
        <v>1004</v>
      </c>
      <c r="AV47" s="4" t="s">
        <v>29</v>
      </c>
      <c r="AW47" s="4" t="s">
        <v>29</v>
      </c>
      <c r="AX47"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7" t="str">
        <f t="shared" si="53"/>
        <v/>
      </c>
      <c r="AZ47" t="str">
        <f t="shared" si="54"/>
        <v/>
      </c>
      <c r="BA47" t="str">
        <f t="shared" si="55"/>
        <v/>
      </c>
      <c r="BB47" t="str">
        <f t="shared" si="56"/>
        <v/>
      </c>
      <c r="BC47" t="str">
        <f t="shared" si="57"/>
        <v/>
      </c>
      <c r="BD47" t="str">
        <f t="shared" si="58"/>
        <v/>
      </c>
      <c r="BE47" t="str">
        <f t="shared" si="59"/>
        <v xml:space="preserve"> med stapleton</v>
      </c>
      <c r="BF47" t="str">
        <f t="shared" si="60"/>
        <v>Stapleton</v>
      </c>
      <c r="BG47">
        <v>39.781885000000003</v>
      </c>
      <c r="BH47">
        <v>-104.89150100000001</v>
      </c>
      <c r="BI47" t="str">
        <f t="shared" si="61"/>
        <v>[39.781885,-104.891501],</v>
      </c>
    </row>
    <row r="48" spans="2:64" ht="18.75" customHeight="1" x14ac:dyDescent="0.25">
      <c r="B48" t="s">
        <v>66</v>
      </c>
      <c r="C48" t="s">
        <v>719</v>
      </c>
      <c r="E48" t="s">
        <v>952</v>
      </c>
      <c r="G48" t="s">
        <v>359</v>
      </c>
      <c r="J48" t="s">
        <v>328</v>
      </c>
      <c r="K48" t="s">
        <v>330</v>
      </c>
      <c r="L48" t="s">
        <v>328</v>
      </c>
      <c r="M48" t="s">
        <v>330</v>
      </c>
      <c r="N48" t="s">
        <v>328</v>
      </c>
      <c r="O48" t="s">
        <v>330</v>
      </c>
      <c r="P48" t="s">
        <v>328</v>
      </c>
      <c r="Q48" t="s">
        <v>330</v>
      </c>
      <c r="R48" t="s">
        <v>328</v>
      </c>
      <c r="S48" t="s">
        <v>330</v>
      </c>
      <c r="T48" t="s">
        <v>328</v>
      </c>
      <c r="U48" t="s">
        <v>330</v>
      </c>
      <c r="V48" t="s">
        <v>1172</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f t="shared" si="43"/>
        <v>15</v>
      </c>
      <c r="AJ48">
        <f t="shared" si="44"/>
        <v>18</v>
      </c>
      <c r="AK48" t="str">
        <f t="shared" si="45"/>
        <v/>
      </c>
      <c r="AL48" t="str">
        <f t="shared" si="46"/>
        <v>3pm-6pm</v>
      </c>
      <c r="AM48" t="str">
        <f t="shared" si="47"/>
        <v>3pm-6pm</v>
      </c>
      <c r="AN48" t="str">
        <f t="shared" si="48"/>
        <v>3pm-6pm</v>
      </c>
      <c r="AO48" t="str">
        <f t="shared" si="49"/>
        <v>3pm-6pm</v>
      </c>
      <c r="AP48" t="str">
        <f t="shared" si="50"/>
        <v>3pm-6pm</v>
      </c>
      <c r="AQ48" t="str">
        <f t="shared" si="51"/>
        <v>3pm-6pm</v>
      </c>
      <c r="AR48" s="1" t="s">
        <v>539</v>
      </c>
      <c r="AV48" s="4" t="s">
        <v>28</v>
      </c>
      <c r="AW48" s="4" t="s">
        <v>29</v>
      </c>
      <c r="AX48"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highlands</v>
      </c>
      <c r="BF48" t="str">
        <f t="shared" si="60"/>
        <v>Highlands</v>
      </c>
      <c r="BG48">
        <v>39.775143</v>
      </c>
      <c r="BH48">
        <v>-105.043755</v>
      </c>
      <c r="BI48" t="str">
        <f t="shared" si="61"/>
        <v>[39.775143,-105.043755],</v>
      </c>
      <c r="BK48" t="str">
        <f>IF(BJ48&gt;0,"&lt;img src=@img/kidicon.png@&gt;","")</f>
        <v/>
      </c>
      <c r="BL48" s="7"/>
    </row>
    <row r="49" spans="2:64" ht="18.75" customHeight="1" x14ac:dyDescent="0.25">
      <c r="B49" t="s">
        <v>737</v>
      </c>
      <c r="C49" t="s">
        <v>722</v>
      </c>
      <c r="E49" t="s">
        <v>952</v>
      </c>
      <c r="G49" s="8" t="s">
        <v>738</v>
      </c>
      <c r="J49">
        <v>1500</v>
      </c>
      <c r="K49">
        <v>1800</v>
      </c>
      <c r="L49">
        <v>1500</v>
      </c>
      <c r="M49">
        <v>1800</v>
      </c>
      <c r="N49">
        <v>1500</v>
      </c>
      <c r="O49">
        <v>1800</v>
      </c>
      <c r="P49">
        <v>1500</v>
      </c>
      <c r="Q49">
        <v>1800</v>
      </c>
      <c r="R49">
        <v>1500</v>
      </c>
      <c r="S49">
        <v>1800</v>
      </c>
      <c r="W49" t="str">
        <f t="shared" si="31"/>
        <v/>
      </c>
      <c r="X49" t="str">
        <f t="shared" si="32"/>
        <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t="str">
        <f t="shared" si="43"/>
        <v/>
      </c>
      <c r="AJ49" t="str">
        <f t="shared" si="44"/>
        <v/>
      </c>
      <c r="AK49" t="str">
        <f t="shared" si="45"/>
        <v/>
      </c>
      <c r="AL49" t="str">
        <f t="shared" si="46"/>
        <v>3pm-6pm</v>
      </c>
      <c r="AM49" t="str">
        <f t="shared" si="47"/>
        <v>3pm-6pm</v>
      </c>
      <c r="AN49" t="str">
        <f t="shared" si="48"/>
        <v>3pm-6pm</v>
      </c>
      <c r="AO49" t="str">
        <f t="shared" si="49"/>
        <v>3pm-6pm</v>
      </c>
      <c r="AP49" t="str">
        <f t="shared" si="50"/>
        <v>3pm-6pm</v>
      </c>
      <c r="AQ49" t="str">
        <f t="shared" si="51"/>
        <v/>
      </c>
      <c r="AR49" s="13" t="s">
        <v>856</v>
      </c>
      <c r="AV49" s="4" t="s">
        <v>28</v>
      </c>
      <c r="AW49" s="4" t="s">
        <v>29</v>
      </c>
      <c r="AX49"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9" t="str">
        <f t="shared" si="53"/>
        <v/>
      </c>
      <c r="AZ49" t="str">
        <f t="shared" si="54"/>
        <v/>
      </c>
      <c r="BA49" t="str">
        <f t="shared" si="55"/>
        <v/>
      </c>
      <c r="BB49" t="str">
        <f t="shared" si="56"/>
        <v>&lt;img src=@img/drinkicon.png@&gt;</v>
      </c>
      <c r="BC49" t="str">
        <f t="shared" si="57"/>
        <v/>
      </c>
      <c r="BD49" t="str">
        <f t="shared" si="58"/>
        <v>&lt;img src=@img/drinkicon.png@&gt;</v>
      </c>
      <c r="BE49" t="str">
        <f t="shared" si="59"/>
        <v>drink  med aurora</v>
      </c>
      <c r="BF49" t="str">
        <f t="shared" si="60"/>
        <v>Aurora</v>
      </c>
      <c r="BG49">
        <v>39.586047999999998</v>
      </c>
      <c r="BH49">
        <v>-104.68707000000001</v>
      </c>
      <c r="BI49" t="str">
        <f t="shared" si="61"/>
        <v>[39.586048,-104.68707],</v>
      </c>
      <c r="BK49" t="str">
        <f>IF(BJ49&gt;0,"&lt;img src=@img/kidicon.png@&gt;","")</f>
        <v/>
      </c>
    </row>
    <row r="50" spans="2:64" ht="18.75" customHeight="1" x14ac:dyDescent="0.25">
      <c r="B50" t="s">
        <v>1116</v>
      </c>
      <c r="C50" t="s">
        <v>219</v>
      </c>
      <c r="E50" t="s">
        <v>952</v>
      </c>
      <c r="G50" s="8" t="s">
        <v>1117</v>
      </c>
      <c r="H50">
        <v>1500</v>
      </c>
      <c r="I50">
        <v>1800</v>
      </c>
      <c r="J50">
        <v>1500</v>
      </c>
      <c r="K50">
        <v>1800</v>
      </c>
      <c r="L50">
        <v>1500</v>
      </c>
      <c r="M50">
        <v>1800</v>
      </c>
      <c r="N50">
        <v>1500</v>
      </c>
      <c r="O50">
        <v>1800</v>
      </c>
      <c r="P50">
        <v>1500</v>
      </c>
      <c r="Q50">
        <v>1800</v>
      </c>
      <c r="R50">
        <v>1500</v>
      </c>
      <c r="S50">
        <v>1800</v>
      </c>
      <c r="T50">
        <v>1500</v>
      </c>
      <c r="U50">
        <v>1800</v>
      </c>
      <c r="V50" t="s">
        <v>1197</v>
      </c>
      <c r="W50">
        <f t="shared" si="31"/>
        <v>15</v>
      </c>
      <c r="X50">
        <f t="shared" si="32"/>
        <v>18</v>
      </c>
      <c r="Y50">
        <f t="shared" si="33"/>
        <v>15</v>
      </c>
      <c r="Z50">
        <f t="shared" si="34"/>
        <v>18</v>
      </c>
      <c r="AA50">
        <f t="shared" si="35"/>
        <v>15</v>
      </c>
      <c r="AB50">
        <f t="shared" si="36"/>
        <v>18</v>
      </c>
      <c r="AC50">
        <f t="shared" si="37"/>
        <v>15</v>
      </c>
      <c r="AD50">
        <f t="shared" si="38"/>
        <v>18</v>
      </c>
      <c r="AE50">
        <f t="shared" si="39"/>
        <v>15</v>
      </c>
      <c r="AF50">
        <f t="shared" si="40"/>
        <v>18</v>
      </c>
      <c r="AG50">
        <f t="shared" si="41"/>
        <v>15</v>
      </c>
      <c r="AH50">
        <f t="shared" si="42"/>
        <v>18</v>
      </c>
      <c r="AI50">
        <f t="shared" si="43"/>
        <v>15</v>
      </c>
      <c r="AJ50">
        <f t="shared" si="44"/>
        <v>18</v>
      </c>
      <c r="AK50" t="str">
        <f t="shared" si="45"/>
        <v>3pm-6pm</v>
      </c>
      <c r="AL50" t="str">
        <f t="shared" si="46"/>
        <v>3pm-6pm</v>
      </c>
      <c r="AM50" t="str">
        <f t="shared" si="47"/>
        <v>3pm-6pm</v>
      </c>
      <c r="AN50" t="str">
        <f t="shared" si="48"/>
        <v>3pm-6pm</v>
      </c>
      <c r="AO50" t="str">
        <f t="shared" si="49"/>
        <v>3pm-6pm</v>
      </c>
      <c r="AP50" t="str">
        <f t="shared" si="50"/>
        <v>3pm-6pm</v>
      </c>
      <c r="AQ50" t="str">
        <f t="shared" si="51"/>
        <v>3pm-6pm</v>
      </c>
      <c r="AR50" s="13" t="s">
        <v>856</v>
      </c>
      <c r="AV50" s="4" t="s">
        <v>28</v>
      </c>
      <c r="AW50" s="4" t="s">
        <v>28</v>
      </c>
      <c r="AX50"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50" t="str">
        <f t="shared" si="53"/>
        <v/>
      </c>
      <c r="AZ50" t="str">
        <f t="shared" si="54"/>
        <v/>
      </c>
      <c r="BA50" t="str">
        <f t="shared" si="55"/>
        <v/>
      </c>
      <c r="BB50" t="str">
        <f t="shared" si="56"/>
        <v>&lt;img src=@img/drinkicon.png@&gt;</v>
      </c>
      <c r="BC50" t="str">
        <f t="shared" si="57"/>
        <v>&lt;img src=@img/foodicon.png@&gt;</v>
      </c>
      <c r="BD50" t="str">
        <f t="shared" si="58"/>
        <v>&lt;img src=@img/drinkicon.png@&gt;&lt;img src=@img/foodicon.png@&gt;</v>
      </c>
      <c r="BE50" t="str">
        <f t="shared" si="59"/>
        <v>drink food  med LoDo</v>
      </c>
      <c r="BF50" t="str">
        <f t="shared" si="60"/>
        <v>LoDo</v>
      </c>
      <c r="BG50">
        <v>39.749904399999998</v>
      </c>
      <c r="BH50">
        <v>-104.9997273</v>
      </c>
      <c r="BI50" t="str">
        <f t="shared" si="61"/>
        <v>[39.7499044,-104.9997273],</v>
      </c>
    </row>
    <row r="51" spans="2:64" ht="18.75" customHeight="1" x14ac:dyDescent="0.25">
      <c r="B51" t="s">
        <v>172</v>
      </c>
      <c r="C51" t="s">
        <v>719</v>
      </c>
      <c r="E51" t="s">
        <v>952</v>
      </c>
      <c r="G51" t="s">
        <v>199</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706</v>
      </c>
      <c r="AS51" t="s">
        <v>325</v>
      </c>
      <c r="AT51" t="s">
        <v>326</v>
      </c>
      <c r="AV51" t="s">
        <v>29</v>
      </c>
      <c r="AW51" t="s">
        <v>29</v>
      </c>
      <c r="AX51"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1" t="str">
        <f t="shared" si="53"/>
        <v>&lt;img src=@img/outdoor.png@&gt;</v>
      </c>
      <c r="AZ51" t="str">
        <f t="shared" si="54"/>
        <v>&lt;img src=@img/pets.png@&gt;</v>
      </c>
      <c r="BA51" t="str">
        <f t="shared" si="55"/>
        <v/>
      </c>
      <c r="BB51" t="str">
        <f t="shared" si="56"/>
        <v/>
      </c>
      <c r="BC51" t="str">
        <f t="shared" si="57"/>
        <v/>
      </c>
      <c r="BD51" t="str">
        <f t="shared" si="58"/>
        <v>&lt;img src=@img/outdoor.png@&gt;&lt;img src=@img/pets.png@&gt;</v>
      </c>
      <c r="BE51" t="str">
        <f t="shared" si="59"/>
        <v>outdoor pet  med highlands</v>
      </c>
      <c r="BF51" t="str">
        <f t="shared" si="60"/>
        <v>Highlands</v>
      </c>
      <c r="BG51">
        <v>39.769196999999998</v>
      </c>
      <c r="BH51">
        <v>-105.044828</v>
      </c>
      <c r="BI51" t="str">
        <f t="shared" si="61"/>
        <v>[39.769197,-105.044828],</v>
      </c>
      <c r="BK51" t="str">
        <f>IF(BJ51&gt;0,"&lt;img src=@img/kidicon.png@&gt;","")</f>
        <v/>
      </c>
      <c r="BL51" s="7"/>
    </row>
    <row r="52" spans="2:64" ht="18.75" customHeight="1" x14ac:dyDescent="0.25">
      <c r="B52" t="s">
        <v>174</v>
      </c>
      <c r="C52" t="s">
        <v>719</v>
      </c>
      <c r="E52" t="s">
        <v>952</v>
      </c>
      <c r="G52" t="s">
        <v>201</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t="s">
        <v>708</v>
      </c>
      <c r="AS52" t="s">
        <v>325</v>
      </c>
      <c r="AV52" t="s">
        <v>29</v>
      </c>
      <c r="AW52" t="s">
        <v>29</v>
      </c>
      <c r="AX52"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2" t="str">
        <f t="shared" si="53"/>
        <v>&lt;img src=@img/outdoor.png@&gt;</v>
      </c>
      <c r="AZ52" t="str">
        <f t="shared" si="54"/>
        <v/>
      </c>
      <c r="BA52" t="str">
        <f t="shared" si="55"/>
        <v/>
      </c>
      <c r="BB52" t="str">
        <f t="shared" si="56"/>
        <v/>
      </c>
      <c r="BC52" t="str">
        <f t="shared" si="57"/>
        <v/>
      </c>
      <c r="BD52" t="str">
        <f t="shared" si="58"/>
        <v>&lt;img src=@img/outdoor.png@&gt;</v>
      </c>
      <c r="BE52" t="str">
        <f t="shared" si="59"/>
        <v>outdoor  med highlands</v>
      </c>
      <c r="BF52" t="str">
        <f t="shared" si="60"/>
        <v>Highlands</v>
      </c>
      <c r="BG52">
        <v>39.751067999999997</v>
      </c>
      <c r="BH52">
        <v>-105.020359</v>
      </c>
      <c r="BI52" t="str">
        <f t="shared" si="61"/>
        <v>[39.751068,-105.020359],</v>
      </c>
      <c r="BK52" t="str">
        <f>IF(BJ52&gt;0,"&lt;img src=@img/kidicon.png@&gt;","")</f>
        <v/>
      </c>
      <c r="BL52" s="7"/>
    </row>
    <row r="53" spans="2:64" ht="18.75" customHeight="1" x14ac:dyDescent="0.25">
      <c r="B53" t="s">
        <v>1291</v>
      </c>
      <c r="C53" t="s">
        <v>218</v>
      </c>
      <c r="E53" t="s">
        <v>952</v>
      </c>
      <c r="G53" t="s">
        <v>360</v>
      </c>
      <c r="W53" t="str">
        <f t="shared" si="31"/>
        <v/>
      </c>
      <c r="X53" t="str">
        <f t="shared" si="32"/>
        <v/>
      </c>
      <c r="Y53" t="str">
        <f t="shared" si="33"/>
        <v/>
      </c>
      <c r="Z53" t="str">
        <f t="shared" si="34"/>
        <v/>
      </c>
      <c r="AA53" t="str">
        <f t="shared" si="35"/>
        <v/>
      </c>
      <c r="AB53" t="str">
        <f t="shared" si="36"/>
        <v/>
      </c>
      <c r="AC53" t="str">
        <f t="shared" si="37"/>
        <v/>
      </c>
      <c r="AD53" t="str">
        <f t="shared" si="38"/>
        <v/>
      </c>
      <c r="AE53" t="str">
        <f t="shared" si="39"/>
        <v/>
      </c>
      <c r="AF53" t="str">
        <f t="shared" si="40"/>
        <v/>
      </c>
      <c r="AG53" t="str">
        <f t="shared" si="41"/>
        <v/>
      </c>
      <c r="AH53" t="str">
        <f t="shared" si="42"/>
        <v/>
      </c>
      <c r="AI53" t="str">
        <f t="shared" si="43"/>
        <v/>
      </c>
      <c r="AJ53" t="str">
        <f t="shared" si="44"/>
        <v/>
      </c>
      <c r="AK53" t="str">
        <f t="shared" si="45"/>
        <v/>
      </c>
      <c r="AL53" t="str">
        <f t="shared" si="46"/>
        <v/>
      </c>
      <c r="AM53" t="str">
        <f t="shared" si="47"/>
        <v/>
      </c>
      <c r="AN53" t="str">
        <f t="shared" si="48"/>
        <v/>
      </c>
      <c r="AO53" t="str">
        <f t="shared" si="49"/>
        <v/>
      </c>
      <c r="AP53" t="str">
        <f t="shared" si="50"/>
        <v/>
      </c>
      <c r="AQ53" t="str">
        <f t="shared" si="51"/>
        <v/>
      </c>
      <c r="AR53" s="5" t="s">
        <v>540</v>
      </c>
      <c r="AV53" s="4" t="s">
        <v>29</v>
      </c>
      <c r="AW53" s="4" t="s">
        <v>29</v>
      </c>
      <c r="AX53" s="8" t="str">
        <f t="shared" si="52"/>
        <v>{
    'name': "British Bulldog",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3" t="str">
        <f t="shared" si="53"/>
        <v/>
      </c>
      <c r="AZ53" t="str">
        <f t="shared" si="54"/>
        <v/>
      </c>
      <c r="BA53" t="str">
        <f t="shared" si="55"/>
        <v/>
      </c>
      <c r="BB53" t="str">
        <f t="shared" si="56"/>
        <v/>
      </c>
      <c r="BC53" t="str">
        <f t="shared" si="57"/>
        <v/>
      </c>
      <c r="BD53" t="str">
        <f t="shared" si="58"/>
        <v/>
      </c>
      <c r="BE53" t="str">
        <f t="shared" si="59"/>
        <v xml:space="preserve"> med Downtown</v>
      </c>
      <c r="BF53" t="str">
        <f t="shared" si="60"/>
        <v>Downtown</v>
      </c>
      <c r="BG53">
        <v>39.750148000000003</v>
      </c>
      <c r="BH53">
        <v>-104.987055</v>
      </c>
      <c r="BI53" t="str">
        <f t="shared" si="61"/>
        <v>[39.750148,-104.987055],</v>
      </c>
      <c r="BK53" t="str">
        <f>IF(BJ53&gt;0,"&lt;img src=@img/kidicon.png@&gt;","")</f>
        <v/>
      </c>
      <c r="BL53" s="7"/>
    </row>
    <row r="54" spans="2:64" ht="18.75" customHeight="1" x14ac:dyDescent="0.25">
      <c r="B54" t="s">
        <v>1034</v>
      </c>
      <c r="C54" t="s">
        <v>936</v>
      </c>
      <c r="E54" t="s">
        <v>952</v>
      </c>
      <c r="G54" t="s">
        <v>1035</v>
      </c>
      <c r="J54">
        <v>1500</v>
      </c>
      <c r="K54">
        <v>1800</v>
      </c>
      <c r="L54">
        <v>1500</v>
      </c>
      <c r="M54">
        <v>1800</v>
      </c>
      <c r="N54">
        <v>1500</v>
      </c>
      <c r="O54">
        <v>1800</v>
      </c>
      <c r="P54">
        <v>1500</v>
      </c>
      <c r="Q54">
        <v>1800</v>
      </c>
      <c r="R54">
        <v>1500</v>
      </c>
      <c r="S54">
        <v>1800</v>
      </c>
      <c r="W54" t="str">
        <f t="shared" si="31"/>
        <v/>
      </c>
      <c r="X54" t="str">
        <f t="shared" si="32"/>
        <v/>
      </c>
      <c r="Y54">
        <f t="shared" si="33"/>
        <v>15</v>
      </c>
      <c r="Z54">
        <f t="shared" si="34"/>
        <v>18</v>
      </c>
      <c r="AA54">
        <f t="shared" si="35"/>
        <v>15</v>
      </c>
      <c r="AB54">
        <f t="shared" si="36"/>
        <v>18</v>
      </c>
      <c r="AC54">
        <f t="shared" si="37"/>
        <v>15</v>
      </c>
      <c r="AD54">
        <f t="shared" si="38"/>
        <v>18</v>
      </c>
      <c r="AE54">
        <f t="shared" si="39"/>
        <v>15</v>
      </c>
      <c r="AF54">
        <f t="shared" si="40"/>
        <v>18</v>
      </c>
      <c r="AG54">
        <f t="shared" si="41"/>
        <v>15</v>
      </c>
      <c r="AH54">
        <f t="shared" si="42"/>
        <v>18</v>
      </c>
      <c r="AI54" t="str">
        <f t="shared" si="43"/>
        <v/>
      </c>
      <c r="AJ54" t="str">
        <f t="shared" si="44"/>
        <v/>
      </c>
      <c r="AK54" t="str">
        <f t="shared" si="45"/>
        <v/>
      </c>
      <c r="AL54" t="str">
        <f t="shared" si="46"/>
        <v>3pm-6pm</v>
      </c>
      <c r="AM54" t="str">
        <f t="shared" si="47"/>
        <v>3pm-6pm</v>
      </c>
      <c r="AN54" t="str">
        <f t="shared" si="48"/>
        <v>3pm-6pm</v>
      </c>
      <c r="AO54" t="str">
        <f t="shared" si="49"/>
        <v>3pm-6pm</v>
      </c>
      <c r="AP54" t="str">
        <f t="shared" si="50"/>
        <v>3pm-6pm</v>
      </c>
      <c r="AQ54" t="str">
        <f t="shared" si="51"/>
        <v/>
      </c>
      <c r="AR54" t="s">
        <v>1036</v>
      </c>
      <c r="AV54" s="4" t="s">
        <v>28</v>
      </c>
      <c r="AW54" s="4" t="s">
        <v>28</v>
      </c>
      <c r="AX54"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capital</v>
      </c>
      <c r="BF54" t="str">
        <f t="shared" si="60"/>
        <v>Capital Hill</v>
      </c>
      <c r="BG54">
        <v>39.732250000000001</v>
      </c>
      <c r="BH54">
        <v>-105.00512999999999</v>
      </c>
      <c r="BI54" t="str">
        <f t="shared" si="61"/>
        <v>[39.73225,-105.00513],</v>
      </c>
    </row>
    <row r="55" spans="2:64" ht="18.75" customHeight="1" x14ac:dyDescent="0.25">
      <c r="B55" t="s">
        <v>1049</v>
      </c>
      <c r="C55" t="s">
        <v>524</v>
      </c>
      <c r="E55" t="s">
        <v>952</v>
      </c>
      <c r="G55" s="20" t="s">
        <v>1048</v>
      </c>
      <c r="J55">
        <v>1600</v>
      </c>
      <c r="K55">
        <v>1800</v>
      </c>
      <c r="L55">
        <v>1600</v>
      </c>
      <c r="M55">
        <v>1800</v>
      </c>
      <c r="N55">
        <v>1600</v>
      </c>
      <c r="O55">
        <v>1800</v>
      </c>
      <c r="P55">
        <v>1600</v>
      </c>
      <c r="Q55">
        <v>1800</v>
      </c>
      <c r="R55">
        <v>1600</v>
      </c>
      <c r="S55">
        <v>1800</v>
      </c>
      <c r="V55" s="21" t="s">
        <v>1220</v>
      </c>
      <c r="W55" t="str">
        <f t="shared" si="31"/>
        <v/>
      </c>
      <c r="X55" t="str">
        <f t="shared" si="32"/>
        <v/>
      </c>
      <c r="Y55">
        <f t="shared" si="33"/>
        <v>16</v>
      </c>
      <c r="Z55">
        <f t="shared" si="34"/>
        <v>18</v>
      </c>
      <c r="AA55">
        <f t="shared" si="35"/>
        <v>16</v>
      </c>
      <c r="AB55">
        <f t="shared" si="36"/>
        <v>18</v>
      </c>
      <c r="AC55">
        <f t="shared" si="37"/>
        <v>16</v>
      </c>
      <c r="AD55">
        <f t="shared" si="38"/>
        <v>18</v>
      </c>
      <c r="AE55">
        <f t="shared" si="39"/>
        <v>16</v>
      </c>
      <c r="AF55">
        <f t="shared" si="40"/>
        <v>18</v>
      </c>
      <c r="AG55">
        <f t="shared" si="41"/>
        <v>16</v>
      </c>
      <c r="AH55">
        <f t="shared" si="42"/>
        <v>18</v>
      </c>
      <c r="AI55" t="str">
        <f t="shared" si="43"/>
        <v/>
      </c>
      <c r="AJ55" t="str">
        <f t="shared" si="44"/>
        <v/>
      </c>
      <c r="AK55" t="str">
        <f t="shared" si="45"/>
        <v/>
      </c>
      <c r="AL55" t="str">
        <f t="shared" si="46"/>
        <v>4pm-6pm</v>
      </c>
      <c r="AM55" t="str">
        <f t="shared" si="47"/>
        <v>4pm-6pm</v>
      </c>
      <c r="AN55" t="str">
        <f t="shared" si="48"/>
        <v>4pm-6pm</v>
      </c>
      <c r="AO55" t="str">
        <f t="shared" si="49"/>
        <v>4pm-6pm</v>
      </c>
      <c r="AP55" t="str">
        <f t="shared" si="50"/>
        <v>4pm-6pm</v>
      </c>
      <c r="AQ55" t="str">
        <f t="shared" si="51"/>
        <v/>
      </c>
      <c r="AR55" t="s">
        <v>1050</v>
      </c>
      <c r="AV55" s="4" t="s">
        <v>28</v>
      </c>
      <c r="AW55" s="4" t="s">
        <v>28</v>
      </c>
      <c r="AX55" s="8" t="str">
        <f t="shared" si="52"/>
        <v>{
    'name': "Candlelight Tavern",
    'area': "Washington",'hours': {
      'sunday-start':"", 'sunday-end':"", 'monday-start':"1600", 'monday-end':"1800", 'tuesday-start':"1600", 'tuesday-end':"1800", 'wednesday-start':"1600", 'wednesday-end':"1800", 'thursday-start':"1600", 'thursday-end':"1800", 'friday-start':"1600", 'friday-end':"1800", 'saturday-start':"", 'saturday-end':""},  'description': "$3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 'link':"http://candlelighttavern.com/", 'pricing':"med",   'phone-number': "", 'address': "383 S Pearl St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Washington</v>
      </c>
      <c r="BF55" t="str">
        <f t="shared" si="60"/>
        <v>Washington Park</v>
      </c>
      <c r="BG55">
        <v>39.709600000000002</v>
      </c>
      <c r="BH55">
        <v>-104.98058</v>
      </c>
      <c r="BI55" t="str">
        <f t="shared" si="61"/>
        <v>[39.7096,-104.98058],</v>
      </c>
    </row>
    <row r="56" spans="2:64" ht="18.75" customHeight="1" x14ac:dyDescent="0.25">
      <c r="B56" t="s">
        <v>1325</v>
      </c>
      <c r="C56" t="s">
        <v>936</v>
      </c>
      <c r="E56" t="s">
        <v>952</v>
      </c>
      <c r="G56" s="20" t="s">
        <v>1326</v>
      </c>
      <c r="H56">
        <v>1500</v>
      </c>
      <c r="I56">
        <v>1800</v>
      </c>
      <c r="J56">
        <v>1500</v>
      </c>
      <c r="K56">
        <v>1800</v>
      </c>
      <c r="L56">
        <v>1500</v>
      </c>
      <c r="M56">
        <v>1800</v>
      </c>
      <c r="N56">
        <v>1500</v>
      </c>
      <c r="O56">
        <v>1800</v>
      </c>
      <c r="P56">
        <v>1500</v>
      </c>
      <c r="Q56">
        <v>1800</v>
      </c>
      <c r="R56">
        <v>1500</v>
      </c>
      <c r="S56">
        <v>1800</v>
      </c>
      <c r="T56">
        <v>1500</v>
      </c>
      <c r="U56">
        <v>1800</v>
      </c>
      <c r="V56" s="21"/>
      <c r="W56">
        <f t="shared" ref="W56" si="186">IF(H56&gt;0,H56/100,"")</f>
        <v>15</v>
      </c>
      <c r="X56">
        <f t="shared" ref="X56" si="187">IF(I56&gt;0,I56/100,"")</f>
        <v>18</v>
      </c>
      <c r="Y56">
        <f t="shared" ref="Y56" si="188">IF(J56&gt;0,J56/100,"")</f>
        <v>15</v>
      </c>
      <c r="Z56">
        <f t="shared" ref="Z56" si="189">IF(K56&gt;0,K56/100,"")</f>
        <v>18</v>
      </c>
      <c r="AA56">
        <f t="shared" ref="AA56" si="190">IF(L56&gt;0,L56/100,"")</f>
        <v>15</v>
      </c>
      <c r="AB56">
        <f t="shared" ref="AB56" si="191">IF(M56&gt;0,M56/100,"")</f>
        <v>18</v>
      </c>
      <c r="AC56">
        <f t="shared" ref="AC56" si="192">IF(N56&gt;0,N56/100,"")</f>
        <v>15</v>
      </c>
      <c r="AD56">
        <f t="shared" ref="AD56" si="193">IF(O56&gt;0,O56/100,"")</f>
        <v>18</v>
      </c>
      <c r="AE56">
        <f t="shared" ref="AE56" si="194">IF(P56&gt;0,P56/100,"")</f>
        <v>15</v>
      </c>
      <c r="AF56">
        <f t="shared" ref="AF56" si="195">IF(Q56&gt;0,Q56/100,"")</f>
        <v>18</v>
      </c>
      <c r="AG56">
        <f t="shared" ref="AG56" si="196">IF(R56&gt;0,R56/100,"")</f>
        <v>15</v>
      </c>
      <c r="AH56">
        <f t="shared" ref="AH56" si="197">IF(S56&gt;0,S56/100,"")</f>
        <v>18</v>
      </c>
      <c r="AI56">
        <f t="shared" ref="AI56" si="198">IF(T56&gt;0,T56/100,"")</f>
        <v>15</v>
      </c>
      <c r="AJ56">
        <f t="shared" ref="AJ56" si="199">IF(U56&gt;0,U56/100,"")</f>
        <v>18</v>
      </c>
      <c r="AK56" t="str">
        <f t="shared" ref="AK56" si="200">IF(H56&gt;0,CONCATENATE(IF(W56&lt;=12,W56,W56-12),IF(OR(W56&lt;12,W56=24),"am","pm"),"-",IF(X56&lt;=12,X56,X56-12),IF(OR(X56&lt;12,X56=24),"am","pm")),"")</f>
        <v>3pm-6pm</v>
      </c>
      <c r="AL56" t="str">
        <f t="shared" ref="AL56" si="201">IF(J56&gt;0,CONCATENATE(IF(Y56&lt;=12,Y56,Y56-12),IF(OR(Y56&lt;12,Y56=24),"am","pm"),"-",IF(Z56&lt;=12,Z56,Z56-12),IF(OR(Z56&lt;12,Z56=24),"am","pm")),"")</f>
        <v>3pm-6pm</v>
      </c>
      <c r="AM56" t="str">
        <f t="shared" ref="AM56" si="202">IF(L56&gt;0,CONCATENATE(IF(AA56&lt;=12,AA56,AA56-12),IF(OR(AA56&lt;12,AA56=24),"am","pm"),"-",IF(AB56&lt;=12,AB56,AB56-12),IF(OR(AB56&lt;12,AB56=24),"am","pm")),"")</f>
        <v>3pm-6pm</v>
      </c>
      <c r="AN56" t="str">
        <f t="shared" ref="AN56" si="203">IF(N56&gt;0,CONCATENATE(IF(AC56&lt;=12,AC56,AC56-12),IF(OR(AC56&lt;12,AC56=24),"am","pm"),"-",IF(AD56&lt;=12,AD56,AD56-12),IF(OR(AD56&lt;12,AD56=24),"am","pm")),"")</f>
        <v>3pm-6pm</v>
      </c>
      <c r="AO56" t="str">
        <f t="shared" ref="AO56" si="204">IF(P56&gt;0,CONCATENATE(IF(AE56&lt;=12,AE56,AE56-12),IF(OR(AE56&lt;12,AE56=24),"am","pm"),"-",IF(AF56&lt;=12,AF56,AF56-12),IF(OR(AF56&lt;12,AF56=24),"am","pm")),"")</f>
        <v>3pm-6pm</v>
      </c>
      <c r="AP56" t="str">
        <f t="shared" ref="AP56" si="205">IF(R56&gt;0,CONCATENATE(IF(AG56&lt;=12,AG56,AG56-12),IF(OR(AG56&lt;12,AG56=24),"am","pm"),"-",IF(AH56&lt;=12,AH56,AH56-12),IF(OR(AH56&lt;12,AH56=24),"am","pm")),"")</f>
        <v>3pm-6pm</v>
      </c>
      <c r="AQ56" t="str">
        <f t="shared" ref="AQ56" si="206">IF(T56&gt;0,CONCATENATE(IF(AI56&lt;=12,AI56,AI56-12),IF(OR(AI56&lt;12,AI56=24),"am","pm"),"-",IF(AJ56&lt;=12,AJ56,AJ56-12),IF(OR(AJ56&lt;12,AJ56=24),"am","pm")),"")</f>
        <v>3pm-6pm</v>
      </c>
      <c r="AR56" s="1" t="s">
        <v>1327</v>
      </c>
      <c r="AV56" s="4" t="s">
        <v>28</v>
      </c>
      <c r="AW56" s="4" t="s">
        <v>28</v>
      </c>
      <c r="AX56" s="8" t="str">
        <f t="shared" ref="AX56" si="207">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"Cap City Tavern",
    'area': "capital",'hours': {
      'sunday-start':"1500", 'sunday-end':"1800", 'monday-start':"1500", 'monday-end':"1800", 'tuesday-start':"1500", 'tuesday-end':"1800", 'wednesday-start':"1500", 'wednesday-end':"1800", 'thursday-start':"1500", 'thursday-end':"1800", 'friday-start':"1500", 'friday-end':"1800", 'saturday-start':"1500", 'saturday-end':"1800"},  'description': "", 'link':"http://capcitytavern.com/menu/#!/Menu", 'pricing':"med",   'phone-number': "", 'address': "1247 Bannock Street Denver CO 80204", 'other-amenities': ['','',''], 'has-drink':true, 'has-food':true},</v>
      </c>
      <c r="AY56" t="str">
        <f t="shared" ref="AY56" si="208">IF(AS56&gt;0,"&lt;img src=@img/outdoor.png@&gt;","")</f>
        <v/>
      </c>
      <c r="AZ56" t="str">
        <f t="shared" ref="AZ56" si="209">IF(AT56&gt;0,"&lt;img src=@img/pets.png@&gt;","")</f>
        <v/>
      </c>
      <c r="BA56" t="str">
        <f t="shared" ref="BA56" si="210">IF(AU56="hard","&lt;img src=@img/hard.png@&gt;",IF(AU56="medium","&lt;img src=@img/medium.png@&gt;",IF(AU56="easy","&lt;img src=@img/easy.png@&gt;","")))</f>
        <v/>
      </c>
      <c r="BB56" t="str">
        <f t="shared" ref="BB56" si="211">IF(AV56="true","&lt;img src=@img/drinkicon.png@&gt;","")</f>
        <v>&lt;img src=@img/drinkicon.png@&gt;</v>
      </c>
      <c r="BC56" t="str">
        <f t="shared" ref="BC56" si="212">IF(AW56="true","&lt;img src=@img/foodicon.png@&gt;","")</f>
        <v>&lt;img src=@img/foodicon.png@&gt;</v>
      </c>
      <c r="BD56" t="str">
        <f t="shared" ref="BD56" si="213">CONCATENATE(AY56,AZ56,BA56,BB56,BC56,BK56)</f>
        <v>&lt;img src=@img/drinkicon.png@&gt;&lt;img src=@img/foodicon.png@&gt;</v>
      </c>
      <c r="BE56" t="str">
        <f t="shared" ref="BE56" si="214">CONCATENATE(IF(AS56&gt;0,"outdoor ",""),IF(AT56&gt;0,"pet ",""),IF(AV56="true","drink ",""),IF(AW56="true","food ",""),AU56," ",E56," ",C56,IF(BJ56=TRUE," kid",""))</f>
        <v>drink food  med capital</v>
      </c>
      <c r="BF56" t="str">
        <f t="shared" ref="BF56" si="215">IF(C56="highlands","Highlands",IF(C56="Washington","Washington Park",IF(C56="Downtown","Downtown",IF(C56="city","City Park",IF(C56="Uptown","Uptown",IF(C56="capital","Capital Hill",IF(C56="Ballpark","Ballpark",IF(C56="LoDo","LoDo",IF(C56="ranch","Highlands Ranch",IF(C56="five","Five Points",IF(C56="stapleton","Stapleton",IF(C56="Cherry","Cherry Creek",IF(C56="dtc","DTC",IF(C56="Baker","Baker",IF(C56="Lakewood","Lakewood",IF(C56="Westminster","Westminster",IF(C56="lowery","Lowery",IF(C56="meadows","Park Meadows",IF(C56="larimer","Larimer Square",IF(C56="RiNo","RiNo",IF(C56="aurora","Aurora","")))))))))))))))))))))</f>
        <v>Capital Hill</v>
      </c>
      <c r="BG56">
        <v>39.736179999999997</v>
      </c>
      <c r="BH56">
        <v>-104.99069</v>
      </c>
      <c r="BI56" t="str">
        <f t="shared" ref="BI56" si="216">CONCATENATE("[",BG56,",",BH56,"],")</f>
        <v>[39.73618,-104.99069],</v>
      </c>
    </row>
    <row r="57" spans="2:64" ht="18.75" customHeight="1" x14ac:dyDescent="0.25">
      <c r="B57" t="s">
        <v>1328</v>
      </c>
      <c r="C57" t="s">
        <v>936</v>
      </c>
      <c r="E57" t="s">
        <v>952</v>
      </c>
      <c r="G57" s="20" t="s">
        <v>1329</v>
      </c>
      <c r="J57">
        <v>1500</v>
      </c>
      <c r="K57">
        <v>1800</v>
      </c>
      <c r="L57">
        <v>1500</v>
      </c>
      <c r="M57">
        <v>1800</v>
      </c>
      <c r="N57">
        <v>1500</v>
      </c>
      <c r="O57">
        <v>1800</v>
      </c>
      <c r="P57">
        <v>1500</v>
      </c>
      <c r="Q57">
        <v>1800</v>
      </c>
      <c r="R57">
        <v>1500</v>
      </c>
      <c r="S57">
        <v>1800</v>
      </c>
      <c r="V57" s="21" t="s">
        <v>1330</v>
      </c>
      <c r="W57" t="str">
        <f t="shared" ref="W57" si="217">IF(H57&gt;0,H57/100,"")</f>
        <v/>
      </c>
      <c r="X57" t="str">
        <f t="shared" ref="X57" si="218">IF(I57&gt;0,I57/100,"")</f>
        <v/>
      </c>
      <c r="Y57">
        <f t="shared" ref="Y57" si="219">IF(J57&gt;0,J57/100,"")</f>
        <v>15</v>
      </c>
      <c r="Z57">
        <f t="shared" ref="Z57" si="220">IF(K57&gt;0,K57/100,"")</f>
        <v>18</v>
      </c>
      <c r="AA57">
        <f t="shared" ref="AA57" si="221">IF(L57&gt;0,L57/100,"")</f>
        <v>15</v>
      </c>
      <c r="AB57">
        <f t="shared" ref="AB57" si="222">IF(M57&gt;0,M57/100,"")</f>
        <v>18</v>
      </c>
      <c r="AC57">
        <f t="shared" ref="AC57" si="223">IF(N57&gt;0,N57/100,"")</f>
        <v>15</v>
      </c>
      <c r="AD57">
        <f t="shared" ref="AD57" si="224">IF(O57&gt;0,O57/100,"")</f>
        <v>18</v>
      </c>
      <c r="AE57">
        <f t="shared" ref="AE57" si="225">IF(P57&gt;0,P57/100,"")</f>
        <v>15</v>
      </c>
      <c r="AF57">
        <f t="shared" ref="AF57" si="226">IF(Q57&gt;0,Q57/100,"")</f>
        <v>18</v>
      </c>
      <c r="AG57">
        <f t="shared" ref="AG57" si="227">IF(R57&gt;0,R57/100,"")</f>
        <v>15</v>
      </c>
      <c r="AH57">
        <f t="shared" ref="AH57" si="228">IF(S57&gt;0,S57/100,"")</f>
        <v>18</v>
      </c>
      <c r="AI57" t="str">
        <f t="shared" ref="AI57" si="229">IF(T57&gt;0,T57/100,"")</f>
        <v/>
      </c>
      <c r="AJ57" t="str">
        <f t="shared" ref="AJ57" si="230">IF(U57&gt;0,U57/100,"")</f>
        <v/>
      </c>
      <c r="AK57" t="str">
        <f t="shared" ref="AK57" si="231">IF(H57&gt;0,CONCATENATE(IF(W57&lt;=12,W57,W57-12),IF(OR(W57&lt;12,W57=24),"am","pm"),"-",IF(X57&lt;=12,X57,X57-12),IF(OR(X57&lt;12,X57=24),"am","pm")),"")</f>
        <v/>
      </c>
      <c r="AL57" t="str">
        <f t="shared" ref="AL57" si="232">IF(J57&gt;0,CONCATENATE(IF(Y57&lt;=12,Y57,Y57-12),IF(OR(Y57&lt;12,Y57=24),"am","pm"),"-",IF(Z57&lt;=12,Z57,Z57-12),IF(OR(Z57&lt;12,Z57=24),"am","pm")),"")</f>
        <v>3pm-6pm</v>
      </c>
      <c r="AM57" t="str">
        <f t="shared" ref="AM57" si="233">IF(L57&gt;0,CONCATENATE(IF(AA57&lt;=12,AA57,AA57-12),IF(OR(AA57&lt;12,AA57=24),"am","pm"),"-",IF(AB57&lt;=12,AB57,AB57-12),IF(OR(AB57&lt;12,AB57=24),"am","pm")),"")</f>
        <v>3pm-6pm</v>
      </c>
      <c r="AN57" t="str">
        <f t="shared" ref="AN57" si="234">IF(N57&gt;0,CONCATENATE(IF(AC57&lt;=12,AC57,AC57-12),IF(OR(AC57&lt;12,AC57=24),"am","pm"),"-",IF(AD57&lt;=12,AD57,AD57-12),IF(OR(AD57&lt;12,AD57=24),"am","pm")),"")</f>
        <v>3pm-6pm</v>
      </c>
      <c r="AO57" t="str">
        <f t="shared" ref="AO57" si="235">IF(P57&gt;0,CONCATENATE(IF(AE57&lt;=12,AE57,AE57-12),IF(OR(AE57&lt;12,AE57=24),"am","pm"),"-",IF(AF57&lt;=12,AF57,AF57-12),IF(OR(AF57&lt;12,AF57=24),"am","pm")),"")</f>
        <v>3pm-6pm</v>
      </c>
      <c r="AP57" t="str">
        <f t="shared" ref="AP57" si="236">IF(R57&gt;0,CONCATENATE(IF(AG57&lt;=12,AG57,AG57-12),IF(OR(AG57&lt;12,AG57=24),"am","pm"),"-",IF(AH57&lt;=12,AH57,AH57-12),IF(OR(AH57&lt;12,AH57=24),"am","pm")),"")</f>
        <v>3pm-6pm</v>
      </c>
      <c r="AQ57" t="str">
        <f t="shared" ref="AQ57" si="237">IF(T57&gt;0,CONCATENATE(IF(AI57&lt;=12,AI57,AI57-12),IF(OR(AI57&lt;12,AI57=24),"am","pm"),"-",IF(AJ57&lt;=12,AJ57,AJ57-12),IF(OR(AJ57&lt;12,AJ57=24),"am","pm")),"")</f>
        <v/>
      </c>
      <c r="AR57" s="1" t="s">
        <v>1331</v>
      </c>
      <c r="AV57" s="4" t="s">
        <v>28</v>
      </c>
      <c r="AW57" s="4" t="s">
        <v>28</v>
      </c>
      <c r="AX57" s="8" t="str">
        <f t="shared" ref="AX57" si="238">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"Capital Hill Tavern",
    'area': "capital",'hours': {
      'sunday-start':"", 'sunday-end':"", 'monday-start':"1500", 'monday-end':"1800", 'tuesday-start':"1500", 'tuesday-end':"1800", 'wednesday-start':"1500", 'wednesday-end':"1800", 'thursday-start':"1500", 'thursday-end':"1800", 'friday-start':"1500", 'friday-end':"1800", 'saturday-start':"", 'saturday-end':""},  'description': "Two happy hours Monday- Friday! 3-6pm and again 9-11pm&lt;br&gt;$3 Coors and PBR&lt;br&gt;$4 Jager and Fireball&lt;br&gt;$5 Cheese Bread&lt;br&gt;$6 Wings&lt;br&gt;$5 Titos and Jameson All Day Every Day!", 'link':"https://capitolhilltavern.com/", 'pricing':"med",   'phone-number': "", 'address': "1225 Logan Street Denver Co", 'other-amenities': ['','',''], 'has-drink':true, 'has-food':true},</v>
      </c>
      <c r="AY57" t="str">
        <f t="shared" ref="AY57" si="239">IF(AS57&gt;0,"&lt;img src=@img/outdoor.png@&gt;","")</f>
        <v/>
      </c>
      <c r="AZ57" t="str">
        <f t="shared" ref="AZ57" si="240">IF(AT57&gt;0,"&lt;img src=@img/pets.png@&gt;","")</f>
        <v/>
      </c>
      <c r="BA57" t="str">
        <f t="shared" ref="BA57" si="241">IF(AU57="hard","&lt;img src=@img/hard.png@&gt;",IF(AU57="medium","&lt;img src=@img/medium.png@&gt;",IF(AU57="easy","&lt;img src=@img/easy.png@&gt;","")))</f>
        <v/>
      </c>
      <c r="BB57" t="str">
        <f t="shared" ref="BB57" si="242">IF(AV57="true","&lt;img src=@img/drinkicon.png@&gt;","")</f>
        <v>&lt;img src=@img/drinkicon.png@&gt;</v>
      </c>
      <c r="BC57" t="str">
        <f t="shared" ref="BC57" si="243">IF(AW57="true","&lt;img src=@img/foodicon.png@&gt;","")</f>
        <v>&lt;img src=@img/foodicon.png@&gt;</v>
      </c>
      <c r="BD57" t="str">
        <f t="shared" ref="BD57" si="244">CONCATENATE(AY57,AZ57,BA57,BB57,BC57,BK57)</f>
        <v>&lt;img src=@img/drinkicon.png@&gt;&lt;img src=@img/foodicon.png@&gt;</v>
      </c>
      <c r="BE57" t="str">
        <f t="shared" ref="BE57" si="245">CONCATENATE(IF(AS57&gt;0,"outdoor ",""),IF(AT57&gt;0,"pet ",""),IF(AV57="true","drink ",""),IF(AW57="true","food ",""),AU57," ",E57," ",C57,IF(BJ57=TRUE," kid",""))</f>
        <v>drink food  med capital</v>
      </c>
      <c r="BF57" t="str">
        <f t="shared" ref="BF57" si="246">IF(C57="highlands","Highlands",IF(C57="Washington","Washington Park",IF(C57="Downtown","Downtown",IF(C57="city","City Park",IF(C57="Uptown","Uptown",IF(C57="capital","Capital Hill",IF(C57="Ballpark","Ballpark",IF(C57="LoDo","LoDo",IF(C57="ranch","Highlands Ranch",IF(C57="five","Five Points",IF(C57="stapleton","Stapleton",IF(C57="Cherry","Cherry Creek",IF(C57="dtc","DTC",IF(C57="Baker","Baker",IF(C57="Lakewood","Lakewood",IF(C57="Westminster","Westminster",IF(C57="lowery","Lowery",IF(C57="meadows","Park Meadows",IF(C57="larimer","Larimer Square",IF(C57="RiNo","RiNo",IF(C57="aurora","Aurora","")))))))))))))))))))))</f>
        <v>Capital Hill</v>
      </c>
      <c r="BG57">
        <v>39.735570000000003</v>
      </c>
      <c r="BH57">
        <v>-104.98265000000001</v>
      </c>
      <c r="BI57" t="str">
        <f t="shared" ref="BI57" si="247">CONCATENATE("[",BG57,",",BH57,"],")</f>
        <v>[39.73557,-104.98265],</v>
      </c>
    </row>
    <row r="58" spans="2:64" ht="18.75" customHeight="1" x14ac:dyDescent="0.25">
      <c r="B58" t="s">
        <v>67</v>
      </c>
      <c r="C58" t="s">
        <v>719</v>
      </c>
      <c r="E58" t="s">
        <v>952</v>
      </c>
      <c r="G58" t="s">
        <v>361</v>
      </c>
      <c r="H58" t="s">
        <v>328</v>
      </c>
      <c r="I58" t="s">
        <v>330</v>
      </c>
      <c r="J58" t="s">
        <v>328</v>
      </c>
      <c r="K58" t="s">
        <v>330</v>
      </c>
      <c r="L58" t="s">
        <v>328</v>
      </c>
      <c r="M58" t="s">
        <v>330</v>
      </c>
      <c r="N58" t="s">
        <v>328</v>
      </c>
      <c r="O58" t="s">
        <v>330</v>
      </c>
      <c r="P58" t="s">
        <v>328</v>
      </c>
      <c r="Q58" t="s">
        <v>330</v>
      </c>
      <c r="R58" t="s">
        <v>328</v>
      </c>
      <c r="S58" t="s">
        <v>330</v>
      </c>
      <c r="T58" t="s">
        <v>328</v>
      </c>
      <c r="U58" t="s">
        <v>330</v>
      </c>
      <c r="V58" t="s">
        <v>1173</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2" t="s">
        <v>541</v>
      </c>
      <c r="AV58" s="4" t="s">
        <v>28</v>
      </c>
      <c r="AW58" s="4" t="s">
        <v>28</v>
      </c>
      <c r="AX58"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8" t="str">
        <f t="shared" si="53"/>
        <v/>
      </c>
      <c r="AZ58" t="str">
        <f t="shared" si="54"/>
        <v/>
      </c>
      <c r="BA58" t="str">
        <f t="shared" si="55"/>
        <v/>
      </c>
      <c r="BB58" t="str">
        <f t="shared" si="56"/>
        <v>&lt;img src=@img/drinkicon.png@&gt;</v>
      </c>
      <c r="BC58" t="str">
        <f t="shared" si="57"/>
        <v>&lt;img src=@img/foodicon.png@&gt;</v>
      </c>
      <c r="BD58" t="str">
        <f t="shared" si="58"/>
        <v>&lt;img src=@img/drinkicon.png@&gt;&lt;img src=@img/foodicon.png@&gt;</v>
      </c>
      <c r="BE58" t="str">
        <f t="shared" si="59"/>
        <v>drink food  med highlands</v>
      </c>
      <c r="BF58" t="str">
        <f t="shared" si="60"/>
        <v>Highlands</v>
      </c>
      <c r="BG58">
        <v>39.757385999999997</v>
      </c>
      <c r="BH58">
        <v>-105.008503</v>
      </c>
      <c r="BI58" t="str">
        <f t="shared" si="61"/>
        <v>[39.757386,-105.008503],</v>
      </c>
      <c r="BK58" t="str">
        <f t="shared" ref="BK58:BK67" si="248">IF(BJ58&gt;0,"&lt;img src=@img/kidicon.png@&gt;","")</f>
        <v/>
      </c>
      <c r="BL58" s="7"/>
    </row>
    <row r="59" spans="2:64" ht="18.75" customHeight="1" x14ac:dyDescent="0.25">
      <c r="B59" t="s">
        <v>68</v>
      </c>
      <c r="C59" t="s">
        <v>723</v>
      </c>
      <c r="E59" t="s">
        <v>952</v>
      </c>
      <c r="G59" t="s">
        <v>362</v>
      </c>
      <c r="H59" t="s">
        <v>328</v>
      </c>
      <c r="I59" t="s">
        <v>330</v>
      </c>
      <c r="J59" t="s">
        <v>328</v>
      </c>
      <c r="K59" t="s">
        <v>330</v>
      </c>
      <c r="L59" t="s">
        <v>328</v>
      </c>
      <c r="M59" t="s">
        <v>330</v>
      </c>
      <c r="N59" t="s">
        <v>328</v>
      </c>
      <c r="O59" t="s">
        <v>330</v>
      </c>
      <c r="P59" t="s">
        <v>328</v>
      </c>
      <c r="Q59" t="s">
        <v>330</v>
      </c>
      <c r="R59" t="s">
        <v>328</v>
      </c>
      <c r="S59" t="s">
        <v>330</v>
      </c>
      <c r="T59" t="s">
        <v>328</v>
      </c>
      <c r="U59" t="s">
        <v>330</v>
      </c>
      <c r="V59" t="s">
        <v>957</v>
      </c>
      <c r="W59">
        <f t="shared" si="31"/>
        <v>15</v>
      </c>
      <c r="X59">
        <f t="shared" si="32"/>
        <v>18</v>
      </c>
      <c r="Y59">
        <f t="shared" si="33"/>
        <v>15</v>
      </c>
      <c r="Z59">
        <f t="shared" si="34"/>
        <v>18</v>
      </c>
      <c r="AA59">
        <f t="shared" si="35"/>
        <v>15</v>
      </c>
      <c r="AB59">
        <f t="shared" si="36"/>
        <v>18</v>
      </c>
      <c r="AC59">
        <f t="shared" si="37"/>
        <v>15</v>
      </c>
      <c r="AD59">
        <f t="shared" si="38"/>
        <v>18</v>
      </c>
      <c r="AE59">
        <f t="shared" si="39"/>
        <v>15</v>
      </c>
      <c r="AF59">
        <f t="shared" si="40"/>
        <v>18</v>
      </c>
      <c r="AG59">
        <f t="shared" si="41"/>
        <v>15</v>
      </c>
      <c r="AH59">
        <f t="shared" si="42"/>
        <v>18</v>
      </c>
      <c r="AI59">
        <f t="shared" si="43"/>
        <v>15</v>
      </c>
      <c r="AJ59">
        <f t="shared" si="44"/>
        <v>18</v>
      </c>
      <c r="AK59" t="str">
        <f t="shared" si="45"/>
        <v>3pm-6pm</v>
      </c>
      <c r="AL59" t="str">
        <f t="shared" si="46"/>
        <v>3pm-6pm</v>
      </c>
      <c r="AM59" t="str">
        <f t="shared" si="47"/>
        <v>3pm-6pm</v>
      </c>
      <c r="AN59" t="str">
        <f t="shared" si="48"/>
        <v>3pm-6pm</v>
      </c>
      <c r="AO59" t="str">
        <f t="shared" si="49"/>
        <v>3pm-6pm</v>
      </c>
      <c r="AP59" t="str">
        <f t="shared" si="50"/>
        <v>3pm-6pm</v>
      </c>
      <c r="AQ59" t="str">
        <f t="shared" si="51"/>
        <v>3pm-6pm</v>
      </c>
      <c r="AR59" s="5" t="s">
        <v>542</v>
      </c>
      <c r="AV59" s="4" t="s">
        <v>28</v>
      </c>
      <c r="AW59" s="4" t="s">
        <v>28</v>
      </c>
      <c r="AX59"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9" t="str">
        <f t="shared" si="53"/>
        <v/>
      </c>
      <c r="AZ59" t="str">
        <f t="shared" si="54"/>
        <v/>
      </c>
      <c r="BA59" t="str">
        <f t="shared" si="55"/>
        <v/>
      </c>
      <c r="BB59" t="str">
        <f t="shared" si="56"/>
        <v>&lt;img src=@img/drinkicon.png@&gt;</v>
      </c>
      <c r="BC59" t="str">
        <f t="shared" si="57"/>
        <v>&lt;img src=@img/foodicon.png@&gt;</v>
      </c>
      <c r="BD59" t="str">
        <f t="shared" si="58"/>
        <v>&lt;img src=@img/drinkicon.png@&gt;&lt;img src=@img/foodicon.png@&gt;</v>
      </c>
      <c r="BE59" t="str">
        <f t="shared" si="59"/>
        <v>drink food  med five</v>
      </c>
      <c r="BF59" t="str">
        <f t="shared" si="60"/>
        <v>Five Points</v>
      </c>
      <c r="BG59">
        <v>39.757652999999998</v>
      </c>
      <c r="BH59">
        <v>-104.98612</v>
      </c>
      <c r="BI59" t="str">
        <f t="shared" si="61"/>
        <v>[39.757653,-104.98612],</v>
      </c>
      <c r="BK59" t="str">
        <f t="shared" si="248"/>
        <v/>
      </c>
      <c r="BL59" s="7"/>
    </row>
    <row r="60" spans="2:64" ht="18.75" customHeight="1" x14ac:dyDescent="0.25">
      <c r="B60" t="s">
        <v>731</v>
      </c>
      <c r="C60" t="s">
        <v>722</v>
      </c>
      <c r="E60" t="s">
        <v>954</v>
      </c>
      <c r="G60" s="8" t="s">
        <v>732</v>
      </c>
      <c r="J60">
        <v>1500</v>
      </c>
      <c r="K60">
        <v>1800</v>
      </c>
      <c r="L60">
        <v>1500</v>
      </c>
      <c r="M60">
        <v>1800</v>
      </c>
      <c r="N60">
        <v>1500</v>
      </c>
      <c r="O60">
        <v>1800</v>
      </c>
      <c r="P60">
        <v>1500</v>
      </c>
      <c r="Q60">
        <v>1800</v>
      </c>
      <c r="R60">
        <v>1500</v>
      </c>
      <c r="S60">
        <v>1800</v>
      </c>
      <c r="V60" t="s">
        <v>852</v>
      </c>
      <c r="W60" t="str">
        <f t="shared" si="31"/>
        <v/>
      </c>
      <c r="X60" t="str">
        <f t="shared" si="32"/>
        <v/>
      </c>
      <c r="Y60">
        <f t="shared" si="33"/>
        <v>15</v>
      </c>
      <c r="Z60">
        <f t="shared" si="34"/>
        <v>18</v>
      </c>
      <c r="AA60">
        <f t="shared" si="35"/>
        <v>15</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3pm-6pm</v>
      </c>
      <c r="AM60" t="str">
        <f t="shared" si="47"/>
        <v>3pm-6pm</v>
      </c>
      <c r="AN60" t="str">
        <f t="shared" si="48"/>
        <v>3pm-6pm</v>
      </c>
      <c r="AO60" t="str">
        <f t="shared" si="49"/>
        <v>3pm-6pm</v>
      </c>
      <c r="AP60" t="str">
        <f t="shared" si="50"/>
        <v>3pm-6pm</v>
      </c>
      <c r="AQ60" t="str">
        <f t="shared" si="51"/>
        <v/>
      </c>
      <c r="AR60" s="13" t="s">
        <v>851</v>
      </c>
      <c r="AV60" s="4" t="s">
        <v>28</v>
      </c>
      <c r="AW60" s="4" t="s">
        <v>29</v>
      </c>
      <c r="AX60"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60" t="str">
        <f t="shared" si="53"/>
        <v/>
      </c>
      <c r="AZ60" t="str">
        <f t="shared" si="54"/>
        <v/>
      </c>
      <c r="BA60" t="str">
        <f t="shared" si="55"/>
        <v/>
      </c>
      <c r="BB60" t="str">
        <f t="shared" si="56"/>
        <v>&lt;img src=@img/drinkicon.png@&gt;</v>
      </c>
      <c r="BC60" t="str">
        <f t="shared" si="57"/>
        <v/>
      </c>
      <c r="BD60" t="str">
        <f t="shared" si="58"/>
        <v>&lt;img src=@img/drinkicon.png@&gt;</v>
      </c>
      <c r="BE60" t="str">
        <f t="shared" si="59"/>
        <v>drink  low aurora</v>
      </c>
      <c r="BF60" t="str">
        <f t="shared" si="60"/>
        <v>Aurora</v>
      </c>
      <c r="BG60">
        <v>39.675908</v>
      </c>
      <c r="BH60">
        <v>-104.84568</v>
      </c>
      <c r="BI60" t="str">
        <f t="shared" si="61"/>
        <v>[39.675908,-104.84568],</v>
      </c>
      <c r="BK60" t="str">
        <f t="shared" si="248"/>
        <v/>
      </c>
    </row>
    <row r="61" spans="2:64" ht="18.75" customHeight="1" x14ac:dyDescent="0.25">
      <c r="B61" t="s">
        <v>1261</v>
      </c>
      <c r="C61" t="s">
        <v>720</v>
      </c>
      <c r="E61" t="s">
        <v>952</v>
      </c>
      <c r="G61" t="s">
        <v>363</v>
      </c>
      <c r="H61" t="s">
        <v>328</v>
      </c>
      <c r="I61" t="s">
        <v>330</v>
      </c>
      <c r="J61" t="s">
        <v>328</v>
      </c>
      <c r="K61" t="s">
        <v>330</v>
      </c>
      <c r="L61" t="s">
        <v>328</v>
      </c>
      <c r="M61" t="s">
        <v>330</v>
      </c>
      <c r="N61" t="s">
        <v>328</v>
      </c>
      <c r="O61" t="s">
        <v>330</v>
      </c>
      <c r="P61" t="s">
        <v>328</v>
      </c>
      <c r="Q61" t="s">
        <v>330</v>
      </c>
      <c r="R61" t="s">
        <v>328</v>
      </c>
      <c r="S61" t="s">
        <v>330</v>
      </c>
      <c r="T61" t="s">
        <v>328</v>
      </c>
      <c r="U61" t="s">
        <v>330</v>
      </c>
      <c r="V61" t="s">
        <v>220</v>
      </c>
      <c r="W61">
        <f t="shared" si="31"/>
        <v>15</v>
      </c>
      <c r="X61">
        <f t="shared" si="32"/>
        <v>18</v>
      </c>
      <c r="Y61">
        <f t="shared" si="33"/>
        <v>15</v>
      </c>
      <c r="Z61">
        <f t="shared" si="34"/>
        <v>18</v>
      </c>
      <c r="AA61">
        <f t="shared" si="35"/>
        <v>15</v>
      </c>
      <c r="AB61">
        <f t="shared" si="36"/>
        <v>18</v>
      </c>
      <c r="AC61">
        <f t="shared" si="37"/>
        <v>15</v>
      </c>
      <c r="AD61">
        <f t="shared" si="38"/>
        <v>18</v>
      </c>
      <c r="AE61">
        <f t="shared" si="39"/>
        <v>15</v>
      </c>
      <c r="AF61">
        <f t="shared" si="40"/>
        <v>18</v>
      </c>
      <c r="AG61">
        <f t="shared" si="41"/>
        <v>15</v>
      </c>
      <c r="AH61">
        <f t="shared" si="42"/>
        <v>18</v>
      </c>
      <c r="AI61">
        <f t="shared" si="43"/>
        <v>15</v>
      </c>
      <c r="AJ61">
        <f t="shared" si="44"/>
        <v>18</v>
      </c>
      <c r="AK61" t="str">
        <f t="shared" si="45"/>
        <v>3pm-6pm</v>
      </c>
      <c r="AL61" t="str">
        <f t="shared" si="46"/>
        <v>3pm-6pm</v>
      </c>
      <c r="AM61" t="str">
        <f t="shared" si="47"/>
        <v>3pm-6pm</v>
      </c>
      <c r="AN61" t="str">
        <f t="shared" si="48"/>
        <v>3pm-6pm</v>
      </c>
      <c r="AO61" t="str">
        <f t="shared" si="49"/>
        <v>3pm-6pm</v>
      </c>
      <c r="AP61" t="str">
        <f t="shared" si="50"/>
        <v>3pm-6pm</v>
      </c>
      <c r="AQ61" t="str">
        <f t="shared" si="51"/>
        <v>3pm-6pm</v>
      </c>
      <c r="AR61" s="1" t="s">
        <v>543</v>
      </c>
      <c r="AV61" s="4" t="s">
        <v>28</v>
      </c>
      <c r="AW61" s="4" t="s">
        <v>29</v>
      </c>
      <c r="AX61" s="8" t="str">
        <f t="shared" si="52"/>
        <v>{
    'name': "Caseys Bistro and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61" t="str">
        <f t="shared" si="53"/>
        <v/>
      </c>
      <c r="AZ61" t="str">
        <f t="shared" si="54"/>
        <v/>
      </c>
      <c r="BA61" t="str">
        <f t="shared" si="55"/>
        <v/>
      </c>
      <c r="BB61" t="str">
        <f t="shared" si="56"/>
        <v>&lt;img src=@img/drinkicon.png@&gt;</v>
      </c>
      <c r="BC61" t="str">
        <f t="shared" si="57"/>
        <v/>
      </c>
      <c r="BD61" t="str">
        <f t="shared" si="58"/>
        <v>&lt;img src=@img/drinkicon.png@&gt;</v>
      </c>
      <c r="BE61" t="str">
        <f t="shared" si="59"/>
        <v>drink  med stapleton</v>
      </c>
      <c r="BF61" t="str">
        <f t="shared" si="60"/>
        <v>Stapleton</v>
      </c>
      <c r="BG61">
        <v>39.758181999999998</v>
      </c>
      <c r="BH61">
        <v>-104.902855</v>
      </c>
      <c r="BI61" t="str">
        <f t="shared" si="61"/>
        <v>[39.758182,-104.902855],</v>
      </c>
      <c r="BK61" t="str">
        <f t="shared" si="248"/>
        <v/>
      </c>
      <c r="BL61" s="7" t="s">
        <v>937</v>
      </c>
    </row>
    <row r="62" spans="2:64" ht="18.75" customHeight="1" x14ac:dyDescent="0.25">
      <c r="B62" t="s">
        <v>772</v>
      </c>
      <c r="C62" t="s">
        <v>720</v>
      </c>
      <c r="E62" t="s">
        <v>952</v>
      </c>
      <c r="G62" s="8" t="s">
        <v>773</v>
      </c>
      <c r="H62">
        <v>1600</v>
      </c>
      <c r="I62">
        <v>1800</v>
      </c>
      <c r="J62">
        <v>1600</v>
      </c>
      <c r="K62">
        <v>1800</v>
      </c>
      <c r="L62">
        <v>1600</v>
      </c>
      <c r="M62">
        <v>1800</v>
      </c>
      <c r="N62">
        <v>1600</v>
      </c>
      <c r="O62">
        <v>1800</v>
      </c>
      <c r="P62">
        <v>1600</v>
      </c>
      <c r="Q62">
        <v>1800</v>
      </c>
      <c r="R62">
        <v>1600</v>
      </c>
      <c r="S62">
        <v>1800</v>
      </c>
      <c r="V62" s="8" t="s">
        <v>986</v>
      </c>
      <c r="W62">
        <f t="shared" si="31"/>
        <v>16</v>
      </c>
      <c r="X62">
        <f t="shared" si="32"/>
        <v>18</v>
      </c>
      <c r="Y62">
        <f t="shared" si="33"/>
        <v>16</v>
      </c>
      <c r="Z62">
        <f t="shared" si="34"/>
        <v>18</v>
      </c>
      <c r="AA62">
        <f t="shared" si="35"/>
        <v>16</v>
      </c>
      <c r="AB62">
        <f t="shared" si="36"/>
        <v>18</v>
      </c>
      <c r="AC62">
        <f t="shared" si="37"/>
        <v>16</v>
      </c>
      <c r="AD62">
        <f t="shared" si="38"/>
        <v>18</v>
      </c>
      <c r="AE62">
        <f t="shared" si="39"/>
        <v>16</v>
      </c>
      <c r="AF62">
        <f t="shared" si="40"/>
        <v>18</v>
      </c>
      <c r="AG62">
        <f t="shared" si="41"/>
        <v>16</v>
      </c>
      <c r="AH62">
        <f t="shared" si="42"/>
        <v>18</v>
      </c>
      <c r="AI62" t="str">
        <f t="shared" si="43"/>
        <v/>
      </c>
      <c r="AJ62" t="str">
        <f t="shared" si="44"/>
        <v/>
      </c>
      <c r="AK62" t="str">
        <f t="shared" si="45"/>
        <v>4pm-6pm</v>
      </c>
      <c r="AL62" t="str">
        <f t="shared" si="46"/>
        <v>4pm-6pm</v>
      </c>
      <c r="AM62" t="str">
        <f t="shared" si="47"/>
        <v>4pm-6pm</v>
      </c>
      <c r="AN62" t="str">
        <f t="shared" si="48"/>
        <v>4pm-6pm</v>
      </c>
      <c r="AO62" t="str">
        <f t="shared" si="49"/>
        <v>4pm-6pm</v>
      </c>
      <c r="AP62" t="str">
        <f t="shared" si="50"/>
        <v>4pm-6pm</v>
      </c>
      <c r="AQ62" t="str">
        <f t="shared" si="51"/>
        <v/>
      </c>
      <c r="AR62" t="s">
        <v>885</v>
      </c>
      <c r="AV62" s="4" t="s">
        <v>29</v>
      </c>
      <c r="AW62" s="4" t="s">
        <v>28</v>
      </c>
      <c r="AX62"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62" t="str">
        <f t="shared" si="53"/>
        <v/>
      </c>
      <c r="AZ62" t="str">
        <f t="shared" si="54"/>
        <v/>
      </c>
      <c r="BA62" t="str">
        <f t="shared" si="55"/>
        <v/>
      </c>
      <c r="BB62" t="str">
        <f t="shared" si="56"/>
        <v/>
      </c>
      <c r="BC62" t="str">
        <f t="shared" si="57"/>
        <v>&lt;img src=@img/foodicon.png@&gt;</v>
      </c>
      <c r="BD62" t="str">
        <f t="shared" si="58"/>
        <v>&lt;img src=@img/foodicon.png@&gt;</v>
      </c>
      <c r="BE62" t="str">
        <f t="shared" si="59"/>
        <v>food  med stapleton</v>
      </c>
      <c r="BF62" t="str">
        <f t="shared" si="60"/>
        <v>Stapleton</v>
      </c>
      <c r="BG62">
        <v>39.75929</v>
      </c>
      <c r="BH62">
        <v>-104.868493</v>
      </c>
      <c r="BI62" t="str">
        <f t="shared" si="61"/>
        <v>[39.75929,-104.868493],</v>
      </c>
      <c r="BK62" t="str">
        <f t="shared" si="248"/>
        <v/>
      </c>
    </row>
    <row r="63" spans="2:64" ht="18.75" customHeight="1" x14ac:dyDescent="0.25">
      <c r="B63" t="s">
        <v>1292</v>
      </c>
      <c r="C63" t="s">
        <v>219</v>
      </c>
      <c r="E63" t="s">
        <v>952</v>
      </c>
      <c r="G63" t="s">
        <v>460</v>
      </c>
      <c r="J63" t="s">
        <v>332</v>
      </c>
      <c r="K63" t="s">
        <v>330</v>
      </c>
      <c r="L63" t="s">
        <v>332</v>
      </c>
      <c r="M63" t="s">
        <v>330</v>
      </c>
      <c r="N63" t="s">
        <v>328</v>
      </c>
      <c r="O63" t="s">
        <v>330</v>
      </c>
      <c r="P63" t="s">
        <v>328</v>
      </c>
      <c r="Q63" t="s">
        <v>330</v>
      </c>
      <c r="R63" t="s">
        <v>328</v>
      </c>
      <c r="S63" t="s">
        <v>330</v>
      </c>
      <c r="V63" t="s">
        <v>271</v>
      </c>
      <c r="W63" t="str">
        <f t="shared" si="31"/>
        <v/>
      </c>
      <c r="X63" t="str">
        <f t="shared" si="32"/>
        <v/>
      </c>
      <c r="Y63">
        <f t="shared" si="33"/>
        <v>17</v>
      </c>
      <c r="Z63">
        <f t="shared" si="34"/>
        <v>18</v>
      </c>
      <c r="AA63">
        <f t="shared" si="35"/>
        <v>17</v>
      </c>
      <c r="AB63">
        <f t="shared" si="36"/>
        <v>18</v>
      </c>
      <c r="AC63">
        <f t="shared" si="37"/>
        <v>15</v>
      </c>
      <c r="AD63">
        <f t="shared" si="38"/>
        <v>18</v>
      </c>
      <c r="AE63">
        <f t="shared" si="39"/>
        <v>15</v>
      </c>
      <c r="AF63">
        <f t="shared" si="40"/>
        <v>18</v>
      </c>
      <c r="AG63">
        <f t="shared" si="41"/>
        <v>15</v>
      </c>
      <c r="AH63">
        <f t="shared" si="42"/>
        <v>18</v>
      </c>
      <c r="AI63" t="str">
        <f t="shared" si="43"/>
        <v/>
      </c>
      <c r="AJ63" t="str">
        <f t="shared" si="44"/>
        <v/>
      </c>
      <c r="AK63" t="str">
        <f t="shared" si="45"/>
        <v/>
      </c>
      <c r="AL63" t="str">
        <f t="shared" si="46"/>
        <v>5pm-6pm</v>
      </c>
      <c r="AM63" t="str">
        <f t="shared" si="47"/>
        <v>5pm-6pm</v>
      </c>
      <c r="AN63" t="str">
        <f t="shared" si="48"/>
        <v>3pm-6pm</v>
      </c>
      <c r="AO63" t="str">
        <f t="shared" si="49"/>
        <v>3pm-6pm</v>
      </c>
      <c r="AP63" t="str">
        <f t="shared" si="50"/>
        <v>3pm-6pm</v>
      </c>
      <c r="AQ63" t="str">
        <f t="shared" si="51"/>
        <v/>
      </c>
      <c r="AR63" s="1" t="s">
        <v>636</v>
      </c>
      <c r="AV63" s="4" t="s">
        <v>28</v>
      </c>
      <c r="AW63" s="4" t="s">
        <v>28</v>
      </c>
      <c r="AX63" s="8" t="str">
        <f t="shared" si="52"/>
        <v>{
    'name': "Celtic on Market",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3" t="str">
        <f t="shared" si="53"/>
        <v/>
      </c>
      <c r="AZ63" t="str">
        <f t="shared" si="54"/>
        <v/>
      </c>
      <c r="BA63" t="str">
        <f t="shared" si="55"/>
        <v/>
      </c>
      <c r="BB63" t="str">
        <f t="shared" si="56"/>
        <v>&lt;img src=@img/drinkicon.png@&gt;</v>
      </c>
      <c r="BC63" t="str">
        <f t="shared" si="57"/>
        <v>&lt;img src=@img/foodicon.png@&gt;</v>
      </c>
      <c r="BD63" t="str">
        <f t="shared" si="58"/>
        <v>&lt;img src=@img/drinkicon.png@&gt;&lt;img src=@img/foodicon.png@&gt;</v>
      </c>
      <c r="BE63" t="str">
        <f t="shared" si="59"/>
        <v>drink food  med LoDo</v>
      </c>
      <c r="BF63" t="str">
        <f t="shared" si="60"/>
        <v>LoDo</v>
      </c>
      <c r="BG63">
        <v>39.747915999999996</v>
      </c>
      <c r="BH63">
        <v>-105.00027</v>
      </c>
      <c r="BI63" t="str">
        <f t="shared" si="61"/>
        <v>[39.747916,-105.00027],</v>
      </c>
      <c r="BK63" t="str">
        <f t="shared" si="248"/>
        <v/>
      </c>
      <c r="BL63" s="7"/>
    </row>
    <row r="64" spans="2:64" ht="18.75" customHeight="1" x14ac:dyDescent="0.25">
      <c r="B64" t="s">
        <v>183</v>
      </c>
      <c r="C64" t="s">
        <v>524</v>
      </c>
      <c r="E64" t="s">
        <v>954</v>
      </c>
      <c r="G64" t="s">
        <v>211</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323</v>
      </c>
      <c r="AT64" t="s">
        <v>326</v>
      </c>
      <c r="AV64" t="s">
        <v>29</v>
      </c>
      <c r="AW64" t="s">
        <v>29</v>
      </c>
      <c r="AX64"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4" t="str">
        <f t="shared" si="53"/>
        <v/>
      </c>
      <c r="AZ64" t="str">
        <f t="shared" si="54"/>
        <v>&lt;img src=@img/pets.png@&gt;</v>
      </c>
      <c r="BA64" t="str">
        <f t="shared" si="55"/>
        <v/>
      </c>
      <c r="BB64" t="str">
        <f t="shared" si="56"/>
        <v/>
      </c>
      <c r="BC64" t="str">
        <f t="shared" si="57"/>
        <v/>
      </c>
      <c r="BD64" t="str">
        <f t="shared" si="58"/>
        <v>&lt;img src=@img/pets.png@&gt;</v>
      </c>
      <c r="BE64" t="str">
        <f t="shared" si="59"/>
        <v>pet  low Washington</v>
      </c>
      <c r="BF64" t="str">
        <f t="shared" si="60"/>
        <v>Washington Park</v>
      </c>
      <c r="BG64">
        <v>39.699542999999998</v>
      </c>
      <c r="BH64">
        <v>-105.0012</v>
      </c>
      <c r="BI64" t="str">
        <f t="shared" si="61"/>
        <v>[39.699543,-105.0012],</v>
      </c>
      <c r="BK64" t="str">
        <f t="shared" si="248"/>
        <v/>
      </c>
      <c r="BL64" s="7"/>
    </row>
    <row r="65" spans="2:64" ht="18.75" customHeight="1" x14ac:dyDescent="0.25">
      <c r="B65" t="s">
        <v>69</v>
      </c>
      <c r="C65" t="s">
        <v>524</v>
      </c>
      <c r="E65" t="s">
        <v>952</v>
      </c>
      <c r="G65" t="s">
        <v>364</v>
      </c>
      <c r="H65" t="s">
        <v>335</v>
      </c>
      <c r="I65" t="s">
        <v>330</v>
      </c>
      <c r="L65" t="s">
        <v>335</v>
      </c>
      <c r="M65" t="s">
        <v>336</v>
      </c>
      <c r="N65" t="s">
        <v>335</v>
      </c>
      <c r="O65" t="s">
        <v>336</v>
      </c>
      <c r="P65" t="s">
        <v>335</v>
      </c>
      <c r="Q65" t="s">
        <v>330</v>
      </c>
      <c r="R65" t="s">
        <v>335</v>
      </c>
      <c r="S65" t="s">
        <v>330</v>
      </c>
      <c r="T65" t="s">
        <v>335</v>
      </c>
      <c r="U65" t="s">
        <v>330</v>
      </c>
      <c r="V65" t="s">
        <v>1199</v>
      </c>
      <c r="W65">
        <f t="shared" si="31"/>
        <v>16</v>
      </c>
      <c r="X65">
        <f t="shared" si="32"/>
        <v>18</v>
      </c>
      <c r="Y65" t="str">
        <f t="shared" si="33"/>
        <v/>
      </c>
      <c r="Z65" t="str">
        <f t="shared" si="34"/>
        <v/>
      </c>
      <c r="AA65">
        <f t="shared" si="35"/>
        <v>16</v>
      </c>
      <c r="AB65">
        <f t="shared" si="36"/>
        <v>21</v>
      </c>
      <c r="AC65">
        <f t="shared" si="37"/>
        <v>16</v>
      </c>
      <c r="AD65">
        <f t="shared" si="38"/>
        <v>21</v>
      </c>
      <c r="AE65">
        <f t="shared" si="39"/>
        <v>16</v>
      </c>
      <c r="AF65">
        <f t="shared" si="40"/>
        <v>18</v>
      </c>
      <c r="AG65">
        <f t="shared" si="41"/>
        <v>16</v>
      </c>
      <c r="AH65">
        <f t="shared" si="42"/>
        <v>18</v>
      </c>
      <c r="AI65">
        <f t="shared" si="43"/>
        <v>16</v>
      </c>
      <c r="AJ65">
        <f t="shared" si="44"/>
        <v>18</v>
      </c>
      <c r="AK65" t="str">
        <f t="shared" si="45"/>
        <v>4pm-6pm</v>
      </c>
      <c r="AL65" t="str">
        <f t="shared" si="46"/>
        <v/>
      </c>
      <c r="AM65" t="str">
        <f t="shared" si="47"/>
        <v>4pm-9pm</v>
      </c>
      <c r="AN65" t="str">
        <f t="shared" si="48"/>
        <v>4pm-9pm</v>
      </c>
      <c r="AO65" t="str">
        <f t="shared" si="49"/>
        <v>4pm-6pm</v>
      </c>
      <c r="AP65" t="str">
        <f t="shared" si="50"/>
        <v>4pm-6pm</v>
      </c>
      <c r="AQ65" t="str">
        <f t="shared" si="51"/>
        <v>4pm-6pm</v>
      </c>
      <c r="AR65" s="2" t="s">
        <v>544</v>
      </c>
      <c r="AV65" s="4" t="s">
        <v>28</v>
      </c>
      <c r="AW65" s="4" t="s">
        <v>28</v>
      </c>
      <c r="AX65"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Washington</v>
      </c>
      <c r="BF65" t="str">
        <f t="shared" si="60"/>
        <v>Washington Park</v>
      </c>
      <c r="BG65">
        <v>39.697816000000003</v>
      </c>
      <c r="BH65">
        <v>-104.961451</v>
      </c>
      <c r="BI65" t="str">
        <f t="shared" si="61"/>
        <v>[39.697816,-104.961451],</v>
      </c>
      <c r="BK65" t="str">
        <f t="shared" si="248"/>
        <v/>
      </c>
      <c r="BL65" s="7"/>
    </row>
    <row r="66" spans="2:64" ht="18.75" customHeight="1" x14ac:dyDescent="0.25">
      <c r="B66" t="s">
        <v>1332</v>
      </c>
      <c r="C66" t="s">
        <v>936</v>
      </c>
      <c r="E66" t="s">
        <v>952</v>
      </c>
      <c r="G66" t="s">
        <v>1334</v>
      </c>
      <c r="H66">
        <v>1600</v>
      </c>
      <c r="I66">
        <v>1830</v>
      </c>
      <c r="J66">
        <v>1600</v>
      </c>
      <c r="K66">
        <v>1830</v>
      </c>
      <c r="L66">
        <v>1600</v>
      </c>
      <c r="M66">
        <v>1830</v>
      </c>
      <c r="N66">
        <v>1600</v>
      </c>
      <c r="O66">
        <v>1830</v>
      </c>
      <c r="P66">
        <v>1600</v>
      </c>
      <c r="Q66">
        <v>1830</v>
      </c>
      <c r="R66">
        <v>1600</v>
      </c>
      <c r="S66">
        <v>1830</v>
      </c>
      <c r="T66">
        <v>1600</v>
      </c>
      <c r="U66">
        <v>1830</v>
      </c>
      <c r="V66" t="s">
        <v>1333</v>
      </c>
      <c r="W66">
        <f t="shared" ref="W66" si="249">IF(H66&gt;0,H66/100,"")</f>
        <v>16</v>
      </c>
      <c r="X66">
        <f t="shared" ref="X66" si="250">IF(I66&gt;0,I66/100,"")</f>
        <v>18.3</v>
      </c>
      <c r="Y66">
        <f t="shared" ref="Y66" si="251">IF(J66&gt;0,J66/100,"")</f>
        <v>16</v>
      </c>
      <c r="Z66">
        <f t="shared" ref="Z66" si="252">IF(K66&gt;0,K66/100,"")</f>
        <v>18.3</v>
      </c>
      <c r="AA66">
        <f t="shared" ref="AA66" si="253">IF(L66&gt;0,L66/100,"")</f>
        <v>16</v>
      </c>
      <c r="AB66">
        <f t="shared" ref="AB66" si="254">IF(M66&gt;0,M66/100,"")</f>
        <v>18.3</v>
      </c>
      <c r="AC66">
        <f t="shared" ref="AC66" si="255">IF(N66&gt;0,N66/100,"")</f>
        <v>16</v>
      </c>
      <c r="AD66">
        <f t="shared" ref="AD66" si="256">IF(O66&gt;0,O66/100,"")</f>
        <v>18.3</v>
      </c>
      <c r="AE66">
        <f t="shared" ref="AE66" si="257">IF(P66&gt;0,P66/100,"")</f>
        <v>16</v>
      </c>
      <c r="AF66">
        <f t="shared" ref="AF66" si="258">IF(Q66&gt;0,Q66/100,"")</f>
        <v>18.3</v>
      </c>
      <c r="AG66">
        <f t="shared" ref="AG66" si="259">IF(R66&gt;0,R66/100,"")</f>
        <v>16</v>
      </c>
      <c r="AH66">
        <f t="shared" ref="AH66" si="260">IF(S66&gt;0,S66/100,"")</f>
        <v>18.3</v>
      </c>
      <c r="AI66">
        <f t="shared" ref="AI66" si="261">IF(T66&gt;0,T66/100,"")</f>
        <v>16</v>
      </c>
      <c r="AJ66">
        <f t="shared" ref="AJ66" si="262">IF(U66&gt;0,U66/100,"")</f>
        <v>18.3</v>
      </c>
      <c r="AK66" t="str">
        <f t="shared" ref="AK66" si="263">IF(H66&gt;0,CONCATENATE(IF(W66&lt;=12,W66,W66-12),IF(OR(W66&lt;12,W66=24),"am","pm"),"-",IF(X66&lt;=12,X66,X66-12),IF(OR(X66&lt;12,X66=24),"am","pm")),"")</f>
        <v>4pm-6.3pm</v>
      </c>
      <c r="AL66" t="str">
        <f t="shared" ref="AL66" si="264">IF(J66&gt;0,CONCATENATE(IF(Y66&lt;=12,Y66,Y66-12),IF(OR(Y66&lt;12,Y66=24),"am","pm"),"-",IF(Z66&lt;=12,Z66,Z66-12),IF(OR(Z66&lt;12,Z66=24),"am","pm")),"")</f>
        <v>4pm-6.3pm</v>
      </c>
      <c r="AM66" t="str">
        <f t="shared" ref="AM66" si="265">IF(L66&gt;0,CONCATENATE(IF(AA66&lt;=12,AA66,AA66-12),IF(OR(AA66&lt;12,AA66=24),"am","pm"),"-",IF(AB66&lt;=12,AB66,AB66-12),IF(OR(AB66&lt;12,AB66=24),"am","pm")),"")</f>
        <v>4pm-6.3pm</v>
      </c>
      <c r="AN66" t="str">
        <f t="shared" ref="AN66" si="266">IF(N66&gt;0,CONCATENATE(IF(AC66&lt;=12,AC66,AC66-12),IF(OR(AC66&lt;12,AC66=24),"am","pm"),"-",IF(AD66&lt;=12,AD66,AD66-12),IF(OR(AD66&lt;12,AD66=24),"am","pm")),"")</f>
        <v>4pm-6.3pm</v>
      </c>
      <c r="AO66" t="str">
        <f t="shared" ref="AO66" si="267">IF(P66&gt;0,CONCATENATE(IF(AE66&lt;=12,AE66,AE66-12),IF(OR(AE66&lt;12,AE66=24),"am","pm"),"-",IF(AF66&lt;=12,AF66,AF66-12),IF(OR(AF66&lt;12,AF66=24),"am","pm")),"")</f>
        <v>4pm-6.3pm</v>
      </c>
      <c r="AP66" t="str">
        <f t="shared" ref="AP66" si="268">IF(R66&gt;0,CONCATENATE(IF(AG66&lt;=12,AG66,AG66-12),IF(OR(AG66&lt;12,AG66=24),"am","pm"),"-",IF(AH66&lt;=12,AH66,AH66-12),IF(OR(AH66&lt;12,AH66=24),"am","pm")),"")</f>
        <v>4pm-6.3pm</v>
      </c>
      <c r="AQ66" t="str">
        <f t="shared" ref="AQ66" si="269">IF(T66&gt;0,CONCATENATE(IF(AI66&lt;=12,AI66,AI66-12),IF(OR(AI66&lt;12,AI66=24),"am","pm"),"-",IF(AJ66&lt;=12,AJ66,AJ66-12),IF(OR(AJ66&lt;12,AJ66=24),"am","pm")),"")</f>
        <v>4pm-6.3pm</v>
      </c>
      <c r="AR66" s="2" t="s">
        <v>544</v>
      </c>
      <c r="AV66" s="4" t="s">
        <v>28</v>
      </c>
      <c r="AW66" s="4" t="s">
        <v>28</v>
      </c>
      <c r="AX66" s="8" t="str">
        <f t="shared" ref="AX66" si="270">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"Charlie Browns Bar and Grill",
    'area': "capital",'hours': {
      'sunday-start':"1600", 'sunday-end':"1830", 'monday-start':"1600", 'monday-end':"1830", 'tuesday-start':"1600", 'tuesday-end':"1830", 'wednesday-start':"1600", 'wednesday-end':"1830", 'thursday-start':"1600", 'thursday-end':"1830", 'friday-start':"1600", 'friday-end':"1830", 'saturday-start':"1600", 'saturday-end':"1830"},  'description': "Two Happy Hours Every Day! From 4-630pm and again 1030pm-1230am&lt;br&gt;$5 Well Drinks&lt;br&gt;$7 Call Drinks&lt;br&gt;2 for 1 call drinks, well drinks, house wine, and domestic beers on your first round", 'link':"http://www.charcoalbistro.com", 'pricing':"med",   'phone-number': "", 'address': "980 Grant Street, Denver, Colorado, 80203", 'other-amenities': ['','',''], 'has-drink':true, 'has-food':true},</v>
      </c>
      <c r="AY66" t="str">
        <f t="shared" ref="AY66" si="271">IF(AS66&gt;0,"&lt;img src=@img/outdoor.png@&gt;","")</f>
        <v/>
      </c>
      <c r="AZ66" t="str">
        <f t="shared" ref="AZ66" si="272">IF(AT66&gt;0,"&lt;img src=@img/pets.png@&gt;","")</f>
        <v/>
      </c>
      <c r="BA66" t="str">
        <f t="shared" ref="BA66" si="273">IF(AU66="hard","&lt;img src=@img/hard.png@&gt;",IF(AU66="medium","&lt;img src=@img/medium.png@&gt;",IF(AU66="easy","&lt;img src=@img/easy.png@&gt;","")))</f>
        <v/>
      </c>
      <c r="BB66" t="str">
        <f t="shared" ref="BB66" si="274">IF(AV66="true","&lt;img src=@img/drinkicon.png@&gt;","")</f>
        <v>&lt;img src=@img/drinkicon.png@&gt;</v>
      </c>
      <c r="BC66" t="str">
        <f t="shared" ref="BC66" si="275">IF(AW66="true","&lt;img src=@img/foodicon.png@&gt;","")</f>
        <v>&lt;img src=@img/foodicon.png@&gt;</v>
      </c>
      <c r="BD66" t="str">
        <f t="shared" ref="BD66" si="276">CONCATENATE(AY66,AZ66,BA66,BB66,BC66,BK66)</f>
        <v>&lt;img src=@img/drinkicon.png@&gt;&lt;img src=@img/foodicon.png@&gt;</v>
      </c>
      <c r="BE66" t="str">
        <f t="shared" ref="BE66" si="277">CONCATENATE(IF(AS66&gt;0,"outdoor ",""),IF(AT66&gt;0,"pet ",""),IF(AV66="true","drink ",""),IF(AW66="true","food ",""),AU66," ",E66," ",C66,IF(BJ66=TRUE," kid",""))</f>
        <v>drink food  med capital</v>
      </c>
      <c r="BF66" t="str">
        <f t="shared" ref="BF66" si="278">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Capital Hill</v>
      </c>
      <c r="BG66">
        <v>39.731650000000002</v>
      </c>
      <c r="BH66">
        <v>-104.98318</v>
      </c>
      <c r="BI66" t="str">
        <f t="shared" ref="BI66" si="279">CONCATENATE("[",BG66,",",BH66,"],")</f>
        <v>[39.73165,-104.98318],</v>
      </c>
      <c r="BK66" t="str">
        <f t="shared" ref="BK66" si="280">IF(BJ66&gt;0,"&lt;img src=@img/kidicon.png@&gt;","")</f>
        <v/>
      </c>
      <c r="BL66" s="7"/>
    </row>
    <row r="67" spans="2:64" ht="18.75" customHeight="1" x14ac:dyDescent="0.25">
      <c r="B67" t="s">
        <v>118</v>
      </c>
      <c r="C67" t="s">
        <v>720</v>
      </c>
      <c r="E67" t="s">
        <v>952</v>
      </c>
      <c r="G67" t="s">
        <v>461</v>
      </c>
      <c r="J67" t="s">
        <v>335</v>
      </c>
      <c r="K67" t="s">
        <v>331</v>
      </c>
      <c r="L67" t="s">
        <v>335</v>
      </c>
      <c r="M67" t="s">
        <v>331</v>
      </c>
      <c r="N67" t="s">
        <v>335</v>
      </c>
      <c r="O67" t="s">
        <v>331</v>
      </c>
      <c r="P67" t="s">
        <v>335</v>
      </c>
      <c r="Q67" t="s">
        <v>331</v>
      </c>
      <c r="R67" t="s">
        <v>335</v>
      </c>
      <c r="S67" t="s">
        <v>331</v>
      </c>
      <c r="V67" t="s">
        <v>272</v>
      </c>
      <c r="W67" t="str">
        <f t="shared" si="31"/>
        <v/>
      </c>
      <c r="X67" t="str">
        <f t="shared" si="32"/>
        <v/>
      </c>
      <c r="Y67">
        <f t="shared" si="33"/>
        <v>16</v>
      </c>
      <c r="Z67">
        <f t="shared" si="34"/>
        <v>19</v>
      </c>
      <c r="AA67">
        <f t="shared" si="35"/>
        <v>16</v>
      </c>
      <c r="AB67">
        <f t="shared" si="36"/>
        <v>19</v>
      </c>
      <c r="AC67">
        <f t="shared" si="37"/>
        <v>16</v>
      </c>
      <c r="AD67">
        <f t="shared" si="38"/>
        <v>19</v>
      </c>
      <c r="AE67">
        <f t="shared" si="39"/>
        <v>16</v>
      </c>
      <c r="AF67">
        <f t="shared" si="40"/>
        <v>19</v>
      </c>
      <c r="AG67">
        <f t="shared" si="41"/>
        <v>16</v>
      </c>
      <c r="AH67">
        <f t="shared" si="42"/>
        <v>19</v>
      </c>
      <c r="AI67" t="str">
        <f t="shared" si="43"/>
        <v/>
      </c>
      <c r="AJ67" t="str">
        <f t="shared" si="44"/>
        <v/>
      </c>
      <c r="AK67" t="str">
        <f t="shared" si="45"/>
        <v/>
      </c>
      <c r="AL67" t="str">
        <f t="shared" si="46"/>
        <v>4pm-7pm</v>
      </c>
      <c r="AM67" t="str">
        <f t="shared" si="47"/>
        <v>4pm-7pm</v>
      </c>
      <c r="AN67" t="str">
        <f t="shared" si="48"/>
        <v>4pm-7pm</v>
      </c>
      <c r="AO67" t="str">
        <f t="shared" si="49"/>
        <v>4pm-7pm</v>
      </c>
      <c r="AP67" t="str">
        <f t="shared" si="50"/>
        <v>4pm-7pm</v>
      </c>
      <c r="AQ67" t="str">
        <f t="shared" si="51"/>
        <v/>
      </c>
      <c r="AR67" s="10" t="s">
        <v>637</v>
      </c>
      <c r="AV67" t="s">
        <v>28</v>
      </c>
      <c r="AW67" t="s">
        <v>29</v>
      </c>
      <c r="AX67"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7" t="str">
        <f t="shared" si="53"/>
        <v/>
      </c>
      <c r="AZ67" t="str">
        <f t="shared" si="54"/>
        <v/>
      </c>
      <c r="BA67" t="str">
        <f t="shared" si="55"/>
        <v/>
      </c>
      <c r="BB67" t="str">
        <f t="shared" si="56"/>
        <v>&lt;img src=@img/drinkicon.png@&gt;</v>
      </c>
      <c r="BC67" t="str">
        <f t="shared" si="57"/>
        <v/>
      </c>
      <c r="BD67" t="str">
        <f t="shared" si="58"/>
        <v>&lt;img src=@img/drinkicon.png@&gt;</v>
      </c>
      <c r="BE67" t="str">
        <f t="shared" si="59"/>
        <v>drink  med stapleton</v>
      </c>
      <c r="BF67" t="str">
        <f t="shared" si="60"/>
        <v>Stapleton</v>
      </c>
      <c r="BG67">
        <v>39.753048</v>
      </c>
      <c r="BH67">
        <v>-104.877388</v>
      </c>
      <c r="BI67" t="str">
        <f t="shared" si="61"/>
        <v>[39.753048,-104.877388],</v>
      </c>
      <c r="BK67" t="str">
        <f t="shared" si="248"/>
        <v/>
      </c>
      <c r="BL67" s="7"/>
    </row>
    <row r="68" spans="2:64" ht="18.75" customHeight="1" x14ac:dyDescent="0.25">
      <c r="B68" t="s">
        <v>1017</v>
      </c>
      <c r="C68" t="s">
        <v>524</v>
      </c>
      <c r="E68" t="s">
        <v>952</v>
      </c>
      <c r="G68" s="8" t="s">
        <v>1018</v>
      </c>
      <c r="W68" t="str">
        <f t="shared" si="31"/>
        <v/>
      </c>
      <c r="X68" t="str">
        <f t="shared" si="32"/>
        <v/>
      </c>
      <c r="Y68" t="str">
        <f t="shared" si="33"/>
        <v/>
      </c>
      <c r="Z68" t="str">
        <f t="shared" si="34"/>
        <v/>
      </c>
      <c r="AA68" t="str">
        <f t="shared" si="35"/>
        <v/>
      </c>
      <c r="AB68" t="str">
        <f t="shared" si="36"/>
        <v/>
      </c>
      <c r="AC68" t="str">
        <f t="shared" si="37"/>
        <v/>
      </c>
      <c r="AD68" t="str">
        <f t="shared" si="38"/>
        <v/>
      </c>
      <c r="AE68" t="str">
        <f t="shared" si="39"/>
        <v/>
      </c>
      <c r="AF68" t="str">
        <f t="shared" si="40"/>
        <v/>
      </c>
      <c r="AG68" t="str">
        <f t="shared" si="41"/>
        <v/>
      </c>
      <c r="AH68" t="str">
        <f t="shared" si="42"/>
        <v/>
      </c>
      <c r="AI68" t="str">
        <f t="shared" si="43"/>
        <v/>
      </c>
      <c r="AJ68" t="str">
        <f t="shared" si="44"/>
        <v/>
      </c>
      <c r="AK68" t="str">
        <f t="shared" si="45"/>
        <v/>
      </c>
      <c r="AL68" t="str">
        <f t="shared" si="46"/>
        <v/>
      </c>
      <c r="AM68" t="str">
        <f t="shared" si="47"/>
        <v/>
      </c>
      <c r="AN68" t="str">
        <f t="shared" si="48"/>
        <v/>
      </c>
      <c r="AO68" t="str">
        <f t="shared" si="49"/>
        <v/>
      </c>
      <c r="AP68" t="str">
        <f t="shared" si="50"/>
        <v/>
      </c>
      <c r="AQ68" t="str">
        <f t="shared" si="51"/>
        <v/>
      </c>
      <c r="AR68" t="s">
        <v>1019</v>
      </c>
      <c r="AV68" s="4" t="s">
        <v>29</v>
      </c>
      <c r="AW68" s="4" t="s">
        <v>29</v>
      </c>
      <c r="AX68"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8" t="str">
        <f t="shared" si="53"/>
        <v/>
      </c>
      <c r="AZ68" t="str">
        <f t="shared" si="54"/>
        <v/>
      </c>
      <c r="BA68" t="str">
        <f t="shared" si="55"/>
        <v/>
      </c>
      <c r="BB68" t="str">
        <f t="shared" si="56"/>
        <v/>
      </c>
      <c r="BC68" t="str">
        <f t="shared" si="57"/>
        <v/>
      </c>
      <c r="BD68" t="str">
        <f t="shared" si="58"/>
        <v/>
      </c>
      <c r="BE68" t="str">
        <f t="shared" si="59"/>
        <v xml:space="preserve"> med Washington</v>
      </c>
      <c r="BF68" t="str">
        <f t="shared" si="60"/>
        <v>Washington Park</v>
      </c>
      <c r="BG68">
        <v>39.692846000000003</v>
      </c>
      <c r="BH68">
        <v>-104.980251</v>
      </c>
      <c r="BI68" t="str">
        <f t="shared" si="61"/>
        <v>[39.692846,-104.980251],</v>
      </c>
    </row>
    <row r="69" spans="2:64" ht="18.75" customHeight="1" x14ac:dyDescent="0.25">
      <c r="B69" t="s">
        <v>758</v>
      </c>
      <c r="C69" t="s">
        <v>724</v>
      </c>
      <c r="E69" t="s">
        <v>952</v>
      </c>
      <c r="G69" s="8" t="s">
        <v>759</v>
      </c>
      <c r="H69">
        <v>1500</v>
      </c>
      <c r="I69">
        <v>1800</v>
      </c>
      <c r="J69">
        <v>1500</v>
      </c>
      <c r="K69">
        <v>1800</v>
      </c>
      <c r="L69">
        <v>1500</v>
      </c>
      <c r="M69">
        <v>1800</v>
      </c>
      <c r="N69">
        <v>1500</v>
      </c>
      <c r="O69">
        <v>1800</v>
      </c>
      <c r="P69">
        <v>1500</v>
      </c>
      <c r="Q69">
        <v>1800</v>
      </c>
      <c r="R69">
        <v>1500</v>
      </c>
      <c r="S69">
        <v>1800</v>
      </c>
      <c r="T69">
        <v>1500</v>
      </c>
      <c r="U69">
        <v>1800</v>
      </c>
      <c r="V69" t="s">
        <v>873</v>
      </c>
      <c r="W69">
        <f t="shared" si="31"/>
        <v>15</v>
      </c>
      <c r="X69">
        <f t="shared" si="32"/>
        <v>18</v>
      </c>
      <c r="Y69">
        <f t="shared" si="33"/>
        <v>15</v>
      </c>
      <c r="Z69">
        <f t="shared" si="34"/>
        <v>18</v>
      </c>
      <c r="AA69">
        <f t="shared" si="35"/>
        <v>15</v>
      </c>
      <c r="AB69">
        <f t="shared" si="36"/>
        <v>18</v>
      </c>
      <c r="AC69">
        <f t="shared" si="37"/>
        <v>15</v>
      </c>
      <c r="AD69">
        <f t="shared" si="38"/>
        <v>18</v>
      </c>
      <c r="AE69">
        <f t="shared" si="39"/>
        <v>15</v>
      </c>
      <c r="AF69">
        <f t="shared" si="40"/>
        <v>18</v>
      </c>
      <c r="AG69">
        <f t="shared" si="41"/>
        <v>15</v>
      </c>
      <c r="AH69">
        <f t="shared" si="42"/>
        <v>18</v>
      </c>
      <c r="AI69">
        <f t="shared" si="43"/>
        <v>15</v>
      </c>
      <c r="AJ69">
        <f t="shared" si="44"/>
        <v>18</v>
      </c>
      <c r="AK69" t="str">
        <f t="shared" si="45"/>
        <v>3pm-6pm</v>
      </c>
      <c r="AL69" t="str">
        <f t="shared" si="46"/>
        <v>3pm-6pm</v>
      </c>
      <c r="AM69" t="str">
        <f t="shared" si="47"/>
        <v>3pm-6pm</v>
      </c>
      <c r="AN69" t="str">
        <f t="shared" si="48"/>
        <v>3pm-6pm</v>
      </c>
      <c r="AO69" t="str">
        <f t="shared" si="49"/>
        <v>3pm-6pm</v>
      </c>
      <c r="AP69" t="str">
        <f t="shared" si="50"/>
        <v>3pm-6pm</v>
      </c>
      <c r="AQ69" t="str">
        <f t="shared" si="51"/>
        <v>3pm-6pm</v>
      </c>
      <c r="AR69" t="s">
        <v>872</v>
      </c>
      <c r="AV69" s="4" t="s">
        <v>28</v>
      </c>
      <c r="AW69" s="4" t="s">
        <v>28</v>
      </c>
      <c r="AX69"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9" t="str">
        <f t="shared" si="53"/>
        <v/>
      </c>
      <c r="AZ69" t="str">
        <f t="shared" si="54"/>
        <v/>
      </c>
      <c r="BA69" t="str">
        <f t="shared" si="55"/>
        <v/>
      </c>
      <c r="BB69" t="str">
        <f t="shared" si="56"/>
        <v>&lt;img src=@img/drinkicon.png@&gt;</v>
      </c>
      <c r="BC69" t="str">
        <f t="shared" si="57"/>
        <v>&lt;img src=@img/foodicon.png@&gt;</v>
      </c>
      <c r="BD69" t="str">
        <f t="shared" si="58"/>
        <v>&lt;img src=@img/drinkicon.png@&gt;&lt;img src=@img/foodicon.png@&gt;</v>
      </c>
      <c r="BE69" t="str">
        <f t="shared" si="59"/>
        <v>drink food  med lowery</v>
      </c>
      <c r="BF69" t="str">
        <f t="shared" si="60"/>
        <v>Lowery</v>
      </c>
      <c r="BG69">
        <v>39.720934</v>
      </c>
      <c r="BH69">
        <v>-104.900999</v>
      </c>
      <c r="BI69" t="str">
        <f t="shared" si="61"/>
        <v>[39.720934,-104.900999],</v>
      </c>
      <c r="BK69" t="str">
        <f t="shared" ref="BK69:BK81" si="281">IF(BJ69&gt;0,"&lt;img src=@img/kidicon.png@&gt;","")</f>
        <v/>
      </c>
    </row>
    <row r="70" spans="2:64" ht="18.75" customHeight="1" x14ac:dyDescent="0.25">
      <c r="B70" t="s">
        <v>1230</v>
      </c>
      <c r="C70" t="s">
        <v>523</v>
      </c>
      <c r="E70" t="s">
        <v>952</v>
      </c>
      <c r="G70" t="s">
        <v>365</v>
      </c>
      <c r="J70" t="s">
        <v>328</v>
      </c>
      <c r="K70" t="s">
        <v>331</v>
      </c>
      <c r="L70" t="s">
        <v>328</v>
      </c>
      <c r="M70" t="s">
        <v>331</v>
      </c>
      <c r="N70" t="s">
        <v>328</v>
      </c>
      <c r="O70" t="s">
        <v>331</v>
      </c>
      <c r="P70" t="s">
        <v>328</v>
      </c>
      <c r="Q70" t="s">
        <v>331</v>
      </c>
      <c r="R70" t="s">
        <v>328</v>
      </c>
      <c r="S70" t="s">
        <v>331</v>
      </c>
      <c r="V70" t="s">
        <v>1174</v>
      </c>
      <c r="W70" t="str">
        <f t="shared" si="31"/>
        <v/>
      </c>
      <c r="X70" t="str">
        <f t="shared" si="32"/>
        <v/>
      </c>
      <c r="Y70">
        <f t="shared" si="33"/>
        <v>15</v>
      </c>
      <c r="Z70">
        <f t="shared" si="34"/>
        <v>19</v>
      </c>
      <c r="AA70">
        <f t="shared" si="35"/>
        <v>15</v>
      </c>
      <c r="AB70">
        <f t="shared" si="36"/>
        <v>19</v>
      </c>
      <c r="AC70">
        <f t="shared" si="37"/>
        <v>15</v>
      </c>
      <c r="AD70">
        <f t="shared" si="38"/>
        <v>19</v>
      </c>
      <c r="AE70">
        <f t="shared" si="39"/>
        <v>15</v>
      </c>
      <c r="AF70">
        <f t="shared" si="40"/>
        <v>19</v>
      </c>
      <c r="AG70">
        <f t="shared" si="41"/>
        <v>15</v>
      </c>
      <c r="AH70">
        <f t="shared" si="42"/>
        <v>19</v>
      </c>
      <c r="AI70" t="str">
        <f t="shared" si="43"/>
        <v/>
      </c>
      <c r="AJ70" t="str">
        <f t="shared" si="44"/>
        <v/>
      </c>
      <c r="AK70" t="str">
        <f t="shared" si="45"/>
        <v/>
      </c>
      <c r="AL70" t="str">
        <f t="shared" si="46"/>
        <v>3pm-7pm</v>
      </c>
      <c r="AM70" t="str">
        <f t="shared" si="47"/>
        <v>3pm-7pm</v>
      </c>
      <c r="AN70" t="str">
        <f t="shared" si="48"/>
        <v>3pm-7pm</v>
      </c>
      <c r="AO70" t="str">
        <f t="shared" si="49"/>
        <v>3pm-7pm</v>
      </c>
      <c r="AP70" t="str">
        <f t="shared" si="50"/>
        <v>3pm-7pm</v>
      </c>
      <c r="AQ70" t="str">
        <f t="shared" si="51"/>
        <v/>
      </c>
      <c r="AR70" s="1" t="s">
        <v>545</v>
      </c>
      <c r="AV70" s="4" t="s">
        <v>28</v>
      </c>
      <c r="AW70" s="4" t="s">
        <v>28</v>
      </c>
      <c r="AX70"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70" t="str">
        <f t="shared" si="53"/>
        <v/>
      </c>
      <c r="AZ70" t="str">
        <f t="shared" si="54"/>
        <v/>
      </c>
      <c r="BA70" t="str">
        <f t="shared" si="55"/>
        <v/>
      </c>
      <c r="BB70" t="str">
        <f t="shared" si="56"/>
        <v>&lt;img src=@img/drinkicon.png@&gt;</v>
      </c>
      <c r="BC70" t="str">
        <f t="shared" si="57"/>
        <v>&lt;img src=@img/foodicon.png@&gt;</v>
      </c>
      <c r="BD70" t="str">
        <f t="shared" si="58"/>
        <v>&lt;img src=@img/drinkicon.png@&gt;&lt;img src=@img/foodicon.png@&gt;</v>
      </c>
      <c r="BE70" t="str">
        <f t="shared" si="59"/>
        <v>drink food  med Cherry</v>
      </c>
      <c r="BF70" t="str">
        <f t="shared" si="60"/>
        <v>Cherry Creek</v>
      </c>
      <c r="BG70">
        <v>39.714894000000001</v>
      </c>
      <c r="BH70">
        <v>-104.94586700000001</v>
      </c>
      <c r="BI70" t="str">
        <f t="shared" si="61"/>
        <v>[39.714894,-104.945867],</v>
      </c>
      <c r="BK70" t="str">
        <f t="shared" si="281"/>
        <v/>
      </c>
      <c r="BL70" s="7"/>
    </row>
    <row r="71" spans="2:64" ht="18.75" customHeight="1" x14ac:dyDescent="0.25">
      <c r="B71" t="s">
        <v>741</v>
      </c>
      <c r="C71" t="s">
        <v>722</v>
      </c>
      <c r="E71" t="s">
        <v>952</v>
      </c>
      <c r="G71" s="8" t="s">
        <v>742</v>
      </c>
      <c r="J71">
        <v>1600</v>
      </c>
      <c r="K71">
        <v>1900</v>
      </c>
      <c r="L71">
        <v>1600</v>
      </c>
      <c r="M71">
        <v>1900</v>
      </c>
      <c r="N71">
        <v>1600</v>
      </c>
      <c r="O71">
        <v>1900</v>
      </c>
      <c r="P71">
        <v>1600</v>
      </c>
      <c r="Q71">
        <v>1900</v>
      </c>
      <c r="R71">
        <v>1600</v>
      </c>
      <c r="S71">
        <v>1900</v>
      </c>
      <c r="V71" t="s">
        <v>860</v>
      </c>
      <c r="W71" t="str">
        <f t="shared" ref="W71:W140" si="282">IF(H71&gt;0,H71/100,"")</f>
        <v/>
      </c>
      <c r="X71" t="str">
        <f t="shared" ref="X71:X140" si="283">IF(I71&gt;0,I71/100,"")</f>
        <v/>
      </c>
      <c r="Y71">
        <f t="shared" ref="Y71:Y140" si="284">IF(J71&gt;0,J71/100,"")</f>
        <v>16</v>
      </c>
      <c r="Z71">
        <f t="shared" ref="Z71:Z140" si="285">IF(K71&gt;0,K71/100,"")</f>
        <v>19</v>
      </c>
      <c r="AA71">
        <f t="shared" ref="AA71:AA140" si="286">IF(L71&gt;0,L71/100,"")</f>
        <v>16</v>
      </c>
      <c r="AB71">
        <f t="shared" ref="AB71:AB140" si="287">IF(M71&gt;0,M71/100,"")</f>
        <v>19</v>
      </c>
      <c r="AC71">
        <f t="shared" ref="AC71:AC140" si="288">IF(N71&gt;0,N71/100,"")</f>
        <v>16</v>
      </c>
      <c r="AD71">
        <f t="shared" ref="AD71:AD140" si="289">IF(O71&gt;0,O71/100,"")</f>
        <v>19</v>
      </c>
      <c r="AE71">
        <f t="shared" ref="AE71:AE140" si="290">IF(P71&gt;0,P71/100,"")</f>
        <v>16</v>
      </c>
      <c r="AF71">
        <f t="shared" ref="AF71:AF140" si="291">IF(Q71&gt;0,Q71/100,"")</f>
        <v>19</v>
      </c>
      <c r="AG71">
        <f t="shared" ref="AG71:AG140" si="292">IF(R71&gt;0,R71/100,"")</f>
        <v>16</v>
      </c>
      <c r="AH71">
        <f t="shared" ref="AH71:AH140" si="293">IF(S71&gt;0,S71/100,"")</f>
        <v>19</v>
      </c>
      <c r="AI71" t="str">
        <f t="shared" ref="AI71:AI140" si="294">IF(T71&gt;0,T71/100,"")</f>
        <v/>
      </c>
      <c r="AJ71" t="str">
        <f t="shared" ref="AJ71:AJ140" si="295">IF(U71&gt;0,U71/100,"")</f>
        <v/>
      </c>
      <c r="AK71" t="str">
        <f t="shared" ref="AK71:AK140" si="296">IF(H71&gt;0,CONCATENATE(IF(W71&lt;=12,W71,W71-12),IF(OR(W71&lt;12,W71=24),"am","pm"),"-",IF(X71&lt;=12,X71,X71-12),IF(OR(X71&lt;12,X71=24),"am","pm")),"")</f>
        <v/>
      </c>
      <c r="AL71" t="str">
        <f t="shared" ref="AL71:AL140" si="297">IF(J71&gt;0,CONCATENATE(IF(Y71&lt;=12,Y71,Y71-12),IF(OR(Y71&lt;12,Y71=24),"am","pm"),"-",IF(Z71&lt;=12,Z71,Z71-12),IF(OR(Z71&lt;12,Z71=24),"am","pm")),"")</f>
        <v>4pm-7pm</v>
      </c>
      <c r="AM71" t="str">
        <f t="shared" ref="AM71:AM140" si="298">IF(L71&gt;0,CONCATENATE(IF(AA71&lt;=12,AA71,AA71-12),IF(OR(AA71&lt;12,AA71=24),"am","pm"),"-",IF(AB71&lt;=12,AB71,AB71-12),IF(OR(AB71&lt;12,AB71=24),"am","pm")),"")</f>
        <v>4pm-7pm</v>
      </c>
      <c r="AN71" t="str">
        <f t="shared" ref="AN71:AN140" si="299">IF(N71&gt;0,CONCATENATE(IF(AC71&lt;=12,AC71,AC71-12),IF(OR(AC71&lt;12,AC71=24),"am","pm"),"-",IF(AD71&lt;=12,AD71,AD71-12),IF(OR(AD71&lt;12,AD71=24),"am","pm")),"")</f>
        <v>4pm-7pm</v>
      </c>
      <c r="AO71" t="str">
        <f t="shared" ref="AO71:AO140" si="300">IF(P71&gt;0,CONCATENATE(IF(AE71&lt;=12,AE71,AE71-12),IF(OR(AE71&lt;12,AE71=24),"am","pm"),"-",IF(AF71&lt;=12,AF71,AF71-12),IF(OR(AF71&lt;12,AF71=24),"am","pm")),"")</f>
        <v>4pm-7pm</v>
      </c>
      <c r="AP71" t="str">
        <f t="shared" ref="AP71:AP140" si="301">IF(R71&gt;0,CONCATENATE(IF(AG71&lt;=12,AG71,AG71-12),IF(OR(AG71&lt;12,AG71=24),"am","pm"),"-",IF(AH71&lt;=12,AH71,AH71-12),IF(OR(AH71&lt;12,AH71=24),"am","pm")),"")</f>
        <v>4pm-7pm</v>
      </c>
      <c r="AQ71" t="str">
        <f t="shared" ref="AQ71:AQ140" si="302">IF(T71&gt;0,CONCATENATE(IF(AI71&lt;=12,AI71,AI71-12),IF(OR(AI71&lt;12,AI71=24),"am","pm"),"-",IF(AJ71&lt;=12,AJ71,AJ71-12),IF(OR(AJ71&lt;12,AJ71=24),"am","pm")),"")</f>
        <v/>
      </c>
      <c r="AR71" s="13" t="s">
        <v>859</v>
      </c>
      <c r="AV71" s="4" t="s">
        <v>28</v>
      </c>
      <c r="AW71" s="4" t="s">
        <v>28</v>
      </c>
      <c r="AX71" s="8" t="str">
        <f t="shared" ref="AX71:AX140" si="303">CONCATENATE("{
    'name': """,B71,""",
    'area': ","""",C71,""",",
"'hours': {
      'sunday-start':","""",H71,"""",", 'sunday-end':","""",I71,"""",", 'monday-start':","""",J71,"""",", 'monday-end':","""",K71,"""",", 'tuesday-start':","""",L71,"""",", 'tuesday-end':","""",M71,""", 'wednesday-start':","""",N71,""", 'wednesday-end':","""",O71,""", 'thursday-start':","""",P71,""", 'thursday-end':","""",Q71,""", 'friday-start':","""",R71,""", 'friday-end':","""",S71,""", 'saturday-start':","""",T71,""", 'saturday-end':","""",U71,"""","},","  'description': ","""",V71,"""",", 'link':","""",AR71,"""",", 'pricing':","""",E71,"""",",   'phone-number': ","""",F71,"""",", 'address': ","""",G71,"""",", 'other-amenities': [","'",AS71,"','",AT71,"','",AU71,"'","]",", 'has-drink':",AV71,", 'has-food':",AW71,"},")</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71" t="str">
        <f t="shared" ref="AY71:AY140" si="304">IF(AS71&gt;0,"&lt;img src=@img/outdoor.png@&gt;","")</f>
        <v/>
      </c>
      <c r="AZ71" t="str">
        <f t="shared" ref="AZ71:AZ140" si="305">IF(AT71&gt;0,"&lt;img src=@img/pets.png@&gt;","")</f>
        <v/>
      </c>
      <c r="BA71" t="str">
        <f t="shared" ref="BA71:BA140" si="306">IF(AU71="hard","&lt;img src=@img/hard.png@&gt;",IF(AU71="medium","&lt;img src=@img/medium.png@&gt;",IF(AU71="easy","&lt;img src=@img/easy.png@&gt;","")))</f>
        <v/>
      </c>
      <c r="BB71" t="str">
        <f t="shared" ref="BB71:BB140" si="307">IF(AV71="true","&lt;img src=@img/drinkicon.png@&gt;","")</f>
        <v>&lt;img src=@img/drinkicon.png@&gt;</v>
      </c>
      <c r="BC71" t="str">
        <f t="shared" ref="BC71:BC140" si="308">IF(AW71="true","&lt;img src=@img/foodicon.png@&gt;","")</f>
        <v>&lt;img src=@img/foodicon.png@&gt;</v>
      </c>
      <c r="BD71" t="str">
        <f t="shared" ref="BD71:BD140" si="309">CONCATENATE(AY71,AZ71,BA71,BB71,BC71,BK71)</f>
        <v>&lt;img src=@img/drinkicon.png@&gt;&lt;img src=@img/foodicon.png@&gt;</v>
      </c>
      <c r="BE71" t="str">
        <f t="shared" ref="BE71:BE140" si="310">CONCATENATE(IF(AS71&gt;0,"outdoor ",""),IF(AT71&gt;0,"pet ",""),IF(AV71="true","drink ",""),IF(AW71="true","food ",""),AU71," ",E71," ",C71,IF(BJ71=TRUE," kid",""))</f>
        <v>drink food  med aurora</v>
      </c>
      <c r="BF71" t="str">
        <f t="shared" ref="BF71:BF140" si="311">IF(C71="highlands","Highlands",IF(C71="Washington","Washington Park",IF(C71="Downtown","Downtown",IF(C71="city","City Park",IF(C71="Uptown","Uptown",IF(C71="capital","Capital Hill",IF(C71="Ballpark","Ballpark",IF(C71="LoDo","LoDo",IF(C71="ranch","Highlands Ranch",IF(C71="five","Five Points",IF(C71="stapleton","Stapleton",IF(C71="Cherry","Cherry Creek",IF(C71="dtc","DTC",IF(C71="Baker","Baker",IF(C71="Lakewood","Lakewood",IF(C71="Westminster","Westminster",IF(C71="lowery","Lowery",IF(C71="meadows","Park Meadows",IF(C71="larimer","Larimer Square",IF(C71="RiNo","RiNo",IF(C71="aurora","Aurora","")))))))))))))))))))))</f>
        <v>Aurora</v>
      </c>
      <c r="BG71">
        <v>39.595573999999999</v>
      </c>
      <c r="BH71">
        <v>-104.89504100000001</v>
      </c>
      <c r="BI71" t="str">
        <f t="shared" ref="BI71:BI140" si="312">CONCATENATE("[",BG71,",",BH71,"],")</f>
        <v>[39.595574,-104.895041],</v>
      </c>
      <c r="BK71" t="str">
        <f t="shared" si="281"/>
        <v/>
      </c>
    </row>
    <row r="72" spans="2:64" ht="18.75" customHeight="1" x14ac:dyDescent="0.25">
      <c r="B72" t="s">
        <v>1231</v>
      </c>
      <c r="C72" t="s">
        <v>273</v>
      </c>
      <c r="E72" t="s">
        <v>952</v>
      </c>
      <c r="G72" t="s">
        <v>462</v>
      </c>
      <c r="J72" t="s">
        <v>328</v>
      </c>
      <c r="K72" t="s">
        <v>330</v>
      </c>
      <c r="L72" t="s">
        <v>328</v>
      </c>
      <c r="M72" t="s">
        <v>330</v>
      </c>
      <c r="N72" t="s">
        <v>328</v>
      </c>
      <c r="O72" t="s">
        <v>330</v>
      </c>
      <c r="P72" t="s">
        <v>328</v>
      </c>
      <c r="Q72" t="s">
        <v>330</v>
      </c>
      <c r="R72" t="s">
        <v>328</v>
      </c>
      <c r="S72" t="s">
        <v>330</v>
      </c>
      <c r="V72" t="s">
        <v>274</v>
      </c>
      <c r="W72" t="str">
        <f t="shared" si="282"/>
        <v/>
      </c>
      <c r="X72" t="str">
        <f t="shared" si="283"/>
        <v/>
      </c>
      <c r="Y72">
        <f t="shared" si="284"/>
        <v>15</v>
      </c>
      <c r="Z72">
        <f t="shared" si="285"/>
        <v>18</v>
      </c>
      <c r="AA72">
        <f t="shared" si="286"/>
        <v>15</v>
      </c>
      <c r="AB72">
        <f t="shared" si="287"/>
        <v>18</v>
      </c>
      <c r="AC72">
        <f t="shared" si="288"/>
        <v>15</v>
      </c>
      <c r="AD72">
        <f t="shared" si="289"/>
        <v>18</v>
      </c>
      <c r="AE72">
        <f t="shared" si="290"/>
        <v>15</v>
      </c>
      <c r="AF72">
        <f t="shared" si="291"/>
        <v>18</v>
      </c>
      <c r="AG72">
        <f t="shared" si="292"/>
        <v>15</v>
      </c>
      <c r="AH72">
        <f t="shared" si="293"/>
        <v>18</v>
      </c>
      <c r="AI72" t="str">
        <f t="shared" si="294"/>
        <v/>
      </c>
      <c r="AJ72" t="str">
        <f t="shared" si="295"/>
        <v/>
      </c>
      <c r="AK72" t="str">
        <f t="shared" si="296"/>
        <v/>
      </c>
      <c r="AL72" t="str">
        <f t="shared" si="297"/>
        <v>3pm-6pm</v>
      </c>
      <c r="AM72" t="str">
        <f t="shared" si="298"/>
        <v>3pm-6pm</v>
      </c>
      <c r="AN72" t="str">
        <f t="shared" si="299"/>
        <v>3pm-6pm</v>
      </c>
      <c r="AO72" t="str">
        <f t="shared" si="300"/>
        <v>3pm-6pm</v>
      </c>
      <c r="AP72" t="str">
        <f t="shared" si="301"/>
        <v>3pm-6pm</v>
      </c>
      <c r="AQ72" t="str">
        <f t="shared" si="302"/>
        <v/>
      </c>
      <c r="AR72" t="s">
        <v>638</v>
      </c>
      <c r="AV72" s="4" t="s">
        <v>28</v>
      </c>
      <c r="AW72" s="4" t="s">
        <v>28</v>
      </c>
      <c r="AX72" s="8" t="str">
        <f t="shared" si="303"/>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72" t="str">
        <f t="shared" si="304"/>
        <v/>
      </c>
      <c r="AZ72" t="str">
        <f t="shared" si="305"/>
        <v/>
      </c>
      <c r="BA72" t="str">
        <f t="shared" si="306"/>
        <v/>
      </c>
      <c r="BB72" t="str">
        <f t="shared" si="307"/>
        <v>&lt;img src=@img/drinkicon.png@&gt;</v>
      </c>
      <c r="BC72" t="str">
        <f t="shared" si="308"/>
        <v>&lt;img src=@img/foodicon.png@&gt;</v>
      </c>
      <c r="BD72" t="str">
        <f t="shared" si="309"/>
        <v>&lt;img src=@img/drinkicon.png@&gt;&lt;img src=@img/foodicon.png@&gt;</v>
      </c>
      <c r="BE72" t="str">
        <f t="shared" si="310"/>
        <v>drink food  med Westminster</v>
      </c>
      <c r="BF72" t="str">
        <f t="shared" si="311"/>
        <v>Westminster</v>
      </c>
      <c r="BG72">
        <v>39.887169999999998</v>
      </c>
      <c r="BH72">
        <v>-105.066547</v>
      </c>
      <c r="BI72" t="str">
        <f t="shared" si="312"/>
        <v>[39.88717,-105.066547],</v>
      </c>
      <c r="BK72" t="str">
        <f t="shared" si="281"/>
        <v/>
      </c>
      <c r="BL72" s="7"/>
    </row>
    <row r="73" spans="2:64" ht="18.75" customHeight="1" x14ac:dyDescent="0.25">
      <c r="B73" t="s">
        <v>70</v>
      </c>
      <c r="C73" t="s">
        <v>219</v>
      </c>
      <c r="E73" t="s">
        <v>952</v>
      </c>
      <c r="G73" t="s">
        <v>366</v>
      </c>
      <c r="H73" t="s">
        <v>337</v>
      </c>
      <c r="I73" t="s">
        <v>329</v>
      </c>
      <c r="J73" t="s">
        <v>337</v>
      </c>
      <c r="K73" t="s">
        <v>329</v>
      </c>
      <c r="L73" t="s">
        <v>337</v>
      </c>
      <c r="M73" t="s">
        <v>329</v>
      </c>
      <c r="N73" t="s">
        <v>337</v>
      </c>
      <c r="O73" t="s">
        <v>329</v>
      </c>
      <c r="P73" t="s">
        <v>337</v>
      </c>
      <c r="Q73" t="s">
        <v>329</v>
      </c>
      <c r="R73" t="s">
        <v>337</v>
      </c>
      <c r="S73" t="s">
        <v>329</v>
      </c>
      <c r="T73" t="s">
        <v>337</v>
      </c>
      <c r="U73" t="s">
        <v>329</v>
      </c>
      <c r="V73" t="s">
        <v>221</v>
      </c>
      <c r="W73">
        <f t="shared" si="282"/>
        <v>14.3</v>
      </c>
      <c r="X73">
        <f t="shared" si="283"/>
        <v>18.3</v>
      </c>
      <c r="Y73">
        <f t="shared" si="284"/>
        <v>14.3</v>
      </c>
      <c r="Z73">
        <f t="shared" si="285"/>
        <v>18.3</v>
      </c>
      <c r="AA73">
        <f t="shared" si="286"/>
        <v>14.3</v>
      </c>
      <c r="AB73">
        <f t="shared" si="287"/>
        <v>18.3</v>
      </c>
      <c r="AC73">
        <f t="shared" si="288"/>
        <v>14.3</v>
      </c>
      <c r="AD73">
        <f t="shared" si="289"/>
        <v>18.3</v>
      </c>
      <c r="AE73">
        <f t="shared" si="290"/>
        <v>14.3</v>
      </c>
      <c r="AF73">
        <f t="shared" si="291"/>
        <v>18.3</v>
      </c>
      <c r="AG73">
        <f t="shared" si="292"/>
        <v>14.3</v>
      </c>
      <c r="AH73">
        <f t="shared" si="293"/>
        <v>18.3</v>
      </c>
      <c r="AI73">
        <f t="shared" si="294"/>
        <v>14.3</v>
      </c>
      <c r="AJ73">
        <f t="shared" si="295"/>
        <v>18.3</v>
      </c>
      <c r="AK73" t="str">
        <f t="shared" si="296"/>
        <v>2.3pm-6.3pm</v>
      </c>
      <c r="AL73" t="str">
        <f t="shared" si="297"/>
        <v>2.3pm-6.3pm</v>
      </c>
      <c r="AM73" t="str">
        <f t="shared" si="298"/>
        <v>2.3pm-6.3pm</v>
      </c>
      <c r="AN73" t="str">
        <f t="shared" si="299"/>
        <v>2.3pm-6.3pm</v>
      </c>
      <c r="AO73" t="str">
        <f t="shared" si="300"/>
        <v>2.3pm-6.3pm</v>
      </c>
      <c r="AP73" t="str">
        <f t="shared" si="301"/>
        <v>2.3pm-6.3pm</v>
      </c>
      <c r="AQ73" t="str">
        <f t="shared" si="302"/>
        <v>2.3pm-6.3pm</v>
      </c>
      <c r="AR73" s="1" t="s">
        <v>546</v>
      </c>
      <c r="AV73" s="4" t="s">
        <v>28</v>
      </c>
      <c r="AW73" s="4" t="s">
        <v>28</v>
      </c>
      <c r="AX73" s="8" t="str">
        <f t="shared" si="303"/>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73" t="str">
        <f t="shared" si="304"/>
        <v/>
      </c>
      <c r="AZ73" t="str">
        <f t="shared" si="305"/>
        <v/>
      </c>
      <c r="BA73" t="str">
        <f t="shared" si="306"/>
        <v/>
      </c>
      <c r="BB73" t="str">
        <f t="shared" si="307"/>
        <v>&lt;img src=@img/drinkicon.png@&gt;</v>
      </c>
      <c r="BC73" t="str">
        <f t="shared" si="308"/>
        <v>&lt;img src=@img/foodicon.png@&gt;</v>
      </c>
      <c r="BD73" t="str">
        <f t="shared" si="309"/>
        <v>&lt;img src=@img/drinkicon.png@&gt;&lt;img src=@img/foodicon.png@&gt;</v>
      </c>
      <c r="BE73" t="str">
        <f t="shared" si="310"/>
        <v>drink food  med LoDo</v>
      </c>
      <c r="BF73" t="str">
        <f t="shared" si="311"/>
        <v>LoDo</v>
      </c>
      <c r="BG73">
        <v>39.753149000000001</v>
      </c>
      <c r="BH73">
        <v>-105.00215799999999</v>
      </c>
      <c r="BI73" t="str">
        <f t="shared" si="312"/>
        <v>[39.753149,-105.002158],</v>
      </c>
      <c r="BK73" t="str">
        <f t="shared" si="281"/>
        <v/>
      </c>
      <c r="BL73" s="7"/>
    </row>
    <row r="74" spans="2:64" ht="18.75" customHeight="1" x14ac:dyDescent="0.25">
      <c r="B74" t="s">
        <v>1232</v>
      </c>
      <c r="C74" t="s">
        <v>936</v>
      </c>
      <c r="E74" t="s">
        <v>952</v>
      </c>
      <c r="G74" t="s">
        <v>367</v>
      </c>
      <c r="H74">
        <v>1500</v>
      </c>
      <c r="I74" t="s">
        <v>330</v>
      </c>
      <c r="J74">
        <v>1500</v>
      </c>
      <c r="K74" t="s">
        <v>330</v>
      </c>
      <c r="L74">
        <v>1500</v>
      </c>
      <c r="M74" t="s">
        <v>330</v>
      </c>
      <c r="N74">
        <v>1500</v>
      </c>
      <c r="O74" t="s">
        <v>330</v>
      </c>
      <c r="P74">
        <v>1500</v>
      </c>
      <c r="Q74" t="s">
        <v>330</v>
      </c>
      <c r="R74">
        <v>1500</v>
      </c>
      <c r="S74" t="s">
        <v>330</v>
      </c>
      <c r="T74">
        <v>1500</v>
      </c>
      <c r="U74" t="s">
        <v>330</v>
      </c>
      <c r="V74" s="8" t="s">
        <v>1157</v>
      </c>
      <c r="W74">
        <f t="shared" si="282"/>
        <v>15</v>
      </c>
      <c r="X74">
        <f t="shared" si="283"/>
        <v>18</v>
      </c>
      <c r="Y74">
        <f t="shared" si="284"/>
        <v>15</v>
      </c>
      <c r="Z74">
        <f t="shared" si="285"/>
        <v>18</v>
      </c>
      <c r="AA74">
        <f t="shared" si="286"/>
        <v>15</v>
      </c>
      <c r="AB74">
        <f t="shared" si="287"/>
        <v>18</v>
      </c>
      <c r="AC74">
        <f t="shared" si="288"/>
        <v>15</v>
      </c>
      <c r="AD74">
        <f t="shared" si="289"/>
        <v>18</v>
      </c>
      <c r="AE74">
        <f t="shared" si="290"/>
        <v>15</v>
      </c>
      <c r="AF74">
        <f t="shared" si="291"/>
        <v>18</v>
      </c>
      <c r="AG74">
        <f t="shared" si="292"/>
        <v>15</v>
      </c>
      <c r="AH74">
        <f t="shared" si="293"/>
        <v>18</v>
      </c>
      <c r="AI74">
        <f t="shared" si="294"/>
        <v>15</v>
      </c>
      <c r="AJ74">
        <f t="shared" si="295"/>
        <v>18</v>
      </c>
      <c r="AK74" t="str">
        <f t="shared" si="296"/>
        <v>3pm-6pm</v>
      </c>
      <c r="AL74" t="str">
        <f t="shared" si="297"/>
        <v>3pm-6pm</v>
      </c>
      <c r="AM74" t="str">
        <f t="shared" si="298"/>
        <v>3pm-6pm</v>
      </c>
      <c r="AN74" t="str">
        <f t="shared" si="299"/>
        <v>3pm-6pm</v>
      </c>
      <c r="AO74" t="str">
        <f t="shared" si="300"/>
        <v>3pm-6pm</v>
      </c>
      <c r="AP74" t="str">
        <f t="shared" si="301"/>
        <v>3pm-6pm</v>
      </c>
      <c r="AQ74" t="str">
        <f t="shared" si="302"/>
        <v>3pm-6pm</v>
      </c>
      <c r="AR74" t="s">
        <v>547</v>
      </c>
      <c r="AV74" s="4" t="s">
        <v>28</v>
      </c>
      <c r="AW74" s="4" t="s">
        <v>28</v>
      </c>
      <c r="AX74" s="8" t="str">
        <f t="shared" si="303"/>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4" t="str">
        <f t="shared" si="304"/>
        <v/>
      </c>
      <c r="AZ74" t="str">
        <f t="shared" si="305"/>
        <v/>
      </c>
      <c r="BA74" t="str">
        <f t="shared" si="306"/>
        <v/>
      </c>
      <c r="BB74" t="str">
        <f t="shared" si="307"/>
        <v>&lt;img src=@img/drinkicon.png@&gt;</v>
      </c>
      <c r="BC74" t="str">
        <f t="shared" si="308"/>
        <v>&lt;img src=@img/foodicon.png@&gt;</v>
      </c>
      <c r="BD74" t="str">
        <f t="shared" si="309"/>
        <v>&lt;img src=@img/drinkicon.png@&gt;&lt;img src=@img/foodicon.png@&gt;</v>
      </c>
      <c r="BE74" t="str">
        <f t="shared" si="310"/>
        <v>drink food  med capital</v>
      </c>
      <c r="BF74" t="str">
        <f t="shared" si="311"/>
        <v>Capital Hill</v>
      </c>
      <c r="BG74">
        <v>39.736646999999998</v>
      </c>
      <c r="BH74">
        <v>-104.984549</v>
      </c>
      <c r="BI74" t="str">
        <f t="shared" si="312"/>
        <v>[39.736647,-104.984549],</v>
      </c>
      <c r="BK74" t="str">
        <f t="shared" si="281"/>
        <v/>
      </c>
      <c r="BL74" s="7"/>
    </row>
    <row r="75" spans="2:64" ht="18.75" customHeight="1" x14ac:dyDescent="0.25">
      <c r="B75" t="s">
        <v>1211</v>
      </c>
      <c r="C75" t="s">
        <v>186</v>
      </c>
      <c r="E75" t="s">
        <v>952</v>
      </c>
      <c r="G75" t="s">
        <v>1212</v>
      </c>
      <c r="H75">
        <v>1500</v>
      </c>
      <c r="I75">
        <v>1800</v>
      </c>
      <c r="J75">
        <v>1500</v>
      </c>
      <c r="K75">
        <v>1800</v>
      </c>
      <c r="L75">
        <v>1500</v>
      </c>
      <c r="M75">
        <v>1800</v>
      </c>
      <c r="N75">
        <v>1500</v>
      </c>
      <c r="O75">
        <v>1800</v>
      </c>
      <c r="P75">
        <v>1500</v>
      </c>
      <c r="Q75">
        <v>1800</v>
      </c>
      <c r="R75">
        <v>1500</v>
      </c>
      <c r="S75">
        <v>1800</v>
      </c>
      <c r="T75">
        <v>1500</v>
      </c>
      <c r="U75">
        <v>1800</v>
      </c>
      <c r="V75" s="8" t="s">
        <v>1213</v>
      </c>
      <c r="W75">
        <f t="shared" ref="W75" si="313">IF(H75&gt;0,H75/100,"")</f>
        <v>15</v>
      </c>
      <c r="X75">
        <f t="shared" ref="X75" si="314">IF(I75&gt;0,I75/100,"")</f>
        <v>18</v>
      </c>
      <c r="Y75">
        <f t="shared" ref="Y75" si="315">IF(J75&gt;0,J75/100,"")</f>
        <v>15</v>
      </c>
      <c r="Z75">
        <f t="shared" ref="Z75" si="316">IF(K75&gt;0,K75/100,"")</f>
        <v>18</v>
      </c>
      <c r="AA75">
        <f t="shared" ref="AA75" si="317">IF(L75&gt;0,L75/100,"")</f>
        <v>15</v>
      </c>
      <c r="AB75">
        <f t="shared" ref="AB75" si="318">IF(M75&gt;0,M75/100,"")</f>
        <v>18</v>
      </c>
      <c r="AC75">
        <f t="shared" ref="AC75" si="319">IF(N75&gt;0,N75/100,"")</f>
        <v>15</v>
      </c>
      <c r="AD75">
        <f t="shared" ref="AD75" si="320">IF(O75&gt;0,O75/100,"")</f>
        <v>18</v>
      </c>
      <c r="AE75">
        <f t="shared" ref="AE75" si="321">IF(P75&gt;0,P75/100,"")</f>
        <v>15</v>
      </c>
      <c r="AF75">
        <f t="shared" ref="AF75" si="322">IF(Q75&gt;0,Q75/100,"")</f>
        <v>18</v>
      </c>
      <c r="AG75">
        <f t="shared" ref="AG75" si="323">IF(R75&gt;0,R75/100,"")</f>
        <v>15</v>
      </c>
      <c r="AH75">
        <f t="shared" ref="AH75" si="324">IF(S75&gt;0,S75/100,"")</f>
        <v>18</v>
      </c>
      <c r="AI75">
        <f t="shared" ref="AI75" si="325">IF(T75&gt;0,T75/100,"")</f>
        <v>15</v>
      </c>
      <c r="AJ75">
        <f t="shared" ref="AJ75" si="326">IF(U75&gt;0,U75/100,"")</f>
        <v>18</v>
      </c>
      <c r="AK75" t="str">
        <f t="shared" ref="AK75" si="327">IF(H75&gt;0,CONCATENATE(IF(W75&lt;=12,W75,W75-12),IF(OR(W75&lt;12,W75=24),"am","pm"),"-",IF(X75&lt;=12,X75,X75-12),IF(OR(X75&lt;12,X75=24),"am","pm")),"")</f>
        <v>3pm-6pm</v>
      </c>
      <c r="AL75" t="str">
        <f t="shared" ref="AL75" si="328">IF(J75&gt;0,CONCATENATE(IF(Y75&lt;=12,Y75,Y75-12),IF(OR(Y75&lt;12,Y75=24),"am","pm"),"-",IF(Z75&lt;=12,Z75,Z75-12),IF(OR(Z75&lt;12,Z75=24),"am","pm")),"")</f>
        <v>3pm-6pm</v>
      </c>
      <c r="AM75" t="str">
        <f t="shared" ref="AM75" si="329">IF(L75&gt;0,CONCATENATE(IF(AA75&lt;=12,AA75,AA75-12),IF(OR(AA75&lt;12,AA75=24),"am","pm"),"-",IF(AB75&lt;=12,AB75,AB75-12),IF(OR(AB75&lt;12,AB75=24),"am","pm")),"")</f>
        <v>3pm-6pm</v>
      </c>
      <c r="AN75" t="str">
        <f t="shared" ref="AN75" si="330">IF(N75&gt;0,CONCATENATE(IF(AC75&lt;=12,AC75,AC75-12),IF(OR(AC75&lt;12,AC75=24),"am","pm"),"-",IF(AD75&lt;=12,AD75,AD75-12),IF(OR(AD75&lt;12,AD75=24),"am","pm")),"")</f>
        <v>3pm-6pm</v>
      </c>
      <c r="AO75" t="str">
        <f t="shared" ref="AO75" si="331">IF(P75&gt;0,CONCATENATE(IF(AE75&lt;=12,AE75,AE75-12),IF(OR(AE75&lt;12,AE75=24),"am","pm"),"-",IF(AF75&lt;=12,AF75,AF75-12),IF(OR(AF75&lt;12,AF75=24),"am","pm")),"")</f>
        <v>3pm-6pm</v>
      </c>
      <c r="AP75" t="str">
        <f t="shared" ref="AP75" si="332">IF(R75&gt;0,CONCATENATE(IF(AG75&lt;=12,AG75,AG75-12),IF(OR(AG75&lt;12,AG75=24),"am","pm"),"-",IF(AH75&lt;=12,AH75,AH75-12),IF(OR(AH75&lt;12,AH75=24),"am","pm")),"")</f>
        <v>3pm-6pm</v>
      </c>
      <c r="AQ75" t="str">
        <f t="shared" ref="AQ75" si="333">IF(T75&gt;0,CONCATENATE(IF(AI75&lt;=12,AI75,AI75-12),IF(OR(AI75&lt;12,AI75=24),"am","pm"),"-",IF(AJ75&lt;=12,AJ75,AJ75-12),IF(OR(AJ75&lt;12,AJ75=24),"am","pm")),"")</f>
        <v>3pm-6pm</v>
      </c>
      <c r="AR75" s="1" t="s">
        <v>1214</v>
      </c>
      <c r="AV75" s="4" t="s">
        <v>28</v>
      </c>
      <c r="AW75" s="4" t="s">
        <v>28</v>
      </c>
      <c r="AX75" s="8" t="str">
        <f t="shared" ref="AX75" si="334">CONCATENATE("{
    'name': """,B75,""",
    'area': ","""",C75,""",",
"'hours': {
      'sunday-start':","""",H75,"""",", 'sunday-end':","""",I75,"""",", 'monday-start':","""",J75,"""",", 'monday-end':","""",K75,"""",", 'tuesday-start':","""",L75,"""",", 'tuesday-end':","""",M75,""", 'wednesday-start':","""",N75,""", 'wednesday-end':","""",O75,""", 'thursday-start':","""",P75,""", 'thursday-end':","""",Q75,""", 'friday-start':","""",R75,""", 'friday-end':","""",S75,""", 'saturday-start':","""",T75,""", 'saturday-end':","""",U75,"""","},","  'description': ","""",V75,"""",", 'link':","""",AR75,"""",", 'pricing':","""",E75,"""",",   'phone-number': ","""",F75,"""",", 'address': ","""",G75,"""",", 'other-amenities': [","'",AS75,"','",AT75,"','",AU75,"'","]",", 'has-drink':",AV75,", 'has-food':",AW75,"},")</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5" t="str">
        <f t="shared" ref="AY75" si="335">IF(AS75&gt;0,"&lt;img src=@img/outdoor.png@&gt;","")</f>
        <v/>
      </c>
      <c r="AZ75" t="str">
        <f t="shared" ref="AZ75" si="336">IF(AT75&gt;0,"&lt;img src=@img/pets.png@&gt;","")</f>
        <v/>
      </c>
      <c r="BA75" t="str">
        <f t="shared" ref="BA75" si="337">IF(AU75="hard","&lt;img src=@img/hard.png@&gt;",IF(AU75="medium","&lt;img src=@img/medium.png@&gt;",IF(AU75="easy","&lt;img src=@img/easy.png@&gt;","")))</f>
        <v/>
      </c>
      <c r="BB75" t="str">
        <f t="shared" ref="BB75" si="338">IF(AV75="true","&lt;img src=@img/drinkicon.png@&gt;","")</f>
        <v>&lt;img src=@img/drinkicon.png@&gt;</v>
      </c>
      <c r="BC75" t="str">
        <f t="shared" ref="BC75" si="339">IF(AW75="true","&lt;img src=@img/foodicon.png@&gt;","")</f>
        <v>&lt;img src=@img/foodicon.png@&gt;</v>
      </c>
      <c r="BD75" t="str">
        <f t="shared" ref="BD75" si="340">CONCATENATE(AY75,AZ75,BA75,BB75,BC75,BK75)</f>
        <v>&lt;img src=@img/drinkicon.png@&gt;&lt;img src=@img/foodicon.png@&gt;</v>
      </c>
      <c r="BE75" t="str">
        <f t="shared" ref="BE75" si="341">CONCATENATE(IF(AS75&gt;0,"outdoor ",""),IF(AT75&gt;0,"pet ",""),IF(AV75="true","drink ",""),IF(AW75="true","food ",""),AU75," ",E75," ",C75,IF(BJ75=TRUE," kid",""))</f>
        <v>drink food  med Baker</v>
      </c>
      <c r="BF75" t="str">
        <f t="shared" ref="BF75" si="342">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Baker</v>
      </c>
      <c r="BG75">
        <v>39.713116599999999</v>
      </c>
      <c r="BH75">
        <v>-104.987038</v>
      </c>
      <c r="BI75" t="str">
        <f t="shared" si="312"/>
        <v>[39.7131166,-104.987038],</v>
      </c>
      <c r="BL75" s="7"/>
    </row>
    <row r="76" spans="2:64" ht="18.75" customHeight="1" x14ac:dyDescent="0.25">
      <c r="B76" t="s">
        <v>1161</v>
      </c>
      <c r="C76" t="s">
        <v>525</v>
      </c>
      <c r="E76" t="s">
        <v>952</v>
      </c>
      <c r="G76" t="s">
        <v>445</v>
      </c>
      <c r="H76">
        <v>1500</v>
      </c>
      <c r="I76">
        <v>1900</v>
      </c>
      <c r="J76">
        <v>1500</v>
      </c>
      <c r="K76">
        <v>1900</v>
      </c>
      <c r="L76">
        <v>1500</v>
      </c>
      <c r="M76">
        <v>1900</v>
      </c>
      <c r="N76">
        <v>1500</v>
      </c>
      <c r="O76">
        <v>1900</v>
      </c>
      <c r="P76">
        <v>1500</v>
      </c>
      <c r="Q76">
        <v>1900</v>
      </c>
      <c r="R76">
        <v>1500</v>
      </c>
      <c r="S76">
        <v>1900</v>
      </c>
      <c r="T76">
        <v>1500</v>
      </c>
      <c r="U76">
        <v>1900</v>
      </c>
      <c r="V76" t="s">
        <v>1162</v>
      </c>
      <c r="W76">
        <f t="shared" si="282"/>
        <v>15</v>
      </c>
      <c r="X76">
        <f t="shared" si="283"/>
        <v>19</v>
      </c>
      <c r="Y76">
        <f t="shared" si="284"/>
        <v>15</v>
      </c>
      <c r="Z76">
        <f t="shared" si="285"/>
        <v>19</v>
      </c>
      <c r="AA76">
        <f t="shared" si="286"/>
        <v>15</v>
      </c>
      <c r="AB76">
        <f t="shared" si="287"/>
        <v>19</v>
      </c>
      <c r="AC76">
        <f t="shared" si="288"/>
        <v>15</v>
      </c>
      <c r="AD76">
        <f t="shared" si="289"/>
        <v>19</v>
      </c>
      <c r="AE76">
        <f t="shared" si="290"/>
        <v>15</v>
      </c>
      <c r="AF76">
        <f t="shared" si="291"/>
        <v>19</v>
      </c>
      <c r="AG76">
        <f t="shared" si="292"/>
        <v>15</v>
      </c>
      <c r="AH76">
        <f t="shared" si="293"/>
        <v>19</v>
      </c>
      <c r="AI76">
        <f t="shared" si="294"/>
        <v>15</v>
      </c>
      <c r="AJ76">
        <f t="shared" si="295"/>
        <v>19</v>
      </c>
      <c r="AK76" t="str">
        <f t="shared" si="296"/>
        <v>3pm-7pm</v>
      </c>
      <c r="AL76" t="str">
        <f t="shared" si="297"/>
        <v>3pm-7pm</v>
      </c>
      <c r="AM76" t="str">
        <f t="shared" si="298"/>
        <v>3pm-7pm</v>
      </c>
      <c r="AN76" t="str">
        <f t="shared" si="299"/>
        <v>3pm-7pm</v>
      </c>
      <c r="AO76" t="str">
        <f t="shared" si="300"/>
        <v>3pm-7pm</v>
      </c>
      <c r="AP76" t="str">
        <f t="shared" si="301"/>
        <v>3pm-7pm</v>
      </c>
      <c r="AQ76" t="str">
        <f t="shared" si="302"/>
        <v>3pm-7pm</v>
      </c>
      <c r="AR76" s="3" t="s">
        <v>620</v>
      </c>
      <c r="AV76" s="4" t="s">
        <v>28</v>
      </c>
      <c r="AW76" s="4" t="s">
        <v>28</v>
      </c>
      <c r="AX76" s="8" t="str">
        <f t="shared" si="303"/>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6" t="str">
        <f t="shared" si="304"/>
        <v/>
      </c>
      <c r="AZ76" t="str">
        <f t="shared" si="305"/>
        <v/>
      </c>
      <c r="BA76" t="str">
        <f t="shared" si="306"/>
        <v/>
      </c>
      <c r="BB76" t="str">
        <f t="shared" si="307"/>
        <v>&lt;img src=@img/drinkicon.png@&gt;</v>
      </c>
      <c r="BC76" t="str">
        <f t="shared" si="308"/>
        <v>&lt;img src=@img/foodicon.png@&gt;</v>
      </c>
      <c r="BD76" t="str">
        <f t="shared" si="309"/>
        <v>&lt;img src=@img/drinkicon.png@&gt;&lt;img src=@img/foodicon.png@&gt;</v>
      </c>
      <c r="BE76" t="str">
        <f t="shared" si="310"/>
        <v>drink food  med city</v>
      </c>
      <c r="BF76" t="str">
        <f t="shared" si="311"/>
        <v>City Park</v>
      </c>
      <c r="BG76">
        <v>39.740265999999998</v>
      </c>
      <c r="BH76">
        <v>-104.960009</v>
      </c>
      <c r="BI76" t="str">
        <f t="shared" si="312"/>
        <v>[39.740266,-104.960009],</v>
      </c>
      <c r="BK76" t="str">
        <f t="shared" si="281"/>
        <v/>
      </c>
      <c r="BL76" s="7"/>
    </row>
    <row r="77" spans="2:64" ht="18.75" customHeight="1" x14ac:dyDescent="0.25">
      <c r="B77" t="s">
        <v>119</v>
      </c>
      <c r="C77" t="s">
        <v>720</v>
      </c>
      <c r="E77" t="s">
        <v>952</v>
      </c>
      <c r="G77" t="s">
        <v>461</v>
      </c>
      <c r="J77" t="s">
        <v>328</v>
      </c>
      <c r="K77" t="s">
        <v>330</v>
      </c>
      <c r="L77" t="s">
        <v>328</v>
      </c>
      <c r="M77" t="s">
        <v>330</v>
      </c>
      <c r="N77" t="s">
        <v>328</v>
      </c>
      <c r="O77" t="s">
        <v>330</v>
      </c>
      <c r="P77" t="s">
        <v>328</v>
      </c>
      <c r="Q77" t="s">
        <v>330</v>
      </c>
      <c r="R77" t="s">
        <v>328</v>
      </c>
      <c r="S77" t="s">
        <v>330</v>
      </c>
      <c r="V77" t="s">
        <v>275</v>
      </c>
      <c r="W77" t="str">
        <f t="shared" si="282"/>
        <v/>
      </c>
      <c r="X77" t="str">
        <f t="shared" si="283"/>
        <v/>
      </c>
      <c r="Y77">
        <f t="shared" si="284"/>
        <v>15</v>
      </c>
      <c r="Z77">
        <f t="shared" si="285"/>
        <v>18</v>
      </c>
      <c r="AA77">
        <f t="shared" si="286"/>
        <v>15</v>
      </c>
      <c r="AB77">
        <f t="shared" si="287"/>
        <v>18</v>
      </c>
      <c r="AC77">
        <f t="shared" si="288"/>
        <v>15</v>
      </c>
      <c r="AD77">
        <f t="shared" si="289"/>
        <v>18</v>
      </c>
      <c r="AE77">
        <f t="shared" si="290"/>
        <v>15</v>
      </c>
      <c r="AF77">
        <f t="shared" si="291"/>
        <v>18</v>
      </c>
      <c r="AG77">
        <f t="shared" si="292"/>
        <v>15</v>
      </c>
      <c r="AH77">
        <f t="shared" si="293"/>
        <v>18</v>
      </c>
      <c r="AI77" t="str">
        <f t="shared" si="294"/>
        <v/>
      </c>
      <c r="AJ77" t="str">
        <f t="shared" si="295"/>
        <v/>
      </c>
      <c r="AK77" t="str">
        <f t="shared" si="296"/>
        <v/>
      </c>
      <c r="AL77" t="str">
        <f t="shared" si="297"/>
        <v>3pm-6pm</v>
      </c>
      <c r="AM77" t="str">
        <f t="shared" si="298"/>
        <v>3pm-6pm</v>
      </c>
      <c r="AN77" t="str">
        <f t="shared" si="299"/>
        <v>3pm-6pm</v>
      </c>
      <c r="AO77" t="str">
        <f t="shared" si="300"/>
        <v>3pm-6pm</v>
      </c>
      <c r="AP77" t="str">
        <f t="shared" si="301"/>
        <v>3pm-6pm</v>
      </c>
      <c r="AQ77" t="str">
        <f t="shared" si="302"/>
        <v/>
      </c>
      <c r="AR77" t="s">
        <v>639</v>
      </c>
      <c r="AV77" s="4" t="s">
        <v>28</v>
      </c>
      <c r="AW77" s="4" t="s">
        <v>28</v>
      </c>
      <c r="AX77" s="8" t="str">
        <f t="shared" si="303"/>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7" t="str">
        <f t="shared" si="304"/>
        <v/>
      </c>
      <c r="AZ77" t="str">
        <f t="shared" si="305"/>
        <v/>
      </c>
      <c r="BA77" t="str">
        <f t="shared" si="306"/>
        <v/>
      </c>
      <c r="BB77" t="str">
        <f t="shared" si="307"/>
        <v>&lt;img src=@img/drinkicon.png@&gt;</v>
      </c>
      <c r="BC77" t="str">
        <f t="shared" si="308"/>
        <v>&lt;img src=@img/foodicon.png@&gt;</v>
      </c>
      <c r="BD77" t="str">
        <f t="shared" si="309"/>
        <v>&lt;img src=@img/drinkicon.png@&gt;&lt;img src=@img/foodicon.png@&gt;</v>
      </c>
      <c r="BE77" t="str">
        <f t="shared" si="310"/>
        <v>drink food  med stapleton</v>
      </c>
      <c r="BF77" t="str">
        <f t="shared" si="311"/>
        <v>Stapleton</v>
      </c>
      <c r="BG77">
        <v>39.753048</v>
      </c>
      <c r="BH77">
        <v>-104.877388</v>
      </c>
      <c r="BI77" t="str">
        <f t="shared" si="312"/>
        <v>[39.753048,-104.877388],</v>
      </c>
      <c r="BK77" t="str">
        <f t="shared" si="281"/>
        <v/>
      </c>
      <c r="BL77" s="7"/>
    </row>
    <row r="78" spans="2:64" ht="18.75" customHeight="1" x14ac:dyDescent="0.25">
      <c r="B78" t="s">
        <v>120</v>
      </c>
      <c r="C78" t="s">
        <v>187</v>
      </c>
      <c r="E78" t="s">
        <v>952</v>
      </c>
      <c r="G78" t="s">
        <v>463</v>
      </c>
      <c r="J78" t="s">
        <v>338</v>
      </c>
      <c r="K78" t="s">
        <v>332</v>
      </c>
      <c r="L78" t="s">
        <v>338</v>
      </c>
      <c r="M78" t="s">
        <v>332</v>
      </c>
      <c r="N78" t="s">
        <v>338</v>
      </c>
      <c r="O78" t="s">
        <v>332</v>
      </c>
      <c r="P78" t="s">
        <v>338</v>
      </c>
      <c r="Q78" t="s">
        <v>332</v>
      </c>
      <c r="R78" t="s">
        <v>338</v>
      </c>
      <c r="S78" t="s">
        <v>332</v>
      </c>
      <c r="V78" t="s">
        <v>275</v>
      </c>
      <c r="W78" t="str">
        <f t="shared" si="282"/>
        <v/>
      </c>
      <c r="X78" t="str">
        <f t="shared" si="283"/>
        <v/>
      </c>
      <c r="Y78">
        <f t="shared" si="284"/>
        <v>14</v>
      </c>
      <c r="Z78">
        <f t="shared" si="285"/>
        <v>17</v>
      </c>
      <c r="AA78">
        <f t="shared" si="286"/>
        <v>14</v>
      </c>
      <c r="AB78">
        <f t="shared" si="287"/>
        <v>17</v>
      </c>
      <c r="AC78">
        <f t="shared" si="288"/>
        <v>14</v>
      </c>
      <c r="AD78">
        <f t="shared" si="289"/>
        <v>17</v>
      </c>
      <c r="AE78">
        <f t="shared" si="290"/>
        <v>14</v>
      </c>
      <c r="AF78">
        <f t="shared" si="291"/>
        <v>17</v>
      </c>
      <c r="AG78">
        <f t="shared" si="292"/>
        <v>14</v>
      </c>
      <c r="AH78">
        <f t="shared" si="293"/>
        <v>17</v>
      </c>
      <c r="AI78" t="str">
        <f t="shared" si="294"/>
        <v/>
      </c>
      <c r="AJ78" t="str">
        <f t="shared" si="295"/>
        <v/>
      </c>
      <c r="AK78" t="str">
        <f t="shared" si="296"/>
        <v/>
      </c>
      <c r="AL78" t="str">
        <f t="shared" si="297"/>
        <v>2pm-5pm</v>
      </c>
      <c r="AM78" t="str">
        <f t="shared" si="298"/>
        <v>2pm-5pm</v>
      </c>
      <c r="AN78" t="str">
        <f t="shared" si="299"/>
        <v>2pm-5pm</v>
      </c>
      <c r="AO78" t="str">
        <f t="shared" si="300"/>
        <v>2pm-5pm</v>
      </c>
      <c r="AP78" t="str">
        <f t="shared" si="301"/>
        <v>2pm-5pm</v>
      </c>
      <c r="AQ78" t="str">
        <f t="shared" si="302"/>
        <v/>
      </c>
      <c r="AR78" t="s">
        <v>639</v>
      </c>
      <c r="AS78" t="s">
        <v>325</v>
      </c>
      <c r="AV78" s="4" t="s">
        <v>28</v>
      </c>
      <c r="AW78" s="4" t="s">
        <v>28</v>
      </c>
      <c r="AX78" s="8" t="str">
        <f t="shared" si="303"/>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8" t="str">
        <f t="shared" si="304"/>
        <v>&lt;img src=@img/outdoor.png@&gt;</v>
      </c>
      <c r="AZ78" t="str">
        <f t="shared" si="305"/>
        <v/>
      </c>
      <c r="BA78" t="str">
        <f t="shared" si="306"/>
        <v/>
      </c>
      <c r="BB78" t="str">
        <f t="shared" si="307"/>
        <v>&lt;img src=@img/drinkicon.png@&gt;</v>
      </c>
      <c r="BC78" t="str">
        <f t="shared" si="308"/>
        <v>&lt;img src=@img/foodicon.png@&gt;</v>
      </c>
      <c r="BD78" t="str">
        <f t="shared" si="309"/>
        <v>&lt;img src=@img/outdoor.png@&gt;&lt;img src=@img/drinkicon.png@&gt;&lt;img src=@img/foodicon.png@&gt;</v>
      </c>
      <c r="BE78" t="str">
        <f t="shared" si="310"/>
        <v>outdoor drink food  med RiNo</v>
      </c>
      <c r="BF78" t="str">
        <f t="shared" si="311"/>
        <v>RiNo</v>
      </c>
      <c r="BG78">
        <v>39.768611</v>
      </c>
      <c r="BH78">
        <v>-104.979758</v>
      </c>
      <c r="BI78" t="str">
        <f t="shared" si="312"/>
        <v>[39.768611,-104.979758],</v>
      </c>
      <c r="BK78" t="str">
        <f t="shared" si="281"/>
        <v/>
      </c>
      <c r="BL78" s="7"/>
    </row>
    <row r="79" spans="2:64" ht="18.75" customHeight="1" x14ac:dyDescent="0.25">
      <c r="B79" t="s">
        <v>776</v>
      </c>
      <c r="C79" t="s">
        <v>720</v>
      </c>
      <c r="E79" t="s">
        <v>952</v>
      </c>
      <c r="G79" s="8" t="s">
        <v>773</v>
      </c>
      <c r="H79">
        <v>1400</v>
      </c>
      <c r="I79">
        <v>1800</v>
      </c>
      <c r="J79">
        <v>1400</v>
      </c>
      <c r="K79">
        <v>1800</v>
      </c>
      <c r="L79">
        <v>1400</v>
      </c>
      <c r="M79">
        <v>1800</v>
      </c>
      <c r="N79">
        <v>1400</v>
      </c>
      <c r="O79">
        <v>1800</v>
      </c>
      <c r="P79">
        <v>1400</v>
      </c>
      <c r="Q79">
        <v>1800</v>
      </c>
      <c r="R79">
        <v>1400</v>
      </c>
      <c r="S79">
        <v>1800</v>
      </c>
      <c r="T79">
        <v>1400</v>
      </c>
      <c r="U79">
        <v>1800</v>
      </c>
      <c r="V79" t="s">
        <v>887</v>
      </c>
      <c r="W79">
        <f t="shared" si="282"/>
        <v>14</v>
      </c>
      <c r="X79">
        <f t="shared" si="283"/>
        <v>18</v>
      </c>
      <c r="Y79">
        <f t="shared" si="284"/>
        <v>14</v>
      </c>
      <c r="Z79">
        <f t="shared" si="285"/>
        <v>18</v>
      </c>
      <c r="AA79">
        <f t="shared" si="286"/>
        <v>14</v>
      </c>
      <c r="AB79">
        <f t="shared" si="287"/>
        <v>18</v>
      </c>
      <c r="AC79">
        <f t="shared" si="288"/>
        <v>14</v>
      </c>
      <c r="AD79">
        <f t="shared" si="289"/>
        <v>18</v>
      </c>
      <c r="AE79">
        <f t="shared" si="290"/>
        <v>14</v>
      </c>
      <c r="AF79">
        <f t="shared" si="291"/>
        <v>18</v>
      </c>
      <c r="AG79">
        <f t="shared" si="292"/>
        <v>14</v>
      </c>
      <c r="AH79">
        <f t="shared" si="293"/>
        <v>18</v>
      </c>
      <c r="AI79">
        <f t="shared" si="294"/>
        <v>14</v>
      </c>
      <c r="AJ79">
        <f t="shared" si="295"/>
        <v>18</v>
      </c>
      <c r="AK79" t="str">
        <f t="shared" si="296"/>
        <v>2pm-6pm</v>
      </c>
      <c r="AL79" t="str">
        <f t="shared" si="297"/>
        <v>2pm-6pm</v>
      </c>
      <c r="AM79" t="str">
        <f t="shared" si="298"/>
        <v>2pm-6pm</v>
      </c>
      <c r="AN79" t="str">
        <f t="shared" si="299"/>
        <v>2pm-6pm</v>
      </c>
      <c r="AO79" t="str">
        <f t="shared" si="300"/>
        <v>2pm-6pm</v>
      </c>
      <c r="AP79" t="str">
        <f t="shared" si="301"/>
        <v>2pm-6pm</v>
      </c>
      <c r="AQ79" t="str">
        <f t="shared" si="302"/>
        <v>2pm-6pm</v>
      </c>
      <c r="AR79" t="s">
        <v>886</v>
      </c>
      <c r="AV79" s="4" t="s">
        <v>28</v>
      </c>
      <c r="AW79" s="4" t="s">
        <v>28</v>
      </c>
      <c r="AX79" s="8" t="str">
        <f t="shared" si="303"/>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9" t="str">
        <f t="shared" si="304"/>
        <v/>
      </c>
      <c r="AZ79" t="str">
        <f t="shared" si="305"/>
        <v/>
      </c>
      <c r="BA79" t="str">
        <f t="shared" si="306"/>
        <v/>
      </c>
      <c r="BB79" t="str">
        <f t="shared" si="307"/>
        <v>&lt;img src=@img/drinkicon.png@&gt;</v>
      </c>
      <c r="BC79" t="str">
        <f t="shared" si="308"/>
        <v>&lt;img src=@img/foodicon.png@&gt;</v>
      </c>
      <c r="BD79" t="str">
        <f t="shared" si="309"/>
        <v>&lt;img src=@img/drinkicon.png@&gt;&lt;img src=@img/foodicon.png@&gt;</v>
      </c>
      <c r="BE79" t="str">
        <f t="shared" si="310"/>
        <v>drink food  med stapleton</v>
      </c>
      <c r="BF79" t="str">
        <f t="shared" si="311"/>
        <v>Stapleton</v>
      </c>
      <c r="BG79">
        <v>39.75929</v>
      </c>
      <c r="BH79">
        <v>-104.868493</v>
      </c>
      <c r="BI79" t="str">
        <f t="shared" si="312"/>
        <v>[39.75929,-104.868493],</v>
      </c>
      <c r="BK79" t="str">
        <f t="shared" si="281"/>
        <v/>
      </c>
    </row>
    <row r="80" spans="2:64" ht="18.75" customHeight="1" x14ac:dyDescent="0.25">
      <c r="B80" t="s">
        <v>1293</v>
      </c>
      <c r="C80" t="s">
        <v>218</v>
      </c>
      <c r="E80" t="s">
        <v>952</v>
      </c>
      <c r="G80" t="s">
        <v>464</v>
      </c>
      <c r="J80" t="s">
        <v>335</v>
      </c>
      <c r="K80" t="s">
        <v>329</v>
      </c>
      <c r="L80" t="s">
        <v>335</v>
      </c>
      <c r="M80" t="s">
        <v>329</v>
      </c>
      <c r="N80" t="s">
        <v>335</v>
      </c>
      <c r="O80" t="s">
        <v>329</v>
      </c>
      <c r="P80" t="s">
        <v>335</v>
      </c>
      <c r="Q80" t="s">
        <v>329</v>
      </c>
      <c r="R80" t="s">
        <v>335</v>
      </c>
      <c r="S80" t="s">
        <v>329</v>
      </c>
      <c r="V80" t="s">
        <v>276</v>
      </c>
      <c r="W80" t="str">
        <f t="shared" si="282"/>
        <v/>
      </c>
      <c r="X80" t="str">
        <f t="shared" si="283"/>
        <v/>
      </c>
      <c r="Y80">
        <f t="shared" si="284"/>
        <v>16</v>
      </c>
      <c r="Z80">
        <f t="shared" si="285"/>
        <v>18.3</v>
      </c>
      <c r="AA80">
        <f t="shared" si="286"/>
        <v>16</v>
      </c>
      <c r="AB80">
        <f t="shared" si="287"/>
        <v>18.3</v>
      </c>
      <c r="AC80">
        <f t="shared" si="288"/>
        <v>16</v>
      </c>
      <c r="AD80">
        <f t="shared" si="289"/>
        <v>18.3</v>
      </c>
      <c r="AE80">
        <f t="shared" si="290"/>
        <v>16</v>
      </c>
      <c r="AF80">
        <f t="shared" si="291"/>
        <v>18.3</v>
      </c>
      <c r="AG80">
        <f t="shared" si="292"/>
        <v>16</v>
      </c>
      <c r="AH80">
        <f t="shared" si="293"/>
        <v>18.3</v>
      </c>
      <c r="AI80" t="str">
        <f t="shared" si="294"/>
        <v/>
      </c>
      <c r="AJ80" t="str">
        <f t="shared" si="295"/>
        <v/>
      </c>
      <c r="AK80" t="str">
        <f t="shared" si="296"/>
        <v/>
      </c>
      <c r="AL80" t="str">
        <f t="shared" si="297"/>
        <v>4pm-6.3pm</v>
      </c>
      <c r="AM80" t="str">
        <f t="shared" si="298"/>
        <v>4pm-6.3pm</v>
      </c>
      <c r="AN80" t="str">
        <f t="shared" si="299"/>
        <v>4pm-6.3pm</v>
      </c>
      <c r="AO80" t="str">
        <f t="shared" si="300"/>
        <v>4pm-6.3pm</v>
      </c>
      <c r="AP80" t="str">
        <f t="shared" si="301"/>
        <v>4pm-6.3pm</v>
      </c>
      <c r="AQ80" t="str">
        <f t="shared" si="302"/>
        <v/>
      </c>
      <c r="AR80" t="s">
        <v>640</v>
      </c>
      <c r="AV80" s="4" t="s">
        <v>28</v>
      </c>
      <c r="AW80" s="4" t="s">
        <v>28</v>
      </c>
      <c r="AX80" s="8" t="str">
        <f t="shared" si="303"/>
        <v>{
    'name': "Corner Office",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80" t="str">
        <f t="shared" si="304"/>
        <v/>
      </c>
      <c r="AZ80" t="str">
        <f t="shared" si="305"/>
        <v/>
      </c>
      <c r="BA80" t="str">
        <f t="shared" si="306"/>
        <v/>
      </c>
      <c r="BB80" t="str">
        <f t="shared" si="307"/>
        <v>&lt;img src=@img/drinkicon.png@&gt;</v>
      </c>
      <c r="BC80" t="str">
        <f t="shared" si="308"/>
        <v>&lt;img src=@img/foodicon.png@&gt;</v>
      </c>
      <c r="BD80" t="str">
        <f t="shared" si="309"/>
        <v>&lt;img src=@img/drinkicon.png@&gt;&lt;img src=@img/foodicon.png@&gt;</v>
      </c>
      <c r="BE80" t="str">
        <f t="shared" si="310"/>
        <v>drink food  med Downtown</v>
      </c>
      <c r="BF80" t="str">
        <f t="shared" si="311"/>
        <v>Downtown</v>
      </c>
      <c r="BG80">
        <v>39.745508999999998</v>
      </c>
      <c r="BH80">
        <v>-104.997207</v>
      </c>
      <c r="BI80" t="str">
        <f t="shared" si="312"/>
        <v>[39.745509,-104.997207],</v>
      </c>
      <c r="BK80" t="str">
        <f t="shared" si="281"/>
        <v/>
      </c>
      <c r="BL80" s="7"/>
    </row>
    <row r="81" spans="2:64" ht="18.75" customHeight="1" x14ac:dyDescent="0.25">
      <c r="B81" t="s">
        <v>170</v>
      </c>
      <c r="C81" t="s">
        <v>187</v>
      </c>
      <c r="E81" t="s">
        <v>952</v>
      </c>
      <c r="G81" t="s">
        <v>315</v>
      </c>
      <c r="H81" t="s">
        <v>334</v>
      </c>
      <c r="I81" t="s">
        <v>341</v>
      </c>
      <c r="J81" t="s">
        <v>328</v>
      </c>
      <c r="K81" t="s">
        <v>330</v>
      </c>
      <c r="L81" t="s">
        <v>328</v>
      </c>
      <c r="M81" t="s">
        <v>330</v>
      </c>
      <c r="N81" t="s">
        <v>328</v>
      </c>
      <c r="O81" t="s">
        <v>330</v>
      </c>
      <c r="P81" t="s">
        <v>328</v>
      </c>
      <c r="Q81" t="s">
        <v>330</v>
      </c>
      <c r="R81" t="s">
        <v>328</v>
      </c>
      <c r="S81" t="s">
        <v>330</v>
      </c>
      <c r="T81" t="s">
        <v>334</v>
      </c>
      <c r="U81" t="s">
        <v>338</v>
      </c>
      <c r="V81" t="s">
        <v>943</v>
      </c>
      <c r="W81">
        <f t="shared" si="282"/>
        <v>11</v>
      </c>
      <c r="X81">
        <f t="shared" si="283"/>
        <v>23</v>
      </c>
      <c r="Y81">
        <f t="shared" si="284"/>
        <v>15</v>
      </c>
      <c r="Z81">
        <f t="shared" si="285"/>
        <v>18</v>
      </c>
      <c r="AA81">
        <f t="shared" si="286"/>
        <v>15</v>
      </c>
      <c r="AB81">
        <f t="shared" si="287"/>
        <v>18</v>
      </c>
      <c r="AC81">
        <f t="shared" si="288"/>
        <v>15</v>
      </c>
      <c r="AD81">
        <f t="shared" si="289"/>
        <v>18</v>
      </c>
      <c r="AE81">
        <f t="shared" si="290"/>
        <v>15</v>
      </c>
      <c r="AF81">
        <f t="shared" si="291"/>
        <v>18</v>
      </c>
      <c r="AG81">
        <f t="shared" si="292"/>
        <v>15</v>
      </c>
      <c r="AH81">
        <f t="shared" si="293"/>
        <v>18</v>
      </c>
      <c r="AI81">
        <f t="shared" si="294"/>
        <v>11</v>
      </c>
      <c r="AJ81">
        <f t="shared" si="295"/>
        <v>14</v>
      </c>
      <c r="AK81" t="str">
        <f t="shared" si="296"/>
        <v>11am-11pm</v>
      </c>
      <c r="AL81" t="str">
        <f t="shared" si="297"/>
        <v>3pm-6pm</v>
      </c>
      <c r="AM81" t="str">
        <f t="shared" si="298"/>
        <v>3pm-6pm</v>
      </c>
      <c r="AN81" t="str">
        <f t="shared" si="299"/>
        <v>3pm-6pm</v>
      </c>
      <c r="AO81" t="str">
        <f t="shared" si="300"/>
        <v>3pm-6pm</v>
      </c>
      <c r="AP81" t="str">
        <f t="shared" si="301"/>
        <v>3pm-6pm</v>
      </c>
      <c r="AQ81" t="str">
        <f t="shared" si="302"/>
        <v>11am-2pm</v>
      </c>
      <c r="AR81" t="s">
        <v>703</v>
      </c>
      <c r="AS81" t="s">
        <v>325</v>
      </c>
      <c r="AV81" t="s">
        <v>28</v>
      </c>
      <c r="AW81" t="s">
        <v>28</v>
      </c>
      <c r="AX81" s="8" t="str">
        <f t="shared" si="303"/>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81" t="str">
        <f t="shared" si="304"/>
        <v>&lt;img src=@img/outdoor.png@&gt;</v>
      </c>
      <c r="AZ81" t="str">
        <f t="shared" si="305"/>
        <v/>
      </c>
      <c r="BA81" t="str">
        <f t="shared" si="306"/>
        <v/>
      </c>
      <c r="BB81" t="str">
        <f t="shared" si="307"/>
        <v>&lt;img src=@img/drinkicon.png@&gt;</v>
      </c>
      <c r="BC81" t="str">
        <f t="shared" si="308"/>
        <v>&lt;img src=@img/foodicon.png@&gt;</v>
      </c>
      <c r="BD81" t="str">
        <f t="shared" si="309"/>
        <v>&lt;img src=@img/outdoor.png@&gt;&lt;img src=@img/drinkicon.png@&gt;&lt;img src=@img/foodicon.png@&gt;</v>
      </c>
      <c r="BE81" t="str">
        <f t="shared" si="310"/>
        <v>outdoor drink food  med RiNo</v>
      </c>
      <c r="BF81" t="str">
        <f t="shared" si="311"/>
        <v>RiNo</v>
      </c>
      <c r="BG81">
        <v>39.770651000000001</v>
      </c>
      <c r="BH81">
        <v>-104.99518</v>
      </c>
      <c r="BI81" t="str">
        <f t="shared" si="312"/>
        <v>[39.770651,-104.99518],</v>
      </c>
      <c r="BK81" t="str">
        <f t="shared" si="281"/>
        <v/>
      </c>
      <c r="BL81" s="7"/>
    </row>
    <row r="82" spans="2:64" ht="18.75" customHeight="1" x14ac:dyDescent="0.25">
      <c r="B82" t="s">
        <v>1121</v>
      </c>
      <c r="C82" t="s">
        <v>186</v>
      </c>
      <c r="E82" t="s">
        <v>952</v>
      </c>
      <c r="G82" s="22" t="s">
        <v>1122</v>
      </c>
      <c r="J82">
        <v>1200</v>
      </c>
      <c r="K82">
        <v>1300</v>
      </c>
      <c r="L82">
        <v>1200</v>
      </c>
      <c r="M82">
        <v>1300</v>
      </c>
      <c r="N82">
        <v>1200</v>
      </c>
      <c r="O82">
        <v>1300</v>
      </c>
      <c r="P82">
        <v>1200</v>
      </c>
      <c r="Q82">
        <v>1300</v>
      </c>
      <c r="R82">
        <v>1200</v>
      </c>
      <c r="S82">
        <v>1300</v>
      </c>
      <c r="T82">
        <v>1200</v>
      </c>
      <c r="U82">
        <v>1300</v>
      </c>
      <c r="V82" t="s">
        <v>1123</v>
      </c>
      <c r="W82" t="str">
        <f t="shared" si="282"/>
        <v/>
      </c>
      <c r="X82" t="str">
        <f t="shared" si="283"/>
        <v/>
      </c>
      <c r="Y82">
        <f t="shared" si="284"/>
        <v>12</v>
      </c>
      <c r="Z82">
        <f t="shared" si="285"/>
        <v>13</v>
      </c>
      <c r="AA82">
        <f t="shared" si="286"/>
        <v>12</v>
      </c>
      <c r="AB82">
        <f t="shared" si="287"/>
        <v>13</v>
      </c>
      <c r="AC82">
        <f t="shared" si="288"/>
        <v>12</v>
      </c>
      <c r="AD82">
        <f t="shared" si="289"/>
        <v>13</v>
      </c>
      <c r="AE82">
        <f t="shared" si="290"/>
        <v>12</v>
      </c>
      <c r="AF82">
        <f t="shared" si="291"/>
        <v>13</v>
      </c>
      <c r="AG82">
        <f t="shared" si="292"/>
        <v>12</v>
      </c>
      <c r="AH82">
        <f t="shared" si="293"/>
        <v>13</v>
      </c>
      <c r="AI82">
        <f t="shared" si="294"/>
        <v>12</v>
      </c>
      <c r="AJ82">
        <f t="shared" si="295"/>
        <v>13</v>
      </c>
      <c r="AK82" t="str">
        <f t="shared" si="296"/>
        <v/>
      </c>
      <c r="AL82" t="str">
        <f t="shared" si="297"/>
        <v>12pm-1pm</v>
      </c>
      <c r="AM82" t="str">
        <f t="shared" si="298"/>
        <v>12pm-1pm</v>
      </c>
      <c r="AN82" t="str">
        <f t="shared" si="299"/>
        <v>12pm-1pm</v>
      </c>
      <c r="AO82" t="str">
        <f t="shared" si="300"/>
        <v>12pm-1pm</v>
      </c>
      <c r="AP82" t="str">
        <f t="shared" si="301"/>
        <v>12pm-1pm</v>
      </c>
      <c r="AQ82" t="str">
        <f t="shared" si="302"/>
        <v>12pm-1pm</v>
      </c>
      <c r="AR82" t="s">
        <v>1124</v>
      </c>
      <c r="AV82" s="4" t="s">
        <v>28</v>
      </c>
      <c r="AW82" s="4" t="s">
        <v>29</v>
      </c>
      <c r="AX82" s="8" t="str">
        <f t="shared" si="303"/>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82" t="str">
        <f t="shared" si="304"/>
        <v/>
      </c>
      <c r="AZ82" t="str">
        <f t="shared" si="305"/>
        <v/>
      </c>
      <c r="BA82" t="str">
        <f t="shared" si="306"/>
        <v/>
      </c>
      <c r="BB82" t="str">
        <f t="shared" si="307"/>
        <v>&lt;img src=@img/drinkicon.png@&gt;</v>
      </c>
      <c r="BC82" t="str">
        <f t="shared" si="308"/>
        <v/>
      </c>
      <c r="BD82" t="str">
        <f t="shared" si="309"/>
        <v>&lt;img src=@img/drinkicon.png@&gt;</v>
      </c>
      <c r="BE82" t="str">
        <f t="shared" si="310"/>
        <v>drink  med Baker</v>
      </c>
      <c r="BF82" t="str">
        <f t="shared" si="311"/>
        <v>Baker</v>
      </c>
      <c r="BG82">
        <v>39.723611699999999</v>
      </c>
      <c r="BH82">
        <v>-105.00029259999999</v>
      </c>
      <c r="BI82" t="str">
        <f t="shared" si="312"/>
        <v>[39.7236117,-105.0002926],</v>
      </c>
      <c r="BL82" s="7"/>
    </row>
    <row r="83" spans="2:64" ht="18.75" customHeight="1" x14ac:dyDescent="0.25">
      <c r="B83" t="s">
        <v>121</v>
      </c>
      <c r="C83" t="s">
        <v>526</v>
      </c>
      <c r="E83" t="s">
        <v>952</v>
      </c>
      <c r="G83" t="s">
        <v>465</v>
      </c>
      <c r="J83" t="s">
        <v>335</v>
      </c>
      <c r="K83" t="s">
        <v>331</v>
      </c>
      <c r="L83" t="s">
        <v>335</v>
      </c>
      <c r="M83" t="s">
        <v>331</v>
      </c>
      <c r="N83" t="s">
        <v>335</v>
      </c>
      <c r="O83" t="s">
        <v>331</v>
      </c>
      <c r="P83" t="s">
        <v>335</v>
      </c>
      <c r="Q83" t="s">
        <v>331</v>
      </c>
      <c r="R83" t="s">
        <v>335</v>
      </c>
      <c r="S83" t="s">
        <v>331</v>
      </c>
      <c r="V83" t="s">
        <v>277</v>
      </c>
      <c r="W83" t="str">
        <f t="shared" si="282"/>
        <v/>
      </c>
      <c r="X83" t="str">
        <f t="shared" si="283"/>
        <v/>
      </c>
      <c r="Y83">
        <f t="shared" si="284"/>
        <v>16</v>
      </c>
      <c r="Z83">
        <f t="shared" si="285"/>
        <v>19</v>
      </c>
      <c r="AA83">
        <f t="shared" si="286"/>
        <v>16</v>
      </c>
      <c r="AB83">
        <f t="shared" si="287"/>
        <v>19</v>
      </c>
      <c r="AC83">
        <f t="shared" si="288"/>
        <v>16</v>
      </c>
      <c r="AD83">
        <f t="shared" si="289"/>
        <v>19</v>
      </c>
      <c r="AE83">
        <f t="shared" si="290"/>
        <v>16</v>
      </c>
      <c r="AF83">
        <f t="shared" si="291"/>
        <v>19</v>
      </c>
      <c r="AG83">
        <f t="shared" si="292"/>
        <v>16</v>
      </c>
      <c r="AH83">
        <f t="shared" si="293"/>
        <v>19</v>
      </c>
      <c r="AI83" t="str">
        <f t="shared" si="294"/>
        <v/>
      </c>
      <c r="AJ83" t="str">
        <f t="shared" si="295"/>
        <v/>
      </c>
      <c r="AK83" t="str">
        <f t="shared" si="296"/>
        <v/>
      </c>
      <c r="AL83" t="str">
        <f t="shared" si="297"/>
        <v>4pm-7pm</v>
      </c>
      <c r="AM83" t="str">
        <f t="shared" si="298"/>
        <v>4pm-7pm</v>
      </c>
      <c r="AN83" t="str">
        <f t="shared" si="299"/>
        <v>4pm-7pm</v>
      </c>
      <c r="AO83" t="str">
        <f t="shared" si="300"/>
        <v>4pm-7pm</v>
      </c>
      <c r="AP83" t="str">
        <f t="shared" si="301"/>
        <v>4pm-7pm</v>
      </c>
      <c r="AQ83" t="str">
        <f t="shared" si="302"/>
        <v/>
      </c>
      <c r="AR83" s="1" t="s">
        <v>641</v>
      </c>
      <c r="AV83" s="4" t="s">
        <v>28</v>
      </c>
      <c r="AW83" s="4" t="s">
        <v>28</v>
      </c>
      <c r="AX83" s="8" t="str">
        <f t="shared" si="303"/>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83" t="str">
        <f t="shared" si="304"/>
        <v/>
      </c>
      <c r="AZ83" t="str">
        <f t="shared" si="305"/>
        <v/>
      </c>
      <c r="BA83" t="str">
        <f t="shared" si="306"/>
        <v/>
      </c>
      <c r="BB83" t="str">
        <f t="shared" si="307"/>
        <v>&lt;img src=@img/drinkicon.png@&gt;</v>
      </c>
      <c r="BC83" t="str">
        <f t="shared" si="308"/>
        <v>&lt;img src=@img/foodicon.png@&gt;</v>
      </c>
      <c r="BD83" t="str">
        <f t="shared" si="309"/>
        <v>&lt;img src=@img/drinkicon.png@&gt;&lt;img src=@img/foodicon.png@&gt;</v>
      </c>
      <c r="BE83" t="str">
        <f t="shared" si="310"/>
        <v>drink food  med larimer</v>
      </c>
      <c r="BF83" t="str">
        <f t="shared" si="311"/>
        <v>Larimer Square</v>
      </c>
      <c r="BG83">
        <v>39.747855000000001</v>
      </c>
      <c r="BH83">
        <v>-104.99886600000001</v>
      </c>
      <c r="BI83" t="str">
        <f t="shared" si="312"/>
        <v>[39.747855,-104.998866],</v>
      </c>
      <c r="BK83" t="str">
        <f t="shared" ref="BK83:BK90" si="343">IF(BJ83&gt;0,"&lt;img src=@img/kidicon.png@&gt;","")</f>
        <v/>
      </c>
      <c r="BL83" s="7"/>
    </row>
    <row r="84" spans="2:64" ht="18.75" customHeight="1" x14ac:dyDescent="0.25">
      <c r="B84" t="s">
        <v>1335</v>
      </c>
      <c r="C84" t="s">
        <v>936</v>
      </c>
      <c r="E84" t="s">
        <v>952</v>
      </c>
      <c r="G84" t="s">
        <v>1336</v>
      </c>
      <c r="J84">
        <v>1700</v>
      </c>
      <c r="K84">
        <v>1815</v>
      </c>
      <c r="L84">
        <v>1700</v>
      </c>
      <c r="M84">
        <v>1815</v>
      </c>
      <c r="N84">
        <v>1700</v>
      </c>
      <c r="O84">
        <v>1815</v>
      </c>
      <c r="P84">
        <v>1700</v>
      </c>
      <c r="Q84">
        <v>1815</v>
      </c>
      <c r="V84" t="s">
        <v>1337</v>
      </c>
      <c r="W84" t="str">
        <f t="shared" ref="W84" si="344">IF(H84&gt;0,H84/100,"")</f>
        <v/>
      </c>
      <c r="X84" t="str">
        <f t="shared" ref="X84" si="345">IF(I84&gt;0,I84/100,"")</f>
        <v/>
      </c>
      <c r="Y84">
        <f t="shared" ref="Y84" si="346">IF(J84&gt;0,J84/100,"")</f>
        <v>17</v>
      </c>
      <c r="Z84">
        <f t="shared" ref="Z84" si="347">IF(K84&gt;0,K84/100,"")</f>
        <v>18.149999999999999</v>
      </c>
      <c r="AA84">
        <f t="shared" ref="AA84" si="348">IF(L84&gt;0,L84/100,"")</f>
        <v>17</v>
      </c>
      <c r="AB84">
        <f t="shared" ref="AB84" si="349">IF(M84&gt;0,M84/100,"")</f>
        <v>18.149999999999999</v>
      </c>
      <c r="AC84">
        <f t="shared" ref="AC84" si="350">IF(N84&gt;0,N84/100,"")</f>
        <v>17</v>
      </c>
      <c r="AD84">
        <f t="shared" ref="AD84" si="351">IF(O84&gt;0,O84/100,"")</f>
        <v>18.149999999999999</v>
      </c>
      <c r="AE84">
        <f t="shared" ref="AE84" si="352">IF(P84&gt;0,P84/100,"")</f>
        <v>17</v>
      </c>
      <c r="AF84">
        <f t="shared" ref="AF84" si="353">IF(Q84&gt;0,Q84/100,"")</f>
        <v>18.149999999999999</v>
      </c>
      <c r="AG84" t="str">
        <f t="shared" ref="AG84" si="354">IF(R84&gt;0,R84/100,"")</f>
        <v/>
      </c>
      <c r="AH84" t="str">
        <f t="shared" ref="AH84" si="355">IF(S84&gt;0,S84/100,"")</f>
        <v/>
      </c>
      <c r="AI84" t="str">
        <f t="shared" ref="AI84" si="356">IF(T84&gt;0,T84/100,"")</f>
        <v/>
      </c>
      <c r="AJ84" t="str">
        <f t="shared" ref="AJ84" si="357">IF(U84&gt;0,U84/100,"")</f>
        <v/>
      </c>
      <c r="AK84" t="str">
        <f t="shared" ref="AK84" si="358">IF(H84&gt;0,CONCATENATE(IF(W84&lt;=12,W84,W84-12),IF(OR(W84&lt;12,W84=24),"am","pm"),"-",IF(X84&lt;=12,X84,X84-12),IF(OR(X84&lt;12,X84=24),"am","pm")),"")</f>
        <v/>
      </c>
      <c r="AL84" t="str">
        <f t="shared" ref="AL84" si="359">IF(J84&gt;0,CONCATENATE(IF(Y84&lt;=12,Y84,Y84-12),IF(OR(Y84&lt;12,Y84=24),"am","pm"),"-",IF(Z84&lt;=12,Z84,Z84-12),IF(OR(Z84&lt;12,Z84=24),"am","pm")),"")</f>
        <v>5pm-6.15pm</v>
      </c>
      <c r="AM84" t="str">
        <f t="shared" ref="AM84" si="360">IF(L84&gt;0,CONCATENATE(IF(AA84&lt;=12,AA84,AA84-12),IF(OR(AA84&lt;12,AA84=24),"am","pm"),"-",IF(AB84&lt;=12,AB84,AB84-12),IF(OR(AB84&lt;12,AB84=24),"am","pm")),"")</f>
        <v>5pm-6.15pm</v>
      </c>
      <c r="AN84" t="str">
        <f t="shared" ref="AN84" si="361">IF(N84&gt;0,CONCATENATE(IF(AC84&lt;=12,AC84,AC84-12),IF(OR(AC84&lt;12,AC84=24),"am","pm"),"-",IF(AD84&lt;=12,AD84,AD84-12),IF(OR(AD84&lt;12,AD84=24),"am","pm")),"")</f>
        <v>5pm-6.15pm</v>
      </c>
      <c r="AO84" t="str">
        <f t="shared" ref="AO84" si="362">IF(P84&gt;0,CONCATENATE(IF(AE84&lt;=12,AE84,AE84-12),IF(OR(AE84&lt;12,AE84=24),"am","pm"),"-",IF(AF84&lt;=12,AF84,AF84-12),IF(OR(AF84&lt;12,AF84=24),"am","pm")),"")</f>
        <v>5pm-6.15pm</v>
      </c>
      <c r="AP84" t="str">
        <f t="shared" ref="AP84" si="363">IF(R84&gt;0,CONCATENATE(IF(AG84&lt;=12,AG84,AG84-12),IF(OR(AG84&lt;12,AG84=24),"am","pm"),"-",IF(AH84&lt;=12,AH84,AH84-12),IF(OR(AH84&lt;12,AH84=24),"am","pm")),"")</f>
        <v/>
      </c>
      <c r="AQ84" t="str">
        <f t="shared" ref="AQ84" si="364">IF(T84&gt;0,CONCATENATE(IF(AI84&lt;=12,AI84,AI84-12),IF(OR(AI84&lt;12,AI84=24),"am","pm"),"-",IF(AJ84&lt;=12,AJ84,AJ84-12),IF(OR(AJ84&lt;12,AJ84=24),"am","pm")),"")</f>
        <v/>
      </c>
      <c r="AR84" s="1" t="s">
        <v>1338</v>
      </c>
      <c r="AV84" s="4" t="s">
        <v>28</v>
      </c>
      <c r="AW84" s="4" t="s">
        <v>29</v>
      </c>
      <c r="AX84" s="8" t="str">
        <f t="shared" ref="AX84" si="365">CONCATENATE("{
    'name': """,B84,""",
    'area': ","""",C84,""",",
"'hours': {
      'sunday-start':","""",H84,"""",", 'sunday-end':","""",I84,"""",", 'monday-start':","""",J84,"""",", 'monday-end':","""",K84,"""",", 'tuesday-start':","""",L84,"""",", 'tuesday-end':","""",M84,""", 'wednesday-start':","""",N84,""", 'wednesday-end':","""",O84,""", 'thursday-start':","""",P84,""", 'thursday-end':","""",Q84,""", 'friday-start':","""",R84,""", 'friday-end':","""",S84,""", 'saturday-start':","""",T84,""", 'saturday-end':","""",U84,"""","},","  'description': ","""",V84,"""",", 'link':","""",AR84,"""",", 'pricing':","""",E84,"""",",   'phone-number': ","""",F84,"""",", 'address': ","""",G84,"""",", 'other-amenities': [","'",AS84,"','",AT84,"','",AU84,"'","]",", 'has-drink':",AV84,", 'has-food':",AW84,"},")</f>
        <v>{
    'name': "Cuba Cuba",
    'area': "capital",'hours': {
      'sunday-start':"", 'sunday-end':"", 'monday-start':"1700", 'monday-end':"1815", 'tuesday-start':"1700", 'tuesday-end':"1815", 'wednesday-start':"1700", 'wednesday-end':"1815", 'thursday-start':"1700", 'thursday-end':"1815", 'friday-start':"", 'friday-end':"", 'saturday-start':"", 'saturday-end':""},  'description': "$6 Mojitos&lt;br&gt;$3 Tacate&lt;br&gt;$5 Sangrias", 'link':"http://www.cubacubacafe.com/index.php/food-drink/drink-menu", 'pricing':"med",   'phone-number': "", 'address': "1173 Delaware Street Denver CO", 'other-amenities': ['','',''], 'has-drink':true, 'has-food':false},</v>
      </c>
      <c r="AY84" t="str">
        <f t="shared" ref="AY84" si="366">IF(AS84&gt;0,"&lt;img src=@img/outdoor.png@&gt;","")</f>
        <v/>
      </c>
      <c r="AZ84" t="str">
        <f t="shared" ref="AZ84" si="367">IF(AT84&gt;0,"&lt;img src=@img/pets.png@&gt;","")</f>
        <v/>
      </c>
      <c r="BA84" t="str">
        <f t="shared" ref="BA84" si="368">IF(AU84="hard","&lt;img src=@img/hard.png@&gt;",IF(AU84="medium","&lt;img src=@img/medium.png@&gt;",IF(AU84="easy","&lt;img src=@img/easy.png@&gt;","")))</f>
        <v/>
      </c>
      <c r="BB84" t="str">
        <f t="shared" ref="BB84" si="369">IF(AV84="true","&lt;img src=@img/drinkicon.png@&gt;","")</f>
        <v>&lt;img src=@img/drinkicon.png@&gt;</v>
      </c>
      <c r="BC84" t="str">
        <f t="shared" ref="BC84" si="370">IF(AW84="true","&lt;img src=@img/foodicon.png@&gt;","")</f>
        <v/>
      </c>
      <c r="BD84" t="str">
        <f t="shared" ref="BD84" si="371">CONCATENATE(AY84,AZ84,BA84,BB84,BC84,BK84)</f>
        <v>&lt;img src=@img/drinkicon.png@&gt;</v>
      </c>
      <c r="BE84" t="str">
        <f t="shared" ref="BE84" si="372">CONCATENATE(IF(AS84&gt;0,"outdoor ",""),IF(AT84&gt;0,"pet ",""),IF(AV84="true","drink ",""),IF(AW84="true","food ",""),AU84," ",E84," ",C84,IF(BJ84=TRUE," kid",""))</f>
        <v>drink  med capital</v>
      </c>
      <c r="BF84" t="str">
        <f t="shared" ref="BF84" si="373">IF(C84="highlands","Highlands",IF(C84="Washington","Washington Park",IF(C84="Downtown","Downtown",IF(C84="city","City Park",IF(C84="Uptown","Uptown",IF(C84="capital","Capital Hill",IF(C84="Ballpark","Ballpark",IF(C84="LoDo","LoDo",IF(C84="ranch","Highlands Ranch",IF(C84="five","Five Points",IF(C84="stapleton","Stapleton",IF(C84="Cherry","Cherry Creek",IF(C84="dtc","DTC",IF(C84="Baker","Baker",IF(C84="Lakewood","Lakewood",IF(C84="Westminster","Westminster",IF(C84="lowery","Lowery",IF(C84="meadows","Park Meadows",IF(C84="larimer","Larimer Square",IF(C84="RiNo","RiNo",IF(C84="aurora","Aurora","")))))))))))))))))))))</f>
        <v>Capital Hill</v>
      </c>
      <c r="BG84">
        <v>39.735080000000004</v>
      </c>
      <c r="BH84">
        <v>-104.99323</v>
      </c>
      <c r="BI84" t="str">
        <f t="shared" ref="BI84" si="374">CONCATENATE("[",BG84,",",BH84,"],")</f>
        <v>[39.73508,-104.99323],</v>
      </c>
      <c r="BL84" s="7"/>
    </row>
    <row r="85" spans="2:64" ht="18.75" customHeight="1" x14ac:dyDescent="0.25">
      <c r="B85" t="s">
        <v>794</v>
      </c>
      <c r="C85" t="s">
        <v>215</v>
      </c>
      <c r="E85" t="s">
        <v>952</v>
      </c>
      <c r="G85" s="8" t="s">
        <v>795</v>
      </c>
      <c r="H85">
        <v>1500</v>
      </c>
      <c r="I85">
        <v>2400</v>
      </c>
      <c r="J85">
        <v>1500</v>
      </c>
      <c r="K85">
        <v>1800</v>
      </c>
      <c r="L85">
        <v>1500</v>
      </c>
      <c r="M85">
        <v>1800</v>
      </c>
      <c r="N85">
        <v>1500</v>
      </c>
      <c r="O85">
        <v>1800</v>
      </c>
      <c r="P85">
        <v>1500</v>
      </c>
      <c r="Q85">
        <v>1800</v>
      </c>
      <c r="R85">
        <v>1500</v>
      </c>
      <c r="S85">
        <v>1800</v>
      </c>
      <c r="T85">
        <v>1500</v>
      </c>
      <c r="U85">
        <v>1800</v>
      </c>
      <c r="V85" t="s">
        <v>901</v>
      </c>
      <c r="W85">
        <f t="shared" si="282"/>
        <v>15</v>
      </c>
      <c r="X85">
        <f t="shared" si="283"/>
        <v>24</v>
      </c>
      <c r="Y85">
        <f t="shared" si="284"/>
        <v>15</v>
      </c>
      <c r="Z85">
        <f t="shared" si="285"/>
        <v>18</v>
      </c>
      <c r="AA85">
        <f t="shared" si="286"/>
        <v>15</v>
      </c>
      <c r="AB85">
        <f t="shared" si="287"/>
        <v>18</v>
      </c>
      <c r="AC85">
        <f t="shared" si="288"/>
        <v>15</v>
      </c>
      <c r="AD85">
        <f t="shared" si="289"/>
        <v>18</v>
      </c>
      <c r="AE85">
        <f t="shared" si="290"/>
        <v>15</v>
      </c>
      <c r="AF85">
        <f t="shared" si="291"/>
        <v>18</v>
      </c>
      <c r="AG85">
        <f t="shared" si="292"/>
        <v>15</v>
      </c>
      <c r="AH85">
        <f t="shared" si="293"/>
        <v>18</v>
      </c>
      <c r="AI85">
        <f t="shared" si="294"/>
        <v>15</v>
      </c>
      <c r="AJ85">
        <f t="shared" si="295"/>
        <v>18</v>
      </c>
      <c r="AK85" t="str">
        <f t="shared" si="296"/>
        <v>3pm-12am</v>
      </c>
      <c r="AL85" t="str">
        <f t="shared" si="297"/>
        <v>3pm-6pm</v>
      </c>
      <c r="AM85" t="str">
        <f t="shared" si="298"/>
        <v>3pm-6pm</v>
      </c>
      <c r="AN85" t="str">
        <f t="shared" si="299"/>
        <v>3pm-6pm</v>
      </c>
      <c r="AO85" t="str">
        <f t="shared" si="300"/>
        <v>3pm-6pm</v>
      </c>
      <c r="AP85" t="str">
        <f t="shared" si="301"/>
        <v>3pm-6pm</v>
      </c>
      <c r="AQ85" t="str">
        <f t="shared" si="302"/>
        <v>3pm-6pm</v>
      </c>
      <c r="AR85" t="s">
        <v>900</v>
      </c>
      <c r="AV85" s="4" t="s">
        <v>28</v>
      </c>
      <c r="AW85" s="4" t="s">
        <v>28</v>
      </c>
      <c r="AX85" s="8" t="str">
        <f t="shared" si="303"/>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5" t="str">
        <f t="shared" si="304"/>
        <v/>
      </c>
      <c r="AZ85" t="str">
        <f t="shared" si="305"/>
        <v/>
      </c>
      <c r="BA85" t="str">
        <f t="shared" si="306"/>
        <v/>
      </c>
      <c r="BB85" t="str">
        <f t="shared" si="307"/>
        <v>&lt;img src=@img/drinkicon.png@&gt;</v>
      </c>
      <c r="BC85" t="str">
        <f t="shared" si="308"/>
        <v>&lt;img src=@img/foodicon.png@&gt;</v>
      </c>
      <c r="BD85" t="str">
        <f t="shared" si="309"/>
        <v>&lt;img src=@img/drinkicon.png@&gt;&lt;img src=@img/foodicon.png@&gt;</v>
      </c>
      <c r="BE85" t="str">
        <f t="shared" si="310"/>
        <v>drink food  med Uptown</v>
      </c>
      <c r="BF85" t="str">
        <f t="shared" si="311"/>
        <v>Uptown</v>
      </c>
      <c r="BG85">
        <v>39.745914999999997</v>
      </c>
      <c r="BH85">
        <v>-104.981373</v>
      </c>
      <c r="BI85" t="str">
        <f t="shared" si="312"/>
        <v>[39.745915,-104.981373],</v>
      </c>
      <c r="BK85" t="str">
        <f t="shared" si="343"/>
        <v/>
      </c>
    </row>
    <row r="86" spans="2:64" ht="18.75" customHeight="1" x14ac:dyDescent="0.25">
      <c r="B86" t="s">
        <v>743</v>
      </c>
      <c r="C86" t="s">
        <v>722</v>
      </c>
      <c r="E86" t="s">
        <v>952</v>
      </c>
      <c r="G86" s="8" t="s">
        <v>744</v>
      </c>
      <c r="J86">
        <v>1500</v>
      </c>
      <c r="K86">
        <v>1800</v>
      </c>
      <c r="L86">
        <v>1500</v>
      </c>
      <c r="M86">
        <v>1800</v>
      </c>
      <c r="N86">
        <v>1500</v>
      </c>
      <c r="O86">
        <v>1800</v>
      </c>
      <c r="P86">
        <v>1500</v>
      </c>
      <c r="Q86">
        <v>1800</v>
      </c>
      <c r="R86">
        <v>1500</v>
      </c>
      <c r="S86">
        <v>1800</v>
      </c>
      <c r="V86" t="s">
        <v>1101</v>
      </c>
      <c r="W86" t="str">
        <f t="shared" si="282"/>
        <v/>
      </c>
      <c r="X86" t="str">
        <f t="shared" si="283"/>
        <v/>
      </c>
      <c r="Y86">
        <f t="shared" si="284"/>
        <v>15</v>
      </c>
      <c r="Z86">
        <f t="shared" si="285"/>
        <v>18</v>
      </c>
      <c r="AA86">
        <f t="shared" si="286"/>
        <v>15</v>
      </c>
      <c r="AB86">
        <f t="shared" si="287"/>
        <v>18</v>
      </c>
      <c r="AC86">
        <f t="shared" si="288"/>
        <v>15</v>
      </c>
      <c r="AD86">
        <f t="shared" si="289"/>
        <v>18</v>
      </c>
      <c r="AE86">
        <f t="shared" si="290"/>
        <v>15</v>
      </c>
      <c r="AF86">
        <f t="shared" si="291"/>
        <v>18</v>
      </c>
      <c r="AG86">
        <f t="shared" si="292"/>
        <v>15</v>
      </c>
      <c r="AH86">
        <f t="shared" si="293"/>
        <v>18</v>
      </c>
      <c r="AI86" t="str">
        <f t="shared" si="294"/>
        <v/>
      </c>
      <c r="AJ86" t="str">
        <f t="shared" si="295"/>
        <v/>
      </c>
      <c r="AK86" t="str">
        <f t="shared" si="296"/>
        <v/>
      </c>
      <c r="AL86" t="str">
        <f t="shared" si="297"/>
        <v>3pm-6pm</v>
      </c>
      <c r="AM86" t="str">
        <f t="shared" si="298"/>
        <v>3pm-6pm</v>
      </c>
      <c r="AN86" t="str">
        <f t="shared" si="299"/>
        <v>3pm-6pm</v>
      </c>
      <c r="AO86" t="str">
        <f t="shared" si="300"/>
        <v>3pm-6pm</v>
      </c>
      <c r="AP86" t="str">
        <f t="shared" si="301"/>
        <v>3pm-6pm</v>
      </c>
      <c r="AQ86" t="str">
        <f t="shared" si="302"/>
        <v/>
      </c>
      <c r="AR86" s="1" t="s">
        <v>861</v>
      </c>
      <c r="AV86" s="4" t="s">
        <v>28</v>
      </c>
      <c r="AW86" s="4" t="s">
        <v>28</v>
      </c>
      <c r="AX86" s="8" t="str">
        <f t="shared" si="303"/>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6" t="str">
        <f t="shared" si="304"/>
        <v/>
      </c>
      <c r="AZ86" t="str">
        <f t="shared" si="305"/>
        <v/>
      </c>
      <c r="BA86" t="str">
        <f t="shared" si="306"/>
        <v/>
      </c>
      <c r="BB86" t="str">
        <f t="shared" si="307"/>
        <v>&lt;img src=@img/drinkicon.png@&gt;</v>
      </c>
      <c r="BC86" t="str">
        <f t="shared" si="308"/>
        <v>&lt;img src=@img/foodicon.png@&gt;</v>
      </c>
      <c r="BD86" t="str">
        <f t="shared" si="309"/>
        <v>&lt;img src=@img/drinkicon.png@&gt;&lt;img src=@img/foodicon.png@&gt;</v>
      </c>
      <c r="BE86" t="str">
        <f t="shared" si="310"/>
        <v>drink food  med aurora</v>
      </c>
      <c r="BF86" t="str">
        <f t="shared" si="311"/>
        <v>Aurora</v>
      </c>
      <c r="BG86">
        <v>39.594088999999997</v>
      </c>
      <c r="BH86">
        <v>-104.80638500000001</v>
      </c>
      <c r="BI86" t="str">
        <f t="shared" si="312"/>
        <v>[39.594089,-104.806385],</v>
      </c>
      <c r="BK86" t="str">
        <f t="shared" si="343"/>
        <v/>
      </c>
    </row>
    <row r="87" spans="2:64" ht="18.75" customHeight="1" x14ac:dyDescent="0.25">
      <c r="B87" t="s">
        <v>1233</v>
      </c>
      <c r="C87" t="s">
        <v>721</v>
      </c>
      <c r="E87" t="s">
        <v>952</v>
      </c>
      <c r="G87" t="s">
        <v>368</v>
      </c>
      <c r="H87" t="s">
        <v>328</v>
      </c>
      <c r="I87" t="s">
        <v>330</v>
      </c>
      <c r="J87" t="s">
        <v>328</v>
      </c>
      <c r="K87" t="s">
        <v>330</v>
      </c>
      <c r="L87" t="s">
        <v>328</v>
      </c>
      <c r="M87" t="s">
        <v>330</v>
      </c>
      <c r="N87" t="s">
        <v>328</v>
      </c>
      <c r="O87" t="s">
        <v>330</v>
      </c>
      <c r="P87" t="s">
        <v>328</v>
      </c>
      <c r="Q87" t="s">
        <v>330</v>
      </c>
      <c r="R87" t="s">
        <v>328</v>
      </c>
      <c r="S87" t="s">
        <v>330</v>
      </c>
      <c r="T87" t="s">
        <v>328</v>
      </c>
      <c r="U87" t="s">
        <v>330</v>
      </c>
      <c r="V87" t="s">
        <v>958</v>
      </c>
      <c r="W87">
        <f t="shared" si="282"/>
        <v>15</v>
      </c>
      <c r="X87">
        <f t="shared" si="283"/>
        <v>18</v>
      </c>
      <c r="Y87">
        <f t="shared" si="284"/>
        <v>15</v>
      </c>
      <c r="Z87">
        <f t="shared" si="285"/>
        <v>18</v>
      </c>
      <c r="AA87">
        <f t="shared" si="286"/>
        <v>15</v>
      </c>
      <c r="AB87">
        <f t="shared" si="287"/>
        <v>18</v>
      </c>
      <c r="AC87">
        <f t="shared" si="288"/>
        <v>15</v>
      </c>
      <c r="AD87">
        <f t="shared" si="289"/>
        <v>18</v>
      </c>
      <c r="AE87">
        <f t="shared" si="290"/>
        <v>15</v>
      </c>
      <c r="AF87">
        <f t="shared" si="291"/>
        <v>18</v>
      </c>
      <c r="AG87">
        <f t="shared" si="292"/>
        <v>15</v>
      </c>
      <c r="AH87">
        <f t="shared" si="293"/>
        <v>18</v>
      </c>
      <c r="AI87">
        <f t="shared" si="294"/>
        <v>15</v>
      </c>
      <c r="AJ87">
        <f t="shared" si="295"/>
        <v>18</v>
      </c>
      <c r="AK87" t="str">
        <f t="shared" si="296"/>
        <v>3pm-6pm</v>
      </c>
      <c r="AL87" t="str">
        <f t="shared" si="297"/>
        <v>3pm-6pm</v>
      </c>
      <c r="AM87" t="str">
        <f t="shared" si="298"/>
        <v>3pm-6pm</v>
      </c>
      <c r="AN87" t="str">
        <f t="shared" si="299"/>
        <v>3pm-6pm</v>
      </c>
      <c r="AO87" t="str">
        <f t="shared" si="300"/>
        <v>3pm-6pm</v>
      </c>
      <c r="AP87" t="str">
        <f t="shared" si="301"/>
        <v>3pm-6pm</v>
      </c>
      <c r="AQ87" t="str">
        <f t="shared" si="302"/>
        <v>3pm-6pm</v>
      </c>
      <c r="AR87" t="s">
        <v>548</v>
      </c>
      <c r="AV87" s="4" t="s">
        <v>28</v>
      </c>
      <c r="AW87" s="4" t="s">
        <v>28</v>
      </c>
      <c r="AX87" s="8" t="str">
        <f t="shared" si="303"/>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7" t="str">
        <f t="shared" si="304"/>
        <v/>
      </c>
      <c r="AZ87" t="str">
        <f t="shared" si="305"/>
        <v/>
      </c>
      <c r="BA87" t="str">
        <f t="shared" si="306"/>
        <v/>
      </c>
      <c r="BB87" t="str">
        <f t="shared" si="307"/>
        <v>&lt;img src=@img/drinkicon.png@&gt;</v>
      </c>
      <c r="BC87" t="str">
        <f t="shared" si="308"/>
        <v>&lt;img src=@img/foodicon.png@&gt;</v>
      </c>
      <c r="BD87" t="str">
        <f t="shared" si="309"/>
        <v>&lt;img src=@img/drinkicon.png@&gt;&lt;img src=@img/foodicon.png@&gt;</v>
      </c>
      <c r="BE87" t="str">
        <f t="shared" si="310"/>
        <v>drink food  med dtc</v>
      </c>
      <c r="BF87" t="str">
        <f t="shared" si="311"/>
        <v>DTC</v>
      </c>
      <c r="BG87">
        <v>39.627025000000003</v>
      </c>
      <c r="BH87">
        <v>-104.89540599999999</v>
      </c>
      <c r="BI87" t="str">
        <f t="shared" si="312"/>
        <v>[39.627025,-104.895406],</v>
      </c>
      <c r="BK87" t="str">
        <f t="shared" si="343"/>
        <v/>
      </c>
      <c r="BL87" s="7"/>
    </row>
    <row r="88" spans="2:64" ht="18.75" customHeight="1" x14ac:dyDescent="0.25">
      <c r="B88" t="s">
        <v>1262</v>
      </c>
      <c r="C88" t="s">
        <v>218</v>
      </c>
      <c r="E88" t="s">
        <v>952</v>
      </c>
      <c r="G88" t="s">
        <v>369</v>
      </c>
      <c r="L88">
        <v>1100</v>
      </c>
      <c r="M88" t="s">
        <v>332</v>
      </c>
      <c r="N88">
        <v>1100</v>
      </c>
      <c r="O88" t="s">
        <v>332</v>
      </c>
      <c r="P88">
        <v>1100</v>
      </c>
      <c r="Q88" t="s">
        <v>332</v>
      </c>
      <c r="R88">
        <v>1100</v>
      </c>
      <c r="S88" t="s">
        <v>332</v>
      </c>
      <c r="V88" t="s">
        <v>222</v>
      </c>
      <c r="W88" t="str">
        <f t="shared" si="282"/>
        <v/>
      </c>
      <c r="X88" t="str">
        <f t="shared" si="283"/>
        <v/>
      </c>
      <c r="Y88" t="str">
        <f t="shared" si="284"/>
        <v/>
      </c>
      <c r="Z88" t="str">
        <f t="shared" si="285"/>
        <v/>
      </c>
      <c r="AA88">
        <f t="shared" si="286"/>
        <v>11</v>
      </c>
      <c r="AB88">
        <f t="shared" si="287"/>
        <v>17</v>
      </c>
      <c r="AC88">
        <f t="shared" si="288"/>
        <v>11</v>
      </c>
      <c r="AD88">
        <f t="shared" si="289"/>
        <v>17</v>
      </c>
      <c r="AE88">
        <f t="shared" si="290"/>
        <v>11</v>
      </c>
      <c r="AF88">
        <f t="shared" si="291"/>
        <v>17</v>
      </c>
      <c r="AG88">
        <f t="shared" si="292"/>
        <v>11</v>
      </c>
      <c r="AH88">
        <f t="shared" si="293"/>
        <v>17</v>
      </c>
      <c r="AI88" t="str">
        <f t="shared" si="294"/>
        <v/>
      </c>
      <c r="AJ88" t="str">
        <f t="shared" si="295"/>
        <v/>
      </c>
      <c r="AK88" t="str">
        <f t="shared" si="296"/>
        <v/>
      </c>
      <c r="AL88" t="str">
        <f t="shared" si="297"/>
        <v/>
      </c>
      <c r="AM88" t="str">
        <f t="shared" si="298"/>
        <v>11am-5pm</v>
      </c>
      <c r="AN88" t="str">
        <f t="shared" si="299"/>
        <v>11am-5pm</v>
      </c>
      <c r="AO88" t="str">
        <f t="shared" si="300"/>
        <v>11am-5pm</v>
      </c>
      <c r="AP88" t="str">
        <f t="shared" si="301"/>
        <v>11am-5pm</v>
      </c>
      <c r="AQ88" t="str">
        <f t="shared" si="302"/>
        <v/>
      </c>
      <c r="AR88" s="1" t="s">
        <v>549</v>
      </c>
      <c r="AV88" s="4" t="s">
        <v>28</v>
      </c>
      <c r="AW88" s="4" t="s">
        <v>28</v>
      </c>
      <c r="AX88" s="8" t="str">
        <f t="shared" si="303"/>
        <v>{
    'name': "Dazzle Restaurant and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8" t="str">
        <f t="shared" si="304"/>
        <v/>
      </c>
      <c r="AZ88" t="str">
        <f t="shared" si="305"/>
        <v/>
      </c>
      <c r="BA88" t="str">
        <f t="shared" si="306"/>
        <v/>
      </c>
      <c r="BB88" t="str">
        <f t="shared" si="307"/>
        <v>&lt;img src=@img/drinkicon.png@&gt;</v>
      </c>
      <c r="BC88" t="str">
        <f t="shared" si="308"/>
        <v>&lt;img src=@img/foodicon.png@&gt;</v>
      </c>
      <c r="BD88" t="str">
        <f t="shared" si="309"/>
        <v>&lt;img src=@img/drinkicon.png@&gt;&lt;img src=@img/foodicon.png@&gt;</v>
      </c>
      <c r="BE88" t="str">
        <f t="shared" si="310"/>
        <v>drink food  med Downtown</v>
      </c>
      <c r="BF88" t="str">
        <f t="shared" si="311"/>
        <v>Downtown</v>
      </c>
      <c r="BG88">
        <v>39.746347999999998</v>
      </c>
      <c r="BH88">
        <v>-104.995431</v>
      </c>
      <c r="BI88" t="str">
        <f t="shared" si="312"/>
        <v>[39.746348,-104.995431],</v>
      </c>
      <c r="BK88" t="str">
        <f t="shared" si="343"/>
        <v/>
      </c>
      <c r="BL88" s="7"/>
    </row>
    <row r="89" spans="2:64" ht="18.75" customHeight="1" x14ac:dyDescent="0.25">
      <c r="B89" t="s">
        <v>165</v>
      </c>
      <c r="C89" t="s">
        <v>719</v>
      </c>
      <c r="E89" t="s">
        <v>954</v>
      </c>
      <c r="G89" t="s">
        <v>191</v>
      </c>
      <c r="W89" t="str">
        <f t="shared" si="282"/>
        <v/>
      </c>
      <c r="X89" t="str">
        <f t="shared" si="283"/>
        <v/>
      </c>
      <c r="Y89" t="str">
        <f t="shared" si="284"/>
        <v/>
      </c>
      <c r="Z89" t="str">
        <f t="shared" si="285"/>
        <v/>
      </c>
      <c r="AA89" t="str">
        <f t="shared" si="286"/>
        <v/>
      </c>
      <c r="AB89" t="str">
        <f t="shared" si="287"/>
        <v/>
      </c>
      <c r="AC89" t="str">
        <f t="shared" si="288"/>
        <v/>
      </c>
      <c r="AD89" t="str">
        <f t="shared" si="289"/>
        <v/>
      </c>
      <c r="AE89" t="str">
        <f t="shared" si="290"/>
        <v/>
      </c>
      <c r="AF89" t="str">
        <f t="shared" si="291"/>
        <v/>
      </c>
      <c r="AG89" t="str">
        <f t="shared" si="292"/>
        <v/>
      </c>
      <c r="AH89" t="str">
        <f t="shared" si="293"/>
        <v/>
      </c>
      <c r="AI89" t="str">
        <f t="shared" si="294"/>
        <v/>
      </c>
      <c r="AJ89" t="str">
        <f t="shared" si="295"/>
        <v/>
      </c>
      <c r="AK89" t="str">
        <f t="shared" si="296"/>
        <v/>
      </c>
      <c r="AL89" t="str">
        <f t="shared" si="297"/>
        <v/>
      </c>
      <c r="AM89" t="str">
        <f t="shared" si="298"/>
        <v/>
      </c>
      <c r="AN89" t="str">
        <f t="shared" si="299"/>
        <v/>
      </c>
      <c r="AO89" t="str">
        <f t="shared" si="300"/>
        <v/>
      </c>
      <c r="AP89" t="str">
        <f t="shared" si="301"/>
        <v/>
      </c>
      <c r="AQ89" t="str">
        <f t="shared" si="302"/>
        <v/>
      </c>
      <c r="AR89" t="s">
        <v>699</v>
      </c>
      <c r="AS89" t="s">
        <v>325</v>
      </c>
      <c r="AT89" t="s">
        <v>326</v>
      </c>
      <c r="AV89" t="s">
        <v>29</v>
      </c>
      <c r="AW89" t="s">
        <v>29</v>
      </c>
      <c r="AX89" s="8" t="str">
        <f t="shared" si="303"/>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9" t="str">
        <f t="shared" si="304"/>
        <v>&lt;img src=@img/outdoor.png@&gt;</v>
      </c>
      <c r="AZ89" t="str">
        <f t="shared" si="305"/>
        <v>&lt;img src=@img/pets.png@&gt;</v>
      </c>
      <c r="BA89" t="str">
        <f t="shared" si="306"/>
        <v/>
      </c>
      <c r="BB89" t="str">
        <f t="shared" si="307"/>
        <v/>
      </c>
      <c r="BC89" t="str">
        <f t="shared" si="308"/>
        <v/>
      </c>
      <c r="BD89" t="str">
        <f t="shared" si="309"/>
        <v>&lt;img src=@img/outdoor.png@&gt;&lt;img src=@img/pets.png@&gt;</v>
      </c>
      <c r="BE89" t="str">
        <f t="shared" si="310"/>
        <v>outdoor pet  low highlands</v>
      </c>
      <c r="BF89" t="str">
        <f t="shared" si="311"/>
        <v>Highlands</v>
      </c>
      <c r="BG89">
        <v>39.758265999999999</v>
      </c>
      <c r="BH89">
        <v>-105.007323</v>
      </c>
      <c r="BI89" t="str">
        <f t="shared" si="312"/>
        <v>[39.758266,-105.007323],</v>
      </c>
      <c r="BK89" t="str">
        <f t="shared" si="343"/>
        <v/>
      </c>
      <c r="BL89" s="7"/>
    </row>
    <row r="90" spans="2:64" ht="18.75" customHeight="1" x14ac:dyDescent="0.25">
      <c r="B90" t="s">
        <v>122</v>
      </c>
      <c r="C90" t="s">
        <v>219</v>
      </c>
      <c r="E90" t="s">
        <v>952</v>
      </c>
      <c r="G90" t="s">
        <v>466</v>
      </c>
      <c r="J90" t="s">
        <v>335</v>
      </c>
      <c r="K90" t="s">
        <v>330</v>
      </c>
      <c r="L90" t="s">
        <v>335</v>
      </c>
      <c r="M90" t="s">
        <v>330</v>
      </c>
      <c r="N90" t="s">
        <v>335</v>
      </c>
      <c r="O90" t="s">
        <v>330</v>
      </c>
      <c r="P90" t="s">
        <v>335</v>
      </c>
      <c r="Q90" t="s">
        <v>330</v>
      </c>
      <c r="R90" t="s">
        <v>335</v>
      </c>
      <c r="S90" t="s">
        <v>330</v>
      </c>
      <c r="V90" t="s">
        <v>278</v>
      </c>
      <c r="W90" t="str">
        <f t="shared" si="282"/>
        <v/>
      </c>
      <c r="X90" t="str">
        <f t="shared" si="283"/>
        <v/>
      </c>
      <c r="Y90">
        <f t="shared" si="284"/>
        <v>16</v>
      </c>
      <c r="Z90">
        <f t="shared" si="285"/>
        <v>18</v>
      </c>
      <c r="AA90">
        <f t="shared" si="286"/>
        <v>16</v>
      </c>
      <c r="AB90">
        <f t="shared" si="287"/>
        <v>18</v>
      </c>
      <c r="AC90">
        <f t="shared" si="288"/>
        <v>16</v>
      </c>
      <c r="AD90">
        <f t="shared" si="289"/>
        <v>18</v>
      </c>
      <c r="AE90">
        <f t="shared" si="290"/>
        <v>16</v>
      </c>
      <c r="AF90">
        <f t="shared" si="291"/>
        <v>18</v>
      </c>
      <c r="AG90">
        <f t="shared" si="292"/>
        <v>16</v>
      </c>
      <c r="AH90">
        <f t="shared" si="293"/>
        <v>18</v>
      </c>
      <c r="AI90" t="str">
        <f t="shared" si="294"/>
        <v/>
      </c>
      <c r="AJ90" t="str">
        <f t="shared" si="295"/>
        <v/>
      </c>
      <c r="AK90" t="str">
        <f t="shared" si="296"/>
        <v/>
      </c>
      <c r="AL90" t="str">
        <f t="shared" si="297"/>
        <v>4pm-6pm</v>
      </c>
      <c r="AM90" t="str">
        <f t="shared" si="298"/>
        <v>4pm-6pm</v>
      </c>
      <c r="AN90" t="str">
        <f t="shared" si="299"/>
        <v>4pm-6pm</v>
      </c>
      <c r="AO90" t="str">
        <f t="shared" si="300"/>
        <v>4pm-6pm</v>
      </c>
      <c r="AP90" t="str">
        <f t="shared" si="301"/>
        <v>4pm-6pm</v>
      </c>
      <c r="AQ90" t="str">
        <f t="shared" si="302"/>
        <v/>
      </c>
      <c r="AR90" s="1" t="s">
        <v>642</v>
      </c>
      <c r="AV90" s="4" t="s">
        <v>28</v>
      </c>
      <c r="AW90" s="4" t="s">
        <v>28</v>
      </c>
      <c r="AX90" s="8" t="str">
        <f t="shared" si="303"/>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90" t="str">
        <f t="shared" si="304"/>
        <v/>
      </c>
      <c r="AZ90" t="str">
        <f t="shared" si="305"/>
        <v/>
      </c>
      <c r="BA90" t="str">
        <f t="shared" si="306"/>
        <v/>
      </c>
      <c r="BB90" t="str">
        <f t="shared" si="307"/>
        <v>&lt;img src=@img/drinkicon.png@&gt;</v>
      </c>
      <c r="BC90" t="str">
        <f t="shared" si="308"/>
        <v>&lt;img src=@img/foodicon.png@&gt;</v>
      </c>
      <c r="BD90" t="str">
        <f t="shared" si="309"/>
        <v>&lt;img src=@img/drinkicon.png@&gt;&lt;img src=@img/foodicon.png@&gt;</v>
      </c>
      <c r="BE90" t="str">
        <f t="shared" si="310"/>
        <v>drink food  med LoDo</v>
      </c>
      <c r="BF90" t="str">
        <f t="shared" si="311"/>
        <v>LoDo</v>
      </c>
      <c r="BG90">
        <v>39.755369000000002</v>
      </c>
      <c r="BH90">
        <v>-104.996892</v>
      </c>
      <c r="BI90" t="str">
        <f t="shared" si="312"/>
        <v>[39.755369,-104.996892],</v>
      </c>
      <c r="BK90" t="str">
        <f t="shared" si="343"/>
        <v/>
      </c>
      <c r="BL90" s="7"/>
    </row>
    <row r="91" spans="2:64" ht="18.75" customHeight="1" x14ac:dyDescent="0.25">
      <c r="B91" t="s">
        <v>987</v>
      </c>
      <c r="C91" t="s">
        <v>186</v>
      </c>
      <c r="E91" t="s">
        <v>952</v>
      </c>
      <c r="G91" t="s">
        <v>988</v>
      </c>
      <c r="H91">
        <v>1500</v>
      </c>
      <c r="I91">
        <v>1800</v>
      </c>
      <c r="L91">
        <v>1500</v>
      </c>
      <c r="M91">
        <v>1800</v>
      </c>
      <c r="N91">
        <v>1500</v>
      </c>
      <c r="O91">
        <v>1800</v>
      </c>
      <c r="P91">
        <v>1500</v>
      </c>
      <c r="Q91">
        <v>1800</v>
      </c>
      <c r="R91">
        <v>1500</v>
      </c>
      <c r="S91">
        <v>1800</v>
      </c>
      <c r="T91">
        <v>1500</v>
      </c>
      <c r="U91">
        <v>1800</v>
      </c>
      <c r="V91" t="s">
        <v>989</v>
      </c>
      <c r="W91">
        <f t="shared" si="282"/>
        <v>15</v>
      </c>
      <c r="X91">
        <f t="shared" si="283"/>
        <v>18</v>
      </c>
      <c r="Y91" t="str">
        <f t="shared" si="284"/>
        <v/>
      </c>
      <c r="Z91" t="str">
        <f t="shared" si="285"/>
        <v/>
      </c>
      <c r="AA91">
        <f t="shared" si="286"/>
        <v>15</v>
      </c>
      <c r="AB91">
        <f t="shared" si="287"/>
        <v>18</v>
      </c>
      <c r="AC91">
        <f t="shared" si="288"/>
        <v>15</v>
      </c>
      <c r="AD91">
        <f t="shared" si="289"/>
        <v>18</v>
      </c>
      <c r="AE91">
        <f t="shared" si="290"/>
        <v>15</v>
      </c>
      <c r="AF91">
        <f t="shared" si="291"/>
        <v>18</v>
      </c>
      <c r="AG91">
        <f t="shared" si="292"/>
        <v>15</v>
      </c>
      <c r="AH91">
        <f t="shared" si="293"/>
        <v>18</v>
      </c>
      <c r="AI91">
        <f t="shared" si="294"/>
        <v>15</v>
      </c>
      <c r="AJ91">
        <f t="shared" si="295"/>
        <v>18</v>
      </c>
      <c r="AK91" t="str">
        <f t="shared" si="296"/>
        <v>3pm-6pm</v>
      </c>
      <c r="AL91" t="str">
        <f t="shared" si="297"/>
        <v/>
      </c>
      <c r="AM91" t="str">
        <f t="shared" si="298"/>
        <v>3pm-6pm</v>
      </c>
      <c r="AN91" t="str">
        <f t="shared" si="299"/>
        <v>3pm-6pm</v>
      </c>
      <c r="AO91" t="str">
        <f t="shared" si="300"/>
        <v>3pm-6pm</v>
      </c>
      <c r="AP91" t="str">
        <f t="shared" si="301"/>
        <v>3pm-6pm</v>
      </c>
      <c r="AQ91" t="str">
        <f t="shared" si="302"/>
        <v>3pm-6pm</v>
      </c>
      <c r="AR91" s="1" t="s">
        <v>990</v>
      </c>
      <c r="AV91" s="4" t="s">
        <v>28</v>
      </c>
      <c r="AW91" s="4" t="s">
        <v>29</v>
      </c>
      <c r="AX91" s="8" t="str">
        <f t="shared" si="303"/>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91" t="str">
        <f t="shared" si="304"/>
        <v/>
      </c>
      <c r="AZ91" t="str">
        <f t="shared" si="305"/>
        <v/>
      </c>
      <c r="BA91" t="str">
        <f t="shared" si="306"/>
        <v/>
      </c>
      <c r="BB91" t="str">
        <f t="shared" si="307"/>
        <v>&lt;img src=@img/drinkicon.png@&gt;</v>
      </c>
      <c r="BC91" t="str">
        <f t="shared" si="308"/>
        <v/>
      </c>
      <c r="BD91" t="str">
        <f t="shared" si="309"/>
        <v>&lt;img src=@img/drinkicon.png@&gt;</v>
      </c>
      <c r="BE91" t="str">
        <f t="shared" si="310"/>
        <v>drink  med Baker</v>
      </c>
      <c r="BF91" t="str">
        <f t="shared" si="311"/>
        <v>Baker</v>
      </c>
      <c r="BG91">
        <v>39.703890000000001</v>
      </c>
      <c r="BH91">
        <v>-104.98754</v>
      </c>
      <c r="BI91" t="str">
        <f t="shared" si="312"/>
        <v>[39.70389,-104.98754],</v>
      </c>
      <c r="BL91" s="7"/>
    </row>
    <row r="92" spans="2:64" ht="18.75" customHeight="1" x14ac:dyDescent="0.25">
      <c r="B92" t="s">
        <v>175</v>
      </c>
      <c r="C92" t="s">
        <v>523</v>
      </c>
      <c r="E92" t="s">
        <v>953</v>
      </c>
      <c r="G92" t="s">
        <v>317</v>
      </c>
      <c r="W92" t="str">
        <f t="shared" si="282"/>
        <v/>
      </c>
      <c r="X92" t="str">
        <f t="shared" si="283"/>
        <v/>
      </c>
      <c r="Y92" t="str">
        <f t="shared" si="284"/>
        <v/>
      </c>
      <c r="Z92" t="str">
        <f t="shared" si="285"/>
        <v/>
      </c>
      <c r="AA92" t="str">
        <f t="shared" si="286"/>
        <v/>
      </c>
      <c r="AB92" t="str">
        <f t="shared" si="287"/>
        <v/>
      </c>
      <c r="AC92" t="str">
        <f t="shared" si="288"/>
        <v/>
      </c>
      <c r="AD92" t="str">
        <f t="shared" si="289"/>
        <v/>
      </c>
      <c r="AE92" t="str">
        <f t="shared" si="290"/>
        <v/>
      </c>
      <c r="AF92" t="str">
        <f t="shared" si="291"/>
        <v/>
      </c>
      <c r="AG92" t="str">
        <f t="shared" si="292"/>
        <v/>
      </c>
      <c r="AH92" t="str">
        <f t="shared" si="293"/>
        <v/>
      </c>
      <c r="AI92" t="str">
        <f t="shared" si="294"/>
        <v/>
      </c>
      <c r="AJ92" t="str">
        <f t="shared" si="295"/>
        <v/>
      </c>
      <c r="AK92" t="str">
        <f t="shared" si="296"/>
        <v/>
      </c>
      <c r="AL92" t="str">
        <f t="shared" si="297"/>
        <v/>
      </c>
      <c r="AM92" t="str">
        <f t="shared" si="298"/>
        <v/>
      </c>
      <c r="AN92" t="str">
        <f t="shared" si="299"/>
        <v/>
      </c>
      <c r="AO92" t="str">
        <f t="shared" si="300"/>
        <v/>
      </c>
      <c r="AP92" t="str">
        <f t="shared" si="301"/>
        <v/>
      </c>
      <c r="AQ92" t="str">
        <f t="shared" si="302"/>
        <v/>
      </c>
      <c r="AR92" t="s">
        <v>709</v>
      </c>
      <c r="AS92" t="s">
        <v>325</v>
      </c>
      <c r="AV92" t="s">
        <v>29</v>
      </c>
      <c r="AW92" t="s">
        <v>29</v>
      </c>
      <c r="AX92" s="8" t="str">
        <f t="shared" si="303"/>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92" t="str">
        <f t="shared" si="304"/>
        <v>&lt;img src=@img/outdoor.png@&gt;</v>
      </c>
      <c r="AZ92" t="str">
        <f t="shared" si="305"/>
        <v/>
      </c>
      <c r="BA92" t="str">
        <f t="shared" si="306"/>
        <v/>
      </c>
      <c r="BB92" t="str">
        <f t="shared" si="307"/>
        <v/>
      </c>
      <c r="BC92" t="str">
        <f t="shared" si="308"/>
        <v/>
      </c>
      <c r="BD92" t="str">
        <f t="shared" si="309"/>
        <v>&lt;img src=@img/outdoor.png@&gt;</v>
      </c>
      <c r="BE92" t="str">
        <f t="shared" si="310"/>
        <v>outdoor  high Cherry</v>
      </c>
      <c r="BF92" t="str">
        <f t="shared" si="311"/>
        <v>Cherry Creek</v>
      </c>
      <c r="BG92">
        <v>39.720252000000002</v>
      </c>
      <c r="BH92">
        <v>-104.957275</v>
      </c>
      <c r="BI92" t="str">
        <f t="shared" si="312"/>
        <v>[39.720252,-104.957275],</v>
      </c>
      <c r="BK92" t="str">
        <f>IF(BJ92&gt;0,"&lt;img src=@img/kidicon.png@&gt;","")</f>
        <v/>
      </c>
      <c r="BL92" s="7"/>
    </row>
    <row r="93" spans="2:64" ht="18.75" customHeight="1" x14ac:dyDescent="0.25">
      <c r="B93" t="s">
        <v>123</v>
      </c>
      <c r="C93" t="s">
        <v>187</v>
      </c>
      <c r="E93" t="s">
        <v>952</v>
      </c>
      <c r="G93" t="s">
        <v>467</v>
      </c>
      <c r="J93" t="s">
        <v>328</v>
      </c>
      <c r="K93">
        <v>1800</v>
      </c>
      <c r="L93" t="s">
        <v>328</v>
      </c>
      <c r="M93">
        <v>1800</v>
      </c>
      <c r="N93" t="s">
        <v>328</v>
      </c>
      <c r="O93">
        <v>1800</v>
      </c>
      <c r="P93" t="s">
        <v>328</v>
      </c>
      <c r="Q93">
        <v>1800</v>
      </c>
      <c r="R93" t="s">
        <v>328</v>
      </c>
      <c r="S93">
        <v>1800</v>
      </c>
      <c r="V93" t="s">
        <v>279</v>
      </c>
      <c r="W93" t="str">
        <f t="shared" si="282"/>
        <v/>
      </c>
      <c r="X93" t="str">
        <f t="shared" si="283"/>
        <v/>
      </c>
      <c r="Y93">
        <f t="shared" si="284"/>
        <v>15</v>
      </c>
      <c r="Z93">
        <f t="shared" si="285"/>
        <v>18</v>
      </c>
      <c r="AA93">
        <f t="shared" si="286"/>
        <v>15</v>
      </c>
      <c r="AB93">
        <f t="shared" si="287"/>
        <v>18</v>
      </c>
      <c r="AC93">
        <f t="shared" si="288"/>
        <v>15</v>
      </c>
      <c r="AD93">
        <f t="shared" si="289"/>
        <v>18</v>
      </c>
      <c r="AE93">
        <f t="shared" si="290"/>
        <v>15</v>
      </c>
      <c r="AF93">
        <f t="shared" si="291"/>
        <v>18</v>
      </c>
      <c r="AG93">
        <f t="shared" si="292"/>
        <v>15</v>
      </c>
      <c r="AH93">
        <f t="shared" si="293"/>
        <v>18</v>
      </c>
      <c r="AI93" t="str">
        <f t="shared" si="294"/>
        <v/>
      </c>
      <c r="AJ93" t="str">
        <f t="shared" si="295"/>
        <v/>
      </c>
      <c r="AK93" t="str">
        <f t="shared" si="296"/>
        <v/>
      </c>
      <c r="AL93" t="str">
        <f t="shared" si="297"/>
        <v>3pm-6pm</v>
      </c>
      <c r="AM93" t="str">
        <f t="shared" si="298"/>
        <v>3pm-6pm</v>
      </c>
      <c r="AN93" t="str">
        <f t="shared" si="299"/>
        <v>3pm-6pm</v>
      </c>
      <c r="AO93" t="str">
        <f t="shared" si="300"/>
        <v>3pm-6pm</v>
      </c>
      <c r="AP93" t="str">
        <f t="shared" si="301"/>
        <v>3pm-6pm</v>
      </c>
      <c r="AQ93" t="str">
        <f t="shared" si="302"/>
        <v/>
      </c>
      <c r="AR93" s="1" t="s">
        <v>643</v>
      </c>
      <c r="AV93" s="4" t="s">
        <v>28</v>
      </c>
      <c r="AW93" s="4" t="s">
        <v>28</v>
      </c>
      <c r="AX93" s="8" t="str">
        <f t="shared" si="303"/>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93" t="str">
        <f t="shared" si="304"/>
        <v/>
      </c>
      <c r="AZ93" t="str">
        <f t="shared" si="305"/>
        <v/>
      </c>
      <c r="BA93" t="str">
        <f t="shared" si="306"/>
        <v/>
      </c>
      <c r="BB93" t="str">
        <f t="shared" si="307"/>
        <v>&lt;img src=@img/drinkicon.png@&gt;</v>
      </c>
      <c r="BC93" t="str">
        <f t="shared" si="308"/>
        <v>&lt;img src=@img/foodicon.png@&gt;</v>
      </c>
      <c r="BD93" t="str">
        <f t="shared" si="309"/>
        <v>&lt;img src=@img/drinkicon.png@&gt;&lt;img src=@img/foodicon.png@&gt;</v>
      </c>
      <c r="BE93" t="str">
        <f t="shared" si="310"/>
        <v>drink food  med RiNo</v>
      </c>
      <c r="BF93" t="str">
        <f t="shared" si="311"/>
        <v>RiNo</v>
      </c>
      <c r="BG93">
        <v>39.764783000000001</v>
      </c>
      <c r="BH93">
        <v>-104.976809</v>
      </c>
      <c r="BI93" t="str">
        <f t="shared" si="312"/>
        <v>[39.764783,-104.976809],</v>
      </c>
      <c r="BK93" t="str">
        <f>IF(BJ93&gt;0,"&lt;img src=@img/kidicon.png@&gt;","")</f>
        <v/>
      </c>
      <c r="BL93" s="7"/>
    </row>
    <row r="94" spans="2:64" ht="18.75" customHeight="1" x14ac:dyDescent="0.25">
      <c r="B94" t="s">
        <v>124</v>
      </c>
      <c r="C94" t="s">
        <v>719</v>
      </c>
      <c r="E94" t="s">
        <v>952</v>
      </c>
      <c r="G94" t="s">
        <v>468</v>
      </c>
      <c r="J94" t="s">
        <v>335</v>
      </c>
      <c r="K94" t="s">
        <v>331</v>
      </c>
      <c r="L94" t="s">
        <v>335</v>
      </c>
      <c r="M94" t="s">
        <v>331</v>
      </c>
      <c r="N94" t="s">
        <v>335</v>
      </c>
      <c r="O94" t="s">
        <v>331</v>
      </c>
      <c r="P94" t="s">
        <v>335</v>
      </c>
      <c r="Q94" t="s">
        <v>331</v>
      </c>
      <c r="R94" t="s">
        <v>335</v>
      </c>
      <c r="S94" t="s">
        <v>331</v>
      </c>
      <c r="V94" t="s">
        <v>280</v>
      </c>
      <c r="W94" t="str">
        <f t="shared" si="282"/>
        <v/>
      </c>
      <c r="X94" t="str">
        <f t="shared" si="283"/>
        <v/>
      </c>
      <c r="Y94">
        <f t="shared" si="284"/>
        <v>16</v>
      </c>
      <c r="Z94">
        <f t="shared" si="285"/>
        <v>19</v>
      </c>
      <c r="AA94">
        <f t="shared" si="286"/>
        <v>16</v>
      </c>
      <c r="AB94">
        <f t="shared" si="287"/>
        <v>19</v>
      </c>
      <c r="AC94">
        <f t="shared" si="288"/>
        <v>16</v>
      </c>
      <c r="AD94">
        <f t="shared" si="289"/>
        <v>19</v>
      </c>
      <c r="AE94">
        <f t="shared" si="290"/>
        <v>16</v>
      </c>
      <c r="AF94">
        <f t="shared" si="291"/>
        <v>19</v>
      </c>
      <c r="AG94">
        <f t="shared" si="292"/>
        <v>16</v>
      </c>
      <c r="AH94">
        <f t="shared" si="293"/>
        <v>19</v>
      </c>
      <c r="AI94" t="str">
        <f t="shared" si="294"/>
        <v/>
      </c>
      <c r="AJ94" t="str">
        <f t="shared" si="295"/>
        <v/>
      </c>
      <c r="AK94" t="str">
        <f t="shared" si="296"/>
        <v/>
      </c>
      <c r="AL94" t="str">
        <f t="shared" si="297"/>
        <v>4pm-7pm</v>
      </c>
      <c r="AM94" t="str">
        <f t="shared" si="298"/>
        <v>4pm-7pm</v>
      </c>
      <c r="AN94" t="str">
        <f t="shared" si="299"/>
        <v>4pm-7pm</v>
      </c>
      <c r="AO94" t="str">
        <f t="shared" si="300"/>
        <v>4pm-7pm</v>
      </c>
      <c r="AP94" t="str">
        <f t="shared" si="301"/>
        <v>4pm-7pm</v>
      </c>
      <c r="AQ94" t="str">
        <f t="shared" si="302"/>
        <v/>
      </c>
      <c r="AR94" t="s">
        <v>644</v>
      </c>
      <c r="AV94" t="s">
        <v>28</v>
      </c>
      <c r="AW94" t="s">
        <v>28</v>
      </c>
      <c r="AX94" s="8" t="str">
        <f t="shared" si="303"/>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94" t="str">
        <f t="shared" si="304"/>
        <v/>
      </c>
      <c r="AZ94" t="str">
        <f t="shared" si="305"/>
        <v/>
      </c>
      <c r="BA94" t="str">
        <f t="shared" si="306"/>
        <v/>
      </c>
      <c r="BB94" t="str">
        <f t="shared" si="307"/>
        <v>&lt;img src=@img/drinkicon.png@&gt;</v>
      </c>
      <c r="BC94" t="str">
        <f t="shared" si="308"/>
        <v>&lt;img src=@img/foodicon.png@&gt;</v>
      </c>
      <c r="BD94" t="str">
        <f t="shared" si="309"/>
        <v>&lt;img src=@img/drinkicon.png@&gt;&lt;img src=@img/foodicon.png@&gt;</v>
      </c>
      <c r="BE94" t="str">
        <f t="shared" si="310"/>
        <v>drink food  med highlands</v>
      </c>
      <c r="BF94" t="str">
        <f t="shared" si="311"/>
        <v>Highlands</v>
      </c>
      <c r="BG94">
        <v>39.751938000000003</v>
      </c>
      <c r="BH94">
        <v>-105.013965</v>
      </c>
      <c r="BI94" t="str">
        <f t="shared" si="312"/>
        <v>[39.751938,-105.013965],</v>
      </c>
      <c r="BK94" t="str">
        <f>IF(BJ94&gt;0,"&lt;img src=@img/kidicon.png@&gt;","")</f>
        <v/>
      </c>
      <c r="BL94" s="7"/>
    </row>
    <row r="95" spans="2:64" ht="18.75" customHeight="1" x14ac:dyDescent="0.25">
      <c r="B95" t="s">
        <v>1131</v>
      </c>
      <c r="C95" t="s">
        <v>720</v>
      </c>
      <c r="E95" t="s">
        <v>952</v>
      </c>
      <c r="G95" s="23" t="s">
        <v>1132</v>
      </c>
      <c r="H95">
        <v>1500</v>
      </c>
      <c r="I95">
        <v>2100</v>
      </c>
      <c r="J95">
        <v>1500</v>
      </c>
      <c r="K95">
        <v>1800</v>
      </c>
      <c r="L95">
        <v>1500</v>
      </c>
      <c r="M95">
        <v>1800</v>
      </c>
      <c r="N95">
        <v>1500</v>
      </c>
      <c r="O95">
        <v>1800</v>
      </c>
      <c r="P95">
        <v>1500</v>
      </c>
      <c r="Q95">
        <v>1800</v>
      </c>
      <c r="R95">
        <v>1500</v>
      </c>
      <c r="S95">
        <v>1800</v>
      </c>
      <c r="V95" t="s">
        <v>1133</v>
      </c>
      <c r="W95">
        <f t="shared" si="282"/>
        <v>15</v>
      </c>
      <c r="X95">
        <f t="shared" si="283"/>
        <v>21</v>
      </c>
      <c r="Y95">
        <f t="shared" si="284"/>
        <v>15</v>
      </c>
      <c r="Z95">
        <f t="shared" si="285"/>
        <v>18</v>
      </c>
      <c r="AA95">
        <f t="shared" si="286"/>
        <v>15</v>
      </c>
      <c r="AB95">
        <f t="shared" si="287"/>
        <v>18</v>
      </c>
      <c r="AC95">
        <f t="shared" si="288"/>
        <v>15</v>
      </c>
      <c r="AD95">
        <f t="shared" si="289"/>
        <v>18</v>
      </c>
      <c r="AE95">
        <f t="shared" si="290"/>
        <v>15</v>
      </c>
      <c r="AF95">
        <f t="shared" si="291"/>
        <v>18</v>
      </c>
      <c r="AG95">
        <f t="shared" si="292"/>
        <v>15</v>
      </c>
      <c r="AH95">
        <f t="shared" si="293"/>
        <v>18</v>
      </c>
      <c r="AI95" t="str">
        <f t="shared" si="294"/>
        <v/>
      </c>
      <c r="AJ95" t="str">
        <f t="shared" si="295"/>
        <v/>
      </c>
      <c r="AK95" t="str">
        <f t="shared" si="296"/>
        <v>3pm-9pm</v>
      </c>
      <c r="AL95" t="str">
        <f t="shared" si="297"/>
        <v>3pm-6pm</v>
      </c>
      <c r="AM95" t="str">
        <f t="shared" si="298"/>
        <v>3pm-6pm</v>
      </c>
      <c r="AN95" t="str">
        <f t="shared" si="299"/>
        <v>3pm-6pm</v>
      </c>
      <c r="AO95" t="str">
        <f t="shared" si="300"/>
        <v>3pm-6pm</v>
      </c>
      <c r="AP95" t="str">
        <f t="shared" si="301"/>
        <v>3pm-6pm</v>
      </c>
      <c r="AQ95" t="str">
        <f t="shared" si="302"/>
        <v/>
      </c>
      <c r="AR95" s="1" t="s">
        <v>1134</v>
      </c>
      <c r="AS95" t="s">
        <v>325</v>
      </c>
      <c r="AT95" t="s">
        <v>326</v>
      </c>
      <c r="AV95" s="4" t="s">
        <v>28</v>
      </c>
      <c r="AW95" s="4" t="s">
        <v>28</v>
      </c>
      <c r="AX95" s="8" t="str">
        <f t="shared" si="303"/>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5" t="str">
        <f t="shared" si="304"/>
        <v>&lt;img src=@img/outdoor.png@&gt;</v>
      </c>
      <c r="AZ95" t="str">
        <f t="shared" si="305"/>
        <v>&lt;img src=@img/pets.png@&gt;</v>
      </c>
      <c r="BA95" t="str">
        <f t="shared" si="306"/>
        <v/>
      </c>
      <c r="BB95" t="str">
        <f t="shared" si="307"/>
        <v>&lt;img src=@img/drinkicon.png@&gt;</v>
      </c>
      <c r="BC95" t="str">
        <f t="shared" si="308"/>
        <v>&lt;img src=@img/foodicon.png@&gt;</v>
      </c>
      <c r="BD95" t="str">
        <f t="shared" si="309"/>
        <v>&lt;img src=@img/outdoor.png@&gt;&lt;img src=@img/pets.png@&gt;&lt;img src=@img/drinkicon.png@&gt;&lt;img src=@img/foodicon.png@&gt;</v>
      </c>
      <c r="BE95" t="str">
        <f t="shared" si="310"/>
        <v>outdoor pet drink food  med stapleton</v>
      </c>
      <c r="BF95" t="str">
        <f t="shared" si="311"/>
        <v>Stapleton</v>
      </c>
      <c r="BG95">
        <v>39.785465600000002</v>
      </c>
      <c r="BH95">
        <v>-104.8977484</v>
      </c>
      <c r="BI95" t="str">
        <f t="shared" si="312"/>
        <v>[39.7854656,-104.8977484],</v>
      </c>
      <c r="BL95" s="7"/>
    </row>
    <row r="96" spans="2:64" ht="18.75" customHeight="1" x14ac:dyDescent="0.25">
      <c r="B96" t="s">
        <v>1000</v>
      </c>
      <c r="C96" t="s">
        <v>524</v>
      </c>
      <c r="E96" t="s">
        <v>952</v>
      </c>
      <c r="G96" t="s">
        <v>1010</v>
      </c>
      <c r="W96" t="str">
        <f t="shared" si="282"/>
        <v/>
      </c>
      <c r="X96" t="str">
        <f t="shared" si="283"/>
        <v/>
      </c>
      <c r="Y96" t="str">
        <f t="shared" si="284"/>
        <v/>
      </c>
      <c r="Z96" t="str">
        <f t="shared" si="285"/>
        <v/>
      </c>
      <c r="AA96" t="str">
        <f t="shared" si="286"/>
        <v/>
      </c>
      <c r="AB96" t="str">
        <f t="shared" si="287"/>
        <v/>
      </c>
      <c r="AC96" t="str">
        <f t="shared" si="288"/>
        <v/>
      </c>
      <c r="AD96" t="str">
        <f t="shared" si="289"/>
        <v/>
      </c>
      <c r="AE96" t="str">
        <f t="shared" si="290"/>
        <v/>
      </c>
      <c r="AF96" t="str">
        <f t="shared" si="291"/>
        <v/>
      </c>
      <c r="AG96" t="str">
        <f t="shared" si="292"/>
        <v/>
      </c>
      <c r="AH96" t="str">
        <f t="shared" si="293"/>
        <v/>
      </c>
      <c r="AI96" t="str">
        <f t="shared" si="294"/>
        <v/>
      </c>
      <c r="AJ96" t="str">
        <f t="shared" si="295"/>
        <v/>
      </c>
      <c r="AK96" t="str">
        <f t="shared" si="296"/>
        <v/>
      </c>
      <c r="AL96" t="str">
        <f t="shared" si="297"/>
        <v/>
      </c>
      <c r="AM96" t="str">
        <f t="shared" si="298"/>
        <v/>
      </c>
      <c r="AN96" t="str">
        <f t="shared" si="299"/>
        <v/>
      </c>
      <c r="AO96" t="str">
        <f t="shared" si="300"/>
        <v/>
      </c>
      <c r="AP96" t="str">
        <f t="shared" si="301"/>
        <v/>
      </c>
      <c r="AQ96" t="str">
        <f t="shared" si="302"/>
        <v/>
      </c>
      <c r="AR96" t="s">
        <v>1005</v>
      </c>
      <c r="AV96" s="4" t="s">
        <v>29</v>
      </c>
      <c r="AW96" s="4" t="s">
        <v>29</v>
      </c>
      <c r="AX96" s="8" t="str">
        <f t="shared" si="303"/>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6" t="str">
        <f t="shared" si="304"/>
        <v/>
      </c>
      <c r="AZ96" t="str">
        <f t="shared" si="305"/>
        <v/>
      </c>
      <c r="BA96" t="str">
        <f t="shared" si="306"/>
        <v/>
      </c>
      <c r="BB96" t="str">
        <f t="shared" si="307"/>
        <v/>
      </c>
      <c r="BC96" t="str">
        <f t="shared" si="308"/>
        <v/>
      </c>
      <c r="BD96" t="str">
        <f t="shared" si="309"/>
        <v/>
      </c>
      <c r="BE96" t="str">
        <f t="shared" si="310"/>
        <v xml:space="preserve"> med Washington</v>
      </c>
      <c r="BF96" t="str">
        <f t="shared" si="311"/>
        <v>Washington Park</v>
      </c>
      <c r="BG96">
        <v>39.694056000000003</v>
      </c>
      <c r="BH96">
        <v>-104.987055</v>
      </c>
      <c r="BI96" t="str">
        <f t="shared" si="312"/>
        <v>[39.694056,-104.987055],</v>
      </c>
    </row>
    <row r="97" spans="2:64" ht="18.75" customHeight="1" x14ac:dyDescent="0.25">
      <c r="B97" t="s">
        <v>1263</v>
      </c>
      <c r="C97" t="s">
        <v>186</v>
      </c>
      <c r="E97" t="s">
        <v>952</v>
      </c>
      <c r="G97" t="s">
        <v>469</v>
      </c>
      <c r="J97" t="s">
        <v>332</v>
      </c>
      <c r="K97" t="s">
        <v>342</v>
      </c>
      <c r="L97" t="s">
        <v>332</v>
      </c>
      <c r="M97" t="s">
        <v>342</v>
      </c>
      <c r="N97" t="s">
        <v>332</v>
      </c>
      <c r="O97" t="s">
        <v>342</v>
      </c>
      <c r="P97" t="s">
        <v>332</v>
      </c>
      <c r="Q97" t="s">
        <v>342</v>
      </c>
      <c r="R97" t="s">
        <v>332</v>
      </c>
      <c r="S97" t="s">
        <v>342</v>
      </c>
      <c r="V97" t="s">
        <v>281</v>
      </c>
      <c r="W97" t="str">
        <f t="shared" si="282"/>
        <v/>
      </c>
      <c r="X97" t="str">
        <f t="shared" si="283"/>
        <v/>
      </c>
      <c r="Y97">
        <f t="shared" si="284"/>
        <v>17</v>
      </c>
      <c r="Z97">
        <f t="shared" si="285"/>
        <v>20</v>
      </c>
      <c r="AA97">
        <f t="shared" si="286"/>
        <v>17</v>
      </c>
      <c r="AB97">
        <f t="shared" si="287"/>
        <v>20</v>
      </c>
      <c r="AC97">
        <f t="shared" si="288"/>
        <v>17</v>
      </c>
      <c r="AD97">
        <f t="shared" si="289"/>
        <v>20</v>
      </c>
      <c r="AE97">
        <f t="shared" si="290"/>
        <v>17</v>
      </c>
      <c r="AF97">
        <f t="shared" si="291"/>
        <v>20</v>
      </c>
      <c r="AG97">
        <f t="shared" si="292"/>
        <v>17</v>
      </c>
      <c r="AH97">
        <f t="shared" si="293"/>
        <v>20</v>
      </c>
      <c r="AI97" t="str">
        <f t="shared" si="294"/>
        <v/>
      </c>
      <c r="AJ97" t="str">
        <f t="shared" si="295"/>
        <v/>
      </c>
      <c r="AK97" t="str">
        <f t="shared" si="296"/>
        <v/>
      </c>
      <c r="AL97" t="str">
        <f t="shared" si="297"/>
        <v>5pm-8pm</v>
      </c>
      <c r="AM97" t="str">
        <f t="shared" si="298"/>
        <v>5pm-8pm</v>
      </c>
      <c r="AN97" t="str">
        <f t="shared" si="299"/>
        <v>5pm-8pm</v>
      </c>
      <c r="AO97" t="str">
        <f t="shared" si="300"/>
        <v>5pm-8pm</v>
      </c>
      <c r="AP97" t="str">
        <f t="shared" si="301"/>
        <v>5pm-8pm</v>
      </c>
      <c r="AQ97" t="str">
        <f t="shared" si="302"/>
        <v/>
      </c>
      <c r="AR97" s="1" t="s">
        <v>645</v>
      </c>
      <c r="AV97" s="4" t="s">
        <v>28</v>
      </c>
      <c r="AW97" s="4" t="s">
        <v>28</v>
      </c>
      <c r="AX97" s="8" t="str">
        <f t="shared" si="303"/>
        <v>{
    'name': "Doughertys Restaurant and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7" t="str">
        <f t="shared" si="304"/>
        <v/>
      </c>
      <c r="AZ97" t="str">
        <f t="shared" si="305"/>
        <v/>
      </c>
      <c r="BA97" t="str">
        <f t="shared" si="306"/>
        <v/>
      </c>
      <c r="BB97" t="str">
        <f t="shared" si="307"/>
        <v>&lt;img src=@img/drinkicon.png@&gt;</v>
      </c>
      <c r="BC97" t="str">
        <f t="shared" si="308"/>
        <v>&lt;img src=@img/foodicon.png@&gt;</v>
      </c>
      <c r="BD97" t="str">
        <f t="shared" si="309"/>
        <v>&lt;img src=@img/drinkicon.png@&gt;&lt;img src=@img/foodicon.png@&gt;</v>
      </c>
      <c r="BE97" t="str">
        <f t="shared" si="310"/>
        <v>drink food  med Baker</v>
      </c>
      <c r="BF97" t="str">
        <f t="shared" si="311"/>
        <v>Baker</v>
      </c>
      <c r="BG97">
        <v>39.716735</v>
      </c>
      <c r="BH97">
        <v>-104.987033</v>
      </c>
      <c r="BI97" t="str">
        <f t="shared" si="312"/>
        <v>[39.716735,-104.987033],</v>
      </c>
      <c r="BK97" t="str">
        <f>IF(BJ97&gt;0,"&lt;img src=@img/kidicon.png@&gt;","")</f>
        <v/>
      </c>
      <c r="BL97" s="7"/>
    </row>
    <row r="98" spans="2:64" ht="18.75" customHeight="1" x14ac:dyDescent="0.25">
      <c r="B98" t="s">
        <v>1294</v>
      </c>
      <c r="C98" t="s">
        <v>219</v>
      </c>
      <c r="E98" t="s">
        <v>952</v>
      </c>
      <c r="G98" t="s">
        <v>470</v>
      </c>
      <c r="J98" t="s">
        <v>335</v>
      </c>
      <c r="K98" t="s">
        <v>330</v>
      </c>
      <c r="L98" t="s">
        <v>335</v>
      </c>
      <c r="M98" t="s">
        <v>330</v>
      </c>
      <c r="N98" t="s">
        <v>335</v>
      </c>
      <c r="O98" t="s">
        <v>330</v>
      </c>
      <c r="P98" t="s">
        <v>335</v>
      </c>
      <c r="Q98" t="s">
        <v>330</v>
      </c>
      <c r="R98" t="s">
        <v>335</v>
      </c>
      <c r="S98" t="s">
        <v>330</v>
      </c>
      <c r="V98" t="s">
        <v>238</v>
      </c>
      <c r="W98" t="str">
        <f t="shared" si="282"/>
        <v/>
      </c>
      <c r="X98" t="str">
        <f t="shared" si="283"/>
        <v/>
      </c>
      <c r="Y98">
        <f t="shared" si="284"/>
        <v>16</v>
      </c>
      <c r="Z98">
        <f t="shared" si="285"/>
        <v>18</v>
      </c>
      <c r="AA98">
        <f t="shared" si="286"/>
        <v>16</v>
      </c>
      <c r="AB98">
        <f t="shared" si="287"/>
        <v>18</v>
      </c>
      <c r="AC98">
        <f t="shared" si="288"/>
        <v>16</v>
      </c>
      <c r="AD98">
        <f t="shared" si="289"/>
        <v>18</v>
      </c>
      <c r="AE98">
        <f t="shared" si="290"/>
        <v>16</v>
      </c>
      <c r="AF98">
        <f t="shared" si="291"/>
        <v>18</v>
      </c>
      <c r="AG98">
        <f t="shared" si="292"/>
        <v>16</v>
      </c>
      <c r="AH98">
        <f t="shared" si="293"/>
        <v>18</v>
      </c>
      <c r="AI98" t="str">
        <f t="shared" si="294"/>
        <v/>
      </c>
      <c r="AJ98" t="str">
        <f t="shared" si="295"/>
        <v/>
      </c>
      <c r="AK98" t="str">
        <f t="shared" si="296"/>
        <v/>
      </c>
      <c r="AL98" t="str">
        <f t="shared" si="297"/>
        <v>4pm-6pm</v>
      </c>
      <c r="AM98" t="str">
        <f t="shared" si="298"/>
        <v>4pm-6pm</v>
      </c>
      <c r="AN98" t="str">
        <f t="shared" si="299"/>
        <v>4pm-6pm</v>
      </c>
      <c r="AO98" t="str">
        <f t="shared" si="300"/>
        <v>4pm-6pm</v>
      </c>
      <c r="AP98" t="str">
        <f t="shared" si="301"/>
        <v>4pm-6pm</v>
      </c>
      <c r="AQ98" t="str">
        <f t="shared" si="302"/>
        <v/>
      </c>
      <c r="AR98" t="s">
        <v>646</v>
      </c>
      <c r="AV98" t="s">
        <v>28</v>
      </c>
      <c r="AW98" t="s">
        <v>29</v>
      </c>
      <c r="AX98" s="8" t="str">
        <f t="shared" si="303"/>
        <v>{
    'name': "Drink",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8" t="str">
        <f t="shared" si="304"/>
        <v/>
      </c>
      <c r="AZ98" t="str">
        <f t="shared" si="305"/>
        <v/>
      </c>
      <c r="BA98" t="str">
        <f t="shared" si="306"/>
        <v/>
      </c>
      <c r="BB98" t="str">
        <f t="shared" si="307"/>
        <v>&lt;img src=@img/drinkicon.png@&gt;</v>
      </c>
      <c r="BC98" t="str">
        <f t="shared" si="308"/>
        <v/>
      </c>
      <c r="BD98" t="str">
        <f t="shared" si="309"/>
        <v>&lt;img src=@img/drinkicon.png@&gt;</v>
      </c>
      <c r="BE98" t="str">
        <f t="shared" si="310"/>
        <v>drink  med LoDo</v>
      </c>
      <c r="BF98" t="str">
        <f t="shared" si="311"/>
        <v>LoDo</v>
      </c>
      <c r="BG98">
        <v>39.748604</v>
      </c>
      <c r="BH98">
        <v>-104.99938</v>
      </c>
      <c r="BI98" t="str">
        <f t="shared" si="312"/>
        <v>[39.748604,-104.99938],</v>
      </c>
      <c r="BK98" t="str">
        <f>IF(BJ98&gt;0,"&lt;img src=@img/kidicon.png@&gt;","")</f>
        <v/>
      </c>
      <c r="BL98" s="7"/>
    </row>
    <row r="99" spans="2:64" ht="18.75" customHeight="1" x14ac:dyDescent="0.25">
      <c r="B99" t="s">
        <v>1264</v>
      </c>
      <c r="C99" t="s">
        <v>723</v>
      </c>
      <c r="E99" t="s">
        <v>952</v>
      </c>
      <c r="G99" t="s">
        <v>198</v>
      </c>
      <c r="H99" t="s">
        <v>337</v>
      </c>
      <c r="I99" t="s">
        <v>329</v>
      </c>
      <c r="J99" t="s">
        <v>334</v>
      </c>
      <c r="K99" t="s">
        <v>339</v>
      </c>
      <c r="L99" t="s">
        <v>337</v>
      </c>
      <c r="M99" t="s">
        <v>329</v>
      </c>
      <c r="N99" t="s">
        <v>337</v>
      </c>
      <c r="O99" t="s">
        <v>329</v>
      </c>
      <c r="P99" t="s">
        <v>337</v>
      </c>
      <c r="Q99" t="s">
        <v>329</v>
      </c>
      <c r="R99" t="s">
        <v>337</v>
      </c>
      <c r="S99" t="s">
        <v>329</v>
      </c>
      <c r="T99" t="s">
        <v>337</v>
      </c>
      <c r="U99" t="s">
        <v>329</v>
      </c>
      <c r="V99" t="s">
        <v>944</v>
      </c>
      <c r="W99">
        <f t="shared" si="282"/>
        <v>14.3</v>
      </c>
      <c r="X99">
        <f t="shared" si="283"/>
        <v>18.3</v>
      </c>
      <c r="Y99">
        <f t="shared" si="284"/>
        <v>11</v>
      </c>
      <c r="Z99">
        <f t="shared" si="285"/>
        <v>22</v>
      </c>
      <c r="AA99">
        <f t="shared" si="286"/>
        <v>14.3</v>
      </c>
      <c r="AB99">
        <f t="shared" si="287"/>
        <v>18.3</v>
      </c>
      <c r="AC99">
        <f t="shared" si="288"/>
        <v>14.3</v>
      </c>
      <c r="AD99">
        <f t="shared" si="289"/>
        <v>18.3</v>
      </c>
      <c r="AE99">
        <f t="shared" si="290"/>
        <v>14.3</v>
      </c>
      <c r="AF99">
        <f t="shared" si="291"/>
        <v>18.3</v>
      </c>
      <c r="AG99">
        <f t="shared" si="292"/>
        <v>14.3</v>
      </c>
      <c r="AH99">
        <f t="shared" si="293"/>
        <v>18.3</v>
      </c>
      <c r="AI99">
        <f t="shared" si="294"/>
        <v>14.3</v>
      </c>
      <c r="AJ99">
        <f t="shared" si="295"/>
        <v>18.3</v>
      </c>
      <c r="AK99" t="str">
        <f t="shared" si="296"/>
        <v>2.3pm-6.3pm</v>
      </c>
      <c r="AL99" t="str">
        <f t="shared" si="297"/>
        <v>11am-10pm</v>
      </c>
      <c r="AM99" t="str">
        <f t="shared" si="298"/>
        <v>2.3pm-6.3pm</v>
      </c>
      <c r="AN99" t="str">
        <f t="shared" si="299"/>
        <v>2.3pm-6.3pm</v>
      </c>
      <c r="AO99" t="str">
        <f t="shared" si="300"/>
        <v>2.3pm-6.3pm</v>
      </c>
      <c r="AP99" t="str">
        <f t="shared" si="301"/>
        <v>2.3pm-6.3pm</v>
      </c>
      <c r="AQ99" t="str">
        <f t="shared" si="302"/>
        <v>2.3pm-6.3pm</v>
      </c>
      <c r="AR99" t="s">
        <v>705</v>
      </c>
      <c r="AS99" t="s">
        <v>325</v>
      </c>
      <c r="AT99" t="s">
        <v>326</v>
      </c>
      <c r="AV99" t="s">
        <v>28</v>
      </c>
      <c r="AW99" t="s">
        <v>28</v>
      </c>
      <c r="AX99" s="8" t="str">
        <f t="shared" si="303"/>
        <v>{
    'name': "Dunbar Kitchen and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9" t="str">
        <f t="shared" si="304"/>
        <v>&lt;img src=@img/outdoor.png@&gt;</v>
      </c>
      <c r="AZ99" t="str">
        <f t="shared" si="305"/>
        <v>&lt;img src=@img/pets.png@&gt;</v>
      </c>
      <c r="BA99" t="str">
        <f t="shared" si="306"/>
        <v/>
      </c>
      <c r="BB99" t="str">
        <f t="shared" si="307"/>
        <v>&lt;img src=@img/drinkicon.png@&gt;</v>
      </c>
      <c r="BC99" t="str">
        <f t="shared" si="308"/>
        <v>&lt;img src=@img/foodicon.png@&gt;</v>
      </c>
      <c r="BD99" t="str">
        <f t="shared" si="309"/>
        <v>&lt;img src=@img/outdoor.png@&gt;&lt;img src=@img/pets.png@&gt;&lt;img src=@img/drinkicon.png@&gt;&lt;img src=@img/foodicon.png@&gt;</v>
      </c>
      <c r="BE99" t="str">
        <f t="shared" si="310"/>
        <v>outdoor pet drink food  med five</v>
      </c>
      <c r="BF99" t="str">
        <f t="shared" si="311"/>
        <v>Five Points</v>
      </c>
      <c r="BG99">
        <v>39.756242</v>
      </c>
      <c r="BH99">
        <v>-104.975893</v>
      </c>
      <c r="BI99" t="str">
        <f t="shared" si="312"/>
        <v>[39.756242,-104.975893],</v>
      </c>
      <c r="BK99" t="str">
        <f>IF(BJ99&gt;0,"&lt;img src=@img/kidicon.png@&gt;","")</f>
        <v/>
      </c>
      <c r="BL99" s="7"/>
    </row>
    <row r="100" spans="2:64" ht="18.75" customHeight="1" x14ac:dyDescent="0.25">
      <c r="B100" t="s">
        <v>1051</v>
      </c>
      <c r="C100" t="s">
        <v>719</v>
      </c>
      <c r="E100" t="s">
        <v>952</v>
      </c>
      <c r="G100" t="s">
        <v>1052</v>
      </c>
      <c r="H100">
        <v>1700</v>
      </c>
      <c r="I100">
        <v>1830</v>
      </c>
      <c r="J100">
        <v>1700</v>
      </c>
      <c r="K100">
        <v>1830</v>
      </c>
      <c r="L100">
        <v>1700</v>
      </c>
      <c r="M100">
        <v>1830</v>
      </c>
      <c r="N100">
        <v>1700</v>
      </c>
      <c r="O100">
        <v>1830</v>
      </c>
      <c r="P100">
        <v>1700</v>
      </c>
      <c r="Q100">
        <v>1830</v>
      </c>
      <c r="R100">
        <v>1700</v>
      </c>
      <c r="S100">
        <v>1830</v>
      </c>
      <c r="T100">
        <v>1700</v>
      </c>
      <c r="U100">
        <v>1830</v>
      </c>
      <c r="V100" s="8" t="s">
        <v>1102</v>
      </c>
      <c r="W100">
        <f t="shared" si="282"/>
        <v>17</v>
      </c>
      <c r="X100">
        <f t="shared" si="283"/>
        <v>18.3</v>
      </c>
      <c r="Y100">
        <f t="shared" si="284"/>
        <v>17</v>
      </c>
      <c r="Z100">
        <f t="shared" si="285"/>
        <v>18.3</v>
      </c>
      <c r="AA100">
        <f t="shared" si="286"/>
        <v>17</v>
      </c>
      <c r="AB100">
        <f t="shared" si="287"/>
        <v>18.3</v>
      </c>
      <c r="AC100">
        <f t="shared" si="288"/>
        <v>17</v>
      </c>
      <c r="AD100">
        <f t="shared" si="289"/>
        <v>18.3</v>
      </c>
      <c r="AE100">
        <f t="shared" si="290"/>
        <v>17</v>
      </c>
      <c r="AF100">
        <f t="shared" si="291"/>
        <v>18.3</v>
      </c>
      <c r="AG100">
        <f t="shared" si="292"/>
        <v>17</v>
      </c>
      <c r="AH100">
        <f t="shared" si="293"/>
        <v>18.3</v>
      </c>
      <c r="AI100">
        <f t="shared" si="294"/>
        <v>17</v>
      </c>
      <c r="AJ100">
        <f t="shared" si="295"/>
        <v>18.3</v>
      </c>
      <c r="AK100" t="str">
        <f t="shared" si="296"/>
        <v>5pm-6.3pm</v>
      </c>
      <c r="AL100" t="str">
        <f t="shared" si="297"/>
        <v>5pm-6.3pm</v>
      </c>
      <c r="AM100" t="str">
        <f t="shared" si="298"/>
        <v>5pm-6.3pm</v>
      </c>
      <c r="AN100" t="str">
        <f t="shared" si="299"/>
        <v>5pm-6.3pm</v>
      </c>
      <c r="AO100" t="str">
        <f t="shared" si="300"/>
        <v>5pm-6.3pm</v>
      </c>
      <c r="AP100" t="str">
        <f t="shared" si="301"/>
        <v>5pm-6.3pm</v>
      </c>
      <c r="AQ100" t="str">
        <f t="shared" si="302"/>
        <v>5pm-6.3pm</v>
      </c>
      <c r="AR100" t="s">
        <v>1053</v>
      </c>
      <c r="AV100" s="4" t="s">
        <v>28</v>
      </c>
      <c r="AW100" s="4" t="s">
        <v>28</v>
      </c>
      <c r="AX100" s="8" t="str">
        <f t="shared" si="303"/>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100" t="str">
        <f t="shared" si="304"/>
        <v/>
      </c>
      <c r="AZ100" t="str">
        <f t="shared" si="305"/>
        <v/>
      </c>
      <c r="BA100" t="str">
        <f t="shared" si="306"/>
        <v/>
      </c>
      <c r="BB100" t="str">
        <f t="shared" si="307"/>
        <v>&lt;img src=@img/drinkicon.png@&gt;</v>
      </c>
      <c r="BC100" t="str">
        <f t="shared" si="308"/>
        <v>&lt;img src=@img/foodicon.png@&gt;</v>
      </c>
      <c r="BD100" t="str">
        <f t="shared" si="309"/>
        <v>&lt;img src=@img/drinkicon.png@&gt;&lt;img src=@img/foodicon.png@&gt;</v>
      </c>
      <c r="BE100" t="str">
        <f t="shared" si="310"/>
        <v>drink food  med highlands</v>
      </c>
      <c r="BF100" t="str">
        <f t="shared" si="311"/>
        <v>Highlands</v>
      </c>
      <c r="BG100">
        <v>39.76211</v>
      </c>
      <c r="BH100">
        <v>-105.01622999999999</v>
      </c>
      <c r="BI100" t="str">
        <f t="shared" si="312"/>
        <v>[39.76211,-105.01623],</v>
      </c>
    </row>
    <row r="101" spans="2:64" ht="18.75" customHeight="1" x14ac:dyDescent="0.25">
      <c r="B101" t="s">
        <v>1234</v>
      </c>
      <c r="C101" t="s">
        <v>218</v>
      </c>
      <c r="E101" t="s">
        <v>952</v>
      </c>
      <c r="G101" t="s">
        <v>370</v>
      </c>
      <c r="H101" t="s">
        <v>328</v>
      </c>
      <c r="I101" t="s">
        <v>330</v>
      </c>
      <c r="J101" t="s">
        <v>328</v>
      </c>
      <c r="K101" t="s">
        <v>330</v>
      </c>
      <c r="L101" t="s">
        <v>328</v>
      </c>
      <c r="M101" t="s">
        <v>330</v>
      </c>
      <c r="N101" t="s">
        <v>328</v>
      </c>
      <c r="O101" t="s">
        <v>330</v>
      </c>
      <c r="P101" t="s">
        <v>328</v>
      </c>
      <c r="Q101" t="s">
        <v>330</v>
      </c>
      <c r="R101" t="s">
        <v>328</v>
      </c>
      <c r="S101" t="s">
        <v>330</v>
      </c>
      <c r="T101" t="s">
        <v>328</v>
      </c>
      <c r="U101" t="s">
        <v>330</v>
      </c>
      <c r="V101" t="s">
        <v>959</v>
      </c>
      <c r="W101">
        <f t="shared" si="282"/>
        <v>15</v>
      </c>
      <c r="X101">
        <f t="shared" si="283"/>
        <v>18</v>
      </c>
      <c r="Y101">
        <f t="shared" si="284"/>
        <v>15</v>
      </c>
      <c r="Z101">
        <f t="shared" si="285"/>
        <v>18</v>
      </c>
      <c r="AA101">
        <f t="shared" si="286"/>
        <v>15</v>
      </c>
      <c r="AB101">
        <f t="shared" si="287"/>
        <v>18</v>
      </c>
      <c r="AC101">
        <f t="shared" si="288"/>
        <v>15</v>
      </c>
      <c r="AD101">
        <f t="shared" si="289"/>
        <v>18</v>
      </c>
      <c r="AE101">
        <f t="shared" si="290"/>
        <v>15</v>
      </c>
      <c r="AF101">
        <f t="shared" si="291"/>
        <v>18</v>
      </c>
      <c r="AG101">
        <f t="shared" si="292"/>
        <v>15</v>
      </c>
      <c r="AH101">
        <f t="shared" si="293"/>
        <v>18</v>
      </c>
      <c r="AI101">
        <f t="shared" si="294"/>
        <v>15</v>
      </c>
      <c r="AJ101">
        <f t="shared" si="295"/>
        <v>18</v>
      </c>
      <c r="AK101" t="str">
        <f t="shared" si="296"/>
        <v>3pm-6pm</v>
      </c>
      <c r="AL101" t="str">
        <f t="shared" si="297"/>
        <v>3pm-6pm</v>
      </c>
      <c r="AM101" t="str">
        <f t="shared" si="298"/>
        <v>3pm-6pm</v>
      </c>
      <c r="AN101" t="str">
        <f t="shared" si="299"/>
        <v>3pm-6pm</v>
      </c>
      <c r="AO101" t="str">
        <f t="shared" si="300"/>
        <v>3pm-6pm</v>
      </c>
      <c r="AP101" t="str">
        <f t="shared" si="301"/>
        <v>3pm-6pm</v>
      </c>
      <c r="AQ101" t="str">
        <f t="shared" si="302"/>
        <v>3pm-6pm</v>
      </c>
      <c r="AR101" s="1" t="s">
        <v>550</v>
      </c>
      <c r="AS101" t="s">
        <v>325</v>
      </c>
      <c r="AV101" s="4" t="s">
        <v>28</v>
      </c>
      <c r="AW101" s="4" t="s">
        <v>28</v>
      </c>
      <c r="AX101" s="8" t="str">
        <f t="shared" si="303"/>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101" t="str">
        <f t="shared" si="304"/>
        <v>&lt;img src=@img/outdoor.png@&gt;</v>
      </c>
      <c r="AZ101" t="str">
        <f t="shared" si="305"/>
        <v/>
      </c>
      <c r="BA101" t="str">
        <f t="shared" si="306"/>
        <v/>
      </c>
      <c r="BB101" t="str">
        <f t="shared" si="307"/>
        <v>&lt;img src=@img/drinkicon.png@&gt;</v>
      </c>
      <c r="BC101" t="str">
        <f t="shared" si="308"/>
        <v>&lt;img src=@img/foodicon.png@&gt;</v>
      </c>
      <c r="BD101" t="str">
        <f t="shared" si="309"/>
        <v>&lt;img src=@img/outdoor.png@&gt;&lt;img src=@img/drinkicon.png@&gt;&lt;img src=@img/foodicon.png@&gt;</v>
      </c>
      <c r="BE101" t="str">
        <f t="shared" si="310"/>
        <v>outdoor drink food  med Downtown</v>
      </c>
      <c r="BF101" t="str">
        <f t="shared" si="311"/>
        <v>Downtown</v>
      </c>
      <c r="BG101">
        <v>39.743907999999998</v>
      </c>
      <c r="BH101">
        <v>-104.99004499999999</v>
      </c>
      <c r="BI101" t="str">
        <f t="shared" si="312"/>
        <v>[39.743908,-104.990045],</v>
      </c>
      <c r="BK101" t="str">
        <f t="shared" ref="BK101:BK142" si="375">IF(BJ101&gt;0,"&lt;img src=@img/kidicon.png@&gt;","")</f>
        <v/>
      </c>
      <c r="BL101" s="7"/>
    </row>
    <row r="102" spans="2:64" ht="18.75" customHeight="1" x14ac:dyDescent="0.25">
      <c r="B102" t="s">
        <v>125</v>
      </c>
      <c r="C102" t="s">
        <v>218</v>
      </c>
      <c r="E102" t="s">
        <v>953</v>
      </c>
      <c r="G102" t="s">
        <v>471</v>
      </c>
      <c r="J102" t="s">
        <v>328</v>
      </c>
      <c r="K102" t="s">
        <v>330</v>
      </c>
      <c r="L102" t="s">
        <v>328</v>
      </c>
      <c r="M102" t="s">
        <v>330</v>
      </c>
      <c r="N102" t="s">
        <v>328</v>
      </c>
      <c r="O102" t="s">
        <v>330</v>
      </c>
      <c r="P102" t="s">
        <v>328</v>
      </c>
      <c r="Q102" t="s">
        <v>330</v>
      </c>
      <c r="R102" t="s">
        <v>328</v>
      </c>
      <c r="S102" t="s">
        <v>330</v>
      </c>
      <c r="V102" t="s">
        <v>282</v>
      </c>
      <c r="W102" t="str">
        <f t="shared" si="282"/>
        <v/>
      </c>
      <c r="X102" t="str">
        <f t="shared" si="283"/>
        <v/>
      </c>
      <c r="Y102">
        <f t="shared" si="284"/>
        <v>15</v>
      </c>
      <c r="Z102">
        <f t="shared" si="285"/>
        <v>18</v>
      </c>
      <c r="AA102">
        <f t="shared" si="286"/>
        <v>15</v>
      </c>
      <c r="AB102">
        <f t="shared" si="287"/>
        <v>18</v>
      </c>
      <c r="AC102">
        <f t="shared" si="288"/>
        <v>15</v>
      </c>
      <c r="AD102">
        <f t="shared" si="289"/>
        <v>18</v>
      </c>
      <c r="AE102">
        <f t="shared" si="290"/>
        <v>15</v>
      </c>
      <c r="AF102">
        <f t="shared" si="291"/>
        <v>18</v>
      </c>
      <c r="AG102">
        <f t="shared" si="292"/>
        <v>15</v>
      </c>
      <c r="AH102">
        <f t="shared" si="293"/>
        <v>18</v>
      </c>
      <c r="AI102" t="str">
        <f t="shared" si="294"/>
        <v/>
      </c>
      <c r="AJ102" t="str">
        <f t="shared" si="295"/>
        <v/>
      </c>
      <c r="AK102" t="str">
        <f t="shared" si="296"/>
        <v/>
      </c>
      <c r="AL102" t="str">
        <f t="shared" si="297"/>
        <v>3pm-6pm</v>
      </c>
      <c r="AM102" t="str">
        <f t="shared" si="298"/>
        <v>3pm-6pm</v>
      </c>
      <c r="AN102" t="str">
        <f t="shared" si="299"/>
        <v>3pm-6pm</v>
      </c>
      <c r="AO102" t="str">
        <f t="shared" si="300"/>
        <v>3pm-6pm</v>
      </c>
      <c r="AP102" t="str">
        <f t="shared" si="301"/>
        <v>3pm-6pm</v>
      </c>
      <c r="AQ102" t="str">
        <f t="shared" si="302"/>
        <v/>
      </c>
      <c r="AR102" s="2" t="s">
        <v>647</v>
      </c>
      <c r="AV102" s="4" t="s">
        <v>28</v>
      </c>
      <c r="AW102" s="4" t="s">
        <v>28</v>
      </c>
      <c r="AX102" s="8" t="str">
        <f t="shared" si="303"/>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102" t="str">
        <f t="shared" si="304"/>
        <v/>
      </c>
      <c r="AZ102" t="str">
        <f t="shared" si="305"/>
        <v/>
      </c>
      <c r="BA102" t="str">
        <f t="shared" si="306"/>
        <v/>
      </c>
      <c r="BB102" t="str">
        <f t="shared" si="307"/>
        <v>&lt;img src=@img/drinkicon.png@&gt;</v>
      </c>
      <c r="BC102" t="str">
        <f t="shared" si="308"/>
        <v>&lt;img src=@img/foodicon.png@&gt;</v>
      </c>
      <c r="BD102" t="str">
        <f t="shared" si="309"/>
        <v>&lt;img src=@img/drinkicon.png@&gt;&lt;img src=@img/foodicon.png@&gt;</v>
      </c>
      <c r="BE102" t="str">
        <f t="shared" si="310"/>
        <v>drink food  high Downtown</v>
      </c>
      <c r="BF102" t="str">
        <f t="shared" si="311"/>
        <v>Downtown</v>
      </c>
      <c r="BG102">
        <v>39.746630000000003</v>
      </c>
      <c r="BH102">
        <v>-104.998079</v>
      </c>
      <c r="BI102" t="str">
        <f t="shared" si="312"/>
        <v>[39.74663,-104.998079],</v>
      </c>
      <c r="BK102" t="str">
        <f t="shared" si="375"/>
        <v/>
      </c>
      <c r="BL102" s="7"/>
    </row>
    <row r="103" spans="2:64" ht="18.75" customHeight="1" x14ac:dyDescent="0.25">
      <c r="B103" t="s">
        <v>58</v>
      </c>
      <c r="C103" t="s">
        <v>719</v>
      </c>
      <c r="E103" t="s">
        <v>952</v>
      </c>
      <c r="G103" t="s">
        <v>349</v>
      </c>
      <c r="H103" t="s">
        <v>328</v>
      </c>
      <c r="I103" t="s">
        <v>329</v>
      </c>
      <c r="J103" t="s">
        <v>328</v>
      </c>
      <c r="K103" t="s">
        <v>329</v>
      </c>
      <c r="L103" t="s">
        <v>328</v>
      </c>
      <c r="M103" t="s">
        <v>329</v>
      </c>
      <c r="N103" t="s">
        <v>328</v>
      </c>
      <c r="O103" t="s">
        <v>329</v>
      </c>
      <c r="P103" t="s">
        <v>328</v>
      </c>
      <c r="Q103" t="s">
        <v>329</v>
      </c>
      <c r="R103" t="s">
        <v>328</v>
      </c>
      <c r="S103" t="s">
        <v>329</v>
      </c>
      <c r="T103" t="s">
        <v>328</v>
      </c>
      <c r="U103" t="s">
        <v>329</v>
      </c>
      <c r="V103" t="s">
        <v>960</v>
      </c>
      <c r="W103">
        <f t="shared" si="282"/>
        <v>15</v>
      </c>
      <c r="X103">
        <f t="shared" si="283"/>
        <v>18.3</v>
      </c>
      <c r="Y103">
        <f t="shared" si="284"/>
        <v>15</v>
      </c>
      <c r="Z103">
        <f t="shared" si="285"/>
        <v>18.3</v>
      </c>
      <c r="AA103">
        <f t="shared" si="286"/>
        <v>15</v>
      </c>
      <c r="AB103">
        <f t="shared" si="287"/>
        <v>18.3</v>
      </c>
      <c r="AC103">
        <f t="shared" si="288"/>
        <v>15</v>
      </c>
      <c r="AD103">
        <f t="shared" si="289"/>
        <v>18.3</v>
      </c>
      <c r="AE103">
        <f t="shared" si="290"/>
        <v>15</v>
      </c>
      <c r="AF103">
        <f t="shared" si="291"/>
        <v>18.3</v>
      </c>
      <c r="AG103">
        <f t="shared" si="292"/>
        <v>15</v>
      </c>
      <c r="AH103">
        <f t="shared" si="293"/>
        <v>18.3</v>
      </c>
      <c r="AI103">
        <f t="shared" si="294"/>
        <v>15</v>
      </c>
      <c r="AJ103">
        <f t="shared" si="295"/>
        <v>18.3</v>
      </c>
      <c r="AK103" t="str">
        <f t="shared" si="296"/>
        <v>3pm-6.3pm</v>
      </c>
      <c r="AL103" t="str">
        <f t="shared" si="297"/>
        <v>3pm-6.3pm</v>
      </c>
      <c r="AM103" t="str">
        <f t="shared" si="298"/>
        <v>3pm-6.3pm</v>
      </c>
      <c r="AN103" t="str">
        <f t="shared" si="299"/>
        <v>3pm-6.3pm</v>
      </c>
      <c r="AO103" t="str">
        <f t="shared" si="300"/>
        <v>3pm-6.3pm</v>
      </c>
      <c r="AP103" t="str">
        <f t="shared" si="301"/>
        <v>3pm-6.3pm</v>
      </c>
      <c r="AQ103" t="str">
        <f t="shared" si="302"/>
        <v>3pm-6.3pm</v>
      </c>
      <c r="AR103" t="s">
        <v>529</v>
      </c>
      <c r="AV103" t="s">
        <v>28</v>
      </c>
      <c r="AW103" t="s">
        <v>29</v>
      </c>
      <c r="AX103" s="8" t="str">
        <f t="shared" si="303"/>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103" t="str">
        <f t="shared" si="304"/>
        <v/>
      </c>
      <c r="AZ103" t="str">
        <f t="shared" si="305"/>
        <v/>
      </c>
      <c r="BA103" t="str">
        <f t="shared" si="306"/>
        <v/>
      </c>
      <c r="BB103" t="str">
        <f t="shared" si="307"/>
        <v>&lt;img src=@img/drinkicon.png@&gt;</v>
      </c>
      <c r="BC103" t="str">
        <f t="shared" si="308"/>
        <v/>
      </c>
      <c r="BD103" t="str">
        <f t="shared" si="309"/>
        <v>&lt;img src=@img/drinkicon.png@&gt;</v>
      </c>
      <c r="BE103" t="str">
        <f t="shared" si="310"/>
        <v>drink  med highlands</v>
      </c>
      <c r="BF103" t="str">
        <f t="shared" si="311"/>
        <v>Highlands</v>
      </c>
      <c r="BG103">
        <v>39.762000999999998</v>
      </c>
      <c r="BH103">
        <v>-105.0354</v>
      </c>
      <c r="BI103" t="str">
        <f t="shared" si="312"/>
        <v>[39.762001,-105.0354],</v>
      </c>
      <c r="BK103" t="str">
        <f t="shared" si="375"/>
        <v/>
      </c>
      <c r="BL103" s="7"/>
    </row>
    <row r="104" spans="2:64" ht="18.75" customHeight="1" x14ac:dyDescent="0.25">
      <c r="B104" t="s">
        <v>1295</v>
      </c>
      <c r="C104" t="s">
        <v>525</v>
      </c>
      <c r="E104" t="s">
        <v>952</v>
      </c>
      <c r="G104" t="s">
        <v>371</v>
      </c>
      <c r="J104" t="s">
        <v>335</v>
      </c>
      <c r="K104" t="s">
        <v>331</v>
      </c>
      <c r="L104" t="s">
        <v>335</v>
      </c>
      <c r="M104" t="s">
        <v>331</v>
      </c>
      <c r="N104" t="s">
        <v>335</v>
      </c>
      <c r="O104" t="s">
        <v>331</v>
      </c>
      <c r="P104" t="s">
        <v>335</v>
      </c>
      <c r="Q104" t="s">
        <v>331</v>
      </c>
      <c r="R104" t="s">
        <v>335</v>
      </c>
      <c r="S104" t="s">
        <v>331</v>
      </c>
      <c r="V104" t="s">
        <v>223</v>
      </c>
      <c r="W104" t="str">
        <f t="shared" si="282"/>
        <v/>
      </c>
      <c r="X104" t="str">
        <f t="shared" si="283"/>
        <v/>
      </c>
      <c r="Y104">
        <f t="shared" si="284"/>
        <v>16</v>
      </c>
      <c r="Z104">
        <f t="shared" si="285"/>
        <v>19</v>
      </c>
      <c r="AA104">
        <f t="shared" si="286"/>
        <v>16</v>
      </c>
      <c r="AB104">
        <f t="shared" si="287"/>
        <v>19</v>
      </c>
      <c r="AC104">
        <f t="shared" si="288"/>
        <v>16</v>
      </c>
      <c r="AD104">
        <f t="shared" si="289"/>
        <v>19</v>
      </c>
      <c r="AE104">
        <f t="shared" si="290"/>
        <v>16</v>
      </c>
      <c r="AF104">
        <f t="shared" si="291"/>
        <v>19</v>
      </c>
      <c r="AG104">
        <f t="shared" si="292"/>
        <v>16</v>
      </c>
      <c r="AH104">
        <f t="shared" si="293"/>
        <v>19</v>
      </c>
      <c r="AI104" t="str">
        <f t="shared" si="294"/>
        <v/>
      </c>
      <c r="AJ104" t="str">
        <f t="shared" si="295"/>
        <v/>
      </c>
      <c r="AK104" t="str">
        <f t="shared" si="296"/>
        <v/>
      </c>
      <c r="AL104" t="str">
        <f t="shared" si="297"/>
        <v>4pm-7pm</v>
      </c>
      <c r="AM104" t="str">
        <f t="shared" si="298"/>
        <v>4pm-7pm</v>
      </c>
      <c r="AN104" t="str">
        <f t="shared" si="299"/>
        <v>4pm-7pm</v>
      </c>
      <c r="AO104" t="str">
        <f t="shared" si="300"/>
        <v>4pm-7pm</v>
      </c>
      <c r="AP104" t="str">
        <f t="shared" si="301"/>
        <v>4pm-7pm</v>
      </c>
      <c r="AQ104" t="str">
        <f t="shared" si="302"/>
        <v/>
      </c>
      <c r="AR104" s="1" t="s">
        <v>551</v>
      </c>
      <c r="AV104" s="4" t="s">
        <v>28</v>
      </c>
      <c r="AW104" s="4" t="s">
        <v>29</v>
      </c>
      <c r="AX104" s="8" t="str">
        <f t="shared" si="303"/>
        <v>{
    'name': "Elm",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104" t="str">
        <f t="shared" si="304"/>
        <v/>
      </c>
      <c r="AZ104" t="str">
        <f t="shared" si="305"/>
        <v/>
      </c>
      <c r="BA104" t="str">
        <f t="shared" si="306"/>
        <v/>
      </c>
      <c r="BB104" t="str">
        <f t="shared" si="307"/>
        <v>&lt;img src=@img/drinkicon.png@&gt;</v>
      </c>
      <c r="BC104" t="str">
        <f t="shared" si="308"/>
        <v/>
      </c>
      <c r="BD104" t="str">
        <f t="shared" si="309"/>
        <v>&lt;img src=@img/drinkicon.png@&gt;</v>
      </c>
      <c r="BE104" t="str">
        <f t="shared" si="310"/>
        <v>drink  med city</v>
      </c>
      <c r="BF104" t="str">
        <f t="shared" si="311"/>
        <v>City Park</v>
      </c>
      <c r="BG104">
        <v>39.740367999999997</v>
      </c>
      <c r="BH104">
        <v>-104.92959999999999</v>
      </c>
      <c r="BI104" t="str">
        <f t="shared" si="312"/>
        <v>[39.740368,-104.9296],</v>
      </c>
      <c r="BK104" t="str">
        <f t="shared" si="375"/>
        <v/>
      </c>
      <c r="BL104" s="7"/>
    </row>
    <row r="105" spans="2:64" ht="18.75" customHeight="1" x14ac:dyDescent="0.25">
      <c r="B105" t="s">
        <v>1235</v>
      </c>
      <c r="C105" t="s">
        <v>218</v>
      </c>
      <c r="E105" t="s">
        <v>953</v>
      </c>
      <c r="G105" t="s">
        <v>372</v>
      </c>
      <c r="H105" t="s">
        <v>335</v>
      </c>
      <c r="I105" t="s">
        <v>330</v>
      </c>
      <c r="J105" t="s">
        <v>335</v>
      </c>
      <c r="K105" t="s">
        <v>330</v>
      </c>
      <c r="L105" t="s">
        <v>335</v>
      </c>
      <c r="M105" t="s">
        <v>330</v>
      </c>
      <c r="N105" t="s">
        <v>335</v>
      </c>
      <c r="O105" t="s">
        <v>330</v>
      </c>
      <c r="P105" t="s">
        <v>335</v>
      </c>
      <c r="Q105" t="s">
        <v>330</v>
      </c>
      <c r="R105" t="s">
        <v>335</v>
      </c>
      <c r="S105" t="s">
        <v>330</v>
      </c>
      <c r="T105" t="s">
        <v>335</v>
      </c>
      <c r="U105" t="s">
        <v>330</v>
      </c>
      <c r="V105" t="s">
        <v>224</v>
      </c>
      <c r="W105">
        <f t="shared" si="282"/>
        <v>16</v>
      </c>
      <c r="X105">
        <f t="shared" si="283"/>
        <v>18</v>
      </c>
      <c r="Y105">
        <f t="shared" si="284"/>
        <v>16</v>
      </c>
      <c r="Z105">
        <f t="shared" si="285"/>
        <v>18</v>
      </c>
      <c r="AA105">
        <f t="shared" si="286"/>
        <v>16</v>
      </c>
      <c r="AB105">
        <f t="shared" si="287"/>
        <v>18</v>
      </c>
      <c r="AC105">
        <f t="shared" si="288"/>
        <v>16</v>
      </c>
      <c r="AD105">
        <f t="shared" si="289"/>
        <v>18</v>
      </c>
      <c r="AE105">
        <f t="shared" si="290"/>
        <v>16</v>
      </c>
      <c r="AF105">
        <f t="shared" si="291"/>
        <v>18</v>
      </c>
      <c r="AG105">
        <f t="shared" si="292"/>
        <v>16</v>
      </c>
      <c r="AH105">
        <f t="shared" si="293"/>
        <v>18</v>
      </c>
      <c r="AI105">
        <f t="shared" si="294"/>
        <v>16</v>
      </c>
      <c r="AJ105">
        <f t="shared" si="295"/>
        <v>18</v>
      </c>
      <c r="AK105" t="str">
        <f t="shared" si="296"/>
        <v>4pm-6pm</v>
      </c>
      <c r="AL105" t="str">
        <f t="shared" si="297"/>
        <v>4pm-6pm</v>
      </c>
      <c r="AM105" t="str">
        <f t="shared" si="298"/>
        <v>4pm-6pm</v>
      </c>
      <c r="AN105" t="str">
        <f t="shared" si="299"/>
        <v>4pm-6pm</v>
      </c>
      <c r="AO105" t="str">
        <f t="shared" si="300"/>
        <v>4pm-6pm</v>
      </c>
      <c r="AP105" t="str">
        <f t="shared" si="301"/>
        <v>4pm-6pm</v>
      </c>
      <c r="AQ105" t="str">
        <f t="shared" si="302"/>
        <v>4pm-6pm</v>
      </c>
      <c r="AR105" t="s">
        <v>552</v>
      </c>
      <c r="AS105" t="s">
        <v>325</v>
      </c>
      <c r="AV105" t="s">
        <v>28</v>
      </c>
      <c r="AW105" t="s">
        <v>28</v>
      </c>
      <c r="AX105" s="8" t="str">
        <f t="shared" si="303"/>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5" t="str">
        <f t="shared" si="304"/>
        <v>&lt;img src=@img/outdoor.png@&gt;</v>
      </c>
      <c r="AZ105" t="str">
        <f t="shared" si="305"/>
        <v/>
      </c>
      <c r="BA105" t="str">
        <f t="shared" si="306"/>
        <v/>
      </c>
      <c r="BB105" t="str">
        <f t="shared" si="307"/>
        <v>&lt;img src=@img/drinkicon.png@&gt;</v>
      </c>
      <c r="BC105" t="str">
        <f t="shared" si="308"/>
        <v>&lt;img src=@img/foodicon.png@&gt;</v>
      </c>
      <c r="BD105" t="str">
        <f t="shared" si="309"/>
        <v>&lt;img src=@img/outdoor.png@&gt;&lt;img src=@img/drinkicon.png@&gt;&lt;img src=@img/foodicon.png@&gt;</v>
      </c>
      <c r="BE105" t="str">
        <f t="shared" si="310"/>
        <v>outdoor drink food  high Downtown</v>
      </c>
      <c r="BF105" t="str">
        <f t="shared" si="311"/>
        <v>Downtown</v>
      </c>
      <c r="BG105">
        <v>39.749684000000002</v>
      </c>
      <c r="BH105">
        <v>-104.991821</v>
      </c>
      <c r="BI105" t="str">
        <f t="shared" si="312"/>
        <v>[39.749684,-104.991821],</v>
      </c>
      <c r="BK105" t="str">
        <f t="shared" si="375"/>
        <v/>
      </c>
      <c r="BL105" s="7"/>
    </row>
    <row r="106" spans="2:64" ht="18.75" customHeight="1" x14ac:dyDescent="0.25">
      <c r="B106" t="s">
        <v>832</v>
      </c>
      <c r="C106" t="s">
        <v>273</v>
      </c>
      <c r="E106" t="s">
        <v>952</v>
      </c>
      <c r="G106" s="8" t="s">
        <v>833</v>
      </c>
      <c r="J106">
        <v>1500</v>
      </c>
      <c r="K106">
        <v>1800</v>
      </c>
      <c r="L106">
        <v>1500</v>
      </c>
      <c r="M106">
        <v>1800</v>
      </c>
      <c r="N106">
        <v>1500</v>
      </c>
      <c r="O106">
        <v>1800</v>
      </c>
      <c r="P106">
        <v>1500</v>
      </c>
      <c r="Q106">
        <v>1800</v>
      </c>
      <c r="R106">
        <v>1500</v>
      </c>
      <c r="S106">
        <v>1800</v>
      </c>
      <c r="V106" t="s">
        <v>927</v>
      </c>
      <c r="W106" t="str">
        <f t="shared" si="282"/>
        <v/>
      </c>
      <c r="X106" t="str">
        <f t="shared" si="283"/>
        <v/>
      </c>
      <c r="Y106">
        <f t="shared" si="284"/>
        <v>15</v>
      </c>
      <c r="Z106">
        <f t="shared" si="285"/>
        <v>18</v>
      </c>
      <c r="AA106">
        <f t="shared" si="286"/>
        <v>15</v>
      </c>
      <c r="AB106">
        <f t="shared" si="287"/>
        <v>18</v>
      </c>
      <c r="AC106">
        <f t="shared" si="288"/>
        <v>15</v>
      </c>
      <c r="AD106">
        <f t="shared" si="289"/>
        <v>18</v>
      </c>
      <c r="AE106">
        <f t="shared" si="290"/>
        <v>15</v>
      </c>
      <c r="AF106">
        <f t="shared" si="291"/>
        <v>18</v>
      </c>
      <c r="AG106">
        <f t="shared" si="292"/>
        <v>15</v>
      </c>
      <c r="AH106">
        <f t="shared" si="293"/>
        <v>18</v>
      </c>
      <c r="AI106" t="str">
        <f t="shared" si="294"/>
        <v/>
      </c>
      <c r="AJ106" t="str">
        <f t="shared" si="295"/>
        <v/>
      </c>
      <c r="AK106" t="str">
        <f t="shared" si="296"/>
        <v/>
      </c>
      <c r="AL106" t="str">
        <f t="shared" si="297"/>
        <v>3pm-6pm</v>
      </c>
      <c r="AM106" t="str">
        <f t="shared" si="298"/>
        <v>3pm-6pm</v>
      </c>
      <c r="AN106" t="str">
        <f t="shared" si="299"/>
        <v>3pm-6pm</v>
      </c>
      <c r="AO106" t="str">
        <f t="shared" si="300"/>
        <v>3pm-6pm</v>
      </c>
      <c r="AP106" t="str">
        <f t="shared" si="301"/>
        <v>3pm-6pm</v>
      </c>
      <c r="AQ106" t="str">
        <f t="shared" si="302"/>
        <v/>
      </c>
      <c r="AR106" t="s">
        <v>926</v>
      </c>
      <c r="AV106" s="4" t="s">
        <v>28</v>
      </c>
      <c r="AW106" s="4" t="s">
        <v>28</v>
      </c>
      <c r="AX106" s="8" t="str">
        <f t="shared" si="303"/>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6" t="str">
        <f t="shared" si="304"/>
        <v/>
      </c>
      <c r="AZ106" t="str">
        <f t="shared" si="305"/>
        <v/>
      </c>
      <c r="BA106" t="str">
        <f t="shared" si="306"/>
        <v/>
      </c>
      <c r="BB106" t="str">
        <f t="shared" si="307"/>
        <v>&lt;img src=@img/drinkicon.png@&gt;</v>
      </c>
      <c r="BC106" t="str">
        <f t="shared" si="308"/>
        <v>&lt;img src=@img/foodicon.png@&gt;</v>
      </c>
      <c r="BD106" t="str">
        <f t="shared" si="309"/>
        <v>&lt;img src=@img/drinkicon.png@&gt;&lt;img src=@img/foodicon.png@&gt;</v>
      </c>
      <c r="BE106" t="str">
        <f t="shared" si="310"/>
        <v>drink food  med Westminster</v>
      </c>
      <c r="BF106" t="str">
        <f t="shared" si="311"/>
        <v>Westminster</v>
      </c>
      <c r="BG106">
        <v>39.879528000000001</v>
      </c>
      <c r="BH106">
        <v>-105.096981</v>
      </c>
      <c r="BI106" t="str">
        <f t="shared" si="312"/>
        <v>[39.879528,-105.096981],</v>
      </c>
      <c r="BK106" t="str">
        <f t="shared" si="375"/>
        <v/>
      </c>
    </row>
    <row r="107" spans="2:64" ht="18.75" customHeight="1" x14ac:dyDescent="0.25">
      <c r="B107" t="s">
        <v>762</v>
      </c>
      <c r="C107" t="s">
        <v>724</v>
      </c>
      <c r="E107" t="s">
        <v>952</v>
      </c>
      <c r="G107" s="8" t="s">
        <v>763</v>
      </c>
      <c r="H107">
        <v>1000</v>
      </c>
      <c r="I107">
        <v>2400</v>
      </c>
      <c r="J107">
        <v>1100</v>
      </c>
      <c r="K107">
        <v>2400</v>
      </c>
      <c r="L107">
        <v>1500</v>
      </c>
      <c r="M107">
        <v>1800</v>
      </c>
      <c r="N107">
        <v>1500</v>
      </c>
      <c r="O107">
        <v>1800</v>
      </c>
      <c r="P107">
        <v>1500</v>
      </c>
      <c r="Q107">
        <v>1800</v>
      </c>
      <c r="R107">
        <v>1100</v>
      </c>
      <c r="S107">
        <v>2400</v>
      </c>
      <c r="T107">
        <v>1000</v>
      </c>
      <c r="U107">
        <v>2400</v>
      </c>
      <c r="V107" t="s">
        <v>877</v>
      </c>
      <c r="W107">
        <f t="shared" si="282"/>
        <v>10</v>
      </c>
      <c r="X107">
        <f t="shared" si="283"/>
        <v>24</v>
      </c>
      <c r="Y107">
        <f t="shared" si="284"/>
        <v>11</v>
      </c>
      <c r="Z107">
        <f t="shared" si="285"/>
        <v>24</v>
      </c>
      <c r="AA107">
        <f t="shared" si="286"/>
        <v>15</v>
      </c>
      <c r="AB107">
        <f t="shared" si="287"/>
        <v>18</v>
      </c>
      <c r="AC107">
        <f t="shared" si="288"/>
        <v>15</v>
      </c>
      <c r="AD107">
        <f t="shared" si="289"/>
        <v>18</v>
      </c>
      <c r="AE107">
        <f t="shared" si="290"/>
        <v>15</v>
      </c>
      <c r="AF107">
        <f t="shared" si="291"/>
        <v>18</v>
      </c>
      <c r="AG107">
        <f t="shared" si="292"/>
        <v>11</v>
      </c>
      <c r="AH107">
        <f t="shared" si="293"/>
        <v>24</v>
      </c>
      <c r="AI107">
        <f t="shared" si="294"/>
        <v>10</v>
      </c>
      <c r="AJ107">
        <f t="shared" si="295"/>
        <v>24</v>
      </c>
      <c r="AK107" t="str">
        <f t="shared" si="296"/>
        <v>10am-12am</v>
      </c>
      <c r="AL107" t="str">
        <f t="shared" si="297"/>
        <v>11am-12am</v>
      </c>
      <c r="AM107" t="str">
        <f t="shared" si="298"/>
        <v>3pm-6pm</v>
      </c>
      <c r="AN107" t="str">
        <f t="shared" si="299"/>
        <v>3pm-6pm</v>
      </c>
      <c r="AO107" t="str">
        <f t="shared" si="300"/>
        <v>3pm-6pm</v>
      </c>
      <c r="AP107" t="str">
        <f t="shared" si="301"/>
        <v>11am-12am</v>
      </c>
      <c r="AQ107" t="str">
        <f t="shared" si="302"/>
        <v>10am-12am</v>
      </c>
      <c r="AR107" t="s">
        <v>876</v>
      </c>
      <c r="AV107" s="4" t="s">
        <v>28</v>
      </c>
      <c r="AW107" s="4" t="s">
        <v>29</v>
      </c>
      <c r="AX107" s="8" t="str">
        <f t="shared" si="303"/>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7" t="str">
        <f t="shared" si="304"/>
        <v/>
      </c>
      <c r="AZ107" t="str">
        <f t="shared" si="305"/>
        <v/>
      </c>
      <c r="BA107" t="str">
        <f t="shared" si="306"/>
        <v/>
      </c>
      <c r="BB107" t="str">
        <f t="shared" si="307"/>
        <v>&lt;img src=@img/drinkicon.png@&gt;</v>
      </c>
      <c r="BC107" t="str">
        <f t="shared" si="308"/>
        <v/>
      </c>
      <c r="BD107" t="str">
        <f t="shared" si="309"/>
        <v>&lt;img src=@img/drinkicon.png@&gt;</v>
      </c>
      <c r="BE107" t="str">
        <f t="shared" si="310"/>
        <v>drink  med lowery</v>
      </c>
      <c r="BF107" t="str">
        <f t="shared" si="311"/>
        <v>Lowery</v>
      </c>
      <c r="BG107">
        <v>39.681569000000003</v>
      </c>
      <c r="BH107">
        <v>-104.921684</v>
      </c>
      <c r="BI107" t="str">
        <f t="shared" si="312"/>
        <v>[39.681569,-104.921684],</v>
      </c>
      <c r="BK107" t="str">
        <f t="shared" si="375"/>
        <v/>
      </c>
    </row>
    <row r="108" spans="2:64" ht="18.75" customHeight="1" x14ac:dyDescent="0.25">
      <c r="B108" t="s">
        <v>71</v>
      </c>
      <c r="C108" t="s">
        <v>219</v>
      </c>
      <c r="E108" t="s">
        <v>952</v>
      </c>
      <c r="G108" t="s">
        <v>373</v>
      </c>
      <c r="H108" t="s">
        <v>328</v>
      </c>
      <c r="I108">
        <v>1700</v>
      </c>
      <c r="J108" t="s">
        <v>328</v>
      </c>
      <c r="K108">
        <v>1700</v>
      </c>
      <c r="L108" t="s">
        <v>328</v>
      </c>
      <c r="M108">
        <v>1700</v>
      </c>
      <c r="N108" t="s">
        <v>328</v>
      </c>
      <c r="O108">
        <v>1700</v>
      </c>
      <c r="P108" t="s">
        <v>328</v>
      </c>
      <c r="Q108">
        <v>1700</v>
      </c>
      <c r="R108" t="s">
        <v>328</v>
      </c>
      <c r="S108">
        <v>1700</v>
      </c>
      <c r="T108" t="s">
        <v>328</v>
      </c>
      <c r="U108">
        <v>1700</v>
      </c>
      <c r="V108" t="s">
        <v>1227</v>
      </c>
      <c r="W108">
        <f t="shared" si="282"/>
        <v>15</v>
      </c>
      <c r="X108">
        <f t="shared" si="283"/>
        <v>17</v>
      </c>
      <c r="Y108">
        <f t="shared" si="284"/>
        <v>15</v>
      </c>
      <c r="Z108">
        <f t="shared" si="285"/>
        <v>17</v>
      </c>
      <c r="AA108">
        <f t="shared" si="286"/>
        <v>15</v>
      </c>
      <c r="AB108">
        <f t="shared" si="287"/>
        <v>17</v>
      </c>
      <c r="AC108">
        <f t="shared" si="288"/>
        <v>15</v>
      </c>
      <c r="AD108">
        <f t="shared" si="289"/>
        <v>17</v>
      </c>
      <c r="AE108">
        <f t="shared" si="290"/>
        <v>15</v>
      </c>
      <c r="AF108">
        <f t="shared" si="291"/>
        <v>17</v>
      </c>
      <c r="AG108">
        <f t="shared" si="292"/>
        <v>15</v>
      </c>
      <c r="AH108">
        <f t="shared" si="293"/>
        <v>17</v>
      </c>
      <c r="AI108">
        <f t="shared" si="294"/>
        <v>15</v>
      </c>
      <c r="AJ108">
        <f t="shared" si="295"/>
        <v>17</v>
      </c>
      <c r="AK108" t="str">
        <f t="shared" si="296"/>
        <v>3pm-5pm</v>
      </c>
      <c r="AL108" t="str">
        <f t="shared" si="297"/>
        <v>3pm-5pm</v>
      </c>
      <c r="AM108" t="str">
        <f t="shared" si="298"/>
        <v>3pm-5pm</v>
      </c>
      <c r="AN108" t="str">
        <f t="shared" si="299"/>
        <v>3pm-5pm</v>
      </c>
      <c r="AO108" t="str">
        <f t="shared" si="300"/>
        <v>3pm-5pm</v>
      </c>
      <c r="AP108" t="str">
        <f t="shared" si="301"/>
        <v>3pm-5pm</v>
      </c>
      <c r="AQ108" t="str">
        <f t="shared" si="302"/>
        <v>3pm-5pm</v>
      </c>
      <c r="AR108" s="11" t="s">
        <v>553</v>
      </c>
      <c r="AV108" t="s">
        <v>28</v>
      </c>
      <c r="AW108" t="s">
        <v>28</v>
      </c>
      <c r="AX108" s="8" t="str">
        <f t="shared" si="303"/>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 'link':"http://www.euclidhall.com", 'pricing':"med",   'phone-number': "", 'address': "1317 14th Street Denver CO", 'other-amenities': ['','',''], 'has-drink':true, 'has-food':true},</v>
      </c>
      <c r="AY108" t="str">
        <f t="shared" si="304"/>
        <v/>
      </c>
      <c r="AZ108" t="str">
        <f t="shared" si="305"/>
        <v/>
      </c>
      <c r="BA108" t="str">
        <f t="shared" si="306"/>
        <v/>
      </c>
      <c r="BB108" t="str">
        <f t="shared" si="307"/>
        <v>&lt;img src=@img/drinkicon.png@&gt;</v>
      </c>
      <c r="BC108" t="str">
        <f t="shared" si="308"/>
        <v>&lt;img src=@img/foodicon.png@&gt;</v>
      </c>
      <c r="BD108" t="str">
        <f t="shared" si="309"/>
        <v>&lt;img src=@img/drinkicon.png@&gt;&lt;img src=@img/foodicon.png@&gt;</v>
      </c>
      <c r="BE108" t="str">
        <f t="shared" si="310"/>
        <v>drink food  med LoDo</v>
      </c>
      <c r="BF108" t="str">
        <f t="shared" si="311"/>
        <v>LoDo</v>
      </c>
      <c r="BG108">
        <v>39.747732999999997</v>
      </c>
      <c r="BH108">
        <v>-105.00001899999999</v>
      </c>
      <c r="BI108" t="str">
        <f t="shared" si="312"/>
        <v>[39.747733,-105.000019],</v>
      </c>
      <c r="BK108" t="str">
        <f t="shared" si="375"/>
        <v/>
      </c>
      <c r="BL108" s="7"/>
    </row>
    <row r="109" spans="2:64" ht="18.75" customHeight="1" x14ac:dyDescent="0.25">
      <c r="B109" t="s">
        <v>185</v>
      </c>
      <c r="C109" t="s">
        <v>719</v>
      </c>
      <c r="E109" t="s">
        <v>954</v>
      </c>
      <c r="G109" t="s">
        <v>214</v>
      </c>
      <c r="N109">
        <v>1600</v>
      </c>
      <c r="O109">
        <v>2200</v>
      </c>
      <c r="V109" t="s">
        <v>994</v>
      </c>
      <c r="W109" t="str">
        <f t="shared" si="282"/>
        <v/>
      </c>
      <c r="X109" t="str">
        <f t="shared" si="283"/>
        <v/>
      </c>
      <c r="Y109" t="str">
        <f t="shared" si="284"/>
        <v/>
      </c>
      <c r="Z109" t="str">
        <f t="shared" si="285"/>
        <v/>
      </c>
      <c r="AA109" t="str">
        <f t="shared" si="286"/>
        <v/>
      </c>
      <c r="AB109" t="str">
        <f t="shared" si="287"/>
        <v/>
      </c>
      <c r="AC109">
        <f t="shared" si="288"/>
        <v>16</v>
      </c>
      <c r="AD109">
        <f t="shared" si="289"/>
        <v>22</v>
      </c>
      <c r="AE109" t="str">
        <f t="shared" si="290"/>
        <v/>
      </c>
      <c r="AF109" t="str">
        <f t="shared" si="291"/>
        <v/>
      </c>
      <c r="AG109" t="str">
        <f t="shared" si="292"/>
        <v/>
      </c>
      <c r="AH109" t="str">
        <f t="shared" si="293"/>
        <v/>
      </c>
      <c r="AI109" t="str">
        <f t="shared" si="294"/>
        <v/>
      </c>
      <c r="AJ109" t="str">
        <f t="shared" si="295"/>
        <v/>
      </c>
      <c r="AK109" t="str">
        <f t="shared" si="296"/>
        <v/>
      </c>
      <c r="AL109" t="str">
        <f t="shared" si="297"/>
        <v/>
      </c>
      <c r="AM109" t="str">
        <f t="shared" si="298"/>
        <v/>
      </c>
      <c r="AN109" t="str">
        <f t="shared" si="299"/>
        <v>4pm-10pm</v>
      </c>
      <c r="AO109" t="str">
        <f t="shared" si="300"/>
        <v/>
      </c>
      <c r="AP109" t="str">
        <f t="shared" si="301"/>
        <v/>
      </c>
      <c r="AQ109" t="str">
        <f t="shared" si="302"/>
        <v/>
      </c>
      <c r="AR109" t="s">
        <v>716</v>
      </c>
      <c r="AS109" t="s">
        <v>325</v>
      </c>
      <c r="AT109" t="s">
        <v>326</v>
      </c>
      <c r="AV109" s="4" t="s">
        <v>28</v>
      </c>
      <c r="AW109" t="s">
        <v>29</v>
      </c>
      <c r="AX109" s="8" t="str">
        <f t="shared" si="303"/>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9" t="str">
        <f t="shared" si="304"/>
        <v>&lt;img src=@img/outdoor.png@&gt;</v>
      </c>
      <c r="AZ109" t="str">
        <f t="shared" si="305"/>
        <v>&lt;img src=@img/pets.png@&gt;</v>
      </c>
      <c r="BA109" t="str">
        <f t="shared" si="306"/>
        <v/>
      </c>
      <c r="BB109" t="str">
        <f t="shared" si="307"/>
        <v>&lt;img src=@img/drinkicon.png@&gt;</v>
      </c>
      <c r="BC109" t="str">
        <f t="shared" si="308"/>
        <v/>
      </c>
      <c r="BD109" t="str">
        <f t="shared" si="309"/>
        <v>&lt;img src=@img/outdoor.png@&gt;&lt;img src=@img/pets.png@&gt;&lt;img src=@img/drinkicon.png@&gt;</v>
      </c>
      <c r="BE109" t="str">
        <f t="shared" si="310"/>
        <v>outdoor pet drink  low highlands</v>
      </c>
      <c r="BF109" t="str">
        <f t="shared" si="311"/>
        <v>Highlands</v>
      </c>
      <c r="BG109">
        <v>39.770215</v>
      </c>
      <c r="BH109">
        <v>-105.002073</v>
      </c>
      <c r="BI109" t="str">
        <f t="shared" si="312"/>
        <v>[39.770215,-105.002073],</v>
      </c>
      <c r="BK109" t="str">
        <f t="shared" si="375"/>
        <v/>
      </c>
      <c r="BL109" s="7"/>
    </row>
    <row r="110" spans="2:64" ht="18.75" customHeight="1" x14ac:dyDescent="0.25">
      <c r="B110" t="s">
        <v>1339</v>
      </c>
      <c r="C110" t="s">
        <v>936</v>
      </c>
      <c r="E110" t="s">
        <v>952</v>
      </c>
      <c r="G110" t="s">
        <v>1340</v>
      </c>
      <c r="H110">
        <v>1000</v>
      </c>
      <c r="I110">
        <v>2400</v>
      </c>
      <c r="J110">
        <v>1500</v>
      </c>
      <c r="K110">
        <v>1900</v>
      </c>
      <c r="L110">
        <v>1500</v>
      </c>
      <c r="M110">
        <v>1900</v>
      </c>
      <c r="N110">
        <v>1500</v>
      </c>
      <c r="O110">
        <v>1900</v>
      </c>
      <c r="P110">
        <v>1500</v>
      </c>
      <c r="Q110">
        <v>1900</v>
      </c>
      <c r="R110">
        <v>1500</v>
      </c>
      <c r="S110">
        <v>1900</v>
      </c>
      <c r="T110">
        <v>1000</v>
      </c>
      <c r="U110">
        <v>1700</v>
      </c>
      <c r="V110" t="s">
        <v>1341</v>
      </c>
      <c r="W110">
        <f t="shared" ref="W110" si="376">IF(H110&gt;0,H110/100,"")</f>
        <v>10</v>
      </c>
      <c r="X110">
        <f t="shared" ref="X110" si="377">IF(I110&gt;0,I110/100,"")</f>
        <v>24</v>
      </c>
      <c r="Y110">
        <f t="shared" ref="Y110" si="378">IF(J110&gt;0,J110/100,"")</f>
        <v>15</v>
      </c>
      <c r="Z110">
        <f t="shared" ref="Z110" si="379">IF(K110&gt;0,K110/100,"")</f>
        <v>19</v>
      </c>
      <c r="AA110">
        <f t="shared" ref="AA110" si="380">IF(L110&gt;0,L110/100,"")</f>
        <v>15</v>
      </c>
      <c r="AB110">
        <f t="shared" ref="AB110" si="381">IF(M110&gt;0,M110/100,"")</f>
        <v>19</v>
      </c>
      <c r="AC110">
        <f t="shared" ref="AC110" si="382">IF(N110&gt;0,N110/100,"")</f>
        <v>15</v>
      </c>
      <c r="AD110">
        <f t="shared" ref="AD110" si="383">IF(O110&gt;0,O110/100,"")</f>
        <v>19</v>
      </c>
      <c r="AE110">
        <f t="shared" ref="AE110" si="384">IF(P110&gt;0,P110/100,"")</f>
        <v>15</v>
      </c>
      <c r="AF110">
        <f t="shared" ref="AF110" si="385">IF(Q110&gt;0,Q110/100,"")</f>
        <v>19</v>
      </c>
      <c r="AG110">
        <f t="shared" ref="AG110" si="386">IF(R110&gt;0,R110/100,"")</f>
        <v>15</v>
      </c>
      <c r="AH110">
        <f t="shared" ref="AH110" si="387">IF(S110&gt;0,S110/100,"")</f>
        <v>19</v>
      </c>
      <c r="AI110">
        <f t="shared" ref="AI110" si="388">IF(T110&gt;0,T110/100,"")</f>
        <v>10</v>
      </c>
      <c r="AJ110">
        <f t="shared" ref="AJ110" si="389">IF(U110&gt;0,U110/100,"")</f>
        <v>17</v>
      </c>
      <c r="AK110" t="str">
        <f t="shared" ref="AK110" si="390">IF(H110&gt;0,CONCATENATE(IF(W110&lt;=12,W110,W110-12),IF(OR(W110&lt;12,W110=24),"am","pm"),"-",IF(X110&lt;=12,X110,X110-12),IF(OR(X110&lt;12,X110=24),"am","pm")),"")</f>
        <v>10am-12am</v>
      </c>
      <c r="AL110" t="str">
        <f t="shared" ref="AL110" si="391">IF(J110&gt;0,CONCATENATE(IF(Y110&lt;=12,Y110,Y110-12),IF(OR(Y110&lt;12,Y110=24),"am","pm"),"-",IF(Z110&lt;=12,Z110,Z110-12),IF(OR(Z110&lt;12,Z110=24),"am","pm")),"")</f>
        <v>3pm-7pm</v>
      </c>
      <c r="AM110" t="str">
        <f t="shared" ref="AM110" si="392">IF(L110&gt;0,CONCATENATE(IF(AA110&lt;=12,AA110,AA110-12),IF(OR(AA110&lt;12,AA110=24),"am","pm"),"-",IF(AB110&lt;=12,AB110,AB110-12),IF(OR(AB110&lt;12,AB110=24),"am","pm")),"")</f>
        <v>3pm-7pm</v>
      </c>
      <c r="AN110" t="str">
        <f t="shared" ref="AN110" si="393">IF(N110&gt;0,CONCATENATE(IF(AC110&lt;=12,AC110,AC110-12),IF(OR(AC110&lt;12,AC110=24),"am","pm"),"-",IF(AD110&lt;=12,AD110,AD110-12),IF(OR(AD110&lt;12,AD110=24),"am","pm")),"")</f>
        <v>3pm-7pm</v>
      </c>
      <c r="AO110" t="str">
        <f t="shared" ref="AO110" si="394">IF(P110&gt;0,CONCATENATE(IF(AE110&lt;=12,AE110,AE110-12),IF(OR(AE110&lt;12,AE110=24),"am","pm"),"-",IF(AF110&lt;=12,AF110,AF110-12),IF(OR(AF110&lt;12,AF110=24),"am","pm")),"")</f>
        <v>3pm-7pm</v>
      </c>
      <c r="AP110" t="str">
        <f t="shared" ref="AP110" si="395">IF(R110&gt;0,CONCATENATE(IF(AG110&lt;=12,AG110,AG110-12),IF(OR(AG110&lt;12,AG110=24),"am","pm"),"-",IF(AH110&lt;=12,AH110,AH110-12),IF(OR(AH110&lt;12,AH110=24),"am","pm")),"")</f>
        <v>3pm-7pm</v>
      </c>
      <c r="AQ110" t="str">
        <f t="shared" ref="AQ110" si="396">IF(T110&gt;0,CONCATENATE(IF(AI110&lt;=12,AI110,AI110-12),IF(OR(AI110&lt;12,AI110=24),"am","pm"),"-",IF(AJ110&lt;=12,AJ110,AJ110-12),IF(OR(AJ110&lt;12,AJ110=24),"am","pm")),"")</f>
        <v>10am-5pm</v>
      </c>
      <c r="AR110" s="1" t="s">
        <v>1342</v>
      </c>
      <c r="AV110" s="4" t="s">
        <v>28</v>
      </c>
      <c r="AW110" s="4" t="s">
        <v>28</v>
      </c>
      <c r="AX110" s="8" t="str">
        <f t="shared" ref="AX110" si="397">CONCATENATE("{
    'name': """,B110,""",
    'area': ","""",C110,""",",
"'hours': {
      'sunday-start':","""",H110,"""",", 'sunday-end':","""",I110,"""",", 'monday-start':","""",J110,"""",", 'monday-end':","""",K110,"""",", 'tuesday-start':","""",L110,"""",", 'tuesday-end':","""",M110,""", 'wednesday-start':","""",N110,""", 'wednesday-end':","""",O110,""", 'thursday-start':","""",P110,""", 'thursday-end':","""",Q110,""", 'friday-start':","""",R110,""", 'friday-end':","""",S110,""", 'saturday-start':","""",T110,""", 'saturday-end':","""",U110,"""","},","  'description': ","""",V110,"""",", 'link':","""",AR110,"""",", 'pricing':","""",E110,"""",",   'phone-number': ","""",F110,"""",", 'address': ","""",G110,"""",", 'other-amenities': [","'",AS110,"','",AT110,"','",AU110,"'","]",", 'has-drink':",AV110,", 'has-food':",AW110,"},")</f>
        <v>{
    'name': "The Fainting Goat Pub",
    'area': "capital",'hours': {
      'sunday-start':"1000", 'sunday-end':"2400", 'monday-start':"1500", 'monday-end':"1900", 'tuesday-start':"1500", 'tuesday-end':"1900", 'wednesday-start':"1500", 'wednesday-end':"1900", 'thursday-start':"1500", 'thursday-end':"1900", 'friday-start':"1500", 'friday-end':"1900", 'saturday-start':"1000", 'saturday-end':"1700"},  'description': "Monday – Friday 3-7 &amp; 10PM to Midnight, Saturday 10-5, All Day Sunday&lt;br&gt;$1.50 off Draft and Well (Excluding Guinness)&lt;br&gt;$3.50 Tall Cans of PBR or Montucky Cold Snacks ALL DAY EVERY DAY&lt;br&gt;$5 Jim Beam or Deep Eddy Vodka Flavors ALL DAY&lt;br&gt;&lt;b&gt;Daily Specials&lt;/b&gt;&lt;br&gt;Monday: 5pm - 2am $4.90 Schilling, $4 Tullamore Dew&lt;br&gt;Tuesday: 5pm - 2am $4 Espolon Blanco/Repo, $3 Tecate cans &lt;br&gt;Wednesday: $20 Mix and Match XX and Tecate buckets. $12 bottomless wings.&lt;br&gt; Thursday $2 off craft beer (excluding Guinness) and their new Cocktail Menu!&lt;br&gt;Friday $4 Jameson and $5 Guinness&lt;br&gt;Saturday $2 Mimosas and $5 Deep Eddy Bloody Marys until 2pm, $4 Titos 5pm-2am, $20 Mix and Match buckets all day&lt;br&gt; Sunday: Happy Hour all Day. $2 Mimosas and $5 Deep Eddy Bloody Marys 10am - 2pm, $20 Mix and Match buckets all day", 'link':"http://thefaintinggoatdenver.com/daily-specials/", 'pricing':"med",   'phone-number': "", 'address': "846 Broadway Denver, CO 80203", 'other-amenities': ['','',''], 'has-drink':true, 'has-food':true},</v>
      </c>
      <c r="AY110" t="str">
        <f t="shared" ref="AY110" si="398">IF(AS110&gt;0,"&lt;img src=@img/outdoor.png@&gt;","")</f>
        <v/>
      </c>
      <c r="AZ110" t="str">
        <f t="shared" ref="AZ110" si="399">IF(AT110&gt;0,"&lt;img src=@img/pets.png@&gt;","")</f>
        <v/>
      </c>
      <c r="BA110" t="str">
        <f t="shared" ref="BA110" si="400">IF(AU110="hard","&lt;img src=@img/hard.png@&gt;",IF(AU110="medium","&lt;img src=@img/medium.png@&gt;",IF(AU110="easy","&lt;img src=@img/easy.png@&gt;","")))</f>
        <v/>
      </c>
      <c r="BB110" t="str">
        <f t="shared" ref="BB110" si="401">IF(AV110="true","&lt;img src=@img/drinkicon.png@&gt;","")</f>
        <v>&lt;img src=@img/drinkicon.png@&gt;</v>
      </c>
      <c r="BC110" t="str">
        <f t="shared" ref="BC110" si="402">IF(AW110="true","&lt;img src=@img/foodicon.png@&gt;","")</f>
        <v>&lt;img src=@img/foodicon.png@&gt;</v>
      </c>
      <c r="BD110" t="str">
        <f t="shared" ref="BD110" si="403">CONCATENATE(AY110,AZ110,BA110,BB110,BC110,BK110)</f>
        <v>&lt;img src=@img/drinkicon.png@&gt;&lt;img src=@img/foodicon.png@&gt;</v>
      </c>
      <c r="BE110" t="str">
        <f t="shared" ref="BE110" si="404">CONCATENATE(IF(AS110&gt;0,"outdoor ",""),IF(AT110&gt;0,"pet ",""),IF(AV110="true","drink ",""),IF(AW110="true","food ",""),AU110," ",E110," ",C110,IF(BJ110=TRUE," kid",""))</f>
        <v>drink food  med capital</v>
      </c>
      <c r="BF110" t="str">
        <f t="shared" ref="BF110" si="405">IF(C110="highlands","Highlands",IF(C110="Washington","Washington Park",IF(C110="Downtown","Downtown",IF(C110="city","City Park",IF(C110="Uptown","Uptown",IF(C110="capital","Capital Hill",IF(C110="Ballpark","Ballpark",IF(C110="LoDo","LoDo",IF(C110="ranch","Highlands Ranch",IF(C110="five","Five Points",IF(C110="stapleton","Stapleton",IF(C110="Cherry","Cherry Creek",IF(C110="dtc","DTC",IF(C110="Baker","Baker",IF(C110="Lakewood","Lakewood",IF(C110="Westminster","Westminster",IF(C110="lowery","Lowery",IF(C110="meadows","Park Meadows",IF(C110="larimer","Larimer Square",IF(C110="RiNo","RiNo",IF(C110="aurora","Aurora","")))))))))))))))))))))</f>
        <v>Capital Hill</v>
      </c>
      <c r="BG110">
        <v>39.729970000000002</v>
      </c>
      <c r="BH110">
        <v>-104.98702</v>
      </c>
      <c r="BI110" t="str">
        <f t="shared" ref="BI110" si="406">CONCATENATE("[",BG110,",",BH110,"],")</f>
        <v>[39.72997,-104.98702],</v>
      </c>
      <c r="BK110" t="str">
        <f t="shared" ref="BK110" si="407">IF(BJ110&gt;0,"&lt;img src=@img/kidicon.png@&gt;","")</f>
        <v/>
      </c>
      <c r="BL110" s="7"/>
    </row>
    <row r="111" spans="2:64" ht="18.75" customHeight="1" x14ac:dyDescent="0.25">
      <c r="B111" t="s">
        <v>1236</v>
      </c>
      <c r="C111" t="s">
        <v>524</v>
      </c>
      <c r="E111" t="s">
        <v>952</v>
      </c>
      <c r="G111" t="s">
        <v>374</v>
      </c>
      <c r="H111" t="s">
        <v>335</v>
      </c>
      <c r="I111" t="s">
        <v>331</v>
      </c>
      <c r="J111" t="s">
        <v>335</v>
      </c>
      <c r="K111" t="s">
        <v>339</v>
      </c>
      <c r="L111" t="s">
        <v>335</v>
      </c>
      <c r="M111" t="s">
        <v>331</v>
      </c>
      <c r="N111" t="s">
        <v>335</v>
      </c>
      <c r="O111" t="s">
        <v>331</v>
      </c>
      <c r="P111" t="s">
        <v>335</v>
      </c>
      <c r="Q111" t="s">
        <v>331</v>
      </c>
      <c r="R111" t="s">
        <v>335</v>
      </c>
      <c r="S111" t="s">
        <v>331</v>
      </c>
      <c r="T111" t="s">
        <v>335</v>
      </c>
      <c r="U111" t="s">
        <v>331</v>
      </c>
      <c r="V111" t="s">
        <v>1160</v>
      </c>
      <c r="W111">
        <f t="shared" si="282"/>
        <v>16</v>
      </c>
      <c r="X111">
        <f t="shared" si="283"/>
        <v>19</v>
      </c>
      <c r="Y111">
        <f t="shared" si="284"/>
        <v>16</v>
      </c>
      <c r="Z111">
        <f t="shared" si="285"/>
        <v>22</v>
      </c>
      <c r="AA111">
        <f t="shared" si="286"/>
        <v>16</v>
      </c>
      <c r="AB111">
        <f t="shared" si="287"/>
        <v>19</v>
      </c>
      <c r="AC111">
        <f t="shared" si="288"/>
        <v>16</v>
      </c>
      <c r="AD111">
        <f t="shared" si="289"/>
        <v>19</v>
      </c>
      <c r="AE111">
        <f t="shared" si="290"/>
        <v>16</v>
      </c>
      <c r="AF111">
        <f t="shared" si="291"/>
        <v>19</v>
      </c>
      <c r="AG111">
        <f t="shared" si="292"/>
        <v>16</v>
      </c>
      <c r="AH111">
        <f t="shared" si="293"/>
        <v>19</v>
      </c>
      <c r="AI111">
        <f t="shared" si="294"/>
        <v>16</v>
      </c>
      <c r="AJ111">
        <f t="shared" si="295"/>
        <v>19</v>
      </c>
      <c r="AK111" t="str">
        <f t="shared" si="296"/>
        <v>4pm-7pm</v>
      </c>
      <c r="AL111" t="str">
        <f t="shared" si="297"/>
        <v>4pm-10pm</v>
      </c>
      <c r="AM111" t="str">
        <f t="shared" si="298"/>
        <v>4pm-7pm</v>
      </c>
      <c r="AN111" t="str">
        <f t="shared" si="299"/>
        <v>4pm-7pm</v>
      </c>
      <c r="AO111" t="str">
        <f t="shared" si="300"/>
        <v>4pm-7pm</v>
      </c>
      <c r="AP111" t="str">
        <f t="shared" si="301"/>
        <v>4pm-7pm</v>
      </c>
      <c r="AQ111" t="str">
        <f t="shared" si="302"/>
        <v>4pm-7pm</v>
      </c>
      <c r="AR111" s="1" t="s">
        <v>554</v>
      </c>
      <c r="AV111" s="4" t="s">
        <v>28</v>
      </c>
      <c r="AW111" s="4" t="s">
        <v>29</v>
      </c>
      <c r="AX111" s="8" t="str">
        <f t="shared" si="303"/>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11" t="str">
        <f t="shared" si="304"/>
        <v/>
      </c>
      <c r="AZ111" t="str">
        <f t="shared" si="305"/>
        <v/>
      </c>
      <c r="BA111" t="str">
        <f t="shared" si="306"/>
        <v/>
      </c>
      <c r="BB111" t="str">
        <f t="shared" si="307"/>
        <v>&lt;img src=@img/drinkicon.png@&gt;</v>
      </c>
      <c r="BC111" t="str">
        <f t="shared" si="308"/>
        <v/>
      </c>
      <c r="BD111" t="str">
        <f t="shared" si="309"/>
        <v>&lt;img src=@img/drinkicon.png@&gt;</v>
      </c>
      <c r="BE111" t="str">
        <f t="shared" si="310"/>
        <v>drink  med Washington</v>
      </c>
      <c r="BF111" t="str">
        <f t="shared" si="311"/>
        <v>Washington Park</v>
      </c>
      <c r="BG111">
        <v>39.709715000000003</v>
      </c>
      <c r="BH111">
        <v>-104.980572</v>
      </c>
      <c r="BI111" t="str">
        <f t="shared" si="312"/>
        <v>[39.709715,-104.980572],</v>
      </c>
      <c r="BK111" t="str">
        <f t="shared" si="375"/>
        <v/>
      </c>
      <c r="BL111" s="7"/>
    </row>
    <row r="112" spans="2:64" ht="18.75" customHeight="1" x14ac:dyDescent="0.25">
      <c r="B112" t="s">
        <v>1237</v>
      </c>
      <c r="C112" t="s">
        <v>187</v>
      </c>
      <c r="E112" t="s">
        <v>952</v>
      </c>
      <c r="G112" t="s">
        <v>203</v>
      </c>
      <c r="W112" t="str">
        <f t="shared" si="282"/>
        <v/>
      </c>
      <c r="X112" t="str">
        <f t="shared" si="283"/>
        <v/>
      </c>
      <c r="Y112" t="str">
        <f t="shared" si="284"/>
        <v/>
      </c>
      <c r="Z112" t="str">
        <f t="shared" si="285"/>
        <v/>
      </c>
      <c r="AA112" t="str">
        <f t="shared" si="286"/>
        <v/>
      </c>
      <c r="AB112" t="str">
        <f t="shared" si="287"/>
        <v/>
      </c>
      <c r="AC112" t="str">
        <f t="shared" si="288"/>
        <v/>
      </c>
      <c r="AD112" t="str">
        <f t="shared" si="289"/>
        <v/>
      </c>
      <c r="AE112" t="str">
        <f t="shared" si="290"/>
        <v/>
      </c>
      <c r="AF112" t="str">
        <f t="shared" si="291"/>
        <v/>
      </c>
      <c r="AG112" t="str">
        <f t="shared" si="292"/>
        <v/>
      </c>
      <c r="AH112" t="str">
        <f t="shared" si="293"/>
        <v/>
      </c>
      <c r="AI112" t="str">
        <f t="shared" si="294"/>
        <v/>
      </c>
      <c r="AJ112" t="str">
        <f t="shared" si="295"/>
        <v/>
      </c>
      <c r="AK112" t="str">
        <f t="shared" si="296"/>
        <v/>
      </c>
      <c r="AL112" t="str">
        <f t="shared" si="297"/>
        <v/>
      </c>
      <c r="AM112" t="str">
        <f t="shared" si="298"/>
        <v/>
      </c>
      <c r="AN112" t="str">
        <f t="shared" si="299"/>
        <v/>
      </c>
      <c r="AO112" t="str">
        <f t="shared" si="300"/>
        <v/>
      </c>
      <c r="AP112" t="str">
        <f t="shared" si="301"/>
        <v/>
      </c>
      <c r="AQ112" t="str">
        <f t="shared" si="302"/>
        <v/>
      </c>
      <c r="AR112" t="s">
        <v>711</v>
      </c>
      <c r="AS112" t="s">
        <v>325</v>
      </c>
      <c r="AV112" t="s">
        <v>29</v>
      </c>
      <c r="AW112" t="s">
        <v>29</v>
      </c>
      <c r="AX112" s="8" t="str">
        <f t="shared" si="303"/>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12" t="str">
        <f t="shared" si="304"/>
        <v>&lt;img src=@img/outdoor.png@&gt;</v>
      </c>
      <c r="AZ112" t="str">
        <f t="shared" si="305"/>
        <v/>
      </c>
      <c r="BA112" t="str">
        <f t="shared" si="306"/>
        <v/>
      </c>
      <c r="BB112" t="str">
        <f t="shared" si="307"/>
        <v/>
      </c>
      <c r="BC112" t="str">
        <f t="shared" si="308"/>
        <v/>
      </c>
      <c r="BD112" t="str">
        <f t="shared" si="309"/>
        <v>&lt;img src=@img/outdoor.png@&gt;</v>
      </c>
      <c r="BE112" t="str">
        <f t="shared" si="310"/>
        <v>outdoor  med RiNo</v>
      </c>
      <c r="BF112" t="str">
        <f t="shared" si="311"/>
        <v>RiNo</v>
      </c>
      <c r="BG112">
        <v>39.761971000000003</v>
      </c>
      <c r="BH112">
        <v>-104.981578</v>
      </c>
      <c r="BI112" t="str">
        <f t="shared" si="312"/>
        <v>[39.761971,-104.981578],</v>
      </c>
      <c r="BK112" t="str">
        <f t="shared" si="375"/>
        <v/>
      </c>
      <c r="BL112" s="7"/>
    </row>
    <row r="113" spans="2:64" ht="18.75" customHeight="1" x14ac:dyDescent="0.25">
      <c r="B113" t="s">
        <v>72</v>
      </c>
      <c r="C113" t="s">
        <v>936</v>
      </c>
      <c r="E113" t="s">
        <v>953</v>
      </c>
      <c r="G113" t="s">
        <v>375</v>
      </c>
      <c r="H113" t="s">
        <v>328</v>
      </c>
      <c r="I113" t="s">
        <v>330</v>
      </c>
      <c r="J113" t="s">
        <v>328</v>
      </c>
      <c r="K113" t="s">
        <v>330</v>
      </c>
      <c r="L113" t="s">
        <v>328</v>
      </c>
      <c r="M113" t="s">
        <v>330</v>
      </c>
      <c r="N113" t="s">
        <v>328</v>
      </c>
      <c r="O113" t="s">
        <v>330</v>
      </c>
      <c r="P113" t="s">
        <v>328</v>
      </c>
      <c r="Q113" t="s">
        <v>330</v>
      </c>
      <c r="R113" t="s">
        <v>328</v>
      </c>
      <c r="S113" t="s">
        <v>330</v>
      </c>
      <c r="T113" t="s">
        <v>328</v>
      </c>
      <c r="U113" t="s">
        <v>330</v>
      </c>
      <c r="V113" t="s">
        <v>225</v>
      </c>
      <c r="W113">
        <f t="shared" si="282"/>
        <v>15</v>
      </c>
      <c r="X113">
        <f t="shared" si="283"/>
        <v>18</v>
      </c>
      <c r="Y113">
        <f t="shared" si="284"/>
        <v>15</v>
      </c>
      <c r="Z113">
        <f t="shared" si="285"/>
        <v>18</v>
      </c>
      <c r="AA113">
        <f t="shared" si="286"/>
        <v>15</v>
      </c>
      <c r="AB113">
        <f t="shared" si="287"/>
        <v>18</v>
      </c>
      <c r="AC113">
        <f t="shared" si="288"/>
        <v>15</v>
      </c>
      <c r="AD113">
        <f t="shared" si="289"/>
        <v>18</v>
      </c>
      <c r="AE113">
        <f t="shared" si="290"/>
        <v>15</v>
      </c>
      <c r="AF113">
        <f t="shared" si="291"/>
        <v>18</v>
      </c>
      <c r="AG113">
        <f t="shared" si="292"/>
        <v>15</v>
      </c>
      <c r="AH113">
        <f t="shared" si="293"/>
        <v>18</v>
      </c>
      <c r="AI113">
        <f t="shared" si="294"/>
        <v>15</v>
      </c>
      <c r="AJ113">
        <f t="shared" si="295"/>
        <v>18</v>
      </c>
      <c r="AK113" t="str">
        <f t="shared" si="296"/>
        <v>3pm-6pm</v>
      </c>
      <c r="AL113" t="str">
        <f t="shared" si="297"/>
        <v>3pm-6pm</v>
      </c>
      <c r="AM113" t="str">
        <f t="shared" si="298"/>
        <v>3pm-6pm</v>
      </c>
      <c r="AN113" t="str">
        <f t="shared" si="299"/>
        <v>3pm-6pm</v>
      </c>
      <c r="AO113" t="str">
        <f t="shared" si="300"/>
        <v>3pm-6pm</v>
      </c>
      <c r="AP113" t="str">
        <f t="shared" si="301"/>
        <v>3pm-6pm</v>
      </c>
      <c r="AQ113" t="str">
        <f t="shared" si="302"/>
        <v>3pm-6pm</v>
      </c>
      <c r="AR113" s="10" t="s">
        <v>555</v>
      </c>
      <c r="AS113" t="s">
        <v>325</v>
      </c>
      <c r="AV113" t="s">
        <v>28</v>
      </c>
      <c r="AW113" t="s">
        <v>28</v>
      </c>
      <c r="AX113" s="8" t="str">
        <f t="shared" si="303"/>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13" t="str">
        <f t="shared" si="304"/>
        <v>&lt;img src=@img/outdoor.png@&gt;</v>
      </c>
      <c r="AZ113" t="str">
        <f t="shared" si="305"/>
        <v/>
      </c>
      <c r="BA113" t="str">
        <f t="shared" si="306"/>
        <v/>
      </c>
      <c r="BB113" t="str">
        <f t="shared" si="307"/>
        <v>&lt;img src=@img/drinkicon.png@&gt;</v>
      </c>
      <c r="BC113" t="str">
        <f t="shared" si="308"/>
        <v>&lt;img src=@img/foodicon.png@&gt;</v>
      </c>
      <c r="BD113" t="str">
        <f t="shared" si="309"/>
        <v>&lt;img src=@img/outdoor.png@&gt;&lt;img src=@img/drinkicon.png@&gt;&lt;img src=@img/foodicon.png@&gt;</v>
      </c>
      <c r="BE113" t="str">
        <f t="shared" si="310"/>
        <v>outdoor drink food  high capital</v>
      </c>
      <c r="BF113" t="str">
        <f t="shared" si="311"/>
        <v>Capital Hill</v>
      </c>
      <c r="BG113">
        <v>39.735475999999998</v>
      </c>
      <c r="BH113">
        <v>-104.987831</v>
      </c>
      <c r="BI113" t="str">
        <f t="shared" si="312"/>
        <v>[39.735476,-104.987831],</v>
      </c>
      <c r="BK113" t="str">
        <f t="shared" si="375"/>
        <v/>
      </c>
      <c r="BL113" s="7"/>
    </row>
    <row r="114" spans="2:64" ht="18.75" customHeight="1" x14ac:dyDescent="0.25">
      <c r="B114" t="s">
        <v>792</v>
      </c>
      <c r="C114" t="s">
        <v>723</v>
      </c>
      <c r="E114" t="s">
        <v>952</v>
      </c>
      <c r="G114" s="8" t="s">
        <v>793</v>
      </c>
      <c r="W114" t="str">
        <f t="shared" si="282"/>
        <v/>
      </c>
      <c r="X114" t="str">
        <f t="shared" si="283"/>
        <v/>
      </c>
      <c r="Y114" t="str">
        <f t="shared" si="284"/>
        <v/>
      </c>
      <c r="Z114" t="str">
        <f t="shared" si="285"/>
        <v/>
      </c>
      <c r="AA114" t="str">
        <f t="shared" si="286"/>
        <v/>
      </c>
      <c r="AB114" t="str">
        <f t="shared" si="287"/>
        <v/>
      </c>
      <c r="AC114" t="str">
        <f t="shared" si="288"/>
        <v/>
      </c>
      <c r="AD114" t="str">
        <f t="shared" si="289"/>
        <v/>
      </c>
      <c r="AE114" t="str">
        <f t="shared" si="290"/>
        <v/>
      </c>
      <c r="AF114" t="str">
        <f t="shared" si="291"/>
        <v/>
      </c>
      <c r="AG114" t="str">
        <f t="shared" si="292"/>
        <v/>
      </c>
      <c r="AH114" t="str">
        <f t="shared" si="293"/>
        <v/>
      </c>
      <c r="AI114" t="str">
        <f t="shared" si="294"/>
        <v/>
      </c>
      <c r="AJ114" t="str">
        <f t="shared" si="295"/>
        <v/>
      </c>
      <c r="AK114" t="str">
        <f t="shared" si="296"/>
        <v/>
      </c>
      <c r="AL114" t="str">
        <f t="shared" si="297"/>
        <v/>
      </c>
      <c r="AM114" t="str">
        <f t="shared" si="298"/>
        <v/>
      </c>
      <c r="AN114" t="str">
        <f t="shared" si="299"/>
        <v/>
      </c>
      <c r="AO114" t="str">
        <f t="shared" si="300"/>
        <v/>
      </c>
      <c r="AP114" t="str">
        <f t="shared" si="301"/>
        <v/>
      </c>
      <c r="AQ114" t="str">
        <f t="shared" si="302"/>
        <v/>
      </c>
      <c r="AR114" t="s">
        <v>899</v>
      </c>
      <c r="AV114" s="4" t="s">
        <v>29</v>
      </c>
      <c r="AW114" s="4" t="s">
        <v>29</v>
      </c>
      <c r="AX114" s="8" t="str">
        <f t="shared" si="303"/>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14" t="str">
        <f t="shared" si="304"/>
        <v/>
      </c>
      <c r="AZ114" t="str">
        <f t="shared" si="305"/>
        <v/>
      </c>
      <c r="BA114" t="str">
        <f t="shared" si="306"/>
        <v/>
      </c>
      <c r="BB114" t="str">
        <f t="shared" si="307"/>
        <v/>
      </c>
      <c r="BC114" t="str">
        <f t="shared" si="308"/>
        <v/>
      </c>
      <c r="BD114" t="str">
        <f t="shared" si="309"/>
        <v/>
      </c>
      <c r="BE114" t="str">
        <f t="shared" si="310"/>
        <v xml:space="preserve"> med five</v>
      </c>
      <c r="BF114" t="str">
        <f t="shared" si="311"/>
        <v>Five Points</v>
      </c>
      <c r="BG114">
        <v>39.758861000000003</v>
      </c>
      <c r="BH114">
        <v>-104.98540800000001</v>
      </c>
      <c r="BI114" t="str">
        <f t="shared" si="312"/>
        <v>[39.758861,-104.985408],</v>
      </c>
      <c r="BK114" t="str">
        <f t="shared" si="375"/>
        <v/>
      </c>
    </row>
    <row r="115" spans="2:64" ht="18.75" customHeight="1" x14ac:dyDescent="0.25">
      <c r="B115" t="s">
        <v>753</v>
      </c>
      <c r="C115" t="s">
        <v>722</v>
      </c>
      <c r="E115" t="s">
        <v>952</v>
      </c>
      <c r="G115" s="8" t="s">
        <v>754</v>
      </c>
      <c r="W115" t="str">
        <f t="shared" si="282"/>
        <v/>
      </c>
      <c r="X115" t="str">
        <f t="shared" si="283"/>
        <v/>
      </c>
      <c r="Y115" t="str">
        <f t="shared" si="284"/>
        <v/>
      </c>
      <c r="Z115" t="str">
        <f t="shared" si="285"/>
        <v/>
      </c>
      <c r="AA115" t="str">
        <f t="shared" si="286"/>
        <v/>
      </c>
      <c r="AB115" t="str">
        <f t="shared" si="287"/>
        <v/>
      </c>
      <c r="AC115" t="str">
        <f t="shared" si="288"/>
        <v/>
      </c>
      <c r="AD115" t="str">
        <f t="shared" si="289"/>
        <v/>
      </c>
      <c r="AE115" t="str">
        <f t="shared" si="290"/>
        <v/>
      </c>
      <c r="AF115" t="str">
        <f t="shared" si="291"/>
        <v/>
      </c>
      <c r="AG115" t="str">
        <f t="shared" si="292"/>
        <v/>
      </c>
      <c r="AH115" t="str">
        <f t="shared" si="293"/>
        <v/>
      </c>
      <c r="AI115" t="str">
        <f t="shared" si="294"/>
        <v/>
      </c>
      <c r="AJ115" t="str">
        <f t="shared" si="295"/>
        <v/>
      </c>
      <c r="AK115" t="str">
        <f t="shared" si="296"/>
        <v/>
      </c>
      <c r="AL115" t="str">
        <f t="shared" si="297"/>
        <v/>
      </c>
      <c r="AM115" t="str">
        <f t="shared" si="298"/>
        <v/>
      </c>
      <c r="AN115" t="str">
        <f t="shared" si="299"/>
        <v/>
      </c>
      <c r="AO115" t="str">
        <f t="shared" si="300"/>
        <v/>
      </c>
      <c r="AP115" t="str">
        <f t="shared" si="301"/>
        <v/>
      </c>
      <c r="AQ115" t="str">
        <f t="shared" si="302"/>
        <v/>
      </c>
      <c r="AR115" s="14" t="s">
        <v>867</v>
      </c>
      <c r="AV115" s="4" t="s">
        <v>29</v>
      </c>
      <c r="AW115" s="4" t="s">
        <v>29</v>
      </c>
      <c r="AX115" s="8" t="str">
        <f t="shared" si="303"/>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15" t="str">
        <f t="shared" si="304"/>
        <v/>
      </c>
      <c r="AZ115" t="str">
        <f t="shared" si="305"/>
        <v/>
      </c>
      <c r="BA115" t="str">
        <f t="shared" si="306"/>
        <v/>
      </c>
      <c r="BB115" t="str">
        <f t="shared" si="307"/>
        <v/>
      </c>
      <c r="BC115" t="str">
        <f t="shared" si="308"/>
        <v/>
      </c>
      <c r="BD115" t="str">
        <f t="shared" si="309"/>
        <v/>
      </c>
      <c r="BE115" t="str">
        <f t="shared" si="310"/>
        <v xml:space="preserve"> med aurora</v>
      </c>
      <c r="BF115" t="str">
        <f t="shared" si="311"/>
        <v>Aurora</v>
      </c>
      <c r="BG115">
        <v>39.651457999999998</v>
      </c>
      <c r="BH115">
        <v>-104.771021</v>
      </c>
      <c r="BI115" t="str">
        <f t="shared" si="312"/>
        <v>[39.651458,-104.771021],</v>
      </c>
      <c r="BK115" t="str">
        <f t="shared" si="375"/>
        <v/>
      </c>
    </row>
    <row r="116" spans="2:64" ht="18.75" customHeight="1" x14ac:dyDescent="0.25">
      <c r="B116" t="s">
        <v>73</v>
      </c>
      <c r="C116" t="s">
        <v>719</v>
      </c>
      <c r="E116" t="s">
        <v>952</v>
      </c>
      <c r="G116" t="s">
        <v>376</v>
      </c>
      <c r="H116" t="s">
        <v>335</v>
      </c>
      <c r="I116" t="s">
        <v>330</v>
      </c>
      <c r="J116" t="s">
        <v>335</v>
      </c>
      <c r="K116" t="s">
        <v>330</v>
      </c>
      <c r="L116" t="s">
        <v>335</v>
      </c>
      <c r="M116" t="s">
        <v>330</v>
      </c>
      <c r="N116" t="s">
        <v>335</v>
      </c>
      <c r="O116" t="s">
        <v>330</v>
      </c>
      <c r="P116" t="s">
        <v>335</v>
      </c>
      <c r="Q116" t="s">
        <v>330</v>
      </c>
      <c r="R116" t="s">
        <v>335</v>
      </c>
      <c r="S116" t="s">
        <v>330</v>
      </c>
      <c r="T116" t="s">
        <v>335</v>
      </c>
      <c r="U116" t="s">
        <v>330</v>
      </c>
      <c r="V116" t="s">
        <v>222</v>
      </c>
      <c r="W116">
        <f t="shared" si="282"/>
        <v>16</v>
      </c>
      <c r="X116">
        <f t="shared" si="283"/>
        <v>18</v>
      </c>
      <c r="Y116">
        <f t="shared" si="284"/>
        <v>16</v>
      </c>
      <c r="Z116">
        <f t="shared" si="285"/>
        <v>18</v>
      </c>
      <c r="AA116">
        <f t="shared" si="286"/>
        <v>16</v>
      </c>
      <c r="AB116">
        <f t="shared" si="287"/>
        <v>18</v>
      </c>
      <c r="AC116">
        <f t="shared" si="288"/>
        <v>16</v>
      </c>
      <c r="AD116">
        <f t="shared" si="289"/>
        <v>18</v>
      </c>
      <c r="AE116">
        <f t="shared" si="290"/>
        <v>16</v>
      </c>
      <c r="AF116">
        <f t="shared" si="291"/>
        <v>18</v>
      </c>
      <c r="AG116">
        <f t="shared" si="292"/>
        <v>16</v>
      </c>
      <c r="AH116">
        <f t="shared" si="293"/>
        <v>18</v>
      </c>
      <c r="AI116">
        <f t="shared" si="294"/>
        <v>16</v>
      </c>
      <c r="AJ116">
        <f t="shared" si="295"/>
        <v>18</v>
      </c>
      <c r="AK116" t="str">
        <f t="shared" si="296"/>
        <v>4pm-6pm</v>
      </c>
      <c r="AL116" t="str">
        <f t="shared" si="297"/>
        <v>4pm-6pm</v>
      </c>
      <c r="AM116" t="str">
        <f t="shared" si="298"/>
        <v>4pm-6pm</v>
      </c>
      <c r="AN116" t="str">
        <f t="shared" si="299"/>
        <v>4pm-6pm</v>
      </c>
      <c r="AO116" t="str">
        <f t="shared" si="300"/>
        <v>4pm-6pm</v>
      </c>
      <c r="AP116" t="str">
        <f t="shared" si="301"/>
        <v>4pm-6pm</v>
      </c>
      <c r="AQ116" t="str">
        <f t="shared" si="302"/>
        <v>4pm-6pm</v>
      </c>
      <c r="AR116" t="s">
        <v>556</v>
      </c>
      <c r="AS116" t="s">
        <v>325</v>
      </c>
      <c r="AT116" t="s">
        <v>326</v>
      </c>
      <c r="AV116" s="4" t="s">
        <v>28</v>
      </c>
      <c r="AW116" s="4" t="s">
        <v>28</v>
      </c>
      <c r="AX116" s="8" t="str">
        <f t="shared" si="303"/>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6" t="str">
        <f t="shared" si="304"/>
        <v>&lt;img src=@img/outdoor.png@&gt;</v>
      </c>
      <c r="AZ116" t="str">
        <f t="shared" si="305"/>
        <v>&lt;img src=@img/pets.png@&gt;</v>
      </c>
      <c r="BA116" t="str">
        <f t="shared" si="306"/>
        <v/>
      </c>
      <c r="BB116" t="str">
        <f t="shared" si="307"/>
        <v>&lt;img src=@img/drinkicon.png@&gt;</v>
      </c>
      <c r="BC116" t="str">
        <f t="shared" si="308"/>
        <v>&lt;img src=@img/foodicon.png@&gt;</v>
      </c>
      <c r="BD116" t="str">
        <f t="shared" si="309"/>
        <v>&lt;img src=@img/outdoor.png@&gt;&lt;img src=@img/pets.png@&gt;&lt;img src=@img/drinkicon.png@&gt;&lt;img src=@img/foodicon.png@&gt;</v>
      </c>
      <c r="BE116" t="str">
        <f t="shared" si="310"/>
        <v>outdoor pet drink food  med highlands</v>
      </c>
      <c r="BF116" t="str">
        <f t="shared" si="311"/>
        <v>Highlands</v>
      </c>
      <c r="BG116">
        <v>39.757776</v>
      </c>
      <c r="BH116">
        <v>-105.01134</v>
      </c>
      <c r="BI116" t="str">
        <f t="shared" si="312"/>
        <v>[39.757776,-105.01134],</v>
      </c>
      <c r="BK116" t="str">
        <f t="shared" si="375"/>
        <v/>
      </c>
      <c r="BL116" s="7"/>
    </row>
    <row r="117" spans="2:64" ht="18.75" customHeight="1" x14ac:dyDescent="0.25">
      <c r="B117" t="s">
        <v>126</v>
      </c>
      <c r="C117" t="s">
        <v>218</v>
      </c>
      <c r="E117" t="s">
        <v>953</v>
      </c>
      <c r="G117" t="s">
        <v>472</v>
      </c>
      <c r="L117" t="s">
        <v>328</v>
      </c>
      <c r="M117" t="s">
        <v>330</v>
      </c>
      <c r="N117" t="s">
        <v>328</v>
      </c>
      <c r="O117" t="s">
        <v>330</v>
      </c>
      <c r="P117" t="s">
        <v>328</v>
      </c>
      <c r="Q117" t="s">
        <v>330</v>
      </c>
      <c r="R117" t="s">
        <v>328</v>
      </c>
      <c r="S117" t="s">
        <v>330</v>
      </c>
      <c r="V117" t="s">
        <v>283</v>
      </c>
      <c r="W117" t="str">
        <f t="shared" si="282"/>
        <v/>
      </c>
      <c r="X117" t="str">
        <f t="shared" si="283"/>
        <v/>
      </c>
      <c r="Y117" t="str">
        <f t="shared" si="284"/>
        <v/>
      </c>
      <c r="Z117" t="str">
        <f t="shared" si="285"/>
        <v/>
      </c>
      <c r="AA117">
        <f t="shared" si="286"/>
        <v>15</v>
      </c>
      <c r="AB117">
        <f t="shared" si="287"/>
        <v>18</v>
      </c>
      <c r="AC117">
        <f t="shared" si="288"/>
        <v>15</v>
      </c>
      <c r="AD117">
        <f t="shared" si="289"/>
        <v>18</v>
      </c>
      <c r="AE117">
        <f t="shared" si="290"/>
        <v>15</v>
      </c>
      <c r="AF117">
        <f t="shared" si="291"/>
        <v>18</v>
      </c>
      <c r="AG117">
        <f t="shared" si="292"/>
        <v>15</v>
      </c>
      <c r="AH117">
        <f t="shared" si="293"/>
        <v>18</v>
      </c>
      <c r="AI117" t="str">
        <f t="shared" si="294"/>
        <v/>
      </c>
      <c r="AJ117" t="str">
        <f t="shared" si="295"/>
        <v/>
      </c>
      <c r="AK117" t="str">
        <f t="shared" si="296"/>
        <v/>
      </c>
      <c r="AL117" t="str">
        <f t="shared" si="297"/>
        <v/>
      </c>
      <c r="AM117" t="str">
        <f t="shared" si="298"/>
        <v>3pm-6pm</v>
      </c>
      <c r="AN117" t="str">
        <f t="shared" si="299"/>
        <v>3pm-6pm</v>
      </c>
      <c r="AO117" t="str">
        <f t="shared" si="300"/>
        <v>3pm-6pm</v>
      </c>
      <c r="AP117" t="str">
        <f t="shared" si="301"/>
        <v>3pm-6pm</v>
      </c>
      <c r="AQ117" t="str">
        <f t="shared" si="302"/>
        <v/>
      </c>
      <c r="AR117" s="1" t="s">
        <v>648</v>
      </c>
      <c r="AV117" s="4" t="s">
        <v>28</v>
      </c>
      <c r="AW117" s="4" t="s">
        <v>28</v>
      </c>
      <c r="AX117" s="8" t="str">
        <f t="shared" si="303"/>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7" t="str">
        <f t="shared" si="304"/>
        <v/>
      </c>
      <c r="AZ117" t="str">
        <f t="shared" si="305"/>
        <v/>
      </c>
      <c r="BA117" t="str">
        <f t="shared" si="306"/>
        <v/>
      </c>
      <c r="BB117" t="str">
        <f t="shared" si="307"/>
        <v>&lt;img src=@img/drinkicon.png@&gt;</v>
      </c>
      <c r="BC117" t="str">
        <f t="shared" si="308"/>
        <v>&lt;img src=@img/foodicon.png@&gt;</v>
      </c>
      <c r="BD117" t="str">
        <f t="shared" si="309"/>
        <v>&lt;img src=@img/drinkicon.png@&gt;&lt;img src=@img/foodicon.png@&gt;</v>
      </c>
      <c r="BE117" t="str">
        <f t="shared" si="310"/>
        <v>drink food  high Downtown</v>
      </c>
      <c r="BF117" t="str">
        <f t="shared" si="311"/>
        <v>Downtown</v>
      </c>
      <c r="BG117">
        <v>39.746867999999999</v>
      </c>
      <c r="BH117">
        <v>-104.991186</v>
      </c>
      <c r="BI117" t="str">
        <f t="shared" si="312"/>
        <v>[39.746868,-104.991186],</v>
      </c>
      <c r="BK117" t="str">
        <f t="shared" si="375"/>
        <v/>
      </c>
      <c r="BL117" s="7"/>
    </row>
    <row r="118" spans="2:64" ht="18.75" customHeight="1" x14ac:dyDescent="0.25">
      <c r="B118" t="s">
        <v>74</v>
      </c>
      <c r="C118" t="s">
        <v>219</v>
      </c>
      <c r="E118" t="s">
        <v>952</v>
      </c>
      <c r="G118" t="s">
        <v>377</v>
      </c>
      <c r="H118" t="s">
        <v>328</v>
      </c>
      <c r="I118" t="s">
        <v>331</v>
      </c>
      <c r="J118" t="s">
        <v>328</v>
      </c>
      <c r="K118" t="s">
        <v>331</v>
      </c>
      <c r="L118" t="s">
        <v>328</v>
      </c>
      <c r="M118" t="s">
        <v>331</v>
      </c>
      <c r="N118" t="s">
        <v>328</v>
      </c>
      <c r="O118" t="s">
        <v>331</v>
      </c>
      <c r="P118" t="s">
        <v>328</v>
      </c>
      <c r="Q118" t="s">
        <v>331</v>
      </c>
      <c r="R118" t="s">
        <v>328</v>
      </c>
      <c r="S118" t="s">
        <v>331</v>
      </c>
      <c r="T118" t="s">
        <v>328</v>
      </c>
      <c r="U118" t="s">
        <v>331</v>
      </c>
      <c r="V118" t="s">
        <v>226</v>
      </c>
      <c r="W118">
        <f t="shared" si="282"/>
        <v>15</v>
      </c>
      <c r="X118">
        <f t="shared" si="283"/>
        <v>19</v>
      </c>
      <c r="Y118">
        <f t="shared" si="284"/>
        <v>15</v>
      </c>
      <c r="Z118">
        <f t="shared" si="285"/>
        <v>19</v>
      </c>
      <c r="AA118">
        <f t="shared" si="286"/>
        <v>15</v>
      </c>
      <c r="AB118">
        <f t="shared" si="287"/>
        <v>19</v>
      </c>
      <c r="AC118">
        <f t="shared" si="288"/>
        <v>15</v>
      </c>
      <c r="AD118">
        <f t="shared" si="289"/>
        <v>19</v>
      </c>
      <c r="AE118">
        <f t="shared" si="290"/>
        <v>15</v>
      </c>
      <c r="AF118">
        <f t="shared" si="291"/>
        <v>19</v>
      </c>
      <c r="AG118">
        <f t="shared" si="292"/>
        <v>15</v>
      </c>
      <c r="AH118">
        <f t="shared" si="293"/>
        <v>19</v>
      </c>
      <c r="AI118">
        <f t="shared" si="294"/>
        <v>15</v>
      </c>
      <c r="AJ118">
        <f t="shared" si="295"/>
        <v>19</v>
      </c>
      <c r="AK118" t="str">
        <f t="shared" si="296"/>
        <v>3pm-7pm</v>
      </c>
      <c r="AL118" t="str">
        <f t="shared" si="297"/>
        <v>3pm-7pm</v>
      </c>
      <c r="AM118" t="str">
        <f t="shared" si="298"/>
        <v>3pm-7pm</v>
      </c>
      <c r="AN118" t="str">
        <f t="shared" si="299"/>
        <v>3pm-7pm</v>
      </c>
      <c r="AO118" t="str">
        <f t="shared" si="300"/>
        <v>3pm-7pm</v>
      </c>
      <c r="AP118" t="str">
        <f t="shared" si="301"/>
        <v>3pm-7pm</v>
      </c>
      <c r="AQ118" t="str">
        <f t="shared" si="302"/>
        <v>3pm-7pm</v>
      </c>
      <c r="AR118" s="2" t="s">
        <v>557</v>
      </c>
      <c r="AV118" s="4" t="s">
        <v>28</v>
      </c>
      <c r="AW118" s="4" t="s">
        <v>28</v>
      </c>
      <c r="AX118" s="8" t="str">
        <f t="shared" si="303"/>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8" t="str">
        <f t="shared" si="304"/>
        <v/>
      </c>
      <c r="AZ118" t="str">
        <f t="shared" si="305"/>
        <v/>
      </c>
      <c r="BA118" t="str">
        <f t="shared" si="306"/>
        <v/>
      </c>
      <c r="BB118" t="str">
        <f t="shared" si="307"/>
        <v>&lt;img src=@img/drinkicon.png@&gt;</v>
      </c>
      <c r="BC118" t="str">
        <f t="shared" si="308"/>
        <v>&lt;img src=@img/foodicon.png@&gt;</v>
      </c>
      <c r="BD118" t="str">
        <f t="shared" si="309"/>
        <v>&lt;img src=@img/drinkicon.png@&gt;&lt;img src=@img/foodicon.png@&gt;</v>
      </c>
      <c r="BE118" t="str">
        <f t="shared" si="310"/>
        <v>drink food  med LoDo</v>
      </c>
      <c r="BF118" t="str">
        <f t="shared" si="311"/>
        <v>LoDo</v>
      </c>
      <c r="BG118">
        <v>39.749901999999999</v>
      </c>
      <c r="BH118">
        <v>-104.999539</v>
      </c>
      <c r="BI118" t="str">
        <f t="shared" si="312"/>
        <v>[39.749902,-104.999539],</v>
      </c>
      <c r="BK118" t="str">
        <f t="shared" si="375"/>
        <v/>
      </c>
      <c r="BL118" s="7"/>
    </row>
    <row r="119" spans="2:64" ht="18.75" customHeight="1" x14ac:dyDescent="0.25">
      <c r="B119" t="s">
        <v>1238</v>
      </c>
      <c r="C119" t="s">
        <v>719</v>
      </c>
      <c r="E119" t="s">
        <v>952</v>
      </c>
      <c r="G119" t="s">
        <v>473</v>
      </c>
      <c r="J119" t="s">
        <v>328</v>
      </c>
      <c r="K119" t="s">
        <v>330</v>
      </c>
      <c r="L119" t="s">
        <v>328</v>
      </c>
      <c r="M119" t="s">
        <v>330</v>
      </c>
      <c r="N119" t="s">
        <v>328</v>
      </c>
      <c r="O119" t="s">
        <v>330</v>
      </c>
      <c r="P119" t="s">
        <v>328</v>
      </c>
      <c r="Q119" t="s">
        <v>330</v>
      </c>
      <c r="R119" t="s">
        <v>328</v>
      </c>
      <c r="S119" t="s">
        <v>330</v>
      </c>
      <c r="V119" t="s">
        <v>961</v>
      </c>
      <c r="W119" t="str">
        <f t="shared" si="282"/>
        <v/>
      </c>
      <c r="X119" t="str">
        <f t="shared" si="283"/>
        <v/>
      </c>
      <c r="Y119">
        <f t="shared" si="284"/>
        <v>15</v>
      </c>
      <c r="Z119">
        <f t="shared" si="285"/>
        <v>18</v>
      </c>
      <c r="AA119">
        <f t="shared" si="286"/>
        <v>15</v>
      </c>
      <c r="AB119">
        <f t="shared" si="287"/>
        <v>18</v>
      </c>
      <c r="AC119">
        <f t="shared" si="288"/>
        <v>15</v>
      </c>
      <c r="AD119">
        <f t="shared" si="289"/>
        <v>18</v>
      </c>
      <c r="AE119">
        <f t="shared" si="290"/>
        <v>15</v>
      </c>
      <c r="AF119">
        <f t="shared" si="291"/>
        <v>18</v>
      </c>
      <c r="AG119">
        <f t="shared" si="292"/>
        <v>15</v>
      </c>
      <c r="AH119">
        <f t="shared" si="293"/>
        <v>18</v>
      </c>
      <c r="AI119" t="str">
        <f t="shared" si="294"/>
        <v/>
      </c>
      <c r="AJ119" t="str">
        <f t="shared" si="295"/>
        <v/>
      </c>
      <c r="AK119" t="str">
        <f t="shared" si="296"/>
        <v/>
      </c>
      <c r="AL119" t="str">
        <f t="shared" si="297"/>
        <v>3pm-6pm</v>
      </c>
      <c r="AM119" t="str">
        <f t="shared" si="298"/>
        <v>3pm-6pm</v>
      </c>
      <c r="AN119" t="str">
        <f t="shared" si="299"/>
        <v>3pm-6pm</v>
      </c>
      <c r="AO119" t="str">
        <f t="shared" si="300"/>
        <v>3pm-6pm</v>
      </c>
      <c r="AP119" t="str">
        <f t="shared" si="301"/>
        <v>3pm-6pm</v>
      </c>
      <c r="AQ119" t="str">
        <f t="shared" si="302"/>
        <v/>
      </c>
      <c r="AR119" s="10" t="s">
        <v>649</v>
      </c>
      <c r="AV119" t="s">
        <v>28</v>
      </c>
      <c r="AW119" t="s">
        <v>28</v>
      </c>
      <c r="AX119" s="8" t="str">
        <f t="shared" si="303"/>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9" t="str">
        <f t="shared" si="304"/>
        <v/>
      </c>
      <c r="AZ119" t="str">
        <f t="shared" si="305"/>
        <v/>
      </c>
      <c r="BA119" t="str">
        <f t="shared" si="306"/>
        <v/>
      </c>
      <c r="BB119" t="str">
        <f t="shared" si="307"/>
        <v>&lt;img src=@img/drinkicon.png@&gt;</v>
      </c>
      <c r="BC119" t="str">
        <f t="shared" si="308"/>
        <v>&lt;img src=@img/foodicon.png@&gt;</v>
      </c>
      <c r="BD119" t="str">
        <f t="shared" si="309"/>
        <v>&lt;img src=@img/drinkicon.png@&gt;&lt;img src=@img/foodicon.png@&gt;</v>
      </c>
      <c r="BE119" t="str">
        <f t="shared" si="310"/>
        <v>drink food  med highlands</v>
      </c>
      <c r="BF119" t="str">
        <f t="shared" si="311"/>
        <v>Highlands</v>
      </c>
      <c r="BG119">
        <v>39.769083000000002</v>
      </c>
      <c r="BH119">
        <v>-105.01092800000001</v>
      </c>
      <c r="BI119" t="str">
        <f t="shared" si="312"/>
        <v>[39.769083,-105.010928],</v>
      </c>
      <c r="BK119" t="str">
        <f t="shared" si="375"/>
        <v/>
      </c>
      <c r="BL119" s="7"/>
    </row>
    <row r="120" spans="2:64" ht="18.75" customHeight="1" x14ac:dyDescent="0.25">
      <c r="B120" t="s">
        <v>1265</v>
      </c>
      <c r="C120" t="s">
        <v>186</v>
      </c>
      <c r="E120" t="s">
        <v>952</v>
      </c>
      <c r="G120" t="s">
        <v>378</v>
      </c>
      <c r="W120" t="str">
        <f t="shared" si="282"/>
        <v/>
      </c>
      <c r="X120" t="str">
        <f t="shared" si="283"/>
        <v/>
      </c>
      <c r="Y120" t="str">
        <f t="shared" si="284"/>
        <v/>
      </c>
      <c r="Z120" t="str">
        <f t="shared" si="285"/>
        <v/>
      </c>
      <c r="AA120" t="str">
        <f t="shared" si="286"/>
        <v/>
      </c>
      <c r="AB120" t="str">
        <f t="shared" si="287"/>
        <v/>
      </c>
      <c r="AC120" t="str">
        <f t="shared" si="288"/>
        <v/>
      </c>
      <c r="AD120" t="str">
        <f t="shared" si="289"/>
        <v/>
      </c>
      <c r="AE120" t="str">
        <f t="shared" si="290"/>
        <v/>
      </c>
      <c r="AF120" t="str">
        <f t="shared" si="291"/>
        <v/>
      </c>
      <c r="AG120" t="str">
        <f t="shared" si="292"/>
        <v/>
      </c>
      <c r="AH120" t="str">
        <f t="shared" si="293"/>
        <v/>
      </c>
      <c r="AI120" t="str">
        <f t="shared" si="294"/>
        <v/>
      </c>
      <c r="AJ120" t="str">
        <f t="shared" si="295"/>
        <v/>
      </c>
      <c r="AK120" t="str">
        <f t="shared" si="296"/>
        <v/>
      </c>
      <c r="AL120" t="str">
        <f t="shared" si="297"/>
        <v/>
      </c>
      <c r="AM120" t="str">
        <f t="shared" si="298"/>
        <v/>
      </c>
      <c r="AN120" t="str">
        <f t="shared" si="299"/>
        <v/>
      </c>
      <c r="AO120" t="str">
        <f t="shared" si="300"/>
        <v/>
      </c>
      <c r="AP120" t="str">
        <f t="shared" si="301"/>
        <v/>
      </c>
      <c r="AQ120" t="str">
        <f t="shared" si="302"/>
        <v/>
      </c>
      <c r="AR120" s="2" t="s">
        <v>558</v>
      </c>
      <c r="AV120" s="4" t="s">
        <v>29</v>
      </c>
      <c r="AW120" s="4" t="s">
        <v>29</v>
      </c>
      <c r="AX120" s="8" t="str">
        <f t="shared" si="303"/>
        <v>{
    'name': "Gary Lees Motor Club and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20" t="str">
        <f t="shared" si="304"/>
        <v/>
      </c>
      <c r="AZ120" t="str">
        <f t="shared" si="305"/>
        <v/>
      </c>
      <c r="BA120" t="str">
        <f t="shared" si="306"/>
        <v/>
      </c>
      <c r="BB120" t="str">
        <f t="shared" si="307"/>
        <v/>
      </c>
      <c r="BC120" t="str">
        <f t="shared" si="308"/>
        <v/>
      </c>
      <c r="BD120" t="str">
        <f t="shared" si="309"/>
        <v/>
      </c>
      <c r="BE120" t="str">
        <f t="shared" si="310"/>
        <v xml:space="preserve"> med Baker</v>
      </c>
      <c r="BF120" t="str">
        <f t="shared" si="311"/>
        <v>Baker</v>
      </c>
      <c r="BG120">
        <v>39.71311</v>
      </c>
      <c r="BH120">
        <v>-104.987033</v>
      </c>
      <c r="BI120" t="str">
        <f t="shared" si="312"/>
        <v>[39.71311,-104.987033],</v>
      </c>
      <c r="BK120" t="str">
        <f t="shared" si="375"/>
        <v/>
      </c>
      <c r="BL120" s="7"/>
    </row>
    <row r="121" spans="2:64" ht="18.75" customHeight="1" x14ac:dyDescent="0.25">
      <c r="B121" t="s">
        <v>1239</v>
      </c>
      <c r="C121" t="s">
        <v>722</v>
      </c>
      <c r="E121" t="s">
        <v>952</v>
      </c>
      <c r="G121" t="s">
        <v>194</v>
      </c>
      <c r="H121" t="s">
        <v>328</v>
      </c>
      <c r="I121" t="s">
        <v>331</v>
      </c>
      <c r="J121" t="s">
        <v>328</v>
      </c>
      <c r="K121" t="s">
        <v>331</v>
      </c>
      <c r="L121" t="s">
        <v>328</v>
      </c>
      <c r="M121" t="s">
        <v>331</v>
      </c>
      <c r="N121" t="s">
        <v>328</v>
      </c>
      <c r="O121" t="s">
        <v>331</v>
      </c>
      <c r="P121" t="s">
        <v>328</v>
      </c>
      <c r="Q121" t="s">
        <v>331</v>
      </c>
      <c r="R121" t="s">
        <v>328</v>
      </c>
      <c r="S121" t="s">
        <v>331</v>
      </c>
      <c r="T121" t="s">
        <v>328</v>
      </c>
      <c r="U121" t="s">
        <v>331</v>
      </c>
      <c r="V121" t="s">
        <v>945</v>
      </c>
      <c r="W121">
        <f t="shared" si="282"/>
        <v>15</v>
      </c>
      <c r="X121">
        <f t="shared" si="283"/>
        <v>19</v>
      </c>
      <c r="Y121">
        <f t="shared" si="284"/>
        <v>15</v>
      </c>
      <c r="Z121">
        <f t="shared" si="285"/>
        <v>19</v>
      </c>
      <c r="AA121">
        <f t="shared" si="286"/>
        <v>15</v>
      </c>
      <c r="AB121">
        <f t="shared" si="287"/>
        <v>19</v>
      </c>
      <c r="AC121">
        <f t="shared" si="288"/>
        <v>15</v>
      </c>
      <c r="AD121">
        <f t="shared" si="289"/>
        <v>19</v>
      </c>
      <c r="AE121">
        <f t="shared" si="290"/>
        <v>15</v>
      </c>
      <c r="AF121">
        <f t="shared" si="291"/>
        <v>19</v>
      </c>
      <c r="AG121">
        <f t="shared" si="292"/>
        <v>15</v>
      </c>
      <c r="AH121">
        <f t="shared" si="293"/>
        <v>19</v>
      </c>
      <c r="AI121">
        <f t="shared" si="294"/>
        <v>15</v>
      </c>
      <c r="AJ121">
        <f t="shared" si="295"/>
        <v>19</v>
      </c>
      <c r="AK121" t="str">
        <f t="shared" si="296"/>
        <v>3pm-7pm</v>
      </c>
      <c r="AL121" t="str">
        <f t="shared" si="297"/>
        <v>3pm-7pm</v>
      </c>
      <c r="AM121" t="str">
        <f t="shared" si="298"/>
        <v>3pm-7pm</v>
      </c>
      <c r="AN121" t="str">
        <f t="shared" si="299"/>
        <v>3pm-7pm</v>
      </c>
      <c r="AO121" t="str">
        <f t="shared" si="300"/>
        <v>3pm-7pm</v>
      </c>
      <c r="AP121" t="str">
        <f t="shared" si="301"/>
        <v>3pm-7pm</v>
      </c>
      <c r="AQ121" t="str">
        <f t="shared" si="302"/>
        <v>3pm-7pm</v>
      </c>
      <c r="AR121" t="s">
        <v>701</v>
      </c>
      <c r="AS121" t="s">
        <v>325</v>
      </c>
      <c r="AV121" t="s">
        <v>28</v>
      </c>
      <c r="AW121" t="s">
        <v>28</v>
      </c>
      <c r="AX121" s="8" t="str">
        <f t="shared" si="303"/>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21" t="str">
        <f t="shared" si="304"/>
        <v>&lt;img src=@img/outdoor.png@&gt;</v>
      </c>
      <c r="AZ121" t="str">
        <f t="shared" si="305"/>
        <v/>
      </c>
      <c r="BA121" t="str">
        <f t="shared" si="306"/>
        <v/>
      </c>
      <c r="BB121" t="str">
        <f t="shared" si="307"/>
        <v>&lt;img src=@img/drinkicon.png@&gt;</v>
      </c>
      <c r="BC121" t="str">
        <f t="shared" si="308"/>
        <v>&lt;img src=@img/foodicon.png@&gt;</v>
      </c>
      <c r="BD121" t="str">
        <f t="shared" si="309"/>
        <v>&lt;img src=@img/outdoor.png@&gt;&lt;img src=@img/drinkicon.png@&gt;&lt;img src=@img/foodicon.png@&gt;</v>
      </c>
      <c r="BE121" t="str">
        <f t="shared" si="310"/>
        <v>outdoor drink food  med aurora</v>
      </c>
      <c r="BF121" t="str">
        <f t="shared" si="311"/>
        <v>Aurora</v>
      </c>
      <c r="BG121">
        <v>39.687908999999998</v>
      </c>
      <c r="BH121">
        <v>-104.86783200000001</v>
      </c>
      <c r="BI121" t="str">
        <f t="shared" si="312"/>
        <v>[39.687909,-104.867832],</v>
      </c>
      <c r="BK121" t="str">
        <f t="shared" si="375"/>
        <v/>
      </c>
      <c r="BL121" s="7"/>
    </row>
    <row r="122" spans="2:64" ht="18.75" customHeight="1" x14ac:dyDescent="0.25">
      <c r="B122" t="s">
        <v>75</v>
      </c>
      <c r="C122" t="s">
        <v>228</v>
      </c>
      <c r="E122" t="s">
        <v>954</v>
      </c>
      <c r="G122" t="s">
        <v>379</v>
      </c>
      <c r="W122" t="str">
        <f t="shared" si="282"/>
        <v/>
      </c>
      <c r="X122" t="str">
        <f t="shared" si="283"/>
        <v/>
      </c>
      <c r="Y122" t="str">
        <f t="shared" si="284"/>
        <v/>
      </c>
      <c r="Z122" t="str">
        <f t="shared" si="285"/>
        <v/>
      </c>
      <c r="AA122" t="str">
        <f t="shared" si="286"/>
        <v/>
      </c>
      <c r="AB122" t="str">
        <f t="shared" si="287"/>
        <v/>
      </c>
      <c r="AC122" t="str">
        <f t="shared" si="288"/>
        <v/>
      </c>
      <c r="AD122" t="str">
        <f t="shared" si="289"/>
        <v/>
      </c>
      <c r="AE122" t="str">
        <f t="shared" si="290"/>
        <v/>
      </c>
      <c r="AF122" t="str">
        <f t="shared" si="291"/>
        <v/>
      </c>
      <c r="AG122" t="str">
        <f t="shared" si="292"/>
        <v/>
      </c>
      <c r="AH122" t="str">
        <f t="shared" si="293"/>
        <v/>
      </c>
      <c r="AI122" t="str">
        <f t="shared" si="294"/>
        <v/>
      </c>
      <c r="AJ122" t="str">
        <f t="shared" si="295"/>
        <v/>
      </c>
      <c r="AK122" t="str">
        <f t="shared" si="296"/>
        <v/>
      </c>
      <c r="AL122" t="str">
        <f t="shared" si="297"/>
        <v/>
      </c>
      <c r="AM122" t="str">
        <f t="shared" si="298"/>
        <v/>
      </c>
      <c r="AN122" t="str">
        <f t="shared" si="299"/>
        <v/>
      </c>
      <c r="AO122" t="str">
        <f t="shared" si="300"/>
        <v/>
      </c>
      <c r="AP122" t="str">
        <f t="shared" si="301"/>
        <v/>
      </c>
      <c r="AQ122" t="str">
        <f t="shared" si="302"/>
        <v/>
      </c>
      <c r="AR122" s="10" t="s">
        <v>559</v>
      </c>
      <c r="AV122" t="s">
        <v>29</v>
      </c>
      <c r="AW122" t="s">
        <v>29</v>
      </c>
      <c r="AX122" s="8" t="str">
        <f t="shared" si="303"/>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22" t="str">
        <f t="shared" si="304"/>
        <v/>
      </c>
      <c r="AZ122" t="str">
        <f t="shared" si="305"/>
        <v/>
      </c>
      <c r="BA122" t="str">
        <f t="shared" si="306"/>
        <v/>
      </c>
      <c r="BB122" t="str">
        <f t="shared" si="307"/>
        <v/>
      </c>
      <c r="BC122" t="str">
        <f t="shared" si="308"/>
        <v/>
      </c>
      <c r="BD122" t="str">
        <f t="shared" si="309"/>
        <v/>
      </c>
      <c r="BE122" t="str">
        <f t="shared" si="310"/>
        <v xml:space="preserve"> low Ballpark</v>
      </c>
      <c r="BF122" t="str">
        <f t="shared" si="311"/>
        <v>Ballpark</v>
      </c>
      <c r="BG122">
        <v>39.753261999999999</v>
      </c>
      <c r="BH122">
        <v>-104.993309</v>
      </c>
      <c r="BI122" t="str">
        <f t="shared" si="312"/>
        <v>[39.753262,-104.993309],</v>
      </c>
      <c r="BK122" t="str">
        <f t="shared" si="375"/>
        <v/>
      </c>
      <c r="BL122" s="7"/>
    </row>
    <row r="123" spans="2:64" ht="18.75" customHeight="1" x14ac:dyDescent="0.25">
      <c r="B123" t="s">
        <v>782</v>
      </c>
      <c r="C123" t="s">
        <v>719</v>
      </c>
      <c r="E123" t="s">
        <v>952</v>
      </c>
      <c r="G123" s="8" t="s">
        <v>783</v>
      </c>
      <c r="J123">
        <v>1100</v>
      </c>
      <c r="K123">
        <v>1800</v>
      </c>
      <c r="L123">
        <v>1100</v>
      </c>
      <c r="M123">
        <v>1800</v>
      </c>
      <c r="N123">
        <v>1100</v>
      </c>
      <c r="O123">
        <v>1800</v>
      </c>
      <c r="P123">
        <v>1100</v>
      </c>
      <c r="Q123">
        <v>1800</v>
      </c>
      <c r="R123">
        <v>1100</v>
      </c>
      <c r="S123">
        <v>1800</v>
      </c>
      <c r="T123">
        <v>1500</v>
      </c>
      <c r="U123">
        <v>1800</v>
      </c>
      <c r="V123" s="8" t="s">
        <v>1125</v>
      </c>
      <c r="W123" t="str">
        <f t="shared" si="282"/>
        <v/>
      </c>
      <c r="X123" t="str">
        <f t="shared" si="283"/>
        <v/>
      </c>
      <c r="Y123">
        <f t="shared" si="284"/>
        <v>11</v>
      </c>
      <c r="Z123">
        <f t="shared" si="285"/>
        <v>18</v>
      </c>
      <c r="AA123">
        <f t="shared" si="286"/>
        <v>11</v>
      </c>
      <c r="AB123">
        <f t="shared" si="287"/>
        <v>18</v>
      </c>
      <c r="AC123">
        <f t="shared" si="288"/>
        <v>11</v>
      </c>
      <c r="AD123">
        <f t="shared" si="289"/>
        <v>18</v>
      </c>
      <c r="AE123">
        <f t="shared" si="290"/>
        <v>11</v>
      </c>
      <c r="AF123">
        <f t="shared" si="291"/>
        <v>18</v>
      </c>
      <c r="AG123">
        <f t="shared" si="292"/>
        <v>11</v>
      </c>
      <c r="AH123">
        <f t="shared" si="293"/>
        <v>18</v>
      </c>
      <c r="AI123">
        <f t="shared" si="294"/>
        <v>15</v>
      </c>
      <c r="AJ123">
        <f t="shared" si="295"/>
        <v>18</v>
      </c>
      <c r="AK123" t="str">
        <f t="shared" si="296"/>
        <v/>
      </c>
      <c r="AL123" t="str">
        <f t="shared" si="297"/>
        <v>11am-6pm</v>
      </c>
      <c r="AM123" t="str">
        <f t="shared" si="298"/>
        <v>11am-6pm</v>
      </c>
      <c r="AN123" t="str">
        <f t="shared" si="299"/>
        <v>11am-6pm</v>
      </c>
      <c r="AO123" t="str">
        <f t="shared" si="300"/>
        <v>11am-6pm</v>
      </c>
      <c r="AP123" t="str">
        <f t="shared" si="301"/>
        <v>11am-6pm</v>
      </c>
      <c r="AQ123" t="str">
        <f t="shared" si="302"/>
        <v>3pm-6pm</v>
      </c>
      <c r="AR123" t="s">
        <v>890</v>
      </c>
      <c r="AV123" s="4" t="s">
        <v>28</v>
      </c>
      <c r="AW123" s="4" t="s">
        <v>29</v>
      </c>
      <c r="AX123" s="8" t="str">
        <f t="shared" si="303"/>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23" t="str">
        <f t="shared" si="304"/>
        <v/>
      </c>
      <c r="AZ123" t="str">
        <f t="shared" si="305"/>
        <v/>
      </c>
      <c r="BA123" t="str">
        <f t="shared" si="306"/>
        <v/>
      </c>
      <c r="BB123" t="str">
        <f t="shared" si="307"/>
        <v>&lt;img src=@img/drinkicon.png@&gt;</v>
      </c>
      <c r="BC123" t="str">
        <f t="shared" si="308"/>
        <v/>
      </c>
      <c r="BD123" t="str">
        <f t="shared" si="309"/>
        <v>&lt;img src=@img/drinkicon.png@&gt;</v>
      </c>
      <c r="BE123" t="str">
        <f t="shared" si="310"/>
        <v>drink  med highlands</v>
      </c>
      <c r="BF123" t="str">
        <f t="shared" si="311"/>
        <v>Highlands</v>
      </c>
      <c r="BG123">
        <v>39.769289000000001</v>
      </c>
      <c r="BH123">
        <v>-105.03209699999999</v>
      </c>
      <c r="BI123" t="str">
        <f t="shared" si="312"/>
        <v>[39.769289,-105.032097],</v>
      </c>
      <c r="BK123" t="str">
        <f t="shared" si="375"/>
        <v/>
      </c>
    </row>
    <row r="124" spans="2:64" ht="18.75" customHeight="1" x14ac:dyDescent="0.25">
      <c r="B124" t="s">
        <v>1201</v>
      </c>
      <c r="C124" t="s">
        <v>187</v>
      </c>
      <c r="E124" t="s">
        <v>952</v>
      </c>
      <c r="G124" s="8" t="s">
        <v>791</v>
      </c>
      <c r="W124" t="str">
        <f t="shared" ref="W124:AJ124" si="408">IF(H124&gt;0,H124/100,"")</f>
        <v/>
      </c>
      <c r="X124" t="str">
        <f t="shared" si="408"/>
        <v/>
      </c>
      <c r="Y124" t="str">
        <f t="shared" si="408"/>
        <v/>
      </c>
      <c r="Z124" t="str">
        <f t="shared" si="408"/>
        <v/>
      </c>
      <c r="AA124" t="str">
        <f t="shared" si="408"/>
        <v/>
      </c>
      <c r="AB124" t="str">
        <f t="shared" si="408"/>
        <v/>
      </c>
      <c r="AC124" t="str">
        <f t="shared" si="408"/>
        <v/>
      </c>
      <c r="AD124" t="str">
        <f t="shared" si="408"/>
        <v/>
      </c>
      <c r="AE124" t="str">
        <f t="shared" si="408"/>
        <v/>
      </c>
      <c r="AF124" t="str">
        <f t="shared" si="408"/>
        <v/>
      </c>
      <c r="AG124" t="str">
        <f t="shared" si="408"/>
        <v/>
      </c>
      <c r="AH124" t="str">
        <f t="shared" si="408"/>
        <v/>
      </c>
      <c r="AI124" t="str">
        <f t="shared" si="408"/>
        <v/>
      </c>
      <c r="AJ124" t="str">
        <f t="shared" si="408"/>
        <v/>
      </c>
      <c r="AK124" t="str">
        <f>IF(H124&gt;0,CONCATENATE(IF(W124&lt;=12,W124,W124-12),IF(OR(W124&lt;12,W124=24),"am","pm"),"-",IF(X124&lt;=12,X124,X124-12),IF(OR(X124&lt;12,X124=24),"am","pm")),"")</f>
        <v/>
      </c>
      <c r="AL124" t="str">
        <f>IF(J124&gt;0,CONCATENATE(IF(Y124&lt;=12,Y124,Y124-12),IF(OR(Y124&lt;12,Y124=24),"am","pm"),"-",IF(Z124&lt;=12,Z124,Z124-12),IF(OR(Z124&lt;12,Z124=24),"am","pm")),"")</f>
        <v/>
      </c>
      <c r="AM124" t="str">
        <f>IF(L124&gt;0,CONCATENATE(IF(AA124&lt;=12,AA124,AA124-12),IF(OR(AA124&lt;12,AA124=24),"am","pm"),"-",IF(AB124&lt;=12,AB124,AB124-12),IF(OR(AB124&lt;12,AB124=24),"am","pm")),"")</f>
        <v/>
      </c>
      <c r="AN124" t="str">
        <f>IF(N124&gt;0,CONCATENATE(IF(AC124&lt;=12,AC124,AC124-12),IF(OR(AC124&lt;12,AC124=24),"am","pm"),"-",IF(AD124&lt;=12,AD124,AD124-12),IF(OR(AD124&lt;12,AD124=24),"am","pm")),"")</f>
        <v/>
      </c>
      <c r="AO124" t="str">
        <f>IF(P124&gt;0,CONCATENATE(IF(AE124&lt;=12,AE124,AE124-12),IF(OR(AE124&lt;12,AE124=24),"am","pm"),"-",IF(AF124&lt;=12,AF124,AF124-12),IF(OR(AF124&lt;12,AF124=24),"am","pm")),"")</f>
        <v/>
      </c>
      <c r="AP124" t="str">
        <f>IF(R124&gt;0,CONCATENATE(IF(AG124&lt;=12,AG124,AG124-12),IF(OR(AG124&lt;12,AG124=24),"am","pm"),"-",IF(AH124&lt;=12,AH124,AH124-12),IF(OR(AH124&lt;12,AH124=24),"am","pm")),"")</f>
        <v/>
      </c>
      <c r="AQ124" t="str">
        <f>IF(T124&gt;0,CONCATENATE(IF(AI124&lt;=12,AI124,AI124-12),IF(OR(AI124&lt;12,AI124=24),"am","pm"),"-",IF(AJ124&lt;=12,AJ124,AJ124-12),IF(OR(AJ124&lt;12,AJ124=24),"am","pm")),"")</f>
        <v/>
      </c>
      <c r="AR124" t="s">
        <v>898</v>
      </c>
      <c r="AV124" s="4" t="s">
        <v>29</v>
      </c>
      <c r="AW124" s="4" t="s">
        <v>29</v>
      </c>
      <c r="AX124" s="8" t="str">
        <f>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24" t="str">
        <f>IF(AS124&gt;0,"&lt;img src=@img/outdoor.png@&gt;","")</f>
        <v/>
      </c>
      <c r="AZ124" t="str">
        <f>IF(AT124&gt;0,"&lt;img src=@img/pets.png@&gt;","")</f>
        <v/>
      </c>
      <c r="BA124" t="str">
        <f>IF(AU124="hard","&lt;img src=@img/hard.png@&gt;",IF(AU124="medium","&lt;img src=@img/medium.png@&gt;",IF(AU124="easy","&lt;img src=@img/easy.png@&gt;","")))</f>
        <v/>
      </c>
      <c r="BB124" t="str">
        <f>IF(AV124="true","&lt;img src=@img/drinkicon.png@&gt;","")</f>
        <v/>
      </c>
      <c r="BC124" t="str">
        <f>IF(AW124="true","&lt;img src=@img/foodicon.png@&gt;","")</f>
        <v/>
      </c>
      <c r="BD124" t="str">
        <f>CONCATENATE(AY124,AZ124,BA124,BB124,BC124,BK124)</f>
        <v/>
      </c>
      <c r="BE124" t="str">
        <f>CONCATENATE(IF(AS124&gt;0,"outdoor ",""),IF(AT124&gt;0,"pet ",""),IF(AV124="true","drink ",""),IF(AW124="true","food ",""),AU124," ",E124," ",C124,IF(BJ124=TRUE," kid",""))</f>
        <v xml:space="preserve"> med RiNo</v>
      </c>
      <c r="BF124" t="str">
        <f>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RiNo</v>
      </c>
      <c r="BG124">
        <v>39.763458</v>
      </c>
      <c r="BH124">
        <v>-104.978577</v>
      </c>
      <c r="BI124" t="str">
        <f>CONCATENATE("[",BG124,",",BH124,"],")</f>
        <v>[39.763458,-104.978577],</v>
      </c>
      <c r="BK124" t="str">
        <f>IF(BJ124&gt;0,"&lt;img src=@img/kidicon.png@&gt;","")</f>
        <v/>
      </c>
    </row>
    <row r="125" spans="2:64" ht="18.75" customHeight="1" x14ac:dyDescent="0.25">
      <c r="B125" t="s">
        <v>76</v>
      </c>
      <c r="C125" t="s">
        <v>525</v>
      </c>
      <c r="E125" t="s">
        <v>954</v>
      </c>
      <c r="G125" t="s">
        <v>380</v>
      </c>
      <c r="H125" t="s">
        <v>328</v>
      </c>
      <c r="I125" t="s">
        <v>331</v>
      </c>
      <c r="J125" t="s">
        <v>328</v>
      </c>
      <c r="K125" t="s">
        <v>331</v>
      </c>
      <c r="L125" t="s">
        <v>328</v>
      </c>
      <c r="M125" t="s">
        <v>331</v>
      </c>
      <c r="N125" t="s">
        <v>328</v>
      </c>
      <c r="O125" t="s">
        <v>331</v>
      </c>
      <c r="P125" t="s">
        <v>328</v>
      </c>
      <c r="Q125" t="s">
        <v>331</v>
      </c>
      <c r="R125" t="s">
        <v>328</v>
      </c>
      <c r="S125" t="s">
        <v>331</v>
      </c>
      <c r="T125" t="s">
        <v>328</v>
      </c>
      <c r="U125" t="s">
        <v>331</v>
      </c>
      <c r="V125" t="s">
        <v>227</v>
      </c>
      <c r="W125">
        <f t="shared" si="282"/>
        <v>15</v>
      </c>
      <c r="X125">
        <f t="shared" si="283"/>
        <v>19</v>
      </c>
      <c r="Y125">
        <f t="shared" si="284"/>
        <v>15</v>
      </c>
      <c r="Z125">
        <f t="shared" si="285"/>
        <v>19</v>
      </c>
      <c r="AA125">
        <f t="shared" si="286"/>
        <v>15</v>
      </c>
      <c r="AB125">
        <f t="shared" si="287"/>
        <v>19</v>
      </c>
      <c r="AC125">
        <f t="shared" si="288"/>
        <v>15</v>
      </c>
      <c r="AD125">
        <f t="shared" si="289"/>
        <v>19</v>
      </c>
      <c r="AE125">
        <f t="shared" si="290"/>
        <v>15</v>
      </c>
      <c r="AF125">
        <f t="shared" si="291"/>
        <v>19</v>
      </c>
      <c r="AG125">
        <f t="shared" si="292"/>
        <v>15</v>
      </c>
      <c r="AH125">
        <f t="shared" si="293"/>
        <v>19</v>
      </c>
      <c r="AI125">
        <f t="shared" si="294"/>
        <v>15</v>
      </c>
      <c r="AJ125">
        <f t="shared" si="295"/>
        <v>19</v>
      </c>
      <c r="AK125" t="str">
        <f t="shared" si="296"/>
        <v>3pm-7pm</v>
      </c>
      <c r="AL125" t="str">
        <f t="shared" si="297"/>
        <v>3pm-7pm</v>
      </c>
      <c r="AM125" t="str">
        <f t="shared" si="298"/>
        <v>3pm-7pm</v>
      </c>
      <c r="AN125" t="str">
        <f t="shared" si="299"/>
        <v>3pm-7pm</v>
      </c>
      <c r="AO125" t="str">
        <f t="shared" si="300"/>
        <v>3pm-7pm</v>
      </c>
      <c r="AP125" t="str">
        <f t="shared" si="301"/>
        <v>3pm-7pm</v>
      </c>
      <c r="AQ125" t="str">
        <f t="shared" si="302"/>
        <v>3pm-7pm</v>
      </c>
      <c r="AR125" s="2" t="s">
        <v>560</v>
      </c>
      <c r="AV125" s="4" t="s">
        <v>28</v>
      </c>
      <c r="AW125" s="4" t="s">
        <v>29</v>
      </c>
      <c r="AX125" s="8" t="str">
        <f t="shared" si="303"/>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25" t="str">
        <f t="shared" si="304"/>
        <v/>
      </c>
      <c r="AZ125" t="str">
        <f t="shared" si="305"/>
        <v/>
      </c>
      <c r="BA125" t="str">
        <f t="shared" si="306"/>
        <v/>
      </c>
      <c r="BB125" t="str">
        <f t="shared" si="307"/>
        <v>&lt;img src=@img/drinkicon.png@&gt;</v>
      </c>
      <c r="BC125" t="str">
        <f t="shared" si="308"/>
        <v/>
      </c>
      <c r="BD125" t="str">
        <f t="shared" si="309"/>
        <v>&lt;img src=@img/drinkicon.png@&gt;</v>
      </c>
      <c r="BE125" t="str">
        <f t="shared" si="310"/>
        <v>drink  low city</v>
      </c>
      <c r="BF125" t="str">
        <f t="shared" si="311"/>
        <v>City Park</v>
      </c>
      <c r="BG125">
        <v>39.739961000000001</v>
      </c>
      <c r="BH125">
        <v>-104.94860300000001</v>
      </c>
      <c r="BI125" t="str">
        <f t="shared" si="312"/>
        <v>[39.739961,-104.948603],</v>
      </c>
      <c r="BK125" t="str">
        <f t="shared" si="375"/>
        <v/>
      </c>
      <c r="BL125" s="7"/>
    </row>
    <row r="126" spans="2:64" ht="18.75" customHeight="1" x14ac:dyDescent="0.25">
      <c r="B126" t="s">
        <v>1240</v>
      </c>
      <c r="C126" t="s">
        <v>936</v>
      </c>
      <c r="E126" t="s">
        <v>952</v>
      </c>
      <c r="G126" t="s">
        <v>381</v>
      </c>
      <c r="H126" t="s">
        <v>335</v>
      </c>
      <c r="I126" t="s">
        <v>331</v>
      </c>
      <c r="J126" t="s">
        <v>340</v>
      </c>
      <c r="L126" t="s">
        <v>335</v>
      </c>
      <c r="M126" t="s">
        <v>331</v>
      </c>
      <c r="N126" t="s">
        <v>335</v>
      </c>
      <c r="O126" t="s">
        <v>331</v>
      </c>
      <c r="P126" t="s">
        <v>335</v>
      </c>
      <c r="Q126" t="s">
        <v>331</v>
      </c>
      <c r="R126" t="s">
        <v>335</v>
      </c>
      <c r="S126" t="s">
        <v>331</v>
      </c>
      <c r="T126" t="s">
        <v>335</v>
      </c>
      <c r="U126" t="s">
        <v>331</v>
      </c>
      <c r="V126" t="s">
        <v>962</v>
      </c>
      <c r="W126">
        <f t="shared" si="282"/>
        <v>16</v>
      </c>
      <c r="X126">
        <f t="shared" si="283"/>
        <v>19</v>
      </c>
      <c r="Y126">
        <f t="shared" si="284"/>
        <v>11.3</v>
      </c>
      <c r="Z126">
        <v>19</v>
      </c>
      <c r="AA126">
        <f t="shared" si="286"/>
        <v>16</v>
      </c>
      <c r="AB126">
        <f t="shared" si="287"/>
        <v>19</v>
      </c>
      <c r="AC126">
        <f t="shared" si="288"/>
        <v>16</v>
      </c>
      <c r="AD126">
        <f t="shared" si="289"/>
        <v>19</v>
      </c>
      <c r="AE126">
        <f t="shared" si="290"/>
        <v>16</v>
      </c>
      <c r="AF126">
        <f t="shared" si="291"/>
        <v>19</v>
      </c>
      <c r="AG126">
        <f t="shared" si="292"/>
        <v>16</v>
      </c>
      <c r="AH126">
        <f t="shared" si="293"/>
        <v>19</v>
      </c>
      <c r="AI126">
        <f t="shared" si="294"/>
        <v>16</v>
      </c>
      <c r="AJ126">
        <f t="shared" si="295"/>
        <v>19</v>
      </c>
      <c r="AK126" t="str">
        <f t="shared" si="296"/>
        <v>4pm-7pm</v>
      </c>
      <c r="AL126" t="str">
        <f t="shared" si="297"/>
        <v>11.3am-7pm</v>
      </c>
      <c r="AM126" t="str">
        <f t="shared" si="298"/>
        <v>4pm-7pm</v>
      </c>
      <c r="AN126" t="str">
        <f t="shared" si="299"/>
        <v>4pm-7pm</v>
      </c>
      <c r="AO126" t="str">
        <f t="shared" si="300"/>
        <v>4pm-7pm</v>
      </c>
      <c r="AP126" t="str">
        <f t="shared" si="301"/>
        <v>4pm-7pm</v>
      </c>
      <c r="AQ126" t="str">
        <f t="shared" si="302"/>
        <v>4pm-7pm</v>
      </c>
      <c r="AR126" s="1" t="s">
        <v>561</v>
      </c>
      <c r="AV126" s="4" t="s">
        <v>28</v>
      </c>
      <c r="AW126" s="4" t="s">
        <v>29</v>
      </c>
      <c r="AX126" s="8" t="str">
        <f t="shared" si="303"/>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6" t="str">
        <f t="shared" si="304"/>
        <v/>
      </c>
      <c r="AZ126" t="str">
        <f t="shared" si="305"/>
        <v/>
      </c>
      <c r="BA126" t="str">
        <f t="shared" si="306"/>
        <v/>
      </c>
      <c r="BB126" t="str">
        <f t="shared" si="307"/>
        <v>&lt;img src=@img/drinkicon.png@&gt;</v>
      </c>
      <c r="BC126" t="str">
        <f t="shared" si="308"/>
        <v/>
      </c>
      <c r="BD126" t="str">
        <f t="shared" si="309"/>
        <v>&lt;img src=@img/drinkicon.png@&gt;</v>
      </c>
      <c r="BE126" t="str">
        <f t="shared" si="310"/>
        <v>drink  med capital</v>
      </c>
      <c r="BF126" t="str">
        <f t="shared" si="311"/>
        <v>Capital Hill</v>
      </c>
      <c r="BG126">
        <v>39.726928000000001</v>
      </c>
      <c r="BH126">
        <v>-104.982012</v>
      </c>
      <c r="BI126" t="str">
        <f t="shared" si="312"/>
        <v>[39.726928,-104.982012],</v>
      </c>
      <c r="BK126" t="str">
        <f t="shared" si="375"/>
        <v/>
      </c>
      <c r="BL126" s="7"/>
    </row>
    <row r="127" spans="2:64" ht="18.75" customHeight="1" x14ac:dyDescent="0.25">
      <c r="B127" t="s">
        <v>820</v>
      </c>
      <c r="C127" t="s">
        <v>721</v>
      </c>
      <c r="E127" t="s">
        <v>952</v>
      </c>
      <c r="G127" s="8" t="s">
        <v>821</v>
      </c>
      <c r="H127">
        <v>1500</v>
      </c>
      <c r="I127">
        <v>1900</v>
      </c>
      <c r="J127">
        <v>1500</v>
      </c>
      <c r="K127">
        <v>1900</v>
      </c>
      <c r="L127">
        <v>1500</v>
      </c>
      <c r="M127">
        <v>1900</v>
      </c>
      <c r="N127">
        <v>1500</v>
      </c>
      <c r="O127">
        <v>1900</v>
      </c>
      <c r="P127">
        <v>1500</v>
      </c>
      <c r="Q127">
        <v>1900</v>
      </c>
      <c r="R127">
        <v>1500</v>
      </c>
      <c r="S127">
        <v>1900</v>
      </c>
      <c r="T127">
        <v>1500</v>
      </c>
      <c r="U127">
        <v>1900</v>
      </c>
      <c r="V127" s="15" t="s">
        <v>920</v>
      </c>
      <c r="W127">
        <f t="shared" si="282"/>
        <v>15</v>
      </c>
      <c r="X127">
        <f t="shared" si="283"/>
        <v>19</v>
      </c>
      <c r="Y127">
        <f t="shared" si="284"/>
        <v>15</v>
      </c>
      <c r="Z127">
        <f t="shared" si="285"/>
        <v>19</v>
      </c>
      <c r="AA127">
        <f t="shared" si="286"/>
        <v>15</v>
      </c>
      <c r="AB127">
        <f t="shared" si="287"/>
        <v>19</v>
      </c>
      <c r="AC127">
        <f t="shared" si="288"/>
        <v>15</v>
      </c>
      <c r="AD127">
        <f t="shared" si="289"/>
        <v>19</v>
      </c>
      <c r="AE127">
        <f t="shared" si="290"/>
        <v>15</v>
      </c>
      <c r="AF127">
        <f t="shared" si="291"/>
        <v>19</v>
      </c>
      <c r="AG127">
        <f t="shared" si="292"/>
        <v>15</v>
      </c>
      <c r="AH127">
        <f t="shared" si="293"/>
        <v>19</v>
      </c>
      <c r="AI127">
        <f t="shared" si="294"/>
        <v>15</v>
      </c>
      <c r="AJ127">
        <f t="shared" si="295"/>
        <v>19</v>
      </c>
      <c r="AK127" t="str">
        <f t="shared" si="296"/>
        <v>3pm-7pm</v>
      </c>
      <c r="AL127" t="str">
        <f t="shared" si="297"/>
        <v>3pm-7pm</v>
      </c>
      <c r="AM127" t="str">
        <f t="shared" si="298"/>
        <v>3pm-7pm</v>
      </c>
      <c r="AN127" t="str">
        <f t="shared" si="299"/>
        <v>3pm-7pm</v>
      </c>
      <c r="AO127" t="str">
        <f t="shared" si="300"/>
        <v>3pm-7pm</v>
      </c>
      <c r="AP127" t="str">
        <f t="shared" si="301"/>
        <v>3pm-7pm</v>
      </c>
      <c r="AQ127" t="str">
        <f t="shared" si="302"/>
        <v>3pm-7pm</v>
      </c>
      <c r="AR127" t="s">
        <v>919</v>
      </c>
      <c r="AV127" s="4" t="s">
        <v>28</v>
      </c>
      <c r="AW127" s="4" t="s">
        <v>28</v>
      </c>
      <c r="AX127" s="8" t="str">
        <f t="shared" si="303"/>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7" t="str">
        <f t="shared" si="304"/>
        <v/>
      </c>
      <c r="AZ127" t="str">
        <f t="shared" si="305"/>
        <v/>
      </c>
      <c r="BA127" t="str">
        <f t="shared" si="306"/>
        <v/>
      </c>
      <c r="BB127" t="str">
        <f t="shared" si="307"/>
        <v>&lt;img src=@img/drinkicon.png@&gt;</v>
      </c>
      <c r="BC127" t="str">
        <f t="shared" si="308"/>
        <v>&lt;img src=@img/foodicon.png@&gt;</v>
      </c>
      <c r="BD127" t="str">
        <f t="shared" si="309"/>
        <v>&lt;img src=@img/drinkicon.png@&gt;&lt;img src=@img/foodicon.png@&gt;</v>
      </c>
      <c r="BE127" t="str">
        <f t="shared" si="310"/>
        <v>drink food  med dtc</v>
      </c>
      <c r="BF127" t="str">
        <f t="shared" si="311"/>
        <v>DTC</v>
      </c>
      <c r="BG127">
        <v>39.625340000000001</v>
      </c>
      <c r="BH127">
        <v>-104.893152</v>
      </c>
      <c r="BI127" t="str">
        <f t="shared" si="312"/>
        <v>[39.62534,-104.893152],</v>
      </c>
      <c r="BK127" t="str">
        <f t="shared" si="375"/>
        <v/>
      </c>
    </row>
    <row r="128" spans="2:64" ht="18.75" customHeight="1" x14ac:dyDescent="0.25">
      <c r="B128" t="s">
        <v>127</v>
      </c>
      <c r="C128" t="s">
        <v>718</v>
      </c>
      <c r="E128" t="s">
        <v>954</v>
      </c>
      <c r="G128" t="s">
        <v>474</v>
      </c>
      <c r="J128" t="s">
        <v>328</v>
      </c>
      <c r="K128" t="s">
        <v>330</v>
      </c>
      <c r="L128" t="s">
        <v>328</v>
      </c>
      <c r="M128" t="s">
        <v>330</v>
      </c>
      <c r="N128" t="s">
        <v>328</v>
      </c>
      <c r="O128" t="s">
        <v>330</v>
      </c>
      <c r="P128" t="s">
        <v>328</v>
      </c>
      <c r="Q128" t="s">
        <v>330</v>
      </c>
      <c r="R128" t="s">
        <v>328</v>
      </c>
      <c r="S128" t="s">
        <v>330</v>
      </c>
      <c r="V128" t="s">
        <v>284</v>
      </c>
      <c r="W128" t="str">
        <f t="shared" si="282"/>
        <v/>
      </c>
      <c r="X128" t="str">
        <f t="shared" si="283"/>
        <v/>
      </c>
      <c r="Y128">
        <f t="shared" si="284"/>
        <v>15</v>
      </c>
      <c r="Z128">
        <f t="shared" si="285"/>
        <v>18</v>
      </c>
      <c r="AA128">
        <f t="shared" si="286"/>
        <v>15</v>
      </c>
      <c r="AB128">
        <f t="shared" si="287"/>
        <v>18</v>
      </c>
      <c r="AC128">
        <f t="shared" si="288"/>
        <v>15</v>
      </c>
      <c r="AD128">
        <f t="shared" si="289"/>
        <v>18</v>
      </c>
      <c r="AE128">
        <f t="shared" si="290"/>
        <v>15</v>
      </c>
      <c r="AF128">
        <f t="shared" si="291"/>
        <v>18</v>
      </c>
      <c r="AG128">
        <f t="shared" si="292"/>
        <v>15</v>
      </c>
      <c r="AH128">
        <f t="shared" si="293"/>
        <v>18</v>
      </c>
      <c r="AI128" t="str">
        <f t="shared" si="294"/>
        <v/>
      </c>
      <c r="AJ128" t="str">
        <f t="shared" si="295"/>
        <v/>
      </c>
      <c r="AK128" t="str">
        <f t="shared" si="296"/>
        <v/>
      </c>
      <c r="AL128" t="str">
        <f t="shared" si="297"/>
        <v>3pm-6pm</v>
      </c>
      <c r="AM128" t="str">
        <f t="shared" si="298"/>
        <v>3pm-6pm</v>
      </c>
      <c r="AN128" t="str">
        <f t="shared" si="299"/>
        <v>3pm-6pm</v>
      </c>
      <c r="AO128" t="str">
        <f t="shared" si="300"/>
        <v>3pm-6pm</v>
      </c>
      <c r="AP128" t="str">
        <f t="shared" si="301"/>
        <v>3pm-6pm</v>
      </c>
      <c r="AQ128" t="str">
        <f t="shared" si="302"/>
        <v/>
      </c>
      <c r="AR128" s="2" t="s">
        <v>650</v>
      </c>
      <c r="AV128" s="4" t="s">
        <v>28</v>
      </c>
      <c r="AW128" s="4" t="s">
        <v>29</v>
      </c>
      <c r="AX128" s="8" t="str">
        <f t="shared" si="303"/>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8" t="str">
        <f t="shared" si="304"/>
        <v/>
      </c>
      <c r="AZ128" t="str">
        <f t="shared" si="305"/>
        <v/>
      </c>
      <c r="BA128" t="str">
        <f t="shared" si="306"/>
        <v/>
      </c>
      <c r="BB128" t="str">
        <f t="shared" si="307"/>
        <v>&lt;img src=@img/drinkicon.png@&gt;</v>
      </c>
      <c r="BC128" t="str">
        <f t="shared" si="308"/>
        <v/>
      </c>
      <c r="BD128" t="str">
        <f t="shared" si="309"/>
        <v>&lt;img src=@img/drinkicon.png@&gt;</v>
      </c>
      <c r="BE128" t="str">
        <f t="shared" si="310"/>
        <v>drink  low ranch</v>
      </c>
      <c r="BF128" t="str">
        <f t="shared" si="311"/>
        <v>Highlands Ranch</v>
      </c>
      <c r="BG128">
        <v>39.548974000000001</v>
      </c>
      <c r="BH128">
        <v>-105.03431999999999</v>
      </c>
      <c r="BI128" t="str">
        <f t="shared" si="312"/>
        <v>[39.548974,-105.03432],</v>
      </c>
      <c r="BK128" t="str">
        <f t="shared" si="375"/>
        <v/>
      </c>
      <c r="BL128" s="7"/>
    </row>
    <row r="129" spans="2:64" ht="18.75" customHeight="1" x14ac:dyDescent="0.25">
      <c r="B129" t="s">
        <v>158</v>
      </c>
      <c r="C129" t="s">
        <v>524</v>
      </c>
      <c r="E129" t="s">
        <v>954</v>
      </c>
      <c r="G129" t="s">
        <v>518</v>
      </c>
      <c r="L129" t="s">
        <v>343</v>
      </c>
      <c r="M129" t="s">
        <v>330</v>
      </c>
      <c r="N129" t="s">
        <v>343</v>
      </c>
      <c r="O129" t="s">
        <v>330</v>
      </c>
      <c r="P129" t="s">
        <v>343</v>
      </c>
      <c r="Q129" t="s">
        <v>330</v>
      </c>
      <c r="R129" t="s">
        <v>343</v>
      </c>
      <c r="S129" t="s">
        <v>330</v>
      </c>
      <c r="W129" t="str">
        <f t="shared" si="282"/>
        <v/>
      </c>
      <c r="X129" t="str">
        <f t="shared" si="283"/>
        <v/>
      </c>
      <c r="Y129" t="str">
        <f t="shared" si="284"/>
        <v/>
      </c>
      <c r="Z129" t="str">
        <f t="shared" si="285"/>
        <v/>
      </c>
      <c r="AA129">
        <f t="shared" si="286"/>
        <v>16.3</v>
      </c>
      <c r="AB129">
        <f t="shared" si="287"/>
        <v>18</v>
      </c>
      <c r="AC129">
        <f t="shared" si="288"/>
        <v>16.3</v>
      </c>
      <c r="AD129">
        <f t="shared" si="289"/>
        <v>18</v>
      </c>
      <c r="AE129">
        <f t="shared" si="290"/>
        <v>16.3</v>
      </c>
      <c r="AF129">
        <f t="shared" si="291"/>
        <v>18</v>
      </c>
      <c r="AG129">
        <f t="shared" si="292"/>
        <v>16.3</v>
      </c>
      <c r="AH129">
        <f t="shared" si="293"/>
        <v>18</v>
      </c>
      <c r="AI129" t="str">
        <f t="shared" si="294"/>
        <v/>
      </c>
      <c r="AJ129" t="str">
        <f t="shared" si="295"/>
        <v/>
      </c>
      <c r="AK129" t="str">
        <f t="shared" si="296"/>
        <v/>
      </c>
      <c r="AL129" t="str">
        <f t="shared" si="297"/>
        <v/>
      </c>
      <c r="AM129" t="str">
        <f t="shared" si="298"/>
        <v>4.3pm-6pm</v>
      </c>
      <c r="AN129" t="str">
        <f t="shared" si="299"/>
        <v>4.3pm-6pm</v>
      </c>
      <c r="AO129" t="str">
        <f t="shared" si="300"/>
        <v>4.3pm-6pm</v>
      </c>
      <c r="AP129" t="str">
        <f t="shared" si="301"/>
        <v>4.3pm-6pm</v>
      </c>
      <c r="AQ129" t="str">
        <f t="shared" si="302"/>
        <v/>
      </c>
      <c r="AR129" t="s">
        <v>692</v>
      </c>
      <c r="AV129" t="s">
        <v>29</v>
      </c>
      <c r="AW129" t="s">
        <v>29</v>
      </c>
      <c r="AX129" s="8" t="str">
        <f t="shared" si="303"/>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9" t="str">
        <f t="shared" si="304"/>
        <v/>
      </c>
      <c r="AZ129" t="str">
        <f t="shared" si="305"/>
        <v/>
      </c>
      <c r="BA129" t="str">
        <f t="shared" si="306"/>
        <v/>
      </c>
      <c r="BB129" t="str">
        <f t="shared" si="307"/>
        <v/>
      </c>
      <c r="BC129" t="str">
        <f t="shared" si="308"/>
        <v/>
      </c>
      <c r="BD129" t="str">
        <f t="shared" si="309"/>
        <v/>
      </c>
      <c r="BE129" t="str">
        <f t="shared" si="310"/>
        <v xml:space="preserve"> low Washington</v>
      </c>
      <c r="BF129" t="str">
        <f t="shared" si="311"/>
        <v>Washington Park</v>
      </c>
      <c r="BG129">
        <v>39.689124</v>
      </c>
      <c r="BH129">
        <v>-104.971554</v>
      </c>
      <c r="BI129" t="str">
        <f t="shared" si="312"/>
        <v>[39.689124,-104.971554],</v>
      </c>
      <c r="BK129" t="str">
        <f t="shared" si="375"/>
        <v/>
      </c>
      <c r="BL129" s="7"/>
    </row>
    <row r="130" spans="2:64" ht="18.75" customHeight="1" x14ac:dyDescent="0.25">
      <c r="B130" t="s">
        <v>1266</v>
      </c>
      <c r="C130" t="s">
        <v>218</v>
      </c>
      <c r="E130" t="s">
        <v>953</v>
      </c>
      <c r="G130" t="s">
        <v>475</v>
      </c>
      <c r="J130" t="s">
        <v>328</v>
      </c>
      <c r="K130" t="s">
        <v>329</v>
      </c>
      <c r="L130" t="s">
        <v>328</v>
      </c>
      <c r="M130" t="s">
        <v>329</v>
      </c>
      <c r="N130" t="s">
        <v>328</v>
      </c>
      <c r="O130" t="s">
        <v>329</v>
      </c>
      <c r="P130" t="s">
        <v>328</v>
      </c>
      <c r="Q130" t="s">
        <v>329</v>
      </c>
      <c r="R130" t="s">
        <v>328</v>
      </c>
      <c r="S130" t="s">
        <v>329</v>
      </c>
      <c r="V130" t="s">
        <v>1195</v>
      </c>
      <c r="W130" t="str">
        <f t="shared" si="282"/>
        <v/>
      </c>
      <c r="X130" t="str">
        <f t="shared" si="283"/>
        <v/>
      </c>
      <c r="Y130">
        <f t="shared" si="284"/>
        <v>15</v>
      </c>
      <c r="Z130">
        <f t="shared" si="285"/>
        <v>18.3</v>
      </c>
      <c r="AA130">
        <f t="shared" si="286"/>
        <v>15</v>
      </c>
      <c r="AB130">
        <f t="shared" si="287"/>
        <v>18.3</v>
      </c>
      <c r="AC130">
        <f t="shared" si="288"/>
        <v>15</v>
      </c>
      <c r="AD130">
        <f t="shared" si="289"/>
        <v>18.3</v>
      </c>
      <c r="AE130">
        <f t="shared" si="290"/>
        <v>15</v>
      </c>
      <c r="AF130">
        <f t="shared" si="291"/>
        <v>18.3</v>
      </c>
      <c r="AG130">
        <f t="shared" si="292"/>
        <v>15</v>
      </c>
      <c r="AH130">
        <f t="shared" si="293"/>
        <v>18.3</v>
      </c>
      <c r="AI130" t="str">
        <f t="shared" si="294"/>
        <v/>
      </c>
      <c r="AJ130" t="str">
        <f t="shared" si="295"/>
        <v/>
      </c>
      <c r="AK130" t="str">
        <f t="shared" si="296"/>
        <v/>
      </c>
      <c r="AL130" t="str">
        <f t="shared" si="297"/>
        <v>3pm-6.3pm</v>
      </c>
      <c r="AM130" t="str">
        <f t="shared" si="298"/>
        <v>3pm-6.3pm</v>
      </c>
      <c r="AN130" t="str">
        <f t="shared" si="299"/>
        <v>3pm-6.3pm</v>
      </c>
      <c r="AO130" t="str">
        <f t="shared" si="300"/>
        <v>3pm-6.3pm</v>
      </c>
      <c r="AP130" t="str">
        <f t="shared" si="301"/>
        <v>3pm-6.3pm</v>
      </c>
      <c r="AQ130" t="str">
        <f t="shared" si="302"/>
        <v/>
      </c>
      <c r="AR130" s="1" t="s">
        <v>651</v>
      </c>
      <c r="AU130" s="4"/>
      <c r="AV130" s="4" t="s">
        <v>28</v>
      </c>
      <c r="AW130" s="4" t="s">
        <v>28</v>
      </c>
      <c r="AX130" s="8" t="str">
        <f t="shared" si="303"/>
        <v>{
    'name': "Guard and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30" t="str">
        <f t="shared" si="304"/>
        <v/>
      </c>
      <c r="AZ130" t="str">
        <f t="shared" si="305"/>
        <v/>
      </c>
      <c r="BA130" t="str">
        <f t="shared" si="306"/>
        <v/>
      </c>
      <c r="BB130" t="str">
        <f t="shared" si="307"/>
        <v>&lt;img src=@img/drinkicon.png@&gt;</v>
      </c>
      <c r="BC130" t="str">
        <f t="shared" si="308"/>
        <v>&lt;img src=@img/foodicon.png@&gt;</v>
      </c>
      <c r="BD130" t="str">
        <f t="shared" si="309"/>
        <v>&lt;img src=@img/drinkicon.png@&gt;&lt;img src=@img/foodicon.png@&gt;</v>
      </c>
      <c r="BE130" t="str">
        <f t="shared" si="310"/>
        <v>drink food  high Downtown</v>
      </c>
      <c r="BF130" t="str">
        <f t="shared" si="311"/>
        <v>Downtown</v>
      </c>
      <c r="BG130">
        <v>39.747703999999999</v>
      </c>
      <c r="BH130">
        <v>-104.989786</v>
      </c>
      <c r="BI130" t="str">
        <f t="shared" si="312"/>
        <v>[39.747704,-104.989786],</v>
      </c>
      <c r="BK130" t="str">
        <f t="shared" si="375"/>
        <v/>
      </c>
      <c r="BL130" s="7"/>
    </row>
    <row r="131" spans="2:64" ht="18.75" customHeight="1" x14ac:dyDescent="0.25">
      <c r="B131" t="s">
        <v>1175</v>
      </c>
      <c r="C131" t="s">
        <v>228</v>
      </c>
      <c r="E131" t="s">
        <v>952</v>
      </c>
      <c r="G131" t="s">
        <v>1176</v>
      </c>
      <c r="H131">
        <v>1530</v>
      </c>
      <c r="I131">
        <v>1700</v>
      </c>
      <c r="J131">
        <v>1530</v>
      </c>
      <c r="K131">
        <v>1700</v>
      </c>
      <c r="L131">
        <v>1530</v>
      </c>
      <c r="M131">
        <v>1700</v>
      </c>
      <c r="N131">
        <v>1530</v>
      </c>
      <c r="O131">
        <v>1700</v>
      </c>
      <c r="P131">
        <v>1530</v>
      </c>
      <c r="Q131">
        <v>1700</v>
      </c>
      <c r="R131">
        <v>1530</v>
      </c>
      <c r="S131">
        <v>1700</v>
      </c>
      <c r="T131">
        <v>1530</v>
      </c>
      <c r="U131">
        <v>1700</v>
      </c>
      <c r="V131" t="s">
        <v>1177</v>
      </c>
      <c r="W131">
        <f t="shared" ref="W131" si="409">IF(H131&gt;0,H131/100,"")</f>
        <v>15.3</v>
      </c>
      <c r="X131">
        <f t="shared" ref="X131" si="410">IF(I131&gt;0,I131/100,"")</f>
        <v>17</v>
      </c>
      <c r="Y131">
        <f t="shared" ref="Y131" si="411">IF(J131&gt;0,J131/100,"")</f>
        <v>15.3</v>
      </c>
      <c r="Z131">
        <f t="shared" ref="Z131" si="412">IF(K131&gt;0,K131/100,"")</f>
        <v>17</v>
      </c>
      <c r="AA131">
        <f t="shared" ref="AA131" si="413">IF(L131&gt;0,L131/100,"")</f>
        <v>15.3</v>
      </c>
      <c r="AB131">
        <f t="shared" ref="AB131" si="414">IF(M131&gt;0,M131/100,"")</f>
        <v>17</v>
      </c>
      <c r="AC131">
        <f t="shared" ref="AC131" si="415">IF(N131&gt;0,N131/100,"")</f>
        <v>15.3</v>
      </c>
      <c r="AD131">
        <f t="shared" ref="AD131" si="416">IF(O131&gt;0,O131/100,"")</f>
        <v>17</v>
      </c>
      <c r="AE131">
        <f t="shared" ref="AE131" si="417">IF(P131&gt;0,P131/100,"")</f>
        <v>15.3</v>
      </c>
      <c r="AF131">
        <f t="shared" ref="AF131" si="418">IF(Q131&gt;0,Q131/100,"")</f>
        <v>17</v>
      </c>
      <c r="AG131">
        <f t="shared" ref="AG131" si="419">IF(R131&gt;0,R131/100,"")</f>
        <v>15.3</v>
      </c>
      <c r="AH131">
        <f t="shared" ref="AH131" si="420">IF(S131&gt;0,S131/100,"")</f>
        <v>17</v>
      </c>
      <c r="AI131">
        <f t="shared" ref="AI131" si="421">IF(T131&gt;0,T131/100,"")</f>
        <v>15.3</v>
      </c>
      <c r="AJ131">
        <f t="shared" ref="AJ131" si="422">IF(U131&gt;0,U131/100,"")</f>
        <v>17</v>
      </c>
      <c r="AK131" t="str">
        <f t="shared" ref="AK131" si="423">IF(H131&gt;0,CONCATENATE(IF(W131&lt;=12,W131,W131-12),IF(OR(W131&lt;12,W131=24),"am","pm"),"-",IF(X131&lt;=12,X131,X131-12),IF(OR(X131&lt;12,X131=24),"am","pm")),"")</f>
        <v>3.3pm-5pm</v>
      </c>
      <c r="AL131" t="str">
        <f t="shared" ref="AL131" si="424">IF(J131&gt;0,CONCATENATE(IF(Y131&lt;=12,Y131,Y131-12),IF(OR(Y131&lt;12,Y131=24),"am","pm"),"-",IF(Z131&lt;=12,Z131,Z131-12),IF(OR(Z131&lt;12,Z131=24),"am","pm")),"")</f>
        <v>3.3pm-5pm</v>
      </c>
      <c r="AM131" t="str">
        <f t="shared" ref="AM131" si="425">IF(L131&gt;0,CONCATENATE(IF(AA131&lt;=12,AA131,AA131-12),IF(OR(AA131&lt;12,AA131=24),"am","pm"),"-",IF(AB131&lt;=12,AB131,AB131-12),IF(OR(AB131&lt;12,AB131=24),"am","pm")),"")</f>
        <v>3.3pm-5pm</v>
      </c>
      <c r="AN131" t="str">
        <f t="shared" ref="AN131" si="426">IF(N131&gt;0,CONCATENATE(IF(AC131&lt;=12,AC131,AC131-12),IF(OR(AC131&lt;12,AC131=24),"am","pm"),"-",IF(AD131&lt;=12,AD131,AD131-12),IF(OR(AD131&lt;12,AD131=24),"am","pm")),"")</f>
        <v>3.3pm-5pm</v>
      </c>
      <c r="AO131" t="str">
        <f t="shared" ref="AO131" si="427">IF(P131&gt;0,CONCATENATE(IF(AE131&lt;=12,AE131,AE131-12),IF(OR(AE131&lt;12,AE131=24),"am","pm"),"-",IF(AF131&lt;=12,AF131,AF131-12),IF(OR(AF131&lt;12,AF131=24),"am","pm")),"")</f>
        <v>3.3pm-5pm</v>
      </c>
      <c r="AP131" t="str">
        <f t="shared" ref="AP131" si="428">IF(R131&gt;0,CONCATENATE(IF(AG131&lt;=12,AG131,AG131-12),IF(OR(AG131&lt;12,AG131=24),"am","pm"),"-",IF(AH131&lt;=12,AH131,AH131-12),IF(OR(AH131&lt;12,AH131=24),"am","pm")),"")</f>
        <v>3.3pm-5pm</v>
      </c>
      <c r="AQ131" t="str">
        <f t="shared" ref="AQ131" si="429">IF(T131&gt;0,CONCATENATE(IF(AI131&lt;=12,AI131,AI131-12),IF(OR(AI131&lt;12,AI131=24),"am","pm"),"-",IF(AJ131&lt;=12,AJ131,AJ131-12),IF(OR(AJ131&lt;12,AJ131=24),"am","pm")),"")</f>
        <v>3.3pm-5pm</v>
      </c>
      <c r="AR131" s="1" t="s">
        <v>1178</v>
      </c>
      <c r="AU131" s="4"/>
      <c r="AV131" s="4" t="s">
        <v>28</v>
      </c>
      <c r="AW131" s="4" t="s">
        <v>28</v>
      </c>
      <c r="AX131" s="8" t="str">
        <f t="shared" ref="AX131" si="430">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31" t="str">
        <f t="shared" ref="AY131" si="431">IF(AS131&gt;0,"&lt;img src=@img/outdoor.png@&gt;","")</f>
        <v/>
      </c>
      <c r="AZ131" t="str">
        <f t="shared" ref="AZ131" si="432">IF(AT131&gt;0,"&lt;img src=@img/pets.png@&gt;","")</f>
        <v/>
      </c>
      <c r="BA131" t="str">
        <f t="shared" ref="BA131" si="433">IF(AU131="hard","&lt;img src=@img/hard.png@&gt;",IF(AU131="medium","&lt;img src=@img/medium.png@&gt;",IF(AU131="easy","&lt;img src=@img/easy.png@&gt;","")))</f>
        <v/>
      </c>
      <c r="BB131" t="str">
        <f t="shared" ref="BB131" si="434">IF(AV131="true","&lt;img src=@img/drinkicon.png@&gt;","")</f>
        <v>&lt;img src=@img/drinkicon.png@&gt;</v>
      </c>
      <c r="BC131" t="str">
        <f t="shared" ref="BC131" si="435">IF(AW131="true","&lt;img src=@img/foodicon.png@&gt;","")</f>
        <v>&lt;img src=@img/foodicon.png@&gt;</v>
      </c>
      <c r="BD131" t="str">
        <f t="shared" ref="BD131" si="436">CONCATENATE(AY131,AZ131,BA131,BB131,BC131,BK131)</f>
        <v>&lt;img src=@img/drinkicon.png@&gt;&lt;img src=@img/foodicon.png@&gt;</v>
      </c>
      <c r="BE131" t="str">
        <f t="shared" ref="BE131" si="437">CONCATENATE(IF(AS131&gt;0,"outdoor ",""),IF(AT131&gt;0,"pet ",""),IF(AV131="true","drink ",""),IF(AW131="true","food ",""),AU131," ",E131," ",C131,IF(BJ131=TRUE," kid",""))</f>
        <v>drink food  med Ballpark</v>
      </c>
      <c r="BF131" t="str">
        <f t="shared" ref="BF131" si="438">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Ballpark</v>
      </c>
      <c r="BG131">
        <v>39.745061</v>
      </c>
      <c r="BH131">
        <v>-104.987407</v>
      </c>
      <c r="BI131" t="str">
        <f t="shared" ref="BI131" si="439">CONCATENATE("[",BG131,",",BH131,"],")</f>
        <v>[39.745061,-104.987407],</v>
      </c>
      <c r="BL131" s="7"/>
    </row>
    <row r="132" spans="2:64" ht="18.75" customHeight="1" x14ac:dyDescent="0.25">
      <c r="B132" t="s">
        <v>1267</v>
      </c>
      <c r="C132" t="s">
        <v>228</v>
      </c>
      <c r="E132" t="s">
        <v>952</v>
      </c>
      <c r="G132" t="s">
        <v>382</v>
      </c>
      <c r="J132" t="s">
        <v>338</v>
      </c>
      <c r="K132" t="s">
        <v>330</v>
      </c>
      <c r="L132" t="s">
        <v>338</v>
      </c>
      <c r="M132" t="s">
        <v>330</v>
      </c>
      <c r="N132" t="s">
        <v>338</v>
      </c>
      <c r="O132" t="s">
        <v>330</v>
      </c>
      <c r="P132" t="s">
        <v>338</v>
      </c>
      <c r="Q132" t="s">
        <v>330</v>
      </c>
      <c r="R132" t="s">
        <v>338</v>
      </c>
      <c r="S132" t="s">
        <v>330</v>
      </c>
      <c r="V132" t="s">
        <v>963</v>
      </c>
      <c r="W132" t="str">
        <f t="shared" si="282"/>
        <v/>
      </c>
      <c r="X132" t="str">
        <f t="shared" si="283"/>
        <v/>
      </c>
      <c r="Y132">
        <f t="shared" si="284"/>
        <v>14</v>
      </c>
      <c r="Z132">
        <f t="shared" si="285"/>
        <v>18</v>
      </c>
      <c r="AA132">
        <f t="shared" si="286"/>
        <v>14</v>
      </c>
      <c r="AB132">
        <f t="shared" si="287"/>
        <v>18</v>
      </c>
      <c r="AC132">
        <f t="shared" si="288"/>
        <v>14</v>
      </c>
      <c r="AD132">
        <f t="shared" si="289"/>
        <v>18</v>
      </c>
      <c r="AE132">
        <f t="shared" si="290"/>
        <v>14</v>
      </c>
      <c r="AF132">
        <f t="shared" si="291"/>
        <v>18</v>
      </c>
      <c r="AG132">
        <f t="shared" si="292"/>
        <v>14</v>
      </c>
      <c r="AH132">
        <f t="shared" si="293"/>
        <v>18</v>
      </c>
      <c r="AI132" t="str">
        <f t="shared" si="294"/>
        <v/>
      </c>
      <c r="AJ132" t="str">
        <f t="shared" si="295"/>
        <v/>
      </c>
      <c r="AK132" t="str">
        <f t="shared" si="296"/>
        <v/>
      </c>
      <c r="AL132" t="str">
        <f t="shared" si="297"/>
        <v>2pm-6pm</v>
      </c>
      <c r="AM132" t="str">
        <f t="shared" si="298"/>
        <v>2pm-6pm</v>
      </c>
      <c r="AN132" t="str">
        <f t="shared" si="299"/>
        <v>2pm-6pm</v>
      </c>
      <c r="AO132" t="str">
        <f t="shared" si="300"/>
        <v>2pm-6pm</v>
      </c>
      <c r="AP132" t="str">
        <f t="shared" si="301"/>
        <v>2pm-6pm</v>
      </c>
      <c r="AQ132" t="str">
        <f t="shared" si="302"/>
        <v/>
      </c>
      <c r="AR132" s="1" t="s">
        <v>562</v>
      </c>
      <c r="AV132" s="4" t="s">
        <v>28</v>
      </c>
      <c r="AW132" s="4" t="s">
        <v>29</v>
      </c>
      <c r="AX132" s="8" t="str">
        <f t="shared" si="303"/>
        <v>{
    'name': "Hayters and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32" t="str">
        <f t="shared" si="304"/>
        <v/>
      </c>
      <c r="AZ132" t="str">
        <f t="shared" si="305"/>
        <v/>
      </c>
      <c r="BA132" t="str">
        <f t="shared" si="306"/>
        <v/>
      </c>
      <c r="BB132" t="str">
        <f t="shared" si="307"/>
        <v>&lt;img src=@img/drinkicon.png@&gt;</v>
      </c>
      <c r="BC132" t="str">
        <f t="shared" si="308"/>
        <v/>
      </c>
      <c r="BD132" t="str">
        <f t="shared" si="309"/>
        <v>&lt;img src=@img/drinkicon.png@&gt;</v>
      </c>
      <c r="BE132" t="str">
        <f t="shared" si="310"/>
        <v>drink  med Ballpark</v>
      </c>
      <c r="BF132" t="str">
        <f t="shared" si="311"/>
        <v>Ballpark</v>
      </c>
      <c r="BG132">
        <v>39.753548000000002</v>
      </c>
      <c r="BH132">
        <v>-104.99488100000001</v>
      </c>
      <c r="BI132" t="str">
        <f t="shared" si="312"/>
        <v>[39.753548,-104.994881],</v>
      </c>
      <c r="BK132" t="str">
        <f t="shared" si="375"/>
        <v/>
      </c>
      <c r="BL132" s="7"/>
    </row>
    <row r="133" spans="2:64" ht="18.75" customHeight="1" x14ac:dyDescent="0.25">
      <c r="B133" t="s">
        <v>1179</v>
      </c>
      <c r="C133" t="s">
        <v>228</v>
      </c>
      <c r="E133" t="s">
        <v>952</v>
      </c>
      <c r="G133" t="s">
        <v>1180</v>
      </c>
      <c r="H133">
        <v>1630</v>
      </c>
      <c r="I133">
        <v>2100</v>
      </c>
      <c r="J133">
        <v>1500</v>
      </c>
      <c r="K133">
        <v>1800</v>
      </c>
      <c r="L133">
        <v>1500</v>
      </c>
      <c r="M133">
        <v>1800</v>
      </c>
      <c r="N133">
        <v>1500</v>
      </c>
      <c r="O133">
        <v>1800</v>
      </c>
      <c r="P133">
        <v>1500</v>
      </c>
      <c r="Q133">
        <v>1800</v>
      </c>
      <c r="R133">
        <v>1500</v>
      </c>
      <c r="S133">
        <v>1800</v>
      </c>
      <c r="T133">
        <v>1500</v>
      </c>
      <c r="U133">
        <v>1800</v>
      </c>
      <c r="V133" t="s">
        <v>1182</v>
      </c>
      <c r="W133">
        <f t="shared" ref="W133" si="440">IF(H133&gt;0,H133/100,"")</f>
        <v>16.3</v>
      </c>
      <c r="X133">
        <f t="shared" ref="X133" si="441">IF(I133&gt;0,I133/100,"")</f>
        <v>21</v>
      </c>
      <c r="Y133">
        <f t="shared" ref="Y133" si="442">IF(J133&gt;0,J133/100,"")</f>
        <v>15</v>
      </c>
      <c r="Z133">
        <f t="shared" ref="Z133" si="443">IF(K133&gt;0,K133/100,"")</f>
        <v>18</v>
      </c>
      <c r="AA133">
        <f t="shared" ref="AA133" si="444">IF(L133&gt;0,L133/100,"")</f>
        <v>15</v>
      </c>
      <c r="AB133">
        <f t="shared" ref="AB133" si="445">IF(M133&gt;0,M133/100,"")</f>
        <v>18</v>
      </c>
      <c r="AC133">
        <f t="shared" ref="AC133" si="446">IF(N133&gt;0,N133/100,"")</f>
        <v>15</v>
      </c>
      <c r="AD133">
        <f t="shared" ref="AD133" si="447">IF(O133&gt;0,O133/100,"")</f>
        <v>18</v>
      </c>
      <c r="AE133">
        <f t="shared" ref="AE133" si="448">IF(P133&gt;0,P133/100,"")</f>
        <v>15</v>
      </c>
      <c r="AF133">
        <f t="shared" ref="AF133" si="449">IF(Q133&gt;0,Q133/100,"")</f>
        <v>18</v>
      </c>
      <c r="AG133">
        <f t="shared" ref="AG133" si="450">IF(R133&gt;0,R133/100,"")</f>
        <v>15</v>
      </c>
      <c r="AH133">
        <f t="shared" ref="AH133" si="451">IF(S133&gt;0,S133/100,"")</f>
        <v>18</v>
      </c>
      <c r="AI133">
        <f t="shared" ref="AI133" si="452">IF(T133&gt;0,T133/100,"")</f>
        <v>15</v>
      </c>
      <c r="AJ133">
        <f t="shared" ref="AJ133" si="453">IF(U133&gt;0,U133/100,"")</f>
        <v>18</v>
      </c>
      <c r="AK133" t="str">
        <f t="shared" ref="AK133" si="454">IF(H133&gt;0,CONCATENATE(IF(W133&lt;=12,W133,W133-12),IF(OR(W133&lt;12,W133=24),"am","pm"),"-",IF(X133&lt;=12,X133,X133-12),IF(OR(X133&lt;12,X133=24),"am","pm")),"")</f>
        <v>4.3pm-9pm</v>
      </c>
      <c r="AL133" t="str">
        <f t="shared" ref="AL133" si="455">IF(J133&gt;0,CONCATENATE(IF(Y133&lt;=12,Y133,Y133-12),IF(OR(Y133&lt;12,Y133=24),"am","pm"),"-",IF(Z133&lt;=12,Z133,Z133-12),IF(OR(Z133&lt;12,Z133=24),"am","pm")),"")</f>
        <v>3pm-6pm</v>
      </c>
      <c r="AM133" t="str">
        <f t="shared" ref="AM133" si="456">IF(L133&gt;0,CONCATENATE(IF(AA133&lt;=12,AA133,AA133-12),IF(OR(AA133&lt;12,AA133=24),"am","pm"),"-",IF(AB133&lt;=12,AB133,AB133-12),IF(OR(AB133&lt;12,AB133=24),"am","pm")),"")</f>
        <v>3pm-6pm</v>
      </c>
      <c r="AN133" t="str">
        <f t="shared" ref="AN133" si="457">IF(N133&gt;0,CONCATENATE(IF(AC133&lt;=12,AC133,AC133-12),IF(OR(AC133&lt;12,AC133=24),"am","pm"),"-",IF(AD133&lt;=12,AD133,AD133-12),IF(OR(AD133&lt;12,AD133=24),"am","pm")),"")</f>
        <v>3pm-6pm</v>
      </c>
      <c r="AO133" t="str">
        <f t="shared" ref="AO133" si="458">IF(P133&gt;0,CONCATENATE(IF(AE133&lt;=12,AE133,AE133-12),IF(OR(AE133&lt;12,AE133=24),"am","pm"),"-",IF(AF133&lt;=12,AF133,AF133-12),IF(OR(AF133&lt;12,AF133=24),"am","pm")),"")</f>
        <v>3pm-6pm</v>
      </c>
      <c r="AP133" t="str">
        <f t="shared" ref="AP133" si="459">IF(R133&gt;0,CONCATENATE(IF(AG133&lt;=12,AG133,AG133-12),IF(OR(AG133&lt;12,AG133=24),"am","pm"),"-",IF(AH133&lt;=12,AH133,AH133-12),IF(OR(AH133&lt;12,AH133=24),"am","pm")),"")</f>
        <v>3pm-6pm</v>
      </c>
      <c r="AQ133" t="str">
        <f t="shared" ref="AQ133" si="460">IF(T133&gt;0,CONCATENATE(IF(AI133&lt;=12,AI133,AI133-12),IF(OR(AI133&lt;12,AI133=24),"am","pm"),"-",IF(AJ133&lt;=12,AJ133,AJ133-12),IF(OR(AJ133&lt;12,AJ133=24),"am","pm")),"")</f>
        <v>3pm-6pm</v>
      </c>
      <c r="AR133" s="1" t="s">
        <v>1181</v>
      </c>
      <c r="AV133" s="4" t="s">
        <v>28</v>
      </c>
      <c r="AW133" s="4" t="s">
        <v>28</v>
      </c>
      <c r="AX133" s="8" t="str">
        <f t="shared" ref="AX133" si="461">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33" t="str">
        <f t="shared" ref="AY133" si="462">IF(AS133&gt;0,"&lt;img src=@img/outdoor.png@&gt;","")</f>
        <v/>
      </c>
      <c r="AZ133" t="str">
        <f t="shared" ref="AZ133" si="463">IF(AT133&gt;0,"&lt;img src=@img/pets.png@&gt;","")</f>
        <v/>
      </c>
      <c r="BA133" t="str">
        <f t="shared" ref="BA133" si="464">IF(AU133="hard","&lt;img src=@img/hard.png@&gt;",IF(AU133="medium","&lt;img src=@img/medium.png@&gt;",IF(AU133="easy","&lt;img src=@img/easy.png@&gt;","")))</f>
        <v/>
      </c>
      <c r="BB133" t="str">
        <f t="shared" ref="BB133" si="465">IF(AV133="true","&lt;img src=@img/drinkicon.png@&gt;","")</f>
        <v>&lt;img src=@img/drinkicon.png@&gt;</v>
      </c>
      <c r="BC133" t="str">
        <f t="shared" ref="BC133" si="466">IF(AW133="true","&lt;img src=@img/foodicon.png@&gt;","")</f>
        <v>&lt;img src=@img/foodicon.png@&gt;</v>
      </c>
      <c r="BD133" t="str">
        <f t="shared" ref="BD133" si="467">CONCATENATE(AY133,AZ133,BA133,BB133,BC133,BK133)</f>
        <v>&lt;img src=@img/drinkicon.png@&gt;&lt;img src=@img/foodicon.png@&gt;</v>
      </c>
      <c r="BE133" t="str">
        <f t="shared" ref="BE133" si="468">CONCATENATE(IF(AS133&gt;0,"outdoor ",""),IF(AT133&gt;0,"pet ",""),IF(AV133="true","drink ",""),IF(AW133="true","food ",""),AU133," ",E133," ",C133,IF(BJ133=TRUE," kid",""))</f>
        <v>drink food  med Ballpark</v>
      </c>
      <c r="BF133" t="str">
        <f t="shared" ref="BF133" si="469">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Ballpark</v>
      </c>
      <c r="BG133">
        <v>39.755532899999999</v>
      </c>
      <c r="BH133">
        <v>-105.0000615</v>
      </c>
      <c r="BI133" t="str">
        <f t="shared" ref="BI133" si="470">CONCATENATE("[",BG133,",",BH133,"],")</f>
        <v>[39.7555329,-105.0000615],</v>
      </c>
      <c r="BL133" s="7"/>
    </row>
    <row r="134" spans="2:64" ht="18.75" customHeight="1" x14ac:dyDescent="0.25">
      <c r="B134" t="s">
        <v>77</v>
      </c>
      <c r="C134" t="s">
        <v>719</v>
      </c>
      <c r="E134" t="s">
        <v>952</v>
      </c>
      <c r="G134" t="s">
        <v>383</v>
      </c>
      <c r="J134" t="s">
        <v>328</v>
      </c>
      <c r="K134" t="s">
        <v>329</v>
      </c>
      <c r="L134" t="s">
        <v>328</v>
      </c>
      <c r="M134" t="s">
        <v>329</v>
      </c>
      <c r="N134" t="s">
        <v>328</v>
      </c>
      <c r="O134" t="s">
        <v>329</v>
      </c>
      <c r="P134" t="s">
        <v>328</v>
      </c>
      <c r="Q134" t="s">
        <v>329</v>
      </c>
      <c r="R134" t="s">
        <v>328</v>
      </c>
      <c r="S134" t="s">
        <v>329</v>
      </c>
      <c r="V134" t="s">
        <v>964</v>
      </c>
      <c r="W134" t="str">
        <f t="shared" si="282"/>
        <v/>
      </c>
      <c r="X134" t="str">
        <f t="shared" si="283"/>
        <v/>
      </c>
      <c r="Y134">
        <f t="shared" si="284"/>
        <v>15</v>
      </c>
      <c r="Z134">
        <f t="shared" si="285"/>
        <v>18.3</v>
      </c>
      <c r="AA134">
        <f t="shared" si="286"/>
        <v>15</v>
      </c>
      <c r="AB134">
        <f t="shared" si="287"/>
        <v>18.3</v>
      </c>
      <c r="AC134">
        <f t="shared" si="288"/>
        <v>15</v>
      </c>
      <c r="AD134">
        <f t="shared" si="289"/>
        <v>18.3</v>
      </c>
      <c r="AE134">
        <f t="shared" si="290"/>
        <v>15</v>
      </c>
      <c r="AF134">
        <f t="shared" si="291"/>
        <v>18.3</v>
      </c>
      <c r="AG134">
        <f t="shared" si="292"/>
        <v>15</v>
      </c>
      <c r="AH134">
        <f t="shared" si="293"/>
        <v>18.3</v>
      </c>
      <c r="AI134" t="str">
        <f t="shared" si="294"/>
        <v/>
      </c>
      <c r="AJ134" t="str">
        <f t="shared" si="295"/>
        <v/>
      </c>
      <c r="AK134" t="str">
        <f t="shared" si="296"/>
        <v/>
      </c>
      <c r="AL134" t="str">
        <f t="shared" si="297"/>
        <v>3pm-6.3pm</v>
      </c>
      <c r="AM134" t="str">
        <f t="shared" si="298"/>
        <v>3pm-6.3pm</v>
      </c>
      <c r="AN134" t="str">
        <f t="shared" si="299"/>
        <v>3pm-6.3pm</v>
      </c>
      <c r="AO134" t="str">
        <f t="shared" si="300"/>
        <v>3pm-6.3pm</v>
      </c>
      <c r="AP134" t="str">
        <f t="shared" si="301"/>
        <v>3pm-6.3pm</v>
      </c>
      <c r="AQ134" t="str">
        <f t="shared" si="302"/>
        <v/>
      </c>
      <c r="AR134" t="s">
        <v>563</v>
      </c>
      <c r="AS134" t="s">
        <v>325</v>
      </c>
      <c r="AV134" s="4" t="s">
        <v>28</v>
      </c>
      <c r="AW134" s="4" t="s">
        <v>327</v>
      </c>
      <c r="AX134" s="8" t="str">
        <f t="shared" si="303"/>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34" t="str">
        <f t="shared" si="304"/>
        <v>&lt;img src=@img/outdoor.png@&gt;</v>
      </c>
      <c r="AZ134" t="str">
        <f t="shared" si="305"/>
        <v/>
      </c>
      <c r="BA134" t="str">
        <f t="shared" si="306"/>
        <v/>
      </c>
      <c r="BB134" t="str">
        <f t="shared" si="307"/>
        <v>&lt;img src=@img/drinkicon.png@&gt;</v>
      </c>
      <c r="BC134" t="str">
        <f t="shared" si="308"/>
        <v/>
      </c>
      <c r="BD134" t="str">
        <f t="shared" si="309"/>
        <v>&lt;img src=@img/outdoor.png@&gt;&lt;img src=@img/drinkicon.png@&gt;</v>
      </c>
      <c r="BE134" t="str">
        <f t="shared" si="310"/>
        <v>outdoor drink  med highlands</v>
      </c>
      <c r="BF134" t="str">
        <f t="shared" si="311"/>
        <v>Highlands</v>
      </c>
      <c r="BG134">
        <v>39.762279999999997</v>
      </c>
      <c r="BH134">
        <v>-105.01330299999999</v>
      </c>
      <c r="BI134" t="str">
        <f t="shared" si="312"/>
        <v>[39.76228,-105.013303],</v>
      </c>
      <c r="BK134" t="str">
        <f t="shared" si="375"/>
        <v/>
      </c>
      <c r="BL134" s="7"/>
    </row>
    <row r="135" spans="2:64" ht="18.75" customHeight="1" x14ac:dyDescent="0.25">
      <c r="B135" t="s">
        <v>78</v>
      </c>
      <c r="C135" t="s">
        <v>719</v>
      </c>
      <c r="E135" t="s">
        <v>952</v>
      </c>
      <c r="G135" t="s">
        <v>384</v>
      </c>
      <c r="H135" t="s">
        <v>335</v>
      </c>
      <c r="I135" t="s">
        <v>331</v>
      </c>
      <c r="J135" t="s">
        <v>335</v>
      </c>
      <c r="K135" t="s">
        <v>331</v>
      </c>
      <c r="L135" t="s">
        <v>335</v>
      </c>
      <c r="M135" t="s">
        <v>331</v>
      </c>
      <c r="N135" t="s">
        <v>335</v>
      </c>
      <c r="O135" t="s">
        <v>331</v>
      </c>
      <c r="P135" t="s">
        <v>335</v>
      </c>
      <c r="Q135" t="s">
        <v>331</v>
      </c>
      <c r="R135" t="s">
        <v>335</v>
      </c>
      <c r="S135" t="s">
        <v>331</v>
      </c>
      <c r="T135" t="s">
        <v>335</v>
      </c>
      <c r="U135" t="s">
        <v>331</v>
      </c>
      <c r="V135" t="s">
        <v>229</v>
      </c>
      <c r="W135">
        <f t="shared" si="282"/>
        <v>16</v>
      </c>
      <c r="X135">
        <f t="shared" si="283"/>
        <v>19</v>
      </c>
      <c r="Y135">
        <f t="shared" si="284"/>
        <v>16</v>
      </c>
      <c r="Z135">
        <f t="shared" si="285"/>
        <v>19</v>
      </c>
      <c r="AA135">
        <f t="shared" si="286"/>
        <v>16</v>
      </c>
      <c r="AB135">
        <f t="shared" si="287"/>
        <v>19</v>
      </c>
      <c r="AC135">
        <f t="shared" si="288"/>
        <v>16</v>
      </c>
      <c r="AD135">
        <f t="shared" si="289"/>
        <v>19</v>
      </c>
      <c r="AE135">
        <f t="shared" si="290"/>
        <v>16</v>
      </c>
      <c r="AF135">
        <f t="shared" si="291"/>
        <v>19</v>
      </c>
      <c r="AG135">
        <f t="shared" si="292"/>
        <v>16</v>
      </c>
      <c r="AH135">
        <f t="shared" si="293"/>
        <v>19</v>
      </c>
      <c r="AI135">
        <f t="shared" si="294"/>
        <v>16</v>
      </c>
      <c r="AJ135">
        <f t="shared" si="295"/>
        <v>19</v>
      </c>
      <c r="AK135" t="str">
        <f t="shared" si="296"/>
        <v>4pm-7pm</v>
      </c>
      <c r="AL135" t="str">
        <f t="shared" si="297"/>
        <v>4pm-7pm</v>
      </c>
      <c r="AM135" t="str">
        <f t="shared" si="298"/>
        <v>4pm-7pm</v>
      </c>
      <c r="AN135" t="str">
        <f t="shared" si="299"/>
        <v>4pm-7pm</v>
      </c>
      <c r="AO135" t="str">
        <f t="shared" si="300"/>
        <v>4pm-7pm</v>
      </c>
      <c r="AP135" t="str">
        <f t="shared" si="301"/>
        <v>4pm-7pm</v>
      </c>
      <c r="AQ135" t="str">
        <f t="shared" si="302"/>
        <v>4pm-7pm</v>
      </c>
      <c r="AR135" s="1" t="s">
        <v>564</v>
      </c>
      <c r="AS135" t="s">
        <v>325</v>
      </c>
      <c r="AV135" s="4" t="s">
        <v>28</v>
      </c>
      <c r="AW135" s="4" t="s">
        <v>29</v>
      </c>
      <c r="AX135" s="8" t="str">
        <f t="shared" si="303"/>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35" t="str">
        <f t="shared" si="304"/>
        <v>&lt;img src=@img/outdoor.png@&gt;</v>
      </c>
      <c r="AZ135" t="str">
        <f t="shared" si="305"/>
        <v/>
      </c>
      <c r="BA135" t="str">
        <f t="shared" si="306"/>
        <v/>
      </c>
      <c r="BB135" t="str">
        <f t="shared" si="307"/>
        <v>&lt;img src=@img/drinkicon.png@&gt;</v>
      </c>
      <c r="BC135" t="str">
        <f t="shared" si="308"/>
        <v/>
      </c>
      <c r="BD135" t="str">
        <f t="shared" si="309"/>
        <v>&lt;img src=@img/outdoor.png@&gt;&lt;img src=@img/drinkicon.png@&gt;</v>
      </c>
      <c r="BE135" t="str">
        <f t="shared" si="310"/>
        <v>outdoor drink  med highlands</v>
      </c>
      <c r="BF135" t="str">
        <f t="shared" si="311"/>
        <v>Highlands</v>
      </c>
      <c r="BG135">
        <v>39.764588000000003</v>
      </c>
      <c r="BH135">
        <v>-105.00390299999999</v>
      </c>
      <c r="BI135" t="str">
        <f t="shared" si="312"/>
        <v>[39.764588,-105.003903],</v>
      </c>
      <c r="BK135" t="str">
        <f t="shared" si="375"/>
        <v/>
      </c>
      <c r="BL135" s="7"/>
    </row>
    <row r="136" spans="2:64" ht="18.75" customHeight="1" x14ac:dyDescent="0.25">
      <c r="B136" t="s">
        <v>164</v>
      </c>
      <c r="C136" t="s">
        <v>186</v>
      </c>
      <c r="E136" t="s">
        <v>952</v>
      </c>
      <c r="G136" t="s">
        <v>190</v>
      </c>
      <c r="H136">
        <v>1000</v>
      </c>
      <c r="I136">
        <v>1400</v>
      </c>
      <c r="J136" t="s">
        <v>334</v>
      </c>
      <c r="K136">
        <v>2400</v>
      </c>
      <c r="L136" t="s">
        <v>334</v>
      </c>
      <c r="M136" t="s">
        <v>331</v>
      </c>
      <c r="N136" t="s">
        <v>334</v>
      </c>
      <c r="O136" t="s">
        <v>331</v>
      </c>
      <c r="P136" t="s">
        <v>334</v>
      </c>
      <c r="Q136" t="s">
        <v>331</v>
      </c>
      <c r="R136" t="s">
        <v>334</v>
      </c>
      <c r="S136" t="s">
        <v>331</v>
      </c>
      <c r="T136">
        <v>1000</v>
      </c>
      <c r="U136">
        <v>1400</v>
      </c>
      <c r="V136" t="s">
        <v>1186</v>
      </c>
      <c r="W136">
        <f t="shared" si="282"/>
        <v>10</v>
      </c>
      <c r="X136">
        <f t="shared" si="283"/>
        <v>14</v>
      </c>
      <c r="Y136">
        <f t="shared" si="284"/>
        <v>11</v>
      </c>
      <c r="Z136">
        <f t="shared" si="285"/>
        <v>24</v>
      </c>
      <c r="AA136">
        <f t="shared" si="286"/>
        <v>11</v>
      </c>
      <c r="AB136">
        <f t="shared" si="287"/>
        <v>19</v>
      </c>
      <c r="AC136">
        <f t="shared" si="288"/>
        <v>11</v>
      </c>
      <c r="AD136">
        <f t="shared" si="289"/>
        <v>19</v>
      </c>
      <c r="AE136">
        <f t="shared" si="290"/>
        <v>11</v>
      </c>
      <c r="AF136">
        <f t="shared" si="291"/>
        <v>19</v>
      </c>
      <c r="AG136">
        <f t="shared" si="292"/>
        <v>11</v>
      </c>
      <c r="AH136">
        <f t="shared" si="293"/>
        <v>19</v>
      </c>
      <c r="AI136">
        <f t="shared" si="294"/>
        <v>10</v>
      </c>
      <c r="AJ136">
        <f t="shared" si="295"/>
        <v>14</v>
      </c>
      <c r="AK136" t="str">
        <f t="shared" si="296"/>
        <v>10am-2pm</v>
      </c>
      <c r="AL136" t="str">
        <f t="shared" si="297"/>
        <v>11am-12am</v>
      </c>
      <c r="AM136" t="str">
        <f t="shared" si="298"/>
        <v>11am-7pm</v>
      </c>
      <c r="AN136" t="str">
        <f t="shared" si="299"/>
        <v>11am-7pm</v>
      </c>
      <c r="AO136" t="str">
        <f t="shared" si="300"/>
        <v>11am-7pm</v>
      </c>
      <c r="AP136" t="str">
        <f t="shared" si="301"/>
        <v>11am-7pm</v>
      </c>
      <c r="AQ136" t="str">
        <f t="shared" si="302"/>
        <v>10am-2pm</v>
      </c>
      <c r="AR136" t="s">
        <v>319</v>
      </c>
      <c r="AS136" t="s">
        <v>325</v>
      </c>
      <c r="AV136" t="s">
        <v>28</v>
      </c>
      <c r="AW136" s="4" t="s">
        <v>28</v>
      </c>
      <c r="AX136" s="8" t="str">
        <f t="shared" si="303"/>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6" t="str">
        <f t="shared" si="304"/>
        <v>&lt;img src=@img/outdoor.png@&gt;</v>
      </c>
      <c r="AZ136" t="str">
        <f t="shared" si="305"/>
        <v/>
      </c>
      <c r="BA136" t="str">
        <f t="shared" si="306"/>
        <v/>
      </c>
      <c r="BB136" t="str">
        <f t="shared" si="307"/>
        <v>&lt;img src=@img/drinkicon.png@&gt;</v>
      </c>
      <c r="BC136" t="str">
        <f t="shared" si="308"/>
        <v>&lt;img src=@img/foodicon.png@&gt;</v>
      </c>
      <c r="BD136" t="str">
        <f t="shared" si="309"/>
        <v>&lt;img src=@img/outdoor.png@&gt;&lt;img src=@img/drinkicon.png@&gt;&lt;img src=@img/foodicon.png@&gt;</v>
      </c>
      <c r="BE136" t="str">
        <f t="shared" si="310"/>
        <v>outdoor drink food  med Baker</v>
      </c>
      <c r="BF136" t="str">
        <f t="shared" si="311"/>
        <v>Baker</v>
      </c>
      <c r="BG136">
        <v>39.717194999999997</v>
      </c>
      <c r="BH136">
        <v>-104.98712399999999</v>
      </c>
      <c r="BI136" t="str">
        <f t="shared" si="312"/>
        <v>[39.717195,-104.987124],</v>
      </c>
      <c r="BK136" t="str">
        <f t="shared" si="375"/>
        <v/>
      </c>
      <c r="BL136" s="7"/>
    </row>
    <row r="137" spans="2:64" ht="18.75" customHeight="1" x14ac:dyDescent="0.25">
      <c r="B137" t="s">
        <v>128</v>
      </c>
      <c r="C137" t="s">
        <v>219</v>
      </c>
      <c r="E137" t="s">
        <v>952</v>
      </c>
      <c r="G137" t="s">
        <v>476</v>
      </c>
      <c r="J137" t="s">
        <v>328</v>
      </c>
      <c r="K137" t="s">
        <v>329</v>
      </c>
      <c r="L137" t="s">
        <v>328</v>
      </c>
      <c r="M137" t="s">
        <v>329</v>
      </c>
      <c r="N137" t="s">
        <v>328</v>
      </c>
      <c r="O137" t="s">
        <v>329</v>
      </c>
      <c r="P137" t="s">
        <v>328</v>
      </c>
      <c r="Q137" t="s">
        <v>329</v>
      </c>
      <c r="R137" t="s">
        <v>328</v>
      </c>
      <c r="S137" t="s">
        <v>329</v>
      </c>
      <c r="V137" t="s">
        <v>285</v>
      </c>
      <c r="W137" t="str">
        <f t="shared" si="282"/>
        <v/>
      </c>
      <c r="X137" t="str">
        <f t="shared" si="283"/>
        <v/>
      </c>
      <c r="Y137">
        <f t="shared" si="284"/>
        <v>15</v>
      </c>
      <c r="Z137">
        <f t="shared" si="285"/>
        <v>18.3</v>
      </c>
      <c r="AA137">
        <f t="shared" si="286"/>
        <v>15</v>
      </c>
      <c r="AB137">
        <f t="shared" si="287"/>
        <v>18.3</v>
      </c>
      <c r="AC137">
        <f t="shared" si="288"/>
        <v>15</v>
      </c>
      <c r="AD137">
        <f t="shared" si="289"/>
        <v>18.3</v>
      </c>
      <c r="AE137">
        <f t="shared" si="290"/>
        <v>15</v>
      </c>
      <c r="AF137">
        <f t="shared" si="291"/>
        <v>18.3</v>
      </c>
      <c r="AG137">
        <f t="shared" si="292"/>
        <v>15</v>
      </c>
      <c r="AH137">
        <f t="shared" si="293"/>
        <v>18.3</v>
      </c>
      <c r="AI137" t="str">
        <f t="shared" si="294"/>
        <v/>
      </c>
      <c r="AJ137" t="str">
        <f t="shared" si="295"/>
        <v/>
      </c>
      <c r="AK137" t="str">
        <f t="shared" si="296"/>
        <v/>
      </c>
      <c r="AL137" t="str">
        <f t="shared" si="297"/>
        <v>3pm-6.3pm</v>
      </c>
      <c r="AM137" t="str">
        <f t="shared" si="298"/>
        <v>3pm-6.3pm</v>
      </c>
      <c r="AN137" t="str">
        <f t="shared" si="299"/>
        <v>3pm-6.3pm</v>
      </c>
      <c r="AO137" t="str">
        <f t="shared" si="300"/>
        <v>3pm-6.3pm</v>
      </c>
      <c r="AP137" t="str">
        <f t="shared" si="301"/>
        <v>3pm-6.3pm</v>
      </c>
      <c r="AQ137" t="str">
        <f t="shared" si="302"/>
        <v/>
      </c>
      <c r="AR137" s="1" t="s">
        <v>652</v>
      </c>
      <c r="AS137" t="s">
        <v>325</v>
      </c>
      <c r="AT137" t="s">
        <v>326</v>
      </c>
      <c r="AV137" s="4" t="s">
        <v>28</v>
      </c>
      <c r="AW137" s="4" t="s">
        <v>28</v>
      </c>
      <c r="AX137" s="8" t="str">
        <f t="shared" si="303"/>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7" t="str">
        <f t="shared" si="304"/>
        <v>&lt;img src=@img/outdoor.png@&gt;</v>
      </c>
      <c r="AZ137" t="str">
        <f t="shared" si="305"/>
        <v>&lt;img src=@img/pets.png@&gt;</v>
      </c>
      <c r="BA137" t="str">
        <f t="shared" si="306"/>
        <v/>
      </c>
      <c r="BB137" t="str">
        <f t="shared" si="307"/>
        <v>&lt;img src=@img/drinkicon.png@&gt;</v>
      </c>
      <c r="BC137" t="str">
        <f t="shared" si="308"/>
        <v>&lt;img src=@img/foodicon.png@&gt;</v>
      </c>
      <c r="BD137" t="str">
        <f t="shared" si="309"/>
        <v>&lt;img src=@img/outdoor.png@&gt;&lt;img src=@img/pets.png@&gt;&lt;img src=@img/drinkicon.png@&gt;&lt;img src=@img/foodicon.png@&gt;</v>
      </c>
      <c r="BE137" t="str">
        <f t="shared" si="310"/>
        <v>outdoor pet drink food  med LoDo</v>
      </c>
      <c r="BF137" t="str">
        <f t="shared" si="311"/>
        <v>LoDo</v>
      </c>
      <c r="BG137">
        <v>39.753656999999997</v>
      </c>
      <c r="BH137">
        <v>-104.99915799999999</v>
      </c>
      <c r="BI137" t="str">
        <f t="shared" si="312"/>
        <v>[39.753657,-104.999158],</v>
      </c>
      <c r="BK137" t="str">
        <f t="shared" si="375"/>
        <v/>
      </c>
      <c r="BL137" s="7"/>
    </row>
    <row r="138" spans="2:64" ht="18.75" customHeight="1" x14ac:dyDescent="0.25">
      <c r="B138" t="s">
        <v>1268</v>
      </c>
      <c r="C138" t="s">
        <v>719</v>
      </c>
      <c r="E138" t="s">
        <v>952</v>
      </c>
      <c r="G138" t="s">
        <v>477</v>
      </c>
      <c r="J138" t="s">
        <v>328</v>
      </c>
      <c r="K138" t="s">
        <v>330</v>
      </c>
      <c r="L138" t="s">
        <v>328</v>
      </c>
      <c r="M138" t="s">
        <v>330</v>
      </c>
      <c r="N138" t="s">
        <v>328</v>
      </c>
      <c r="O138" t="s">
        <v>330</v>
      </c>
      <c r="P138" t="s">
        <v>328</v>
      </c>
      <c r="Q138" t="s">
        <v>335</v>
      </c>
      <c r="R138" t="s">
        <v>328</v>
      </c>
      <c r="S138" t="s">
        <v>335</v>
      </c>
      <c r="V138" t="s">
        <v>286</v>
      </c>
      <c r="W138" t="str">
        <f t="shared" si="282"/>
        <v/>
      </c>
      <c r="X138" t="str">
        <f t="shared" si="283"/>
        <v/>
      </c>
      <c r="Y138">
        <f t="shared" si="284"/>
        <v>15</v>
      </c>
      <c r="Z138">
        <f t="shared" si="285"/>
        <v>18</v>
      </c>
      <c r="AA138">
        <f t="shared" si="286"/>
        <v>15</v>
      </c>
      <c r="AB138">
        <f t="shared" si="287"/>
        <v>18</v>
      </c>
      <c r="AC138">
        <f t="shared" si="288"/>
        <v>15</v>
      </c>
      <c r="AD138">
        <f t="shared" si="289"/>
        <v>18</v>
      </c>
      <c r="AE138">
        <f t="shared" si="290"/>
        <v>15</v>
      </c>
      <c r="AF138">
        <f t="shared" si="291"/>
        <v>16</v>
      </c>
      <c r="AG138">
        <f t="shared" si="292"/>
        <v>15</v>
      </c>
      <c r="AH138">
        <f t="shared" si="293"/>
        <v>16</v>
      </c>
      <c r="AI138" t="str">
        <f t="shared" si="294"/>
        <v/>
      </c>
      <c r="AJ138" t="str">
        <f t="shared" si="295"/>
        <v/>
      </c>
      <c r="AK138" t="str">
        <f t="shared" si="296"/>
        <v/>
      </c>
      <c r="AL138" t="str">
        <f t="shared" si="297"/>
        <v>3pm-6pm</v>
      </c>
      <c r="AM138" t="str">
        <f t="shared" si="298"/>
        <v>3pm-6pm</v>
      </c>
      <c r="AN138" t="str">
        <f t="shared" si="299"/>
        <v>3pm-6pm</v>
      </c>
      <c r="AO138" t="str">
        <f t="shared" si="300"/>
        <v>3pm-4pm</v>
      </c>
      <c r="AP138" t="str">
        <f t="shared" si="301"/>
        <v>3pm-4pm</v>
      </c>
      <c r="AQ138" t="str">
        <f t="shared" si="302"/>
        <v/>
      </c>
      <c r="AR138" s="10" t="s">
        <v>653</v>
      </c>
      <c r="AV138" t="s">
        <v>28</v>
      </c>
      <c r="AW138" t="s">
        <v>28</v>
      </c>
      <c r="AX138" s="8" t="str">
        <f t="shared" si="303"/>
        <v>{
    'name': "Hops and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8" t="str">
        <f t="shared" si="304"/>
        <v/>
      </c>
      <c r="AZ138" t="str">
        <f t="shared" si="305"/>
        <v/>
      </c>
      <c r="BA138" t="str">
        <f t="shared" si="306"/>
        <v/>
      </c>
      <c r="BB138" t="str">
        <f t="shared" si="307"/>
        <v>&lt;img src=@img/drinkicon.png@&gt;</v>
      </c>
      <c r="BC138" t="str">
        <f t="shared" si="308"/>
        <v>&lt;img src=@img/foodicon.png@&gt;</v>
      </c>
      <c r="BD138" t="str">
        <f t="shared" si="309"/>
        <v>&lt;img src=@img/drinkicon.png@&gt;&lt;img src=@img/foodicon.png@&gt;</v>
      </c>
      <c r="BE138" t="str">
        <f t="shared" si="310"/>
        <v>drink food  med highlands</v>
      </c>
      <c r="BF138" t="str">
        <f t="shared" si="311"/>
        <v>Highlands</v>
      </c>
      <c r="BG138">
        <v>39.771388000000002</v>
      </c>
      <c r="BH138">
        <v>-105.04373200000001</v>
      </c>
      <c r="BI138" t="str">
        <f t="shared" si="312"/>
        <v>[39.771388,-105.043732],</v>
      </c>
      <c r="BK138" t="str">
        <f t="shared" si="375"/>
        <v/>
      </c>
      <c r="BL138" s="7"/>
    </row>
    <row r="139" spans="2:64" ht="18.75" customHeight="1" x14ac:dyDescent="0.25">
      <c r="B139" t="s">
        <v>1282</v>
      </c>
      <c r="C139" t="s">
        <v>186</v>
      </c>
      <c r="E139" t="s">
        <v>952</v>
      </c>
      <c r="G139" t="s">
        <v>385</v>
      </c>
      <c r="H139" t="s">
        <v>328</v>
      </c>
      <c r="I139" t="s">
        <v>330</v>
      </c>
      <c r="J139" t="s">
        <v>328</v>
      </c>
      <c r="K139" t="s">
        <v>330</v>
      </c>
      <c r="L139" t="s">
        <v>328</v>
      </c>
      <c r="M139" t="s">
        <v>330</v>
      </c>
      <c r="N139" t="s">
        <v>328</v>
      </c>
      <c r="O139" t="s">
        <v>330</v>
      </c>
      <c r="P139" t="s">
        <v>328</v>
      </c>
      <c r="Q139" t="s">
        <v>330</v>
      </c>
      <c r="R139" t="s">
        <v>328</v>
      </c>
      <c r="S139" t="s">
        <v>330</v>
      </c>
      <c r="T139" t="s">
        <v>328</v>
      </c>
      <c r="U139" t="s">
        <v>330</v>
      </c>
      <c r="V139" t="s">
        <v>1210</v>
      </c>
      <c r="W139">
        <f t="shared" si="282"/>
        <v>15</v>
      </c>
      <c r="X139">
        <f t="shared" si="283"/>
        <v>18</v>
      </c>
      <c r="Y139">
        <f t="shared" si="284"/>
        <v>15</v>
      </c>
      <c r="Z139">
        <f t="shared" si="285"/>
        <v>18</v>
      </c>
      <c r="AA139">
        <f t="shared" si="286"/>
        <v>15</v>
      </c>
      <c r="AB139">
        <f t="shared" si="287"/>
        <v>18</v>
      </c>
      <c r="AC139">
        <f t="shared" si="288"/>
        <v>15</v>
      </c>
      <c r="AD139">
        <f t="shared" si="289"/>
        <v>18</v>
      </c>
      <c r="AE139">
        <f t="shared" si="290"/>
        <v>15</v>
      </c>
      <c r="AF139">
        <f t="shared" si="291"/>
        <v>18</v>
      </c>
      <c r="AG139">
        <f t="shared" si="292"/>
        <v>15</v>
      </c>
      <c r="AH139">
        <f t="shared" si="293"/>
        <v>18</v>
      </c>
      <c r="AI139">
        <f t="shared" si="294"/>
        <v>15</v>
      </c>
      <c r="AJ139">
        <f t="shared" si="295"/>
        <v>18</v>
      </c>
      <c r="AK139" t="str">
        <f t="shared" si="296"/>
        <v>3pm-6pm</v>
      </c>
      <c r="AL139" t="str">
        <f t="shared" si="297"/>
        <v>3pm-6pm</v>
      </c>
      <c r="AM139" t="str">
        <f t="shared" si="298"/>
        <v>3pm-6pm</v>
      </c>
      <c r="AN139" t="str">
        <f t="shared" si="299"/>
        <v>3pm-6pm</v>
      </c>
      <c r="AO139" t="str">
        <f t="shared" si="300"/>
        <v>3pm-6pm</v>
      </c>
      <c r="AP139" t="str">
        <f t="shared" si="301"/>
        <v>3pm-6pm</v>
      </c>
      <c r="AQ139" t="str">
        <f t="shared" si="302"/>
        <v>3pm-6pm</v>
      </c>
      <c r="AR139" s="1" t="s">
        <v>565</v>
      </c>
      <c r="AV139" s="4" t="s">
        <v>28</v>
      </c>
      <c r="AW139" s="4" t="s">
        <v>28</v>
      </c>
      <c r="AX139" s="8" t="str">
        <f t="shared" si="303"/>
        <v>{
    'name': "Hornet",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9" t="str">
        <f t="shared" si="304"/>
        <v/>
      </c>
      <c r="AZ139" t="str">
        <f t="shared" si="305"/>
        <v/>
      </c>
      <c r="BA139" t="str">
        <f t="shared" si="306"/>
        <v/>
      </c>
      <c r="BB139" t="str">
        <f t="shared" si="307"/>
        <v>&lt;img src=@img/drinkicon.png@&gt;</v>
      </c>
      <c r="BC139" t="str">
        <f t="shared" si="308"/>
        <v>&lt;img src=@img/foodicon.png@&gt;</v>
      </c>
      <c r="BD139" t="str">
        <f t="shared" si="309"/>
        <v>&lt;img src=@img/drinkicon.png@&gt;&lt;img src=@img/foodicon.png@&gt;</v>
      </c>
      <c r="BE139" t="str">
        <f t="shared" si="310"/>
        <v>drink food  med Baker</v>
      </c>
      <c r="BF139" t="str">
        <f t="shared" si="311"/>
        <v>Baker</v>
      </c>
      <c r="BG139">
        <v>39.718100999999997</v>
      </c>
      <c r="BH139">
        <v>-104.987201</v>
      </c>
      <c r="BI139" t="str">
        <f t="shared" si="312"/>
        <v>[39.718101,-104.987201],</v>
      </c>
      <c r="BK139" t="str">
        <f t="shared" si="375"/>
        <v/>
      </c>
      <c r="BL139" s="7"/>
    </row>
    <row r="140" spans="2:64" ht="18.75" customHeight="1" x14ac:dyDescent="0.25">
      <c r="B140" t="s">
        <v>796</v>
      </c>
      <c r="C140" t="s">
        <v>936</v>
      </c>
      <c r="E140" t="s">
        <v>952</v>
      </c>
      <c r="G140" s="8" t="s">
        <v>797</v>
      </c>
      <c r="W140" t="str">
        <f t="shared" si="282"/>
        <v/>
      </c>
      <c r="X140" t="str">
        <f t="shared" si="283"/>
        <v/>
      </c>
      <c r="Y140" t="str">
        <f t="shared" si="284"/>
        <v/>
      </c>
      <c r="Z140" t="str">
        <f t="shared" si="285"/>
        <v/>
      </c>
      <c r="AA140" t="str">
        <f t="shared" si="286"/>
        <v/>
      </c>
      <c r="AB140" t="str">
        <f t="shared" si="287"/>
        <v/>
      </c>
      <c r="AC140" t="str">
        <f t="shared" si="288"/>
        <v/>
      </c>
      <c r="AD140" t="str">
        <f t="shared" si="289"/>
        <v/>
      </c>
      <c r="AE140" t="str">
        <f t="shared" si="290"/>
        <v/>
      </c>
      <c r="AF140" t="str">
        <f t="shared" si="291"/>
        <v/>
      </c>
      <c r="AG140" t="str">
        <f t="shared" si="292"/>
        <v/>
      </c>
      <c r="AH140" t="str">
        <f t="shared" si="293"/>
        <v/>
      </c>
      <c r="AI140" t="str">
        <f t="shared" si="294"/>
        <v/>
      </c>
      <c r="AJ140" t="str">
        <f t="shared" si="295"/>
        <v/>
      </c>
      <c r="AK140" t="str">
        <f t="shared" si="296"/>
        <v/>
      </c>
      <c r="AL140" t="str">
        <f t="shared" si="297"/>
        <v/>
      </c>
      <c r="AM140" t="str">
        <f t="shared" si="298"/>
        <v/>
      </c>
      <c r="AN140" t="str">
        <f t="shared" si="299"/>
        <v/>
      </c>
      <c r="AO140" t="str">
        <f t="shared" si="300"/>
        <v/>
      </c>
      <c r="AP140" t="str">
        <f t="shared" si="301"/>
        <v/>
      </c>
      <c r="AQ140" t="str">
        <f t="shared" si="302"/>
        <v/>
      </c>
      <c r="AR140" t="s">
        <v>902</v>
      </c>
      <c r="AV140" s="4" t="s">
        <v>29</v>
      </c>
      <c r="AW140" s="4" t="s">
        <v>29</v>
      </c>
      <c r="AX140" s="8" t="str">
        <f t="shared" si="303"/>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40" t="str">
        <f t="shared" si="304"/>
        <v/>
      </c>
      <c r="AZ140" t="str">
        <f t="shared" si="305"/>
        <v/>
      </c>
      <c r="BA140" t="str">
        <f t="shared" si="306"/>
        <v/>
      </c>
      <c r="BB140" t="str">
        <f t="shared" si="307"/>
        <v/>
      </c>
      <c r="BC140" t="str">
        <f t="shared" si="308"/>
        <v/>
      </c>
      <c r="BD140" t="str">
        <f t="shared" si="309"/>
        <v/>
      </c>
      <c r="BE140" t="str">
        <f t="shared" si="310"/>
        <v xml:space="preserve"> med capital</v>
      </c>
      <c r="BF140" t="str">
        <f t="shared" si="311"/>
        <v>Capital Hill</v>
      </c>
      <c r="BG140">
        <v>39.737020000000001</v>
      </c>
      <c r="BH140">
        <v>-104.979404</v>
      </c>
      <c r="BI140" t="str">
        <f t="shared" si="312"/>
        <v>[39.73702,-104.979404],</v>
      </c>
      <c r="BK140" t="str">
        <f t="shared" si="375"/>
        <v/>
      </c>
    </row>
    <row r="141" spans="2:64" ht="18.75" customHeight="1" x14ac:dyDescent="0.25">
      <c r="B141" t="s">
        <v>79</v>
      </c>
      <c r="C141" t="s">
        <v>525</v>
      </c>
      <c r="E141" t="s">
        <v>952</v>
      </c>
      <c r="G141" t="s">
        <v>386</v>
      </c>
      <c r="H141" t="s">
        <v>328</v>
      </c>
      <c r="I141" t="s">
        <v>330</v>
      </c>
      <c r="J141" t="s">
        <v>328</v>
      </c>
      <c r="K141" t="s">
        <v>330</v>
      </c>
      <c r="L141" t="s">
        <v>328</v>
      </c>
      <c r="M141" t="s">
        <v>330</v>
      </c>
      <c r="N141" t="s">
        <v>328</v>
      </c>
      <c r="O141" t="s">
        <v>330</v>
      </c>
      <c r="P141" t="s">
        <v>328</v>
      </c>
      <c r="Q141" t="s">
        <v>330</v>
      </c>
      <c r="R141" t="s">
        <v>328</v>
      </c>
      <c r="S141" t="s">
        <v>330</v>
      </c>
      <c r="T141" t="s">
        <v>328</v>
      </c>
      <c r="U141" t="s">
        <v>330</v>
      </c>
      <c r="V141" t="s">
        <v>1196</v>
      </c>
      <c r="W141">
        <f t="shared" ref="W141:W205" si="471">IF(H141&gt;0,H141/100,"")</f>
        <v>15</v>
      </c>
      <c r="X141">
        <f t="shared" ref="X141:X205" si="472">IF(I141&gt;0,I141/100,"")</f>
        <v>18</v>
      </c>
      <c r="Y141">
        <f t="shared" ref="Y141:Y205" si="473">IF(J141&gt;0,J141/100,"")</f>
        <v>15</v>
      </c>
      <c r="Z141">
        <f t="shared" ref="Z141:Z205" si="474">IF(K141&gt;0,K141/100,"")</f>
        <v>18</v>
      </c>
      <c r="AA141">
        <f t="shared" ref="AA141:AA205" si="475">IF(L141&gt;0,L141/100,"")</f>
        <v>15</v>
      </c>
      <c r="AB141">
        <f t="shared" ref="AB141:AB205" si="476">IF(M141&gt;0,M141/100,"")</f>
        <v>18</v>
      </c>
      <c r="AC141">
        <f t="shared" ref="AC141:AC205" si="477">IF(N141&gt;0,N141/100,"")</f>
        <v>15</v>
      </c>
      <c r="AD141">
        <f t="shared" ref="AD141:AD205" si="478">IF(O141&gt;0,O141/100,"")</f>
        <v>18</v>
      </c>
      <c r="AE141">
        <f t="shared" ref="AE141:AE205" si="479">IF(P141&gt;0,P141/100,"")</f>
        <v>15</v>
      </c>
      <c r="AF141">
        <f t="shared" ref="AF141:AF205" si="480">IF(Q141&gt;0,Q141/100,"")</f>
        <v>18</v>
      </c>
      <c r="AG141">
        <f t="shared" ref="AG141:AG205" si="481">IF(R141&gt;0,R141/100,"")</f>
        <v>15</v>
      </c>
      <c r="AH141">
        <f t="shared" ref="AH141:AH205" si="482">IF(S141&gt;0,S141/100,"")</f>
        <v>18</v>
      </c>
      <c r="AI141">
        <f t="shared" ref="AI141:AI205" si="483">IF(T141&gt;0,T141/100,"")</f>
        <v>15</v>
      </c>
      <c r="AJ141">
        <f t="shared" ref="AJ141:AJ205" si="484">IF(U141&gt;0,U141/100,"")</f>
        <v>18</v>
      </c>
      <c r="AK141" t="str">
        <f t="shared" ref="AK141:AK205" si="485">IF(H141&gt;0,CONCATENATE(IF(W141&lt;=12,W141,W141-12),IF(OR(W141&lt;12,W141=24),"am","pm"),"-",IF(X141&lt;=12,X141,X141-12),IF(OR(X141&lt;12,X141=24),"am","pm")),"")</f>
        <v>3pm-6pm</v>
      </c>
      <c r="AL141" t="str">
        <f t="shared" ref="AL141:AL205" si="486">IF(J141&gt;0,CONCATENATE(IF(Y141&lt;=12,Y141,Y141-12),IF(OR(Y141&lt;12,Y141=24),"am","pm"),"-",IF(Z141&lt;=12,Z141,Z141-12),IF(OR(Z141&lt;12,Z141=24),"am","pm")),"")</f>
        <v>3pm-6pm</v>
      </c>
      <c r="AM141" t="str">
        <f t="shared" ref="AM141:AM205" si="487">IF(L141&gt;0,CONCATENATE(IF(AA141&lt;=12,AA141,AA141-12),IF(OR(AA141&lt;12,AA141=24),"am","pm"),"-",IF(AB141&lt;=12,AB141,AB141-12),IF(OR(AB141&lt;12,AB141=24),"am","pm")),"")</f>
        <v>3pm-6pm</v>
      </c>
      <c r="AN141" t="str">
        <f t="shared" ref="AN141:AN205" si="488">IF(N141&gt;0,CONCATENATE(IF(AC141&lt;=12,AC141,AC141-12),IF(OR(AC141&lt;12,AC141=24),"am","pm"),"-",IF(AD141&lt;=12,AD141,AD141-12),IF(OR(AD141&lt;12,AD141=24),"am","pm")),"")</f>
        <v>3pm-6pm</v>
      </c>
      <c r="AO141" t="str">
        <f t="shared" ref="AO141:AO205" si="489">IF(P141&gt;0,CONCATENATE(IF(AE141&lt;=12,AE141,AE141-12),IF(OR(AE141&lt;12,AE141=24),"am","pm"),"-",IF(AF141&lt;=12,AF141,AF141-12),IF(OR(AF141&lt;12,AF141=24),"am","pm")),"")</f>
        <v>3pm-6pm</v>
      </c>
      <c r="AP141" t="str">
        <f t="shared" ref="AP141:AP205" si="490">IF(R141&gt;0,CONCATENATE(IF(AG141&lt;=12,AG141,AG141-12),IF(OR(AG141&lt;12,AG141=24),"am","pm"),"-",IF(AH141&lt;=12,AH141,AH141-12),IF(OR(AH141&lt;12,AH141=24),"am","pm")),"")</f>
        <v>3pm-6pm</v>
      </c>
      <c r="AQ141" t="str">
        <f t="shared" ref="AQ141:AQ205" si="491">IF(T141&gt;0,CONCATENATE(IF(AI141&lt;=12,AI141,AI141-12),IF(OR(AI141&lt;12,AI141=24),"am","pm"),"-",IF(AJ141&lt;=12,AJ141,AJ141-12),IF(OR(AJ141&lt;12,AJ141=24),"am","pm")),"")</f>
        <v>3pm-6pm</v>
      </c>
      <c r="AR141" s="1" t="s">
        <v>566</v>
      </c>
      <c r="AV141" t="s">
        <v>28</v>
      </c>
      <c r="AW141" t="s">
        <v>28</v>
      </c>
      <c r="AX141" s="8" t="str">
        <f t="shared" ref="AX141:AX205" si="492">CONCATENATE("{
    'name': """,B141,""",
    'area': ","""",C141,""",",
"'hours': {
      'sunday-start':","""",H141,"""",", 'sunday-end':","""",I141,"""",", 'monday-start':","""",J141,"""",", 'monday-end':","""",K141,"""",", 'tuesday-start':","""",L141,"""",", 'tuesday-end':","""",M141,""", 'wednesday-start':","""",N141,""", 'wednesday-end':","""",O141,""", 'thursday-start':","""",P141,""", 'thursday-end':","""",Q141,""", 'friday-start':","""",R141,""", 'friday-end':","""",S141,""", 'saturday-start':","""",T141,""", 'saturday-end':","""",U141,"""","},","  'description': ","""",V141,"""",", 'link':","""",AR141,"""",", 'pricing':","""",E141,"""",",   'phone-number': ","""",F141,"""",", 'address': ","""",G141,"""",", 'other-amenities': [","'",AS141,"','",AT141,"','",AU141,"'","]",", 'has-drink':",AV141,", 'has-food':",AW141,"},")</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41" t="str">
        <f t="shared" ref="AY141:AY205" si="493">IF(AS141&gt;0,"&lt;img src=@img/outdoor.png@&gt;","")</f>
        <v/>
      </c>
      <c r="AZ141" t="str">
        <f t="shared" ref="AZ141:AZ205" si="494">IF(AT141&gt;0,"&lt;img src=@img/pets.png@&gt;","")</f>
        <v/>
      </c>
      <c r="BA141" t="str">
        <f t="shared" ref="BA141:BA205" si="495">IF(AU141="hard","&lt;img src=@img/hard.png@&gt;",IF(AU141="medium","&lt;img src=@img/medium.png@&gt;",IF(AU141="easy","&lt;img src=@img/easy.png@&gt;","")))</f>
        <v/>
      </c>
      <c r="BB141" t="str">
        <f t="shared" ref="BB141:BB205" si="496">IF(AV141="true","&lt;img src=@img/drinkicon.png@&gt;","")</f>
        <v>&lt;img src=@img/drinkicon.png@&gt;</v>
      </c>
      <c r="BC141" t="str">
        <f t="shared" ref="BC141:BC205" si="497">IF(AW141="true","&lt;img src=@img/foodicon.png@&gt;","")</f>
        <v>&lt;img src=@img/foodicon.png@&gt;</v>
      </c>
      <c r="BD141" t="str">
        <f t="shared" ref="BD141:BD205" si="498">CONCATENATE(AY141,AZ141,BA141,BB141,BC141,BK141)</f>
        <v>&lt;img src=@img/drinkicon.png@&gt;&lt;img src=@img/foodicon.png@&gt;</v>
      </c>
      <c r="BE141" t="str">
        <f t="shared" ref="BE141:BE205" si="499">CONCATENATE(IF(AS141&gt;0,"outdoor ",""),IF(AT141&gt;0,"pet ",""),IF(AV141="true","drink ",""),IF(AW141="true","food ",""),AU141," ",E141," ",C141,IF(BJ141=TRUE," kid",""))</f>
        <v>drink food  med city</v>
      </c>
      <c r="BF141" t="str">
        <f t="shared" ref="BF141:BF205" si="500">IF(C141="highlands","Highlands",IF(C141="Washington","Washington Park",IF(C141="Downtown","Downtown",IF(C141="city","City Park",IF(C141="Uptown","Uptown",IF(C141="capital","Capital Hill",IF(C141="Ballpark","Ballpark",IF(C141="LoDo","LoDo",IF(C141="ranch","Highlands Ranch",IF(C141="five","Five Points",IF(C141="stapleton","Stapleton",IF(C141="Cherry","Cherry Creek",IF(C141="dtc","DTC",IF(C141="Baker","Baker",IF(C141="Lakewood","Lakewood",IF(C141="Westminster","Westminster",IF(C141="lowery","Lowery",IF(C141="meadows","Park Meadows",IF(C141="larimer","Larimer Square",IF(C141="RiNo","RiNo",IF(C141="aurora","Aurora","")))))))))))))))))))))</f>
        <v>City Park</v>
      </c>
      <c r="BG141">
        <v>39.743485</v>
      </c>
      <c r="BH141">
        <v>-104.969341</v>
      </c>
      <c r="BI141" t="str">
        <f t="shared" ref="BI141:BI205" si="501">CONCATENATE("[",BG141,",",BH141,"],")</f>
        <v>[39.743485,-104.969341],</v>
      </c>
      <c r="BK141" t="str">
        <f t="shared" si="375"/>
        <v/>
      </c>
      <c r="BL141" s="7"/>
    </row>
    <row r="142" spans="2:64" ht="18.75" customHeight="1" x14ac:dyDescent="0.25">
      <c r="B142" t="s">
        <v>80</v>
      </c>
      <c r="C142" t="s">
        <v>219</v>
      </c>
      <c r="E142" t="s">
        <v>952</v>
      </c>
      <c r="G142" t="s">
        <v>387</v>
      </c>
      <c r="J142" t="s">
        <v>328</v>
      </c>
      <c r="K142" t="s">
        <v>331</v>
      </c>
      <c r="L142" t="s">
        <v>328</v>
      </c>
      <c r="M142" t="s">
        <v>331</v>
      </c>
      <c r="N142" t="s">
        <v>328</v>
      </c>
      <c r="O142" t="s">
        <v>331</v>
      </c>
      <c r="P142" t="s">
        <v>328</v>
      </c>
      <c r="Q142" t="s">
        <v>331</v>
      </c>
      <c r="R142" t="s">
        <v>328</v>
      </c>
      <c r="S142" t="s">
        <v>331</v>
      </c>
      <c r="V142" t="s">
        <v>230</v>
      </c>
      <c r="W142" t="str">
        <f t="shared" si="471"/>
        <v/>
      </c>
      <c r="X142" t="str">
        <f t="shared" si="472"/>
        <v/>
      </c>
      <c r="Y142">
        <f t="shared" si="473"/>
        <v>15</v>
      </c>
      <c r="Z142">
        <f t="shared" si="474"/>
        <v>19</v>
      </c>
      <c r="AA142">
        <f t="shared" si="475"/>
        <v>15</v>
      </c>
      <c r="AB142">
        <f t="shared" si="476"/>
        <v>19</v>
      </c>
      <c r="AC142">
        <f t="shared" si="477"/>
        <v>15</v>
      </c>
      <c r="AD142">
        <f t="shared" si="478"/>
        <v>19</v>
      </c>
      <c r="AE142">
        <f t="shared" si="479"/>
        <v>15</v>
      </c>
      <c r="AF142">
        <f t="shared" si="480"/>
        <v>19</v>
      </c>
      <c r="AG142">
        <f t="shared" si="481"/>
        <v>15</v>
      </c>
      <c r="AH142">
        <f t="shared" si="482"/>
        <v>19</v>
      </c>
      <c r="AI142" t="str">
        <f t="shared" si="483"/>
        <v/>
      </c>
      <c r="AJ142" t="str">
        <f t="shared" si="484"/>
        <v/>
      </c>
      <c r="AK142" t="str">
        <f t="shared" si="485"/>
        <v/>
      </c>
      <c r="AL142" t="str">
        <f t="shared" si="486"/>
        <v>3pm-7pm</v>
      </c>
      <c r="AM142" t="str">
        <f t="shared" si="487"/>
        <v>3pm-7pm</v>
      </c>
      <c r="AN142" t="str">
        <f t="shared" si="488"/>
        <v>3pm-7pm</v>
      </c>
      <c r="AO142" t="str">
        <f t="shared" si="489"/>
        <v>3pm-7pm</v>
      </c>
      <c r="AP142" t="str">
        <f t="shared" si="490"/>
        <v>3pm-7pm</v>
      </c>
      <c r="AQ142" t="str">
        <f t="shared" si="491"/>
        <v/>
      </c>
      <c r="AR142" t="s">
        <v>567</v>
      </c>
      <c r="AV142" t="s">
        <v>28</v>
      </c>
      <c r="AW142" t="s">
        <v>29</v>
      </c>
      <c r="AX142" s="8" t="str">
        <f t="shared" si="49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42" t="str">
        <f t="shared" si="493"/>
        <v/>
      </c>
      <c r="AZ142" t="str">
        <f t="shared" si="494"/>
        <v/>
      </c>
      <c r="BA142" t="str">
        <f t="shared" si="495"/>
        <v/>
      </c>
      <c r="BB142" t="str">
        <f t="shared" si="496"/>
        <v>&lt;img src=@img/drinkicon.png@&gt;</v>
      </c>
      <c r="BC142" t="str">
        <f t="shared" si="497"/>
        <v/>
      </c>
      <c r="BD142" t="str">
        <f t="shared" si="498"/>
        <v>&lt;img src=@img/drinkicon.png@&gt;</v>
      </c>
      <c r="BE142" t="str">
        <f t="shared" si="499"/>
        <v>drink  med LoDo</v>
      </c>
      <c r="BF142" t="str">
        <f t="shared" si="500"/>
        <v>LoDo</v>
      </c>
      <c r="BG142">
        <v>39.754244</v>
      </c>
      <c r="BH142">
        <v>-104.998261</v>
      </c>
      <c r="BI142" t="str">
        <f t="shared" si="501"/>
        <v>[39.754244,-104.998261],</v>
      </c>
      <c r="BK142" t="str">
        <f t="shared" si="375"/>
        <v/>
      </c>
      <c r="BL142" s="7"/>
    </row>
    <row r="143" spans="2:64" ht="18.75" customHeight="1" x14ac:dyDescent="0.25">
      <c r="B143" t="s">
        <v>1026</v>
      </c>
      <c r="C143" t="s">
        <v>228</v>
      </c>
      <c r="E143" t="s">
        <v>952</v>
      </c>
      <c r="G143" s="18" t="s">
        <v>1027</v>
      </c>
      <c r="H143">
        <v>1400</v>
      </c>
      <c r="I143">
        <v>2130</v>
      </c>
      <c r="J143">
        <v>1500</v>
      </c>
      <c r="K143">
        <v>1800</v>
      </c>
      <c r="L143">
        <v>1500</v>
      </c>
      <c r="M143">
        <v>1800</v>
      </c>
      <c r="N143">
        <v>1500</v>
      </c>
      <c r="O143">
        <v>1800</v>
      </c>
      <c r="P143">
        <v>1500</v>
      </c>
      <c r="Q143">
        <v>1800</v>
      </c>
      <c r="R143">
        <v>1500</v>
      </c>
      <c r="S143">
        <v>1800</v>
      </c>
      <c r="T143">
        <v>1400</v>
      </c>
      <c r="U143">
        <v>2130</v>
      </c>
      <c r="V143" t="s">
        <v>1028</v>
      </c>
      <c r="W143">
        <f t="shared" si="471"/>
        <v>14</v>
      </c>
      <c r="X143">
        <f t="shared" si="472"/>
        <v>21.3</v>
      </c>
      <c r="Y143">
        <f t="shared" si="473"/>
        <v>15</v>
      </c>
      <c r="Z143">
        <f t="shared" si="474"/>
        <v>18</v>
      </c>
      <c r="AA143">
        <f t="shared" si="475"/>
        <v>15</v>
      </c>
      <c r="AB143">
        <f t="shared" si="476"/>
        <v>18</v>
      </c>
      <c r="AC143">
        <f t="shared" si="477"/>
        <v>15</v>
      </c>
      <c r="AD143">
        <f t="shared" si="478"/>
        <v>18</v>
      </c>
      <c r="AE143">
        <f t="shared" si="479"/>
        <v>15</v>
      </c>
      <c r="AF143">
        <f t="shared" si="480"/>
        <v>18</v>
      </c>
      <c r="AG143">
        <f t="shared" si="481"/>
        <v>15</v>
      </c>
      <c r="AH143">
        <f t="shared" si="482"/>
        <v>18</v>
      </c>
      <c r="AI143">
        <f t="shared" si="483"/>
        <v>14</v>
      </c>
      <c r="AJ143">
        <f t="shared" si="484"/>
        <v>21.3</v>
      </c>
      <c r="AK143" t="str">
        <f t="shared" si="485"/>
        <v>2pm-9.3pm</v>
      </c>
      <c r="AL143" t="str">
        <f t="shared" si="486"/>
        <v>3pm-6pm</v>
      </c>
      <c r="AM143" t="str">
        <f t="shared" si="487"/>
        <v>3pm-6pm</v>
      </c>
      <c r="AN143" t="str">
        <f t="shared" si="488"/>
        <v>3pm-6pm</v>
      </c>
      <c r="AO143" t="str">
        <f t="shared" si="489"/>
        <v>3pm-6pm</v>
      </c>
      <c r="AP143" t="str">
        <f t="shared" si="490"/>
        <v>3pm-6pm</v>
      </c>
      <c r="AQ143" t="str">
        <f t="shared" si="491"/>
        <v>2pm-9.3pm</v>
      </c>
      <c r="AR143" t="s">
        <v>1029</v>
      </c>
      <c r="AV143" s="4" t="s">
        <v>28</v>
      </c>
      <c r="AW143" s="4" t="s">
        <v>28</v>
      </c>
      <c r="AX143" s="8" t="str">
        <f t="shared" si="49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43" t="str">
        <f t="shared" si="493"/>
        <v/>
      </c>
      <c r="AZ143" t="str">
        <f t="shared" si="494"/>
        <v/>
      </c>
      <c r="BA143" t="str">
        <f t="shared" si="495"/>
        <v/>
      </c>
      <c r="BB143" t="str">
        <f t="shared" si="496"/>
        <v>&lt;img src=@img/drinkicon.png@&gt;</v>
      </c>
      <c r="BC143" t="str">
        <f t="shared" si="497"/>
        <v>&lt;img src=@img/foodicon.png@&gt;</v>
      </c>
      <c r="BD143" t="str">
        <f t="shared" si="498"/>
        <v>&lt;img src=@img/drinkicon.png@&gt;&lt;img src=@img/foodicon.png@&gt;</v>
      </c>
      <c r="BE143" t="str">
        <f t="shared" si="499"/>
        <v>drink food  med Ballpark</v>
      </c>
      <c r="BF143" t="str">
        <f t="shared" si="500"/>
        <v>Ballpark</v>
      </c>
      <c r="BG143">
        <v>39.755760000000002</v>
      </c>
      <c r="BH143">
        <v>-104.99021</v>
      </c>
      <c r="BI143" t="str">
        <f t="shared" si="501"/>
        <v>[39.75576,-104.99021],</v>
      </c>
    </row>
    <row r="144" spans="2:64" ht="18.75" customHeight="1" x14ac:dyDescent="0.25">
      <c r="B144" t="s">
        <v>1283</v>
      </c>
      <c r="C144" t="s">
        <v>228</v>
      </c>
      <c r="E144" t="s">
        <v>952</v>
      </c>
      <c r="G144" t="s">
        <v>388</v>
      </c>
      <c r="H144" t="s">
        <v>328</v>
      </c>
      <c r="I144" t="s">
        <v>330</v>
      </c>
      <c r="J144" t="s">
        <v>328</v>
      </c>
      <c r="K144" t="s">
        <v>330</v>
      </c>
      <c r="L144" t="s">
        <v>328</v>
      </c>
      <c r="M144" t="s">
        <v>330</v>
      </c>
      <c r="N144" t="s">
        <v>328</v>
      </c>
      <c r="O144" t="s">
        <v>330</v>
      </c>
      <c r="P144" t="s">
        <v>328</v>
      </c>
      <c r="Q144" t="s">
        <v>330</v>
      </c>
      <c r="R144" t="s">
        <v>328</v>
      </c>
      <c r="S144" t="s">
        <v>330</v>
      </c>
      <c r="T144" t="s">
        <v>328</v>
      </c>
      <c r="U144" t="s">
        <v>330</v>
      </c>
      <c r="V144" t="s">
        <v>231</v>
      </c>
      <c r="W144">
        <f t="shared" si="471"/>
        <v>15</v>
      </c>
      <c r="X144">
        <f t="shared" si="472"/>
        <v>18</v>
      </c>
      <c r="Y144">
        <f t="shared" si="473"/>
        <v>15</v>
      </c>
      <c r="Z144">
        <f t="shared" si="474"/>
        <v>18</v>
      </c>
      <c r="AA144">
        <f t="shared" si="475"/>
        <v>15</v>
      </c>
      <c r="AB144">
        <f t="shared" si="476"/>
        <v>18</v>
      </c>
      <c r="AC144">
        <f t="shared" si="477"/>
        <v>15</v>
      </c>
      <c r="AD144">
        <f t="shared" si="478"/>
        <v>18</v>
      </c>
      <c r="AE144">
        <f t="shared" si="479"/>
        <v>15</v>
      </c>
      <c r="AF144">
        <f t="shared" si="480"/>
        <v>18</v>
      </c>
      <c r="AG144">
        <f t="shared" si="481"/>
        <v>15</v>
      </c>
      <c r="AH144">
        <f t="shared" si="482"/>
        <v>18</v>
      </c>
      <c r="AI144">
        <f t="shared" si="483"/>
        <v>15</v>
      </c>
      <c r="AJ144">
        <f t="shared" si="484"/>
        <v>18</v>
      </c>
      <c r="AK144" t="str">
        <f t="shared" si="485"/>
        <v>3pm-6pm</v>
      </c>
      <c r="AL144" t="str">
        <f t="shared" si="486"/>
        <v>3pm-6pm</v>
      </c>
      <c r="AM144" t="str">
        <f t="shared" si="487"/>
        <v>3pm-6pm</v>
      </c>
      <c r="AN144" t="str">
        <f t="shared" si="488"/>
        <v>3pm-6pm</v>
      </c>
      <c r="AO144" t="str">
        <f t="shared" si="489"/>
        <v>3pm-6pm</v>
      </c>
      <c r="AP144" t="str">
        <f t="shared" si="490"/>
        <v>3pm-6pm</v>
      </c>
      <c r="AQ144" t="str">
        <f t="shared" si="491"/>
        <v>3pm-6pm</v>
      </c>
      <c r="AR144" s="2" t="s">
        <v>568</v>
      </c>
      <c r="AS144" t="s">
        <v>325</v>
      </c>
      <c r="AV144" s="4" t="s">
        <v>28</v>
      </c>
      <c r="AW144" s="4" t="s">
        <v>28</v>
      </c>
      <c r="AX144" s="8" t="str">
        <f t="shared" si="492"/>
        <v>{
    'name': "Ignite Kitchen and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44" t="str">
        <f t="shared" si="493"/>
        <v>&lt;img src=@img/outdoor.png@&gt;</v>
      </c>
      <c r="AZ144" t="str">
        <f t="shared" si="494"/>
        <v/>
      </c>
      <c r="BA144" t="str">
        <f t="shared" si="495"/>
        <v/>
      </c>
      <c r="BB144" t="str">
        <f t="shared" si="496"/>
        <v>&lt;img src=@img/drinkicon.png@&gt;</v>
      </c>
      <c r="BC144" t="str">
        <f t="shared" si="497"/>
        <v>&lt;img src=@img/foodicon.png@&gt;</v>
      </c>
      <c r="BD144" t="str">
        <f t="shared" si="498"/>
        <v>&lt;img src=@img/outdoor.png@&gt;&lt;img src=@img/drinkicon.png@&gt;&lt;img src=@img/foodicon.png@&gt;</v>
      </c>
      <c r="BE144" t="str">
        <f t="shared" si="499"/>
        <v>outdoor drink food  med Ballpark</v>
      </c>
      <c r="BF144" t="str">
        <f t="shared" si="500"/>
        <v>Ballpark</v>
      </c>
      <c r="BG144">
        <v>39.75423</v>
      </c>
      <c r="BH144">
        <v>-104.990593</v>
      </c>
      <c r="BI144" t="str">
        <f t="shared" si="501"/>
        <v>[39.75423,-104.990593],</v>
      </c>
      <c r="BK144" t="str">
        <f>IF(BJ144&gt;0,"&lt;img src=@img/kidicon.png@&gt;","")</f>
        <v/>
      </c>
      <c r="BL144" s="7"/>
    </row>
    <row r="145" spans="2:64" ht="18.75" customHeight="1" x14ac:dyDescent="0.25">
      <c r="B145" s="1" t="s">
        <v>751</v>
      </c>
      <c r="C145" t="s">
        <v>187</v>
      </c>
      <c r="E145" t="s">
        <v>952</v>
      </c>
      <c r="G145" s="8" t="s">
        <v>752</v>
      </c>
      <c r="W145" t="str">
        <f t="shared" si="471"/>
        <v/>
      </c>
      <c r="X145" t="str">
        <f t="shared" si="472"/>
        <v/>
      </c>
      <c r="Y145" t="str">
        <f t="shared" si="473"/>
        <v/>
      </c>
      <c r="Z145" t="str">
        <f t="shared" si="474"/>
        <v/>
      </c>
      <c r="AA145" t="str">
        <f t="shared" si="475"/>
        <v/>
      </c>
      <c r="AB145" t="str">
        <f t="shared" si="476"/>
        <v/>
      </c>
      <c r="AC145" t="str">
        <f t="shared" si="477"/>
        <v/>
      </c>
      <c r="AD145" t="str">
        <f t="shared" si="478"/>
        <v/>
      </c>
      <c r="AE145" t="str">
        <f t="shared" si="479"/>
        <v/>
      </c>
      <c r="AF145" t="str">
        <f t="shared" si="480"/>
        <v/>
      </c>
      <c r="AG145" t="str">
        <f t="shared" si="481"/>
        <v/>
      </c>
      <c r="AH145" t="str">
        <f t="shared" si="482"/>
        <v/>
      </c>
      <c r="AI145" t="str">
        <f t="shared" si="483"/>
        <v/>
      </c>
      <c r="AJ145" t="str">
        <f t="shared" si="484"/>
        <v/>
      </c>
      <c r="AK145" t="str">
        <f t="shared" si="485"/>
        <v/>
      </c>
      <c r="AL145" t="str">
        <f t="shared" si="486"/>
        <v/>
      </c>
      <c r="AM145" t="str">
        <f t="shared" si="487"/>
        <v/>
      </c>
      <c r="AN145" t="str">
        <f t="shared" si="488"/>
        <v/>
      </c>
      <c r="AO145" t="str">
        <f t="shared" si="489"/>
        <v/>
      </c>
      <c r="AP145" t="str">
        <f t="shared" si="490"/>
        <v/>
      </c>
      <c r="AQ145" t="str">
        <f t="shared" si="491"/>
        <v/>
      </c>
      <c r="AR145" t="s">
        <v>866</v>
      </c>
      <c r="AV145" s="4" t="s">
        <v>29</v>
      </c>
      <c r="AW145" s="4" t="s">
        <v>29</v>
      </c>
      <c r="AX145" s="8" t="str">
        <f t="shared" si="492"/>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45" t="str">
        <f t="shared" si="493"/>
        <v/>
      </c>
      <c r="AZ145" t="str">
        <f t="shared" si="494"/>
        <v/>
      </c>
      <c r="BA145" t="str">
        <f t="shared" si="495"/>
        <v/>
      </c>
      <c r="BB145" t="str">
        <f t="shared" si="496"/>
        <v/>
      </c>
      <c r="BC145" t="str">
        <f t="shared" si="497"/>
        <v/>
      </c>
      <c r="BD145" t="str">
        <f t="shared" si="498"/>
        <v/>
      </c>
      <c r="BE145" t="str">
        <f t="shared" si="499"/>
        <v xml:space="preserve"> med RiNo</v>
      </c>
      <c r="BF145" t="str">
        <f t="shared" si="500"/>
        <v>RiNo</v>
      </c>
      <c r="BG145">
        <v>39.765352</v>
      </c>
      <c r="BH145">
        <v>-104.97877099999999</v>
      </c>
      <c r="BI145" t="str">
        <f t="shared" si="501"/>
        <v>[39.765352,-104.978771],</v>
      </c>
      <c r="BK145" t="str">
        <f>IF(BJ145&gt;0,"&lt;img src=@img/kidicon.png@&gt;","")</f>
        <v/>
      </c>
    </row>
    <row r="146" spans="2:64" ht="18.75" customHeight="1" x14ac:dyDescent="0.25">
      <c r="B146" t="s">
        <v>1296</v>
      </c>
      <c r="C146" t="s">
        <v>186</v>
      </c>
      <c r="E146" t="s">
        <v>952</v>
      </c>
      <c r="G146" t="s">
        <v>389</v>
      </c>
      <c r="J146" t="s">
        <v>328</v>
      </c>
      <c r="K146" t="s">
        <v>331</v>
      </c>
      <c r="L146" t="s">
        <v>328</v>
      </c>
      <c r="M146" t="s">
        <v>331</v>
      </c>
      <c r="N146" t="s">
        <v>328</v>
      </c>
      <c r="O146" t="s">
        <v>331</v>
      </c>
      <c r="P146" t="s">
        <v>328</v>
      </c>
      <c r="Q146" t="s">
        <v>331</v>
      </c>
      <c r="R146" t="s">
        <v>328</v>
      </c>
      <c r="S146" t="s">
        <v>331</v>
      </c>
      <c r="V146" t="s">
        <v>965</v>
      </c>
      <c r="W146" t="str">
        <f t="shared" si="471"/>
        <v/>
      </c>
      <c r="X146" t="str">
        <f t="shared" si="472"/>
        <v/>
      </c>
      <c r="Y146">
        <f t="shared" si="473"/>
        <v>15</v>
      </c>
      <c r="Z146">
        <f t="shared" si="474"/>
        <v>19</v>
      </c>
      <c r="AA146">
        <f t="shared" si="475"/>
        <v>15</v>
      </c>
      <c r="AB146">
        <f t="shared" si="476"/>
        <v>19</v>
      </c>
      <c r="AC146">
        <f t="shared" si="477"/>
        <v>15</v>
      </c>
      <c r="AD146">
        <f t="shared" si="478"/>
        <v>19</v>
      </c>
      <c r="AE146">
        <f t="shared" si="479"/>
        <v>15</v>
      </c>
      <c r="AF146">
        <f t="shared" si="480"/>
        <v>19</v>
      </c>
      <c r="AG146">
        <f t="shared" si="481"/>
        <v>15</v>
      </c>
      <c r="AH146">
        <f t="shared" si="482"/>
        <v>19</v>
      </c>
      <c r="AI146" t="str">
        <f t="shared" si="483"/>
        <v/>
      </c>
      <c r="AJ146" t="str">
        <f t="shared" si="484"/>
        <v/>
      </c>
      <c r="AK146" t="str">
        <f t="shared" si="485"/>
        <v/>
      </c>
      <c r="AL146" t="str">
        <f t="shared" si="486"/>
        <v>3pm-7pm</v>
      </c>
      <c r="AM146" t="str">
        <f t="shared" si="487"/>
        <v>3pm-7pm</v>
      </c>
      <c r="AN146" t="str">
        <f t="shared" si="488"/>
        <v>3pm-7pm</v>
      </c>
      <c r="AO146" t="str">
        <f t="shared" si="489"/>
        <v>3pm-7pm</v>
      </c>
      <c r="AP146" t="str">
        <f t="shared" si="490"/>
        <v>3pm-7pm</v>
      </c>
      <c r="AQ146" t="str">
        <f t="shared" si="491"/>
        <v/>
      </c>
      <c r="AR146" s="1" t="s">
        <v>569</v>
      </c>
      <c r="AV146" s="4" t="s">
        <v>28</v>
      </c>
      <c r="AW146" s="4" t="s">
        <v>29</v>
      </c>
      <c r="AX146" s="8" t="str">
        <f t="shared" si="492"/>
        <v>{
    'name': "Irish Rover Pub",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6" t="str">
        <f t="shared" si="493"/>
        <v/>
      </c>
      <c r="AZ146" t="str">
        <f t="shared" si="494"/>
        <v/>
      </c>
      <c r="BA146" t="str">
        <f t="shared" si="495"/>
        <v/>
      </c>
      <c r="BB146" t="str">
        <f t="shared" si="496"/>
        <v>&lt;img src=@img/drinkicon.png@&gt;</v>
      </c>
      <c r="BC146" t="str">
        <f t="shared" si="497"/>
        <v/>
      </c>
      <c r="BD146" t="str">
        <f t="shared" si="498"/>
        <v>&lt;img src=@img/drinkicon.png@&gt;</v>
      </c>
      <c r="BE146" t="str">
        <f t="shared" si="499"/>
        <v>drink  med Baker</v>
      </c>
      <c r="BF146" t="str">
        <f t="shared" si="500"/>
        <v>Baker</v>
      </c>
      <c r="BG146">
        <v>39.715550999999998</v>
      </c>
      <c r="BH146">
        <v>-104.98719199999999</v>
      </c>
      <c r="BI146" t="str">
        <f t="shared" si="501"/>
        <v>[39.715551,-104.987192],</v>
      </c>
      <c r="BK146" t="str">
        <f>IF(BJ146&gt;0,"&lt;img src=@img/kidicon.png@&gt;","")</f>
        <v/>
      </c>
      <c r="BL146" s="7"/>
    </row>
    <row r="147" spans="2:64" ht="18.75" customHeight="1" x14ac:dyDescent="0.25">
      <c r="B147" t="s">
        <v>1284</v>
      </c>
      <c r="C147" t="s">
        <v>525</v>
      </c>
      <c r="E147" t="s">
        <v>952</v>
      </c>
      <c r="G147" t="s">
        <v>390</v>
      </c>
      <c r="H147" t="s">
        <v>328</v>
      </c>
      <c r="I147" t="s">
        <v>331</v>
      </c>
      <c r="J147" t="s">
        <v>328</v>
      </c>
      <c r="K147" t="s">
        <v>331</v>
      </c>
      <c r="L147" t="s">
        <v>328</v>
      </c>
      <c r="M147" t="s">
        <v>331</v>
      </c>
      <c r="N147" t="s">
        <v>328</v>
      </c>
      <c r="O147" t="s">
        <v>331</v>
      </c>
      <c r="P147" t="s">
        <v>328</v>
      </c>
      <c r="Q147" t="s">
        <v>331</v>
      </c>
      <c r="R147" t="s">
        <v>328</v>
      </c>
      <c r="S147" t="s">
        <v>331</v>
      </c>
      <c r="T147" t="s">
        <v>328</v>
      </c>
      <c r="U147" t="s">
        <v>331</v>
      </c>
      <c r="V147" t="s">
        <v>966</v>
      </c>
      <c r="W147">
        <f t="shared" si="471"/>
        <v>15</v>
      </c>
      <c r="X147">
        <f t="shared" si="472"/>
        <v>19</v>
      </c>
      <c r="Y147">
        <f t="shared" si="473"/>
        <v>15</v>
      </c>
      <c r="Z147">
        <f t="shared" si="474"/>
        <v>19</v>
      </c>
      <c r="AA147">
        <f t="shared" si="475"/>
        <v>15</v>
      </c>
      <c r="AB147">
        <f t="shared" si="476"/>
        <v>19</v>
      </c>
      <c r="AC147">
        <f t="shared" si="477"/>
        <v>15</v>
      </c>
      <c r="AD147">
        <f t="shared" si="478"/>
        <v>19</v>
      </c>
      <c r="AE147">
        <f t="shared" si="479"/>
        <v>15</v>
      </c>
      <c r="AF147">
        <f t="shared" si="480"/>
        <v>19</v>
      </c>
      <c r="AG147">
        <f t="shared" si="481"/>
        <v>15</v>
      </c>
      <c r="AH147">
        <f t="shared" si="482"/>
        <v>19</v>
      </c>
      <c r="AI147">
        <f t="shared" si="483"/>
        <v>15</v>
      </c>
      <c r="AJ147">
        <f t="shared" si="484"/>
        <v>19</v>
      </c>
      <c r="AK147" t="str">
        <f t="shared" si="485"/>
        <v>3pm-7pm</v>
      </c>
      <c r="AL147" t="str">
        <f t="shared" si="486"/>
        <v>3pm-7pm</v>
      </c>
      <c r="AM147" t="str">
        <f t="shared" si="487"/>
        <v>3pm-7pm</v>
      </c>
      <c r="AN147" t="str">
        <f t="shared" si="488"/>
        <v>3pm-7pm</v>
      </c>
      <c r="AO147" t="str">
        <f t="shared" si="489"/>
        <v>3pm-7pm</v>
      </c>
      <c r="AP147" t="str">
        <f t="shared" si="490"/>
        <v>3pm-7pm</v>
      </c>
      <c r="AQ147" t="str">
        <f t="shared" si="491"/>
        <v>3pm-7pm</v>
      </c>
      <c r="AR147" s="1" t="s">
        <v>570</v>
      </c>
      <c r="AT147" t="s">
        <v>326</v>
      </c>
      <c r="AV147" s="4" t="s">
        <v>28</v>
      </c>
      <c r="AW147" s="4" t="s">
        <v>28</v>
      </c>
      <c r="AX147" s="8" t="str">
        <f t="shared" si="492"/>
        <v>{
    'name': "Irish Snug",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7" t="str">
        <f t="shared" si="493"/>
        <v/>
      </c>
      <c r="AZ147" t="str">
        <f t="shared" si="494"/>
        <v>&lt;img src=@img/pets.png@&gt;</v>
      </c>
      <c r="BA147" t="str">
        <f t="shared" si="495"/>
        <v/>
      </c>
      <c r="BB147" t="str">
        <f t="shared" si="496"/>
        <v>&lt;img src=@img/drinkicon.png@&gt;</v>
      </c>
      <c r="BC147" t="str">
        <f t="shared" si="497"/>
        <v>&lt;img src=@img/foodicon.png@&gt;</v>
      </c>
      <c r="BD147" t="str">
        <f t="shared" si="498"/>
        <v>&lt;img src=@img/pets.png@&gt;&lt;img src=@img/drinkicon.png@&gt;&lt;img src=@img/foodicon.png@&gt;</v>
      </c>
      <c r="BE147" t="str">
        <f t="shared" si="499"/>
        <v>pet drink food  med city</v>
      </c>
      <c r="BF147" t="str">
        <f t="shared" si="500"/>
        <v>City Park</v>
      </c>
      <c r="BG147">
        <v>39.740233000000003</v>
      </c>
      <c r="BH147">
        <v>-104.971879</v>
      </c>
      <c r="BI147" t="str">
        <f t="shared" si="501"/>
        <v>[39.740233,-104.971879],</v>
      </c>
      <c r="BK147" t="str">
        <f>IF(BJ147&gt;0,"&lt;img src=@img/kidicon.png@&gt;","")</f>
        <v/>
      </c>
      <c r="BL147" s="7"/>
    </row>
    <row r="148" spans="2:64" ht="18.75" customHeight="1" x14ac:dyDescent="0.25">
      <c r="B148" t="s">
        <v>1128</v>
      </c>
      <c r="C148" t="s">
        <v>187</v>
      </c>
      <c r="E148" t="s">
        <v>952</v>
      </c>
      <c r="G148" t="s">
        <v>1129</v>
      </c>
      <c r="J148">
        <v>1500</v>
      </c>
      <c r="K148">
        <v>2200</v>
      </c>
      <c r="L148">
        <v>1500</v>
      </c>
      <c r="M148">
        <v>1800</v>
      </c>
      <c r="N148">
        <v>1500</v>
      </c>
      <c r="O148">
        <v>1800</v>
      </c>
      <c r="P148">
        <v>1500</v>
      </c>
      <c r="Q148">
        <v>1800</v>
      </c>
      <c r="V148" t="s">
        <v>1228</v>
      </c>
      <c r="W148" t="str">
        <f t="shared" si="471"/>
        <v/>
      </c>
      <c r="X148" t="str">
        <f t="shared" si="472"/>
        <v/>
      </c>
      <c r="Y148">
        <f t="shared" si="473"/>
        <v>15</v>
      </c>
      <c r="Z148">
        <f t="shared" si="474"/>
        <v>22</v>
      </c>
      <c r="AA148">
        <f t="shared" si="475"/>
        <v>15</v>
      </c>
      <c r="AB148">
        <f t="shared" si="476"/>
        <v>18</v>
      </c>
      <c r="AC148">
        <f t="shared" si="477"/>
        <v>15</v>
      </c>
      <c r="AD148">
        <f t="shared" si="478"/>
        <v>18</v>
      </c>
      <c r="AE148">
        <f t="shared" si="479"/>
        <v>15</v>
      </c>
      <c r="AF148">
        <f t="shared" si="480"/>
        <v>18</v>
      </c>
      <c r="AG148" t="str">
        <f t="shared" si="481"/>
        <v/>
      </c>
      <c r="AH148" t="str">
        <f t="shared" si="482"/>
        <v/>
      </c>
      <c r="AI148" t="str">
        <f t="shared" si="483"/>
        <v/>
      </c>
      <c r="AJ148" t="str">
        <f t="shared" si="484"/>
        <v/>
      </c>
      <c r="AK148" t="str">
        <f t="shared" si="485"/>
        <v/>
      </c>
      <c r="AL148" t="str">
        <f t="shared" si="486"/>
        <v>3pm-10pm</v>
      </c>
      <c r="AM148" t="str">
        <f t="shared" si="487"/>
        <v>3pm-6pm</v>
      </c>
      <c r="AN148" t="str">
        <f t="shared" si="488"/>
        <v>3pm-6pm</v>
      </c>
      <c r="AO148" t="str">
        <f t="shared" si="489"/>
        <v>3pm-6pm</v>
      </c>
      <c r="AP148" t="str">
        <f t="shared" si="490"/>
        <v/>
      </c>
      <c r="AQ148" t="str">
        <f t="shared" si="491"/>
        <v/>
      </c>
      <c r="AR148" s="1" t="s">
        <v>1130</v>
      </c>
      <c r="AS148" t="s">
        <v>325</v>
      </c>
      <c r="AT148" t="s">
        <v>326</v>
      </c>
      <c r="AV148" s="4" t="s">
        <v>28</v>
      </c>
      <c r="AW148" s="4" t="s">
        <v>29</v>
      </c>
      <c r="AX148" s="8" t="str">
        <f t="shared" si="492"/>
        <v>{
    'name': "Ironton Distillery",
    'area': "RiNo",'hours': {
      'sunday-start':"", 'sunday-end':"", 'monday-start':"1500", 'monday-end':"2200", 'tuesday-start':"1500", 'tuesday-end':"1800", 'wednesday-start':"1500", 'wednesday-end':"1800", 'thursday-start':"1500", 'thursday-end':"1800", 'friday-start':"", 'friday-end':"", 'saturday-start':"", 'saturday-end':""},  'description': "Draft Cocktail Specials and $1 off Beer &amp; Wine", 'link':"https://irontondistillery.com", 'pricing':"med",   'phone-number': "", 'address': "3636 Chestnut Place Denver, CO 80216", 'other-amenities': ['outside','pet',''], 'has-drink':true, 'has-food':false},</v>
      </c>
      <c r="AY148" t="str">
        <f t="shared" si="493"/>
        <v>&lt;img src=@img/outdoor.png@&gt;</v>
      </c>
      <c r="AZ148" t="str">
        <f t="shared" si="494"/>
        <v>&lt;img src=@img/pets.png@&gt;</v>
      </c>
      <c r="BA148" t="str">
        <f t="shared" si="495"/>
        <v/>
      </c>
      <c r="BB148" t="str">
        <f t="shared" si="496"/>
        <v>&lt;img src=@img/drinkicon.png@&gt;</v>
      </c>
      <c r="BC148" t="str">
        <f t="shared" si="497"/>
        <v/>
      </c>
      <c r="BD148" t="str">
        <f t="shared" si="498"/>
        <v>&lt;img src=@img/outdoor.png@&gt;&lt;img src=@img/pets.png@&gt;&lt;img src=@img/drinkicon.png@&gt;</v>
      </c>
      <c r="BE148" t="str">
        <f t="shared" si="499"/>
        <v>outdoor pet drink  med RiNo</v>
      </c>
      <c r="BF148" t="str">
        <f t="shared" si="500"/>
        <v>RiNo</v>
      </c>
      <c r="BG148">
        <v>39.772946699999999</v>
      </c>
      <c r="BH148">
        <v>-104.9785952</v>
      </c>
      <c r="BI148" t="str">
        <f t="shared" si="501"/>
        <v>[39.7729467,-104.9785952],</v>
      </c>
      <c r="BL148" s="7"/>
    </row>
    <row r="149" spans="2:64" ht="18.75" customHeight="1" x14ac:dyDescent="0.25">
      <c r="B149" t="s">
        <v>159</v>
      </c>
      <c r="C149" t="s">
        <v>524</v>
      </c>
      <c r="E149" t="s">
        <v>952</v>
      </c>
      <c r="G149" t="s">
        <v>519</v>
      </c>
      <c r="L149" t="s">
        <v>330</v>
      </c>
      <c r="M149" t="s">
        <v>331</v>
      </c>
      <c r="N149" t="s">
        <v>330</v>
      </c>
      <c r="O149" t="s">
        <v>331</v>
      </c>
      <c r="P149" t="s">
        <v>330</v>
      </c>
      <c r="Q149" t="s">
        <v>331</v>
      </c>
      <c r="R149" t="s">
        <v>330</v>
      </c>
      <c r="S149" t="s">
        <v>331</v>
      </c>
      <c r="T149" t="s">
        <v>332</v>
      </c>
      <c r="U149" t="s">
        <v>331</v>
      </c>
      <c r="V149" t="s">
        <v>310</v>
      </c>
      <c r="W149" t="str">
        <f t="shared" si="471"/>
        <v/>
      </c>
      <c r="X149" t="str">
        <f t="shared" si="472"/>
        <v/>
      </c>
      <c r="Y149" t="str">
        <f t="shared" si="473"/>
        <v/>
      </c>
      <c r="Z149" t="str">
        <f t="shared" si="474"/>
        <v/>
      </c>
      <c r="AA149">
        <f t="shared" si="475"/>
        <v>18</v>
      </c>
      <c r="AB149">
        <f t="shared" si="476"/>
        <v>19</v>
      </c>
      <c r="AC149">
        <f t="shared" si="477"/>
        <v>18</v>
      </c>
      <c r="AD149">
        <f t="shared" si="478"/>
        <v>19</v>
      </c>
      <c r="AE149">
        <f t="shared" si="479"/>
        <v>18</v>
      </c>
      <c r="AF149">
        <f t="shared" si="480"/>
        <v>19</v>
      </c>
      <c r="AG149">
        <f t="shared" si="481"/>
        <v>18</v>
      </c>
      <c r="AH149">
        <f t="shared" si="482"/>
        <v>19</v>
      </c>
      <c r="AI149">
        <f t="shared" si="483"/>
        <v>17</v>
      </c>
      <c r="AJ149">
        <f t="shared" si="484"/>
        <v>19</v>
      </c>
      <c r="AK149" t="str">
        <f t="shared" si="485"/>
        <v/>
      </c>
      <c r="AL149" t="str">
        <f t="shared" si="486"/>
        <v/>
      </c>
      <c r="AM149" t="str">
        <f t="shared" si="487"/>
        <v>6pm-7pm</v>
      </c>
      <c r="AN149" t="str">
        <f t="shared" si="488"/>
        <v>6pm-7pm</v>
      </c>
      <c r="AO149" t="str">
        <f t="shared" si="489"/>
        <v>6pm-7pm</v>
      </c>
      <c r="AP149" t="str">
        <f t="shared" si="490"/>
        <v>6pm-7pm</v>
      </c>
      <c r="AQ149" t="str">
        <f t="shared" si="491"/>
        <v>5pm-7pm</v>
      </c>
      <c r="AR149" t="s">
        <v>693</v>
      </c>
      <c r="AS149" t="s">
        <v>325</v>
      </c>
      <c r="AV149" t="s">
        <v>28</v>
      </c>
      <c r="AW149" t="s">
        <v>28</v>
      </c>
      <c r="AX149" s="8" t="str">
        <f t="shared" si="492"/>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9" t="str">
        <f t="shared" si="493"/>
        <v>&lt;img src=@img/outdoor.png@&gt;</v>
      </c>
      <c r="AZ149" t="str">
        <f t="shared" si="494"/>
        <v/>
      </c>
      <c r="BA149" t="str">
        <f t="shared" si="495"/>
        <v/>
      </c>
      <c r="BB149" t="str">
        <f t="shared" si="496"/>
        <v>&lt;img src=@img/drinkicon.png@&gt;</v>
      </c>
      <c r="BC149" t="str">
        <f t="shared" si="497"/>
        <v>&lt;img src=@img/foodicon.png@&gt;</v>
      </c>
      <c r="BD149" t="str">
        <f t="shared" si="498"/>
        <v>&lt;img src=@img/outdoor.png@&gt;&lt;img src=@img/drinkicon.png@&gt;&lt;img src=@img/foodicon.png@&gt;</v>
      </c>
      <c r="BE149" t="str">
        <f t="shared" si="499"/>
        <v>outdoor drink food  med Washington</v>
      </c>
      <c r="BF149" t="str">
        <f t="shared" si="500"/>
        <v>Washington Park</v>
      </c>
      <c r="BG149">
        <v>39.689574999999998</v>
      </c>
      <c r="BH149">
        <v>-104.980825</v>
      </c>
      <c r="BI149" t="str">
        <f t="shared" si="501"/>
        <v>[39.689575,-104.980825],</v>
      </c>
      <c r="BK149" t="str">
        <f>IF(BJ149&gt;0,"&lt;img src=@img/kidicon.png@&gt;","")</f>
        <v/>
      </c>
      <c r="BL149" s="7"/>
    </row>
    <row r="150" spans="2:64" ht="18.75" customHeight="1" x14ac:dyDescent="0.25">
      <c r="B150" t="s">
        <v>1241</v>
      </c>
      <c r="C150" t="s">
        <v>219</v>
      </c>
      <c r="E150" t="s">
        <v>952</v>
      </c>
      <c r="G150" t="s">
        <v>391</v>
      </c>
      <c r="V150">
        <v>0</v>
      </c>
      <c r="W150" t="str">
        <f t="shared" si="471"/>
        <v/>
      </c>
      <c r="X150" t="str">
        <f t="shared" si="472"/>
        <v/>
      </c>
      <c r="Y150" t="str">
        <f t="shared" si="473"/>
        <v/>
      </c>
      <c r="Z150" t="str">
        <f t="shared" si="474"/>
        <v/>
      </c>
      <c r="AA150" t="str">
        <f t="shared" si="475"/>
        <v/>
      </c>
      <c r="AB150" t="str">
        <f t="shared" si="476"/>
        <v/>
      </c>
      <c r="AC150" t="str">
        <f t="shared" si="477"/>
        <v/>
      </c>
      <c r="AD150" t="str">
        <f t="shared" si="478"/>
        <v/>
      </c>
      <c r="AE150" t="str">
        <f t="shared" si="479"/>
        <v/>
      </c>
      <c r="AF150" t="str">
        <f t="shared" si="480"/>
        <v/>
      </c>
      <c r="AG150" t="str">
        <f t="shared" si="481"/>
        <v/>
      </c>
      <c r="AH150" t="str">
        <f t="shared" si="482"/>
        <v/>
      </c>
      <c r="AI150" t="str">
        <f t="shared" si="483"/>
        <v/>
      </c>
      <c r="AJ150" t="str">
        <f t="shared" si="484"/>
        <v/>
      </c>
      <c r="AK150" t="str">
        <f t="shared" si="485"/>
        <v/>
      </c>
      <c r="AL150" t="str">
        <f t="shared" si="486"/>
        <v/>
      </c>
      <c r="AM150" t="str">
        <f t="shared" si="487"/>
        <v/>
      </c>
      <c r="AN150" t="str">
        <f t="shared" si="488"/>
        <v/>
      </c>
      <c r="AO150" t="str">
        <f t="shared" si="489"/>
        <v/>
      </c>
      <c r="AP150" t="str">
        <f t="shared" si="490"/>
        <v/>
      </c>
      <c r="AQ150" t="str">
        <f t="shared" si="491"/>
        <v/>
      </c>
      <c r="AR150" s="1" t="s">
        <v>571</v>
      </c>
      <c r="AV150" s="4" t="s">
        <v>29</v>
      </c>
      <c r="AW150" s="4" t="s">
        <v>29</v>
      </c>
      <c r="AX150" s="8" t="str">
        <f t="shared" si="492"/>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50" t="str">
        <f t="shared" si="493"/>
        <v/>
      </c>
      <c r="AZ150" t="str">
        <f t="shared" si="494"/>
        <v/>
      </c>
      <c r="BA150" t="str">
        <f t="shared" si="495"/>
        <v/>
      </c>
      <c r="BB150" t="str">
        <f t="shared" si="496"/>
        <v/>
      </c>
      <c r="BC150" t="str">
        <f t="shared" si="497"/>
        <v/>
      </c>
      <c r="BD150" t="str">
        <f t="shared" si="498"/>
        <v/>
      </c>
      <c r="BE150" t="str">
        <f t="shared" si="499"/>
        <v xml:space="preserve"> med LoDo</v>
      </c>
      <c r="BF150" t="str">
        <f t="shared" si="500"/>
        <v>LoDo</v>
      </c>
      <c r="BG150">
        <v>39.754506999999997</v>
      </c>
      <c r="BH150">
        <v>-104.99506599999999</v>
      </c>
      <c r="BI150" t="str">
        <f t="shared" si="501"/>
        <v>[39.754507,-104.995066],</v>
      </c>
      <c r="BK150" t="str">
        <f>IF(BJ150&gt;0,"&lt;img src=@img/kidicon.png@&gt;","")</f>
        <v/>
      </c>
      <c r="BL150" s="7"/>
    </row>
    <row r="151" spans="2:64" ht="18.75" customHeight="1" x14ac:dyDescent="0.35">
      <c r="B151" s="9" t="s">
        <v>81</v>
      </c>
      <c r="C151" t="s">
        <v>219</v>
      </c>
      <c r="E151" t="s">
        <v>953</v>
      </c>
      <c r="G151" t="s">
        <v>392</v>
      </c>
      <c r="H151" t="s">
        <v>335</v>
      </c>
      <c r="I151" t="s">
        <v>330</v>
      </c>
      <c r="J151" t="s">
        <v>335</v>
      </c>
      <c r="K151" t="s">
        <v>341</v>
      </c>
      <c r="L151" t="s">
        <v>335</v>
      </c>
      <c r="M151" t="s">
        <v>330</v>
      </c>
      <c r="N151" t="s">
        <v>335</v>
      </c>
      <c r="O151" t="s">
        <v>330</v>
      </c>
      <c r="P151" t="s">
        <v>335</v>
      </c>
      <c r="Q151" t="s">
        <v>330</v>
      </c>
      <c r="R151" t="s">
        <v>335</v>
      </c>
      <c r="S151" t="s">
        <v>330</v>
      </c>
      <c r="T151" t="s">
        <v>335</v>
      </c>
      <c r="U151" t="s">
        <v>330</v>
      </c>
      <c r="V151" t="s">
        <v>232</v>
      </c>
      <c r="W151">
        <f t="shared" si="471"/>
        <v>16</v>
      </c>
      <c r="X151">
        <f t="shared" si="472"/>
        <v>18</v>
      </c>
      <c r="Y151">
        <f t="shared" si="473"/>
        <v>16</v>
      </c>
      <c r="Z151">
        <f t="shared" si="474"/>
        <v>23</v>
      </c>
      <c r="AA151">
        <f t="shared" si="475"/>
        <v>16</v>
      </c>
      <c r="AB151">
        <f t="shared" si="476"/>
        <v>18</v>
      </c>
      <c r="AC151">
        <f t="shared" si="477"/>
        <v>16</v>
      </c>
      <c r="AD151">
        <f t="shared" si="478"/>
        <v>18</v>
      </c>
      <c r="AE151">
        <f t="shared" si="479"/>
        <v>16</v>
      </c>
      <c r="AF151">
        <f t="shared" si="480"/>
        <v>18</v>
      </c>
      <c r="AG151">
        <f t="shared" si="481"/>
        <v>16</v>
      </c>
      <c r="AH151">
        <f t="shared" si="482"/>
        <v>18</v>
      </c>
      <c r="AI151">
        <f t="shared" si="483"/>
        <v>16</v>
      </c>
      <c r="AJ151">
        <f t="shared" si="484"/>
        <v>18</v>
      </c>
      <c r="AK151" t="str">
        <f t="shared" si="485"/>
        <v>4pm-6pm</v>
      </c>
      <c r="AL151" t="str">
        <f t="shared" si="486"/>
        <v>4pm-11pm</v>
      </c>
      <c r="AM151" t="str">
        <f t="shared" si="487"/>
        <v>4pm-6pm</v>
      </c>
      <c r="AN151" t="str">
        <f t="shared" si="488"/>
        <v>4pm-6pm</v>
      </c>
      <c r="AO151" t="str">
        <f t="shared" si="489"/>
        <v>4pm-6pm</v>
      </c>
      <c r="AP151" t="str">
        <f t="shared" si="490"/>
        <v>4pm-6pm</v>
      </c>
      <c r="AQ151" t="str">
        <f t="shared" si="491"/>
        <v>4pm-6pm</v>
      </c>
      <c r="AR151" s="1" t="s">
        <v>572</v>
      </c>
      <c r="AS151" t="s">
        <v>325</v>
      </c>
      <c r="AV151" s="4" t="s">
        <v>28</v>
      </c>
      <c r="AW151" s="4" t="s">
        <v>28</v>
      </c>
      <c r="AX151" s="8" t="str">
        <f t="shared" si="492"/>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51" t="str">
        <f t="shared" si="493"/>
        <v>&lt;img src=@img/outdoor.png@&gt;</v>
      </c>
      <c r="AZ151" t="str">
        <f t="shared" si="494"/>
        <v/>
      </c>
      <c r="BA151" t="str">
        <f t="shared" si="495"/>
        <v/>
      </c>
      <c r="BB151" t="str">
        <f t="shared" si="496"/>
        <v>&lt;img src=@img/drinkicon.png@&gt;</v>
      </c>
      <c r="BC151" t="str">
        <f t="shared" si="497"/>
        <v>&lt;img src=@img/foodicon.png@&gt;</v>
      </c>
      <c r="BD151" t="str">
        <f t="shared" si="498"/>
        <v>&lt;img src=@img/outdoor.png@&gt;&lt;img src=@img/drinkicon.png@&gt;&lt;img src=@img/foodicon.png@&gt;</v>
      </c>
      <c r="BE151" t="str">
        <f t="shared" si="499"/>
        <v>outdoor drink food  high LoDo</v>
      </c>
      <c r="BF151" t="str">
        <f t="shared" si="500"/>
        <v>LoDo</v>
      </c>
      <c r="BG151">
        <v>39.752104000000003</v>
      </c>
      <c r="BH151">
        <v>-104.99851200000001</v>
      </c>
      <c r="BI151" t="str">
        <f t="shared" si="501"/>
        <v>[39.752104,-104.998512],</v>
      </c>
      <c r="BK151" t="str">
        <f>IF(BJ151&gt;0,"&lt;img src=@img/kidicon.png@&gt;","")</f>
        <v/>
      </c>
      <c r="BL151" s="7"/>
    </row>
    <row r="152" spans="2:64" ht="18.75" customHeight="1" x14ac:dyDescent="0.25">
      <c r="B152" t="s">
        <v>82</v>
      </c>
      <c r="C152" t="s">
        <v>523</v>
      </c>
      <c r="E152" t="s">
        <v>953</v>
      </c>
      <c r="G152" t="s">
        <v>393</v>
      </c>
      <c r="H152" t="s">
        <v>335</v>
      </c>
      <c r="I152" t="s">
        <v>330</v>
      </c>
      <c r="J152" t="s">
        <v>335</v>
      </c>
      <c r="K152" t="s">
        <v>341</v>
      </c>
      <c r="L152" t="s">
        <v>335</v>
      </c>
      <c r="M152" t="s">
        <v>330</v>
      </c>
      <c r="N152" t="s">
        <v>335</v>
      </c>
      <c r="O152" t="s">
        <v>330</v>
      </c>
      <c r="P152" t="s">
        <v>335</v>
      </c>
      <c r="Q152" t="s">
        <v>330</v>
      </c>
      <c r="R152" t="s">
        <v>335</v>
      </c>
      <c r="S152" t="s">
        <v>330</v>
      </c>
      <c r="T152" t="s">
        <v>335</v>
      </c>
      <c r="U152" t="s">
        <v>330</v>
      </c>
      <c r="V152" t="s">
        <v>967</v>
      </c>
      <c r="W152">
        <f t="shared" si="471"/>
        <v>16</v>
      </c>
      <c r="X152">
        <f t="shared" si="472"/>
        <v>18</v>
      </c>
      <c r="Y152">
        <f t="shared" si="473"/>
        <v>16</v>
      </c>
      <c r="Z152">
        <f t="shared" si="474"/>
        <v>23</v>
      </c>
      <c r="AA152">
        <f t="shared" si="475"/>
        <v>16</v>
      </c>
      <c r="AB152">
        <f t="shared" si="476"/>
        <v>18</v>
      </c>
      <c r="AC152">
        <f t="shared" si="477"/>
        <v>16</v>
      </c>
      <c r="AD152">
        <f t="shared" si="478"/>
        <v>18</v>
      </c>
      <c r="AE152">
        <f t="shared" si="479"/>
        <v>16</v>
      </c>
      <c r="AF152">
        <f t="shared" si="480"/>
        <v>18</v>
      </c>
      <c r="AG152">
        <f t="shared" si="481"/>
        <v>16</v>
      </c>
      <c r="AH152">
        <f t="shared" si="482"/>
        <v>18</v>
      </c>
      <c r="AI152">
        <f t="shared" si="483"/>
        <v>16</v>
      </c>
      <c r="AJ152">
        <f t="shared" si="484"/>
        <v>18</v>
      </c>
      <c r="AK152" t="str">
        <f t="shared" si="485"/>
        <v>4pm-6pm</v>
      </c>
      <c r="AL152" t="str">
        <f t="shared" si="486"/>
        <v>4pm-11pm</v>
      </c>
      <c r="AM152" t="str">
        <f t="shared" si="487"/>
        <v>4pm-6pm</v>
      </c>
      <c r="AN152" t="str">
        <f t="shared" si="488"/>
        <v>4pm-6pm</v>
      </c>
      <c r="AO152" t="str">
        <f t="shared" si="489"/>
        <v>4pm-6pm</v>
      </c>
      <c r="AP152" t="str">
        <f t="shared" si="490"/>
        <v>4pm-6pm</v>
      </c>
      <c r="AQ152" t="str">
        <f t="shared" si="491"/>
        <v>4pm-6pm</v>
      </c>
      <c r="AR152" t="s">
        <v>573</v>
      </c>
      <c r="AV152" t="s">
        <v>28</v>
      </c>
      <c r="AW152" t="s">
        <v>28</v>
      </c>
      <c r="AX152" s="8" t="str">
        <f t="shared" si="492"/>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52" t="str">
        <f t="shared" si="493"/>
        <v/>
      </c>
      <c r="AZ152" t="str">
        <f t="shared" si="494"/>
        <v/>
      </c>
      <c r="BA152" t="str">
        <f t="shared" si="495"/>
        <v/>
      </c>
      <c r="BB152" t="str">
        <f t="shared" si="496"/>
        <v>&lt;img src=@img/drinkicon.png@&gt;</v>
      </c>
      <c r="BC152" t="str">
        <f t="shared" si="497"/>
        <v>&lt;img src=@img/foodicon.png@&gt;</v>
      </c>
      <c r="BD152" t="str">
        <f t="shared" si="498"/>
        <v>&lt;img src=@img/drinkicon.png@&gt;&lt;img src=@img/foodicon.png@&gt;</v>
      </c>
      <c r="BE152" t="str">
        <f t="shared" si="499"/>
        <v>drink food  high Cherry</v>
      </c>
      <c r="BF152" t="str">
        <f t="shared" si="500"/>
        <v>Cherry Creek</v>
      </c>
      <c r="BG152">
        <v>39.705559000000001</v>
      </c>
      <c r="BH152">
        <v>-104.938931</v>
      </c>
      <c r="BI152" t="str">
        <f t="shared" si="501"/>
        <v>[39.705559,-104.938931],</v>
      </c>
      <c r="BK152" t="str">
        <f>IF(BJ152&gt;0,"&lt;img src=@img/kidicon.png@&gt;","")</f>
        <v/>
      </c>
      <c r="BL152" s="7"/>
    </row>
    <row r="153" spans="2:64" ht="18.75" customHeight="1" x14ac:dyDescent="0.25">
      <c r="B153" t="s">
        <v>1242</v>
      </c>
      <c r="C153" t="s">
        <v>233</v>
      </c>
      <c r="E153" t="s">
        <v>952</v>
      </c>
      <c r="G153" t="s">
        <v>394</v>
      </c>
      <c r="H153" t="s">
        <v>335</v>
      </c>
      <c r="I153" t="s">
        <v>329</v>
      </c>
      <c r="J153" t="s">
        <v>335</v>
      </c>
      <c r="K153" t="s">
        <v>329</v>
      </c>
      <c r="L153" t="s">
        <v>335</v>
      </c>
      <c r="M153" t="s">
        <v>329</v>
      </c>
      <c r="N153" t="s">
        <v>335</v>
      </c>
      <c r="O153" t="s">
        <v>329</v>
      </c>
      <c r="P153" t="s">
        <v>335</v>
      </c>
      <c r="Q153" t="s">
        <v>329</v>
      </c>
      <c r="R153" t="s">
        <v>335</v>
      </c>
      <c r="S153" t="s">
        <v>329</v>
      </c>
      <c r="T153" t="s">
        <v>335</v>
      </c>
      <c r="U153" t="s">
        <v>329</v>
      </c>
      <c r="V153" t="s">
        <v>234</v>
      </c>
      <c r="W153">
        <f t="shared" si="471"/>
        <v>16</v>
      </c>
      <c r="X153">
        <f t="shared" si="472"/>
        <v>18.3</v>
      </c>
      <c r="Y153">
        <f t="shared" si="473"/>
        <v>16</v>
      </c>
      <c r="Z153">
        <f t="shared" si="474"/>
        <v>18.3</v>
      </c>
      <c r="AA153">
        <f t="shared" si="475"/>
        <v>16</v>
      </c>
      <c r="AB153">
        <f t="shared" si="476"/>
        <v>18.3</v>
      </c>
      <c r="AC153">
        <f t="shared" si="477"/>
        <v>16</v>
      </c>
      <c r="AD153">
        <f t="shared" si="478"/>
        <v>18.3</v>
      </c>
      <c r="AE153">
        <f t="shared" si="479"/>
        <v>16</v>
      </c>
      <c r="AF153">
        <f t="shared" si="480"/>
        <v>18.3</v>
      </c>
      <c r="AG153">
        <f t="shared" si="481"/>
        <v>16</v>
      </c>
      <c r="AH153">
        <f t="shared" si="482"/>
        <v>18.3</v>
      </c>
      <c r="AI153">
        <f t="shared" si="483"/>
        <v>16</v>
      </c>
      <c r="AJ153">
        <f t="shared" si="484"/>
        <v>18.3</v>
      </c>
      <c r="AK153" t="str">
        <f t="shared" si="485"/>
        <v>4pm-6.3pm</v>
      </c>
      <c r="AL153" t="str">
        <f t="shared" si="486"/>
        <v>4pm-6.3pm</v>
      </c>
      <c r="AM153" t="str">
        <f t="shared" si="487"/>
        <v>4pm-6.3pm</v>
      </c>
      <c r="AN153" t="str">
        <f t="shared" si="488"/>
        <v>4pm-6.3pm</v>
      </c>
      <c r="AO153" t="str">
        <f t="shared" si="489"/>
        <v>4pm-6.3pm</v>
      </c>
      <c r="AP153" t="str">
        <f t="shared" si="490"/>
        <v>4pm-6.3pm</v>
      </c>
      <c r="AQ153" t="str">
        <f t="shared" si="491"/>
        <v>4pm-6.3pm</v>
      </c>
      <c r="AR153" s="1" t="s">
        <v>574</v>
      </c>
      <c r="AV153" s="4" t="s">
        <v>28</v>
      </c>
      <c r="AW153" s="4" t="s">
        <v>28</v>
      </c>
      <c r="AX153" s="8" t="str">
        <f t="shared" si="492"/>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53" t="str">
        <f t="shared" si="493"/>
        <v/>
      </c>
      <c r="AZ153" t="str">
        <f t="shared" si="494"/>
        <v/>
      </c>
      <c r="BA153" t="str">
        <f t="shared" si="495"/>
        <v/>
      </c>
      <c r="BB153" t="str">
        <f t="shared" si="496"/>
        <v>&lt;img src=@img/drinkicon.png@&gt;</v>
      </c>
      <c r="BC153" t="str">
        <f t="shared" si="497"/>
        <v>&lt;img src=@img/foodicon.png@&gt;</v>
      </c>
      <c r="BD153" t="str">
        <f t="shared" si="498"/>
        <v>&lt;img src=@img/drinkicon.png@&gt;&lt;img src=@img/foodicon.png@&gt;</v>
      </c>
      <c r="BE153" t="str">
        <f t="shared" si="499"/>
        <v>drink food  med Lakewood</v>
      </c>
      <c r="BF153" t="str">
        <f t="shared" si="500"/>
        <v>Lakewood</v>
      </c>
      <c r="BG153">
        <v>39.722323000000003</v>
      </c>
      <c r="BH153">
        <v>-105.132976</v>
      </c>
      <c r="BI153" t="str">
        <f t="shared" si="501"/>
        <v>[39.722323,-105.132976],</v>
      </c>
      <c r="BK153" t="str">
        <f>IF(BJ153&gt;0,"&lt;img src=@img/kidicon.png@&gt;","")</f>
        <v/>
      </c>
      <c r="BL153" s="7"/>
    </row>
    <row r="154" spans="2:64" ht="18.75" customHeight="1" x14ac:dyDescent="0.25">
      <c r="B154" t="s">
        <v>1043</v>
      </c>
      <c r="C154" t="s">
        <v>1047</v>
      </c>
      <c r="E154" t="s">
        <v>952</v>
      </c>
      <c r="G154" t="s">
        <v>1044</v>
      </c>
      <c r="H154">
        <v>1500</v>
      </c>
      <c r="I154">
        <v>1800</v>
      </c>
      <c r="J154">
        <v>1500</v>
      </c>
      <c r="K154">
        <v>1800</v>
      </c>
      <c r="L154">
        <v>1500</v>
      </c>
      <c r="M154">
        <v>1800</v>
      </c>
      <c r="N154">
        <v>1500</v>
      </c>
      <c r="O154">
        <v>1800</v>
      </c>
      <c r="P154">
        <v>1500</v>
      </c>
      <c r="Q154">
        <v>1800</v>
      </c>
      <c r="R154">
        <v>1500</v>
      </c>
      <c r="S154">
        <v>1800</v>
      </c>
      <c r="T154">
        <v>1500</v>
      </c>
      <c r="U154">
        <v>1800</v>
      </c>
      <c r="V154" t="s">
        <v>1045</v>
      </c>
      <c r="W154">
        <f t="shared" si="471"/>
        <v>15</v>
      </c>
      <c r="X154">
        <f t="shared" si="472"/>
        <v>18</v>
      </c>
      <c r="Y154">
        <f t="shared" si="473"/>
        <v>15</v>
      </c>
      <c r="Z154">
        <f t="shared" si="474"/>
        <v>18</v>
      </c>
      <c r="AA154">
        <f t="shared" si="475"/>
        <v>15</v>
      </c>
      <c r="AB154">
        <f t="shared" si="476"/>
        <v>18</v>
      </c>
      <c r="AC154">
        <f t="shared" si="477"/>
        <v>15</v>
      </c>
      <c r="AD154">
        <f t="shared" si="478"/>
        <v>18</v>
      </c>
      <c r="AE154">
        <f t="shared" si="479"/>
        <v>15</v>
      </c>
      <c r="AF154">
        <f t="shared" si="480"/>
        <v>18</v>
      </c>
      <c r="AG154">
        <f t="shared" si="481"/>
        <v>15</v>
      </c>
      <c r="AH154">
        <f t="shared" si="482"/>
        <v>18</v>
      </c>
      <c r="AI154">
        <f t="shared" si="483"/>
        <v>15</v>
      </c>
      <c r="AJ154">
        <f t="shared" si="484"/>
        <v>18</v>
      </c>
      <c r="AK154" t="str">
        <f t="shared" si="485"/>
        <v>3pm-6pm</v>
      </c>
      <c r="AL154" t="str">
        <f t="shared" si="486"/>
        <v>3pm-6pm</v>
      </c>
      <c r="AM154" t="str">
        <f t="shared" si="487"/>
        <v>3pm-6pm</v>
      </c>
      <c r="AN154" t="str">
        <f t="shared" si="488"/>
        <v>3pm-6pm</v>
      </c>
      <c r="AO154" t="str">
        <f t="shared" si="489"/>
        <v>3pm-6pm</v>
      </c>
      <c r="AP154" t="str">
        <f t="shared" si="490"/>
        <v>3pm-6pm</v>
      </c>
      <c r="AQ154" t="str">
        <f t="shared" si="491"/>
        <v>3pm-6pm</v>
      </c>
      <c r="AR154" t="s">
        <v>1046</v>
      </c>
      <c r="AV154" s="4" t="s">
        <v>28</v>
      </c>
      <c r="AW154" s="4" t="s">
        <v>28</v>
      </c>
      <c r="AX154" s="8" t="str">
        <f t="shared" si="492"/>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54" t="str">
        <f t="shared" si="493"/>
        <v/>
      </c>
      <c r="AZ154" t="str">
        <f t="shared" si="494"/>
        <v/>
      </c>
      <c r="BA154" t="str">
        <f t="shared" si="495"/>
        <v/>
      </c>
      <c r="BB154" t="str">
        <f t="shared" si="496"/>
        <v>&lt;img src=@img/drinkicon.png@&gt;</v>
      </c>
      <c r="BC154" t="str">
        <f t="shared" si="497"/>
        <v>&lt;img src=@img/foodicon.png@&gt;</v>
      </c>
      <c r="BD154" t="str">
        <f t="shared" si="498"/>
        <v>&lt;img src=@img/drinkicon.png@&gt;&lt;img src=@img/foodicon.png@&gt;</v>
      </c>
      <c r="BE154" t="str">
        <f t="shared" si="499"/>
        <v>drink food  med lodo</v>
      </c>
      <c r="BF154" t="str">
        <f t="shared" si="500"/>
        <v>LoDo</v>
      </c>
      <c r="BG154">
        <v>39.753819999999997</v>
      </c>
      <c r="BH154">
        <v>-104.99643</v>
      </c>
      <c r="BI154" t="str">
        <f t="shared" si="501"/>
        <v>[39.75382,-104.99643],</v>
      </c>
    </row>
    <row r="155" spans="2:64" ht="18.75" customHeight="1" x14ac:dyDescent="0.25">
      <c r="B155" t="s">
        <v>1192</v>
      </c>
      <c r="C155" t="s">
        <v>524</v>
      </c>
      <c r="E155" t="s">
        <v>952</v>
      </c>
      <c r="G155" t="s">
        <v>1193</v>
      </c>
      <c r="H155">
        <v>1400</v>
      </c>
      <c r="I155">
        <v>1900</v>
      </c>
      <c r="J155">
        <v>1400</v>
      </c>
      <c r="K155">
        <v>1900</v>
      </c>
      <c r="L155">
        <v>1400</v>
      </c>
      <c r="M155">
        <v>1900</v>
      </c>
      <c r="N155">
        <v>1400</v>
      </c>
      <c r="O155">
        <v>1900</v>
      </c>
      <c r="P155">
        <v>1400</v>
      </c>
      <c r="Q155">
        <v>1900</v>
      </c>
      <c r="R155">
        <v>1130</v>
      </c>
      <c r="S155">
        <v>1700</v>
      </c>
      <c r="T155">
        <v>1130</v>
      </c>
      <c r="U155">
        <v>1700</v>
      </c>
      <c r="W155">
        <f t="shared" ref="W155" si="502">IF(H155&gt;0,H155/100,"")</f>
        <v>14</v>
      </c>
      <c r="X155">
        <f t="shared" ref="X155" si="503">IF(I155&gt;0,I155/100,"")</f>
        <v>19</v>
      </c>
      <c r="Y155">
        <f t="shared" ref="Y155" si="504">IF(J155&gt;0,J155/100,"")</f>
        <v>14</v>
      </c>
      <c r="Z155">
        <f t="shared" ref="Z155" si="505">IF(K155&gt;0,K155/100,"")</f>
        <v>19</v>
      </c>
      <c r="AA155">
        <f t="shared" ref="AA155" si="506">IF(L155&gt;0,L155/100,"")</f>
        <v>14</v>
      </c>
      <c r="AB155">
        <f t="shared" ref="AB155" si="507">IF(M155&gt;0,M155/100,"")</f>
        <v>19</v>
      </c>
      <c r="AC155">
        <f t="shared" ref="AC155" si="508">IF(N155&gt;0,N155/100,"")</f>
        <v>14</v>
      </c>
      <c r="AD155">
        <f t="shared" ref="AD155" si="509">IF(O155&gt;0,O155/100,"")</f>
        <v>19</v>
      </c>
      <c r="AE155">
        <f t="shared" ref="AE155" si="510">IF(P155&gt;0,P155/100,"")</f>
        <v>14</v>
      </c>
      <c r="AF155">
        <f t="shared" ref="AF155" si="511">IF(Q155&gt;0,Q155/100,"")</f>
        <v>19</v>
      </c>
      <c r="AG155">
        <f t="shared" ref="AG155" si="512">IF(R155&gt;0,R155/100,"")</f>
        <v>11.3</v>
      </c>
      <c r="AH155">
        <f t="shared" ref="AH155" si="513">IF(S155&gt;0,S155/100,"")</f>
        <v>17</v>
      </c>
      <c r="AI155">
        <f t="shared" ref="AI155" si="514">IF(T155&gt;0,T155/100,"")</f>
        <v>11.3</v>
      </c>
      <c r="AJ155">
        <f t="shared" ref="AJ155" si="515">IF(U155&gt;0,U155/100,"")</f>
        <v>17</v>
      </c>
      <c r="AK155" t="str">
        <f t="shared" ref="AK155" si="516">IF(H155&gt;0,CONCATENATE(IF(W155&lt;=12,W155,W155-12),IF(OR(W155&lt;12,W155=24),"am","pm"),"-",IF(X155&lt;=12,X155,X155-12),IF(OR(X155&lt;12,X155=24),"am","pm")),"")</f>
        <v>2pm-7pm</v>
      </c>
      <c r="AL155" t="str">
        <f t="shared" ref="AL155" si="517">IF(J155&gt;0,CONCATENATE(IF(Y155&lt;=12,Y155,Y155-12),IF(OR(Y155&lt;12,Y155=24),"am","pm"),"-",IF(Z155&lt;=12,Z155,Z155-12),IF(OR(Z155&lt;12,Z155=24),"am","pm")),"")</f>
        <v>2pm-7pm</v>
      </c>
      <c r="AM155" t="str">
        <f t="shared" ref="AM155" si="518">IF(L155&gt;0,CONCATENATE(IF(AA155&lt;=12,AA155,AA155-12),IF(OR(AA155&lt;12,AA155=24),"am","pm"),"-",IF(AB155&lt;=12,AB155,AB155-12),IF(OR(AB155&lt;12,AB155=24),"am","pm")),"")</f>
        <v>2pm-7pm</v>
      </c>
      <c r="AN155" t="str">
        <f t="shared" ref="AN155" si="519">IF(N155&gt;0,CONCATENATE(IF(AC155&lt;=12,AC155,AC155-12),IF(OR(AC155&lt;12,AC155=24),"am","pm"),"-",IF(AD155&lt;=12,AD155,AD155-12),IF(OR(AD155&lt;12,AD155=24),"am","pm")),"")</f>
        <v>2pm-7pm</v>
      </c>
      <c r="AO155" t="str">
        <f t="shared" ref="AO155" si="520">IF(P155&gt;0,CONCATENATE(IF(AE155&lt;=12,AE155,AE155-12),IF(OR(AE155&lt;12,AE155=24),"am","pm"),"-",IF(AF155&lt;=12,AF155,AF155-12),IF(OR(AF155&lt;12,AF155=24),"am","pm")),"")</f>
        <v>2pm-7pm</v>
      </c>
      <c r="AP155" t="str">
        <f t="shared" ref="AP155" si="521">IF(R155&gt;0,CONCATENATE(IF(AG155&lt;=12,AG155,AG155-12),IF(OR(AG155&lt;12,AG155=24),"am","pm"),"-",IF(AH155&lt;=12,AH155,AH155-12),IF(OR(AH155&lt;12,AH155=24),"am","pm")),"")</f>
        <v>11.3am-5pm</v>
      </c>
      <c r="AQ155" t="str">
        <f t="shared" ref="AQ155" si="522">IF(T155&gt;0,CONCATENATE(IF(AI155&lt;=12,AI155,AI155-12),IF(OR(AI155&lt;12,AI155=24),"am","pm"),"-",IF(AJ155&lt;=12,AJ155,AJ155-12),IF(OR(AJ155&lt;12,AJ155=24),"am","pm")),"")</f>
        <v>11.3am-5pm</v>
      </c>
      <c r="AR155" s="1" t="s">
        <v>1194</v>
      </c>
      <c r="AV155" s="4" t="s">
        <v>28</v>
      </c>
      <c r="AW155" s="4" t="s">
        <v>29</v>
      </c>
      <c r="AX155" s="8" t="str">
        <f t="shared" ref="AX155" si="523">CONCATENATE("{
    'name': """,B155,""",
    'area': ","""",C155,""",",
"'hours': {
      'sunday-start':","""",H155,"""",", 'sunday-end':","""",I155,"""",", 'monday-start':","""",J155,"""",", 'monday-end':","""",K155,"""",", 'tuesday-start':","""",L155,"""",", 'tuesday-end':","""",M155,""", 'wednesday-start':","""",N155,""", 'wednesday-end':","""",O155,""", 'thursday-start':","""",P155,""", 'thursday-end':","""",Q155,""", 'friday-start':","""",R155,""", 'friday-end':","""",S155,""", 'saturday-start':","""",T155,""", 'saturday-end':","""",U155,"""","},","  'description': ","""",V155,"""",", 'link':","""",AR155,"""",", 'pricing':","""",E155,"""",",   'phone-number': ","""",F155,"""",", 'address': ","""",G155,"""",", 'other-amenities': [","'",AS155,"','",AT155,"','",AU155,"'","]",", 'has-drink':",AV155,", 'has-food':",AW155,"},")</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5" t="str">
        <f t="shared" ref="AY155" si="524">IF(AS155&gt;0,"&lt;img src=@img/outdoor.png@&gt;","")</f>
        <v/>
      </c>
      <c r="AZ155" t="str">
        <f t="shared" ref="AZ155" si="525">IF(AT155&gt;0,"&lt;img src=@img/pets.png@&gt;","")</f>
        <v/>
      </c>
      <c r="BA155" t="str">
        <f t="shared" ref="BA155" si="526">IF(AU155="hard","&lt;img src=@img/hard.png@&gt;",IF(AU155="medium","&lt;img src=@img/medium.png@&gt;",IF(AU155="easy","&lt;img src=@img/easy.png@&gt;","")))</f>
        <v/>
      </c>
      <c r="BB155" t="str">
        <f t="shared" ref="BB155" si="527">IF(AV155="true","&lt;img src=@img/drinkicon.png@&gt;","")</f>
        <v>&lt;img src=@img/drinkicon.png@&gt;</v>
      </c>
      <c r="BC155" t="str">
        <f t="shared" ref="BC155" si="528">IF(AW155="true","&lt;img src=@img/foodicon.png@&gt;","")</f>
        <v/>
      </c>
      <c r="BD155" t="str">
        <f t="shared" ref="BD155" si="529">CONCATENATE(AY155,AZ155,BA155,BB155,BC155,BK155)</f>
        <v>&lt;img src=@img/drinkicon.png@&gt;</v>
      </c>
      <c r="BE155" t="str">
        <f t="shared" ref="BE155" si="530">CONCATENATE(IF(AS155&gt;0,"outdoor ",""),IF(AT155&gt;0,"pet ",""),IF(AV155="true","drink ",""),IF(AW155="true","food ",""),AU155," ",E155," ",C155,IF(BJ155=TRUE," kid",""))</f>
        <v>drink  med Washington</v>
      </c>
      <c r="BF155" t="str">
        <f t="shared" si="500"/>
        <v>Washington Park</v>
      </c>
      <c r="BG155">
        <v>39.690524099999998</v>
      </c>
      <c r="BH155">
        <v>-104.9806818</v>
      </c>
      <c r="BI155" t="str">
        <f t="shared" si="501"/>
        <v>[39.6905241,-104.9806818],</v>
      </c>
    </row>
    <row r="156" spans="2:64" ht="18.75" customHeight="1" x14ac:dyDescent="0.25">
      <c r="B156" t="s">
        <v>1243</v>
      </c>
      <c r="C156" t="s">
        <v>525</v>
      </c>
      <c r="E156" t="s">
        <v>952</v>
      </c>
      <c r="G156" t="s">
        <v>395</v>
      </c>
      <c r="H156" t="s">
        <v>328</v>
      </c>
      <c r="I156" t="s">
        <v>330</v>
      </c>
      <c r="J156" t="s">
        <v>335</v>
      </c>
      <c r="K156" t="s">
        <v>331</v>
      </c>
      <c r="L156" t="s">
        <v>335</v>
      </c>
      <c r="M156" t="s">
        <v>331</v>
      </c>
      <c r="N156" t="s">
        <v>335</v>
      </c>
      <c r="O156" t="s">
        <v>331</v>
      </c>
      <c r="P156" t="s">
        <v>335</v>
      </c>
      <c r="Q156" t="s">
        <v>331</v>
      </c>
      <c r="R156" t="s">
        <v>335</v>
      </c>
      <c r="S156" t="s">
        <v>331</v>
      </c>
      <c r="T156" t="s">
        <v>328</v>
      </c>
      <c r="U156" t="s">
        <v>330</v>
      </c>
      <c r="V156" t="s">
        <v>235</v>
      </c>
      <c r="W156">
        <f t="shared" si="471"/>
        <v>15</v>
      </c>
      <c r="X156">
        <f t="shared" si="472"/>
        <v>18</v>
      </c>
      <c r="Y156">
        <f t="shared" si="473"/>
        <v>16</v>
      </c>
      <c r="Z156">
        <f t="shared" si="474"/>
        <v>19</v>
      </c>
      <c r="AA156">
        <f t="shared" si="475"/>
        <v>16</v>
      </c>
      <c r="AB156">
        <f t="shared" si="476"/>
        <v>19</v>
      </c>
      <c r="AC156">
        <f t="shared" si="477"/>
        <v>16</v>
      </c>
      <c r="AD156">
        <f t="shared" si="478"/>
        <v>19</v>
      </c>
      <c r="AE156">
        <f t="shared" si="479"/>
        <v>16</v>
      </c>
      <c r="AF156">
        <f t="shared" si="480"/>
        <v>19</v>
      </c>
      <c r="AG156">
        <f t="shared" si="481"/>
        <v>16</v>
      </c>
      <c r="AH156">
        <f t="shared" si="482"/>
        <v>19</v>
      </c>
      <c r="AI156">
        <f t="shared" si="483"/>
        <v>15</v>
      </c>
      <c r="AJ156">
        <f t="shared" si="484"/>
        <v>18</v>
      </c>
      <c r="AK156" t="str">
        <f t="shared" si="485"/>
        <v>3pm-6pm</v>
      </c>
      <c r="AL156" t="str">
        <f t="shared" si="486"/>
        <v>4pm-7pm</v>
      </c>
      <c r="AM156" t="str">
        <f t="shared" si="487"/>
        <v>4pm-7pm</v>
      </c>
      <c r="AN156" t="str">
        <f t="shared" si="488"/>
        <v>4pm-7pm</v>
      </c>
      <c r="AO156" t="str">
        <f t="shared" si="489"/>
        <v>4pm-7pm</v>
      </c>
      <c r="AP156" t="str">
        <f t="shared" si="490"/>
        <v>4pm-7pm</v>
      </c>
      <c r="AQ156" t="str">
        <f t="shared" si="491"/>
        <v>3pm-6pm</v>
      </c>
      <c r="AR156" s="1" t="s">
        <v>575</v>
      </c>
      <c r="AV156" s="4" t="s">
        <v>28</v>
      </c>
      <c r="AW156" s="4" t="s">
        <v>28</v>
      </c>
      <c r="AX156" s="8" t="str">
        <f t="shared" si="492"/>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6" t="str">
        <f t="shared" si="493"/>
        <v/>
      </c>
      <c r="AZ156" t="str">
        <f t="shared" si="494"/>
        <v/>
      </c>
      <c r="BA156" t="str">
        <f t="shared" si="495"/>
        <v/>
      </c>
      <c r="BB156" t="str">
        <f t="shared" si="496"/>
        <v>&lt;img src=@img/drinkicon.png@&gt;</v>
      </c>
      <c r="BC156" t="str">
        <f t="shared" si="497"/>
        <v>&lt;img src=@img/foodicon.png@&gt;</v>
      </c>
      <c r="BD156" t="str">
        <f t="shared" si="498"/>
        <v>&lt;img src=@img/drinkicon.png@&gt;&lt;img src=@img/foodicon.png@&gt;</v>
      </c>
      <c r="BE156" t="str">
        <f t="shared" si="499"/>
        <v>drink food  med city</v>
      </c>
      <c r="BF156" t="str">
        <f t="shared" si="500"/>
        <v>City Park</v>
      </c>
      <c r="BG156">
        <v>39.740251999999998</v>
      </c>
      <c r="BH156">
        <v>-104.972336</v>
      </c>
      <c r="BI156" t="str">
        <f t="shared" si="501"/>
        <v>[39.740252,-104.972336],</v>
      </c>
      <c r="BK156" t="str">
        <f>IF(BJ156&gt;0,"&lt;img src=@img/kidicon.png@&gt;","")</f>
        <v/>
      </c>
      <c r="BL156" s="7"/>
    </row>
    <row r="157" spans="2:64" ht="18.75" customHeight="1" x14ac:dyDescent="0.25">
      <c r="B157" t="s">
        <v>1148</v>
      </c>
      <c r="C157" t="s">
        <v>187</v>
      </c>
      <c r="E157" t="s">
        <v>952</v>
      </c>
      <c r="G157" t="s">
        <v>1146</v>
      </c>
      <c r="H157">
        <v>1100</v>
      </c>
      <c r="I157">
        <v>2100</v>
      </c>
      <c r="J157">
        <v>1100</v>
      </c>
      <c r="K157">
        <v>2100</v>
      </c>
      <c r="L157">
        <v>1600</v>
      </c>
      <c r="M157">
        <v>1900</v>
      </c>
      <c r="N157">
        <v>1600</v>
      </c>
      <c r="O157">
        <v>1900</v>
      </c>
      <c r="P157">
        <v>1600</v>
      </c>
      <c r="Q157">
        <v>1900</v>
      </c>
      <c r="R157">
        <v>1600</v>
      </c>
      <c r="S157">
        <v>1900</v>
      </c>
      <c r="T157">
        <v>1600</v>
      </c>
      <c r="U157">
        <v>1900</v>
      </c>
      <c r="V157" t="s">
        <v>1149</v>
      </c>
      <c r="W157">
        <f t="shared" si="471"/>
        <v>11</v>
      </c>
      <c r="X157">
        <f t="shared" si="472"/>
        <v>21</v>
      </c>
      <c r="Y157">
        <f t="shared" si="473"/>
        <v>11</v>
      </c>
      <c r="Z157">
        <f t="shared" si="474"/>
        <v>21</v>
      </c>
      <c r="AA157">
        <f t="shared" si="475"/>
        <v>16</v>
      </c>
      <c r="AB157">
        <f t="shared" si="476"/>
        <v>19</v>
      </c>
      <c r="AC157">
        <f t="shared" si="477"/>
        <v>16</v>
      </c>
      <c r="AD157">
        <f t="shared" si="478"/>
        <v>19</v>
      </c>
      <c r="AE157">
        <f t="shared" si="479"/>
        <v>16</v>
      </c>
      <c r="AF157">
        <f t="shared" si="480"/>
        <v>19</v>
      </c>
      <c r="AG157">
        <f t="shared" si="481"/>
        <v>16</v>
      </c>
      <c r="AH157">
        <f t="shared" si="482"/>
        <v>19</v>
      </c>
      <c r="AI157">
        <f t="shared" si="483"/>
        <v>16</v>
      </c>
      <c r="AJ157">
        <f t="shared" si="484"/>
        <v>19</v>
      </c>
      <c r="AK157" t="str">
        <f t="shared" si="485"/>
        <v>11am-9pm</v>
      </c>
      <c r="AL157" t="str">
        <f t="shared" si="486"/>
        <v>11am-9pm</v>
      </c>
      <c r="AM157" t="str">
        <f t="shared" si="487"/>
        <v>4pm-7pm</v>
      </c>
      <c r="AN157" t="str">
        <f t="shared" si="488"/>
        <v>4pm-7pm</v>
      </c>
      <c r="AO157" t="str">
        <f t="shared" si="489"/>
        <v>4pm-7pm</v>
      </c>
      <c r="AP157" t="str">
        <f t="shared" si="490"/>
        <v>4pm-7pm</v>
      </c>
      <c r="AQ157" t="str">
        <f t="shared" si="491"/>
        <v>4pm-7pm</v>
      </c>
      <c r="AV157" s="4" t="s">
        <v>28</v>
      </c>
      <c r="AW157" s="4" t="s">
        <v>29</v>
      </c>
      <c r="AX157" s="8" t="str">
        <f t="shared" si="492"/>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7" t="str">
        <f t="shared" si="493"/>
        <v/>
      </c>
      <c r="AZ157" t="str">
        <f t="shared" si="494"/>
        <v/>
      </c>
      <c r="BA157" t="str">
        <f t="shared" si="495"/>
        <v/>
      </c>
      <c r="BB157" t="str">
        <f t="shared" si="496"/>
        <v>&lt;img src=@img/drinkicon.png@&gt;</v>
      </c>
      <c r="BC157" t="str">
        <f t="shared" si="497"/>
        <v/>
      </c>
      <c r="BD157" t="str">
        <f t="shared" si="498"/>
        <v>&lt;img src=@img/drinkicon.png@&gt;</v>
      </c>
      <c r="BE157" t="str">
        <f t="shared" si="499"/>
        <v>drink  med RiNo</v>
      </c>
      <c r="BF157" t="str">
        <f t="shared" si="500"/>
        <v>RiNo</v>
      </c>
      <c r="BG157">
        <v>39.769440000000003</v>
      </c>
      <c r="BH157">
        <v>-104.97676</v>
      </c>
      <c r="BI157" t="str">
        <f t="shared" si="501"/>
        <v>[39.76944,-104.97676],</v>
      </c>
    </row>
    <row r="158" spans="2:64" ht="18.75" customHeight="1" x14ac:dyDescent="0.25">
      <c r="B158" t="s">
        <v>1204</v>
      </c>
      <c r="C158" t="s">
        <v>1205</v>
      </c>
      <c r="G158" t="s">
        <v>1206</v>
      </c>
      <c r="H158">
        <v>1500</v>
      </c>
      <c r="I158">
        <v>1800</v>
      </c>
      <c r="J158">
        <v>1500</v>
      </c>
      <c r="K158">
        <v>1800</v>
      </c>
      <c r="L158">
        <v>1500</v>
      </c>
      <c r="M158">
        <v>1800</v>
      </c>
      <c r="N158">
        <v>1500</v>
      </c>
      <c r="O158">
        <v>1800</v>
      </c>
      <c r="P158">
        <v>1500</v>
      </c>
      <c r="Q158">
        <v>1800</v>
      </c>
      <c r="R158">
        <v>1500</v>
      </c>
      <c r="S158">
        <v>1800</v>
      </c>
      <c r="T158">
        <v>1500</v>
      </c>
      <c r="U158">
        <v>1800</v>
      </c>
      <c r="W158">
        <f t="shared" ref="W158" si="531">IF(H158&gt;0,H158/100,"")</f>
        <v>15</v>
      </c>
      <c r="X158">
        <f t="shared" ref="X158" si="532">IF(I158&gt;0,I158/100,"")</f>
        <v>18</v>
      </c>
      <c r="Y158">
        <f t="shared" ref="Y158" si="533">IF(J158&gt;0,J158/100,"")</f>
        <v>15</v>
      </c>
      <c r="Z158">
        <f t="shared" ref="Z158" si="534">IF(K158&gt;0,K158/100,"")</f>
        <v>18</v>
      </c>
      <c r="AA158">
        <f t="shared" ref="AA158" si="535">IF(L158&gt;0,L158/100,"")</f>
        <v>15</v>
      </c>
      <c r="AB158">
        <f t="shared" ref="AB158" si="536">IF(M158&gt;0,M158/100,"")</f>
        <v>18</v>
      </c>
      <c r="AC158">
        <f t="shared" ref="AC158" si="537">IF(N158&gt;0,N158/100,"")</f>
        <v>15</v>
      </c>
      <c r="AD158">
        <f t="shared" ref="AD158" si="538">IF(O158&gt;0,O158/100,"")</f>
        <v>18</v>
      </c>
      <c r="AE158">
        <f t="shared" ref="AE158" si="539">IF(P158&gt;0,P158/100,"")</f>
        <v>15</v>
      </c>
      <c r="AF158">
        <f t="shared" ref="AF158" si="540">IF(Q158&gt;0,Q158/100,"")</f>
        <v>18</v>
      </c>
      <c r="AG158">
        <f t="shared" ref="AG158" si="541">IF(R158&gt;0,R158/100,"")</f>
        <v>15</v>
      </c>
      <c r="AH158">
        <f t="shared" ref="AH158" si="542">IF(S158&gt;0,S158/100,"")</f>
        <v>18</v>
      </c>
      <c r="AI158">
        <f t="shared" ref="AI158" si="543">IF(T158&gt;0,T158/100,"")</f>
        <v>15</v>
      </c>
      <c r="AJ158">
        <f t="shared" ref="AJ158" si="544">IF(U158&gt;0,U158/100,"")</f>
        <v>18</v>
      </c>
      <c r="AK158" t="str">
        <f t="shared" ref="AK158" si="545">IF(H158&gt;0,CONCATENATE(IF(W158&lt;=12,W158,W158-12),IF(OR(W158&lt;12,W158=24),"am","pm"),"-",IF(X158&lt;=12,X158,X158-12),IF(OR(X158&lt;12,X158=24),"am","pm")),"")</f>
        <v>3pm-6pm</v>
      </c>
      <c r="AL158" t="str">
        <f t="shared" ref="AL158" si="546">IF(J158&gt;0,CONCATENATE(IF(Y158&lt;=12,Y158,Y158-12),IF(OR(Y158&lt;12,Y158=24),"am","pm"),"-",IF(Z158&lt;=12,Z158,Z158-12),IF(OR(Z158&lt;12,Z158=24),"am","pm")),"")</f>
        <v>3pm-6pm</v>
      </c>
      <c r="AM158" t="str">
        <f t="shared" ref="AM158" si="547">IF(L158&gt;0,CONCATENATE(IF(AA158&lt;=12,AA158,AA158-12),IF(OR(AA158&lt;12,AA158=24),"am","pm"),"-",IF(AB158&lt;=12,AB158,AB158-12),IF(OR(AB158&lt;12,AB158=24),"am","pm")),"")</f>
        <v>3pm-6pm</v>
      </c>
      <c r="AN158" t="str">
        <f t="shared" ref="AN158" si="548">IF(N158&gt;0,CONCATENATE(IF(AC158&lt;=12,AC158,AC158-12),IF(OR(AC158&lt;12,AC158=24),"am","pm"),"-",IF(AD158&lt;=12,AD158,AD158-12),IF(OR(AD158&lt;12,AD158=24),"am","pm")),"")</f>
        <v>3pm-6pm</v>
      </c>
      <c r="AO158" t="str">
        <f t="shared" ref="AO158" si="549">IF(P158&gt;0,CONCATENATE(IF(AE158&lt;=12,AE158,AE158-12),IF(OR(AE158&lt;12,AE158=24),"am","pm"),"-",IF(AF158&lt;=12,AF158,AF158-12),IF(OR(AF158&lt;12,AF158=24),"am","pm")),"")</f>
        <v>3pm-6pm</v>
      </c>
      <c r="AP158" t="str">
        <f t="shared" ref="AP158" si="550">IF(R158&gt;0,CONCATENATE(IF(AG158&lt;=12,AG158,AG158-12),IF(OR(AG158&lt;12,AG158=24),"am","pm"),"-",IF(AH158&lt;=12,AH158,AH158-12),IF(OR(AH158&lt;12,AH158=24),"am","pm")),"")</f>
        <v>3pm-6pm</v>
      </c>
      <c r="AQ158" t="str">
        <f t="shared" ref="AQ158" si="551">IF(T158&gt;0,CONCATENATE(IF(AI158&lt;=12,AI158,AI158-12),IF(OR(AI158&lt;12,AI158=24),"am","pm"),"-",IF(AJ158&lt;=12,AJ158,AJ158-12),IF(OR(AJ158&lt;12,AJ158=24),"am","pm")),"")</f>
        <v>3pm-6pm</v>
      </c>
      <c r="AV158" s="4" t="s">
        <v>29</v>
      </c>
      <c r="AW158" s="4" t="s">
        <v>28</v>
      </c>
      <c r="AX158" s="8" t="str">
        <f t="shared" ref="AX158" si="552">CONCATENATE("{
    'name': """,B158,""",
    'area': ","""",C158,""",",
"'hours': {
      'sunday-start':","""",H158,"""",", 'sunday-end':","""",I158,"""",", 'monday-start':","""",J158,"""",", 'monday-end':","""",K158,"""",", 'tuesday-start':","""",L158,"""",", 'tuesday-end':","""",M158,""", 'wednesday-start':","""",N158,""", 'wednesday-end':","""",O158,""", 'thursday-start':","""",P158,""", 'thursday-end':","""",Q158,""", 'friday-start':","""",R158,""", 'friday-end':","""",S158,""", 'saturday-start':","""",T158,""", 'saturday-end':","""",U158,"""","},","  'description': ","""",V158,"""",", 'link':","""",AR158,"""",", 'pricing':","""",E158,"""",",   'phone-number': ","""",F158,"""",", 'address': ","""",G158,"""",", 'other-amenities': [","'",AS158,"','",AT158,"','",AU158,"'","]",", 'has-drink':",AV158,", 'has-food':",AW158,"},")</f>
        <v>{
    'name': "La Loteria",
    'area': "baker",'hours': {
      'sunday-start':"1500", 'sunday-end':"1800", 'monday-start':"1500", 'monday-end':"1800", 'tuesday-start':"1500", 'tuesday-end':"1800", 'wednesday-start':"1500", 'wednesday-end':"1800", 'thursday-start':"1500", 'thursday-end':"1800", 'friday-start':"1500", 'friday-end':"1800", 'saturday-start':"1500", 'saturday-end':"1800"},  'description': "", 'link':"", 'pricing':"",   'phone-number': "", 'address': "42 South Broadway Denver, CO 80209", 'other-amenities': ['','',''], 'has-drink':false, 'has-food':true},</v>
      </c>
      <c r="AY158" t="str">
        <f t="shared" ref="AY158" si="553">IF(AS158&gt;0,"&lt;img src=@img/outdoor.png@&gt;","")</f>
        <v/>
      </c>
      <c r="AZ158" t="str">
        <f t="shared" ref="AZ158" si="554">IF(AT158&gt;0,"&lt;img src=@img/pets.png@&gt;","")</f>
        <v/>
      </c>
      <c r="BA158" t="str">
        <f t="shared" ref="BA158" si="555">IF(AU158="hard","&lt;img src=@img/hard.png@&gt;",IF(AU158="medium","&lt;img src=@img/medium.png@&gt;",IF(AU158="easy","&lt;img src=@img/easy.png@&gt;","")))</f>
        <v/>
      </c>
      <c r="BB158" t="str">
        <f t="shared" ref="BB158" si="556">IF(AV158="true","&lt;img src=@img/drinkicon.png@&gt;","")</f>
        <v/>
      </c>
      <c r="BC158" t="str">
        <f t="shared" ref="BC158" si="557">IF(AW158="true","&lt;img src=@img/foodicon.png@&gt;","")</f>
        <v>&lt;img src=@img/foodicon.png@&gt;</v>
      </c>
      <c r="BD158" t="str">
        <f t="shared" ref="BD158" si="558">CONCATENATE(AY158,AZ158,BA158,BB158,BC158,BK158)</f>
        <v>&lt;img src=@img/foodicon.png@&gt;</v>
      </c>
      <c r="BE158" t="str">
        <f t="shared" ref="BE158" si="559">CONCATENATE(IF(AS158&gt;0,"outdoor ",""),IF(AT158&gt;0,"pet ",""),IF(AV158="true","drink ",""),IF(AW158="true","food ",""),AU158," ",E158," ",C158,IF(BJ158=TRUE," kid",""))</f>
        <v>food   baker</v>
      </c>
      <c r="BF158" t="str">
        <f t="shared" ref="BF158" si="560">IF(C158="highlands","Highlands",IF(C158="Washington","Washington Park",IF(C158="Downtown","Downtown",IF(C158="city","City Park",IF(C158="Uptown","Uptown",IF(C158="capital","Capital Hill",IF(C158="Ballpark","Ballpark",IF(C158="LoDo","LoDo",IF(C158="ranch","Highlands Ranch",IF(C158="five","Five Points",IF(C158="stapleton","Stapleton",IF(C158="Cherry","Cherry Creek",IF(C158="dtc","DTC",IF(C158="Baker","Baker",IF(C158="Lakewood","Lakewood",IF(C158="Westminster","Westminster",IF(C158="lowery","Lowery",IF(C158="meadows","Park Meadows",IF(C158="larimer","Larimer Square",IF(C158="RiNo","RiNo",IF(C158="aurora","Aurora","")))))))))))))))))))))</f>
        <v>Baker</v>
      </c>
      <c r="BG158">
        <v>39.715853699999997</v>
      </c>
      <c r="BH158">
        <v>-104.98740100000001</v>
      </c>
      <c r="BI158" t="str">
        <f t="shared" ref="BI158" si="561">CONCATENATE("[",BG158,",",BH158,"],")</f>
        <v>[39.7158537,-104.987401],</v>
      </c>
    </row>
    <row r="159" spans="2:64" ht="18.75" customHeight="1" x14ac:dyDescent="0.25">
      <c r="B159" t="s">
        <v>129</v>
      </c>
      <c r="C159" t="s">
        <v>218</v>
      </c>
      <c r="E159" t="s">
        <v>952</v>
      </c>
      <c r="G159" t="s">
        <v>478</v>
      </c>
      <c r="J159" t="s">
        <v>328</v>
      </c>
      <c r="K159" t="s">
        <v>330</v>
      </c>
      <c r="L159">
        <v>1500</v>
      </c>
      <c r="M159">
        <v>1800</v>
      </c>
      <c r="N159" t="s">
        <v>328</v>
      </c>
      <c r="O159" t="s">
        <v>330</v>
      </c>
      <c r="P159">
        <v>1500</v>
      </c>
      <c r="Q159">
        <v>1800</v>
      </c>
      <c r="R159">
        <v>1500</v>
      </c>
      <c r="S159">
        <v>1800</v>
      </c>
      <c r="V159" t="s">
        <v>1191</v>
      </c>
      <c r="W159" t="str">
        <f t="shared" si="471"/>
        <v/>
      </c>
      <c r="X159" t="str">
        <f t="shared" si="472"/>
        <v/>
      </c>
      <c r="Y159">
        <f t="shared" si="473"/>
        <v>15</v>
      </c>
      <c r="Z159">
        <f t="shared" si="474"/>
        <v>18</v>
      </c>
      <c r="AA159">
        <f t="shared" si="475"/>
        <v>15</v>
      </c>
      <c r="AB159">
        <f t="shared" si="476"/>
        <v>18</v>
      </c>
      <c r="AC159">
        <f t="shared" si="477"/>
        <v>15</v>
      </c>
      <c r="AD159">
        <f t="shared" si="478"/>
        <v>18</v>
      </c>
      <c r="AE159">
        <f t="shared" si="479"/>
        <v>15</v>
      </c>
      <c r="AF159">
        <f t="shared" si="480"/>
        <v>18</v>
      </c>
      <c r="AG159">
        <f t="shared" si="481"/>
        <v>15</v>
      </c>
      <c r="AH159">
        <f t="shared" si="482"/>
        <v>18</v>
      </c>
      <c r="AI159" t="str">
        <f t="shared" si="483"/>
        <v/>
      </c>
      <c r="AJ159" t="str">
        <f t="shared" si="484"/>
        <v/>
      </c>
      <c r="AK159" t="str">
        <f t="shared" si="485"/>
        <v/>
      </c>
      <c r="AL159" t="str">
        <f t="shared" si="486"/>
        <v>3pm-6pm</v>
      </c>
      <c r="AM159" t="str">
        <f t="shared" si="487"/>
        <v>3pm-6pm</v>
      </c>
      <c r="AN159" t="str">
        <f t="shared" si="488"/>
        <v>3pm-6pm</v>
      </c>
      <c r="AO159" t="str">
        <f t="shared" si="489"/>
        <v>3pm-6pm</v>
      </c>
      <c r="AP159" t="str">
        <f t="shared" si="490"/>
        <v>3pm-6pm</v>
      </c>
      <c r="AQ159" t="str">
        <f t="shared" si="491"/>
        <v/>
      </c>
      <c r="AR159" s="10" t="s">
        <v>654</v>
      </c>
      <c r="AV159" s="4" t="s">
        <v>28</v>
      </c>
      <c r="AW159" s="4" t="s">
        <v>28</v>
      </c>
      <c r="AX159" s="8" t="str">
        <f t="shared" si="492"/>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9" t="str">
        <f t="shared" si="493"/>
        <v/>
      </c>
      <c r="AZ159" t="str">
        <f t="shared" si="494"/>
        <v/>
      </c>
      <c r="BA159" t="str">
        <f t="shared" si="495"/>
        <v/>
      </c>
      <c r="BB159" t="str">
        <f t="shared" si="496"/>
        <v>&lt;img src=@img/drinkicon.png@&gt;</v>
      </c>
      <c r="BC159" t="str">
        <f t="shared" si="497"/>
        <v>&lt;img src=@img/foodicon.png@&gt;</v>
      </c>
      <c r="BD159" t="str">
        <f t="shared" si="498"/>
        <v>&lt;img src=@img/drinkicon.png@&gt;&lt;img src=@img/foodicon.png@&gt;</v>
      </c>
      <c r="BE159" t="str">
        <f t="shared" si="499"/>
        <v>drink food  med Downtown</v>
      </c>
      <c r="BF159" t="str">
        <f t="shared" si="500"/>
        <v>Downtown</v>
      </c>
      <c r="BG159">
        <v>39.744905000000003</v>
      </c>
      <c r="BH159">
        <v>-104.987854</v>
      </c>
      <c r="BI159" t="str">
        <f t="shared" si="501"/>
        <v>[39.744905,-104.987854],</v>
      </c>
      <c r="BK159" t="str">
        <f t="shared" ref="BK159:BK164" si="562">IF(BJ159&gt;0,"&lt;img src=@img/kidicon.png@&gt;","")</f>
        <v/>
      </c>
      <c r="BL159" s="7"/>
    </row>
    <row r="160" spans="2:64" ht="18.75" customHeight="1" x14ac:dyDescent="0.25">
      <c r="B160" t="s">
        <v>83</v>
      </c>
      <c r="C160" t="s">
        <v>523</v>
      </c>
      <c r="E160" t="s">
        <v>952</v>
      </c>
      <c r="G160" t="s">
        <v>396</v>
      </c>
      <c r="J160" t="s">
        <v>335</v>
      </c>
      <c r="K160" t="s">
        <v>330</v>
      </c>
      <c r="L160" t="s">
        <v>335</v>
      </c>
      <c r="M160" t="s">
        <v>330</v>
      </c>
      <c r="N160" t="s">
        <v>335</v>
      </c>
      <c r="O160" t="s">
        <v>330</v>
      </c>
      <c r="P160" t="s">
        <v>335</v>
      </c>
      <c r="Q160" t="s">
        <v>330</v>
      </c>
      <c r="R160" t="s">
        <v>335</v>
      </c>
      <c r="S160" t="s">
        <v>330</v>
      </c>
      <c r="V160" t="s">
        <v>236</v>
      </c>
      <c r="W160" t="str">
        <f t="shared" si="471"/>
        <v/>
      </c>
      <c r="X160" t="str">
        <f t="shared" si="472"/>
        <v/>
      </c>
      <c r="Y160">
        <f t="shared" si="473"/>
        <v>16</v>
      </c>
      <c r="Z160">
        <f t="shared" si="474"/>
        <v>18</v>
      </c>
      <c r="AA160">
        <f t="shared" si="475"/>
        <v>16</v>
      </c>
      <c r="AB160">
        <f t="shared" si="476"/>
        <v>18</v>
      </c>
      <c r="AC160">
        <f t="shared" si="477"/>
        <v>16</v>
      </c>
      <c r="AD160">
        <f t="shared" si="478"/>
        <v>18</v>
      </c>
      <c r="AE160">
        <f t="shared" si="479"/>
        <v>16</v>
      </c>
      <c r="AF160">
        <f t="shared" si="480"/>
        <v>18</v>
      </c>
      <c r="AG160">
        <f t="shared" si="481"/>
        <v>16</v>
      </c>
      <c r="AH160">
        <f t="shared" si="482"/>
        <v>18</v>
      </c>
      <c r="AI160" t="str">
        <f t="shared" si="483"/>
        <v/>
      </c>
      <c r="AJ160" t="str">
        <f t="shared" si="484"/>
        <v/>
      </c>
      <c r="AK160" t="str">
        <f t="shared" si="485"/>
        <v/>
      </c>
      <c r="AL160" t="str">
        <f t="shared" si="486"/>
        <v>4pm-6pm</v>
      </c>
      <c r="AM160" t="str">
        <f t="shared" si="487"/>
        <v>4pm-6pm</v>
      </c>
      <c r="AN160" t="str">
        <f t="shared" si="488"/>
        <v>4pm-6pm</v>
      </c>
      <c r="AO160" t="str">
        <f t="shared" si="489"/>
        <v>4pm-6pm</v>
      </c>
      <c r="AP160" t="str">
        <f t="shared" si="490"/>
        <v>4pm-6pm</v>
      </c>
      <c r="AQ160" t="str">
        <f t="shared" si="491"/>
        <v/>
      </c>
      <c r="AR160" s="1" t="s">
        <v>576</v>
      </c>
      <c r="AV160" s="4" t="s">
        <v>28</v>
      </c>
      <c r="AW160" s="4" t="s">
        <v>29</v>
      </c>
      <c r="AX160" s="8" t="str">
        <f t="shared" si="492"/>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60" t="str">
        <f t="shared" si="493"/>
        <v/>
      </c>
      <c r="AZ160" t="str">
        <f t="shared" si="494"/>
        <v/>
      </c>
      <c r="BA160" t="str">
        <f t="shared" si="495"/>
        <v/>
      </c>
      <c r="BB160" t="str">
        <f t="shared" si="496"/>
        <v>&lt;img src=@img/drinkicon.png@&gt;</v>
      </c>
      <c r="BC160" t="str">
        <f t="shared" si="497"/>
        <v/>
      </c>
      <c r="BD160" t="str">
        <f t="shared" si="498"/>
        <v>&lt;img src=@img/drinkicon.png@&gt;</v>
      </c>
      <c r="BE160" t="str">
        <f t="shared" si="499"/>
        <v>drink  med Cherry</v>
      </c>
      <c r="BF160" t="str">
        <f t="shared" si="500"/>
        <v>Cherry Creek</v>
      </c>
      <c r="BG160">
        <v>39.720790000000001</v>
      </c>
      <c r="BH160">
        <v>-104.95560399999999</v>
      </c>
      <c r="BI160" t="str">
        <f t="shared" si="501"/>
        <v>[39.72079,-104.955604],</v>
      </c>
      <c r="BK160" t="str">
        <f t="shared" si="562"/>
        <v/>
      </c>
      <c r="BL160" s="7"/>
    </row>
    <row r="161" spans="2:64" ht="18.75" customHeight="1" x14ac:dyDescent="0.25">
      <c r="B161" t="s">
        <v>84</v>
      </c>
      <c r="C161" t="s">
        <v>228</v>
      </c>
      <c r="E161" t="s">
        <v>954</v>
      </c>
      <c r="G161" t="s">
        <v>397</v>
      </c>
      <c r="H161" t="s">
        <v>335</v>
      </c>
      <c r="I161" t="s">
        <v>331</v>
      </c>
      <c r="J161" t="s">
        <v>335</v>
      </c>
      <c r="K161" t="s">
        <v>331</v>
      </c>
      <c r="L161" t="s">
        <v>335</v>
      </c>
      <c r="M161" t="s">
        <v>331</v>
      </c>
      <c r="N161" t="s">
        <v>335</v>
      </c>
      <c r="O161" t="s">
        <v>331</v>
      </c>
      <c r="P161" t="s">
        <v>335</v>
      </c>
      <c r="Q161" t="s">
        <v>331</v>
      </c>
      <c r="R161" t="s">
        <v>335</v>
      </c>
      <c r="S161" t="s">
        <v>331</v>
      </c>
      <c r="T161" t="s">
        <v>335</v>
      </c>
      <c r="U161" t="s">
        <v>331</v>
      </c>
      <c r="V161" t="s">
        <v>237</v>
      </c>
      <c r="W161">
        <f t="shared" si="471"/>
        <v>16</v>
      </c>
      <c r="X161">
        <f t="shared" si="472"/>
        <v>19</v>
      </c>
      <c r="Y161">
        <f t="shared" si="473"/>
        <v>16</v>
      </c>
      <c r="Z161">
        <f t="shared" si="474"/>
        <v>19</v>
      </c>
      <c r="AA161">
        <f t="shared" si="475"/>
        <v>16</v>
      </c>
      <c r="AB161">
        <f t="shared" si="476"/>
        <v>19</v>
      </c>
      <c r="AC161">
        <f t="shared" si="477"/>
        <v>16</v>
      </c>
      <c r="AD161">
        <f t="shared" si="478"/>
        <v>19</v>
      </c>
      <c r="AE161">
        <f t="shared" si="479"/>
        <v>16</v>
      </c>
      <c r="AF161">
        <f t="shared" si="480"/>
        <v>19</v>
      </c>
      <c r="AG161">
        <f t="shared" si="481"/>
        <v>16</v>
      </c>
      <c r="AH161">
        <f t="shared" si="482"/>
        <v>19</v>
      </c>
      <c r="AI161">
        <f t="shared" si="483"/>
        <v>16</v>
      </c>
      <c r="AJ161">
        <f t="shared" si="484"/>
        <v>19</v>
      </c>
      <c r="AK161" t="str">
        <f t="shared" si="485"/>
        <v>4pm-7pm</v>
      </c>
      <c r="AL161" t="str">
        <f t="shared" si="486"/>
        <v>4pm-7pm</v>
      </c>
      <c r="AM161" t="str">
        <f t="shared" si="487"/>
        <v>4pm-7pm</v>
      </c>
      <c r="AN161" t="str">
        <f t="shared" si="488"/>
        <v>4pm-7pm</v>
      </c>
      <c r="AO161" t="str">
        <f t="shared" si="489"/>
        <v>4pm-7pm</v>
      </c>
      <c r="AP161" t="str">
        <f t="shared" si="490"/>
        <v>4pm-7pm</v>
      </c>
      <c r="AQ161" t="str">
        <f t="shared" si="491"/>
        <v>4pm-7pm</v>
      </c>
      <c r="AR161" s="1" t="s">
        <v>577</v>
      </c>
      <c r="AV161" s="4" t="s">
        <v>28</v>
      </c>
      <c r="AW161" s="4" t="s">
        <v>29</v>
      </c>
      <c r="AX161" s="8" t="str">
        <f t="shared" si="492"/>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61" t="str">
        <f t="shared" si="493"/>
        <v/>
      </c>
      <c r="AZ161" t="str">
        <f t="shared" si="494"/>
        <v/>
      </c>
      <c r="BA161" t="str">
        <f t="shared" si="495"/>
        <v/>
      </c>
      <c r="BB161" t="str">
        <f t="shared" si="496"/>
        <v>&lt;img src=@img/drinkicon.png@&gt;</v>
      </c>
      <c r="BC161" t="str">
        <f t="shared" si="497"/>
        <v/>
      </c>
      <c r="BD161" t="str">
        <f t="shared" si="498"/>
        <v>&lt;img src=@img/drinkicon.png@&gt;</v>
      </c>
      <c r="BE161" t="str">
        <f t="shared" si="499"/>
        <v>drink  low Ballpark</v>
      </c>
      <c r="BF161" t="str">
        <f t="shared" si="500"/>
        <v>Ballpark</v>
      </c>
      <c r="BG161">
        <v>39.752896999999997</v>
      </c>
      <c r="BH161">
        <v>-104.991894</v>
      </c>
      <c r="BI161" t="str">
        <f t="shared" si="501"/>
        <v>[39.752897,-104.991894],</v>
      </c>
      <c r="BK161" t="str">
        <f t="shared" si="562"/>
        <v/>
      </c>
      <c r="BL161" s="7"/>
    </row>
    <row r="162" spans="2:64" ht="18.75" customHeight="1" x14ac:dyDescent="0.25">
      <c r="B162" t="s">
        <v>806</v>
      </c>
      <c r="C162" t="s">
        <v>215</v>
      </c>
      <c r="E162" t="s">
        <v>954</v>
      </c>
      <c r="G162" s="8" t="s">
        <v>807</v>
      </c>
      <c r="J162">
        <v>1500</v>
      </c>
      <c r="K162">
        <v>2400</v>
      </c>
      <c r="L162">
        <v>1500</v>
      </c>
      <c r="M162">
        <v>1900</v>
      </c>
      <c r="N162">
        <v>1500</v>
      </c>
      <c r="O162">
        <v>1900</v>
      </c>
      <c r="P162">
        <v>1500</v>
      </c>
      <c r="Q162">
        <v>1900</v>
      </c>
      <c r="R162">
        <v>1500</v>
      </c>
      <c r="S162">
        <v>1900</v>
      </c>
      <c r="T162">
        <v>1500</v>
      </c>
      <c r="U162">
        <v>1900</v>
      </c>
      <c r="V162" t="s">
        <v>908</v>
      </c>
      <c r="W162" t="str">
        <f t="shared" si="471"/>
        <v/>
      </c>
      <c r="X162" t="str">
        <f t="shared" si="472"/>
        <v/>
      </c>
      <c r="Y162">
        <f t="shared" si="473"/>
        <v>15</v>
      </c>
      <c r="Z162">
        <f t="shared" si="474"/>
        <v>24</v>
      </c>
      <c r="AA162">
        <f t="shared" si="475"/>
        <v>15</v>
      </c>
      <c r="AB162">
        <f t="shared" si="476"/>
        <v>19</v>
      </c>
      <c r="AC162">
        <f t="shared" si="477"/>
        <v>15</v>
      </c>
      <c r="AD162">
        <f t="shared" si="478"/>
        <v>19</v>
      </c>
      <c r="AE162">
        <f t="shared" si="479"/>
        <v>15</v>
      </c>
      <c r="AF162">
        <f t="shared" si="480"/>
        <v>19</v>
      </c>
      <c r="AG162">
        <f t="shared" si="481"/>
        <v>15</v>
      </c>
      <c r="AH162">
        <f t="shared" si="482"/>
        <v>19</v>
      </c>
      <c r="AI162">
        <f t="shared" si="483"/>
        <v>15</v>
      </c>
      <c r="AJ162">
        <f t="shared" si="484"/>
        <v>19</v>
      </c>
      <c r="AK162" t="str">
        <f t="shared" si="485"/>
        <v/>
      </c>
      <c r="AL162" t="str">
        <f t="shared" si="486"/>
        <v>3pm-12am</v>
      </c>
      <c r="AM162" t="str">
        <f t="shared" si="487"/>
        <v>3pm-7pm</v>
      </c>
      <c r="AN162" t="str">
        <f t="shared" si="488"/>
        <v>3pm-7pm</v>
      </c>
      <c r="AO162" t="str">
        <f t="shared" si="489"/>
        <v>3pm-7pm</v>
      </c>
      <c r="AP162" t="str">
        <f t="shared" si="490"/>
        <v>3pm-7pm</v>
      </c>
      <c r="AQ162" t="str">
        <f t="shared" si="491"/>
        <v>3pm-7pm</v>
      </c>
      <c r="AR162" t="s">
        <v>907</v>
      </c>
      <c r="AV162" s="4" t="s">
        <v>28</v>
      </c>
      <c r="AW162" s="4" t="s">
        <v>29</v>
      </c>
      <c r="AX162" s="8" t="str">
        <f t="shared" si="492"/>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62" t="str">
        <f t="shared" si="493"/>
        <v/>
      </c>
      <c r="AZ162" t="str">
        <f t="shared" si="494"/>
        <v/>
      </c>
      <c r="BA162" t="str">
        <f t="shared" si="495"/>
        <v/>
      </c>
      <c r="BB162" t="str">
        <f t="shared" si="496"/>
        <v>&lt;img src=@img/drinkicon.png@&gt;</v>
      </c>
      <c r="BC162" t="str">
        <f t="shared" si="497"/>
        <v/>
      </c>
      <c r="BD162" t="str">
        <f t="shared" si="498"/>
        <v>&lt;img src=@img/drinkicon.png@&gt;</v>
      </c>
      <c r="BE162" t="str">
        <f t="shared" si="499"/>
        <v>drink  low Uptown</v>
      </c>
      <c r="BF162" t="str">
        <f t="shared" si="500"/>
        <v>Uptown</v>
      </c>
      <c r="BG162">
        <v>39.740530999999997</v>
      </c>
      <c r="BH162">
        <v>-104.97261</v>
      </c>
      <c r="BI162" t="str">
        <f t="shared" si="501"/>
        <v>[39.740531,-104.97261],</v>
      </c>
      <c r="BK162" t="str">
        <f t="shared" si="562"/>
        <v/>
      </c>
    </row>
    <row r="163" spans="2:64" ht="18.75" customHeight="1" x14ac:dyDescent="0.25">
      <c r="B163" t="s">
        <v>1269</v>
      </c>
      <c r="C163" t="s">
        <v>722</v>
      </c>
      <c r="E163" t="s">
        <v>952</v>
      </c>
      <c r="G163" s="8" t="s">
        <v>728</v>
      </c>
      <c r="H163">
        <v>2100</v>
      </c>
      <c r="I163">
        <v>2400</v>
      </c>
      <c r="J163">
        <v>1500</v>
      </c>
      <c r="K163">
        <v>1800</v>
      </c>
      <c r="L163">
        <v>1500</v>
      </c>
      <c r="M163">
        <v>1800</v>
      </c>
      <c r="N163">
        <v>1500</v>
      </c>
      <c r="O163">
        <v>1800</v>
      </c>
      <c r="P163">
        <v>1500</v>
      </c>
      <c r="Q163">
        <v>1800</v>
      </c>
      <c r="R163">
        <v>1500</v>
      </c>
      <c r="S163">
        <v>1800</v>
      </c>
      <c r="V163" s="8" t="s">
        <v>1285</v>
      </c>
      <c r="W163">
        <f t="shared" si="471"/>
        <v>21</v>
      </c>
      <c r="X163">
        <f t="shared" si="472"/>
        <v>24</v>
      </c>
      <c r="Y163">
        <f t="shared" si="473"/>
        <v>15</v>
      </c>
      <c r="Z163">
        <f t="shared" si="474"/>
        <v>18</v>
      </c>
      <c r="AA163">
        <f t="shared" si="475"/>
        <v>15</v>
      </c>
      <c r="AB163">
        <f t="shared" si="476"/>
        <v>18</v>
      </c>
      <c r="AC163">
        <f t="shared" si="477"/>
        <v>15</v>
      </c>
      <c r="AD163">
        <f t="shared" si="478"/>
        <v>18</v>
      </c>
      <c r="AE163">
        <f t="shared" si="479"/>
        <v>15</v>
      </c>
      <c r="AF163">
        <f t="shared" si="480"/>
        <v>18</v>
      </c>
      <c r="AG163">
        <f t="shared" si="481"/>
        <v>15</v>
      </c>
      <c r="AH163">
        <f t="shared" si="482"/>
        <v>18</v>
      </c>
      <c r="AI163" t="str">
        <f t="shared" si="483"/>
        <v/>
      </c>
      <c r="AJ163" t="str">
        <f t="shared" si="484"/>
        <v/>
      </c>
      <c r="AK163" t="str">
        <f t="shared" si="485"/>
        <v>9pm-12am</v>
      </c>
      <c r="AL163" t="str">
        <f t="shared" si="486"/>
        <v>3pm-6pm</v>
      </c>
      <c r="AM163" t="str">
        <f t="shared" si="487"/>
        <v>3pm-6pm</v>
      </c>
      <c r="AN163" t="str">
        <f t="shared" si="488"/>
        <v>3pm-6pm</v>
      </c>
      <c r="AO163" t="str">
        <f t="shared" si="489"/>
        <v>3pm-6pm</v>
      </c>
      <c r="AP163" t="str">
        <f t="shared" si="490"/>
        <v>3pm-6pm</v>
      </c>
      <c r="AQ163" t="str">
        <f t="shared" si="491"/>
        <v/>
      </c>
      <c r="AR163" s="13" t="s">
        <v>848</v>
      </c>
      <c r="AV163" s="4" t="s">
        <v>28</v>
      </c>
      <c r="AW163" s="4" t="s">
        <v>28</v>
      </c>
      <c r="AX163" s="8" t="str">
        <f t="shared" si="492"/>
        <v>{
    'name': "Lazy Dog Restaurant and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63" t="str">
        <f t="shared" si="493"/>
        <v/>
      </c>
      <c r="AZ163" t="str">
        <f t="shared" si="494"/>
        <v/>
      </c>
      <c r="BA163" t="str">
        <f t="shared" si="495"/>
        <v/>
      </c>
      <c r="BB163" t="str">
        <f t="shared" si="496"/>
        <v>&lt;img src=@img/drinkicon.png@&gt;</v>
      </c>
      <c r="BC163" t="str">
        <f t="shared" si="497"/>
        <v>&lt;img src=@img/foodicon.png@&gt;</v>
      </c>
      <c r="BD163" t="str">
        <f t="shared" si="498"/>
        <v>&lt;img src=@img/drinkicon.png@&gt;&lt;img src=@img/foodicon.png@&gt;</v>
      </c>
      <c r="BE163" t="str">
        <f t="shared" si="499"/>
        <v>drink food  med aurora</v>
      </c>
      <c r="BF163" t="str">
        <f t="shared" si="500"/>
        <v>Aurora</v>
      </c>
      <c r="BG163">
        <v>39.601990000000001</v>
      </c>
      <c r="BH163">
        <v>-104.707764</v>
      </c>
      <c r="BI163" t="str">
        <f t="shared" si="501"/>
        <v>[39.60199,-104.707764],</v>
      </c>
      <c r="BK163" t="str">
        <f t="shared" si="562"/>
        <v/>
      </c>
    </row>
    <row r="164" spans="2:64" ht="18.75" customHeight="1" x14ac:dyDescent="0.25">
      <c r="B164" t="s">
        <v>747</v>
      </c>
      <c r="C164" t="s">
        <v>722</v>
      </c>
      <c r="E164" t="s">
        <v>952</v>
      </c>
      <c r="G164" s="8" t="s">
        <v>748</v>
      </c>
      <c r="H164">
        <v>1400</v>
      </c>
      <c r="I164">
        <v>1830</v>
      </c>
      <c r="J164">
        <v>1400</v>
      </c>
      <c r="K164">
        <v>1830</v>
      </c>
      <c r="L164">
        <v>1400</v>
      </c>
      <c r="M164">
        <v>1830</v>
      </c>
      <c r="N164">
        <v>1400</v>
      </c>
      <c r="O164">
        <v>1830</v>
      </c>
      <c r="P164">
        <v>1400</v>
      </c>
      <c r="Q164">
        <v>1830</v>
      </c>
      <c r="R164">
        <v>1400</v>
      </c>
      <c r="S164">
        <v>1830</v>
      </c>
      <c r="T164">
        <v>1400</v>
      </c>
      <c r="U164">
        <v>1830</v>
      </c>
      <c r="V164" t="s">
        <v>865</v>
      </c>
      <c r="W164">
        <f t="shared" si="471"/>
        <v>14</v>
      </c>
      <c r="X164">
        <f t="shared" si="472"/>
        <v>18.3</v>
      </c>
      <c r="Y164">
        <f t="shared" si="473"/>
        <v>14</v>
      </c>
      <c r="Z164">
        <f t="shared" si="474"/>
        <v>18.3</v>
      </c>
      <c r="AA164">
        <f t="shared" si="475"/>
        <v>14</v>
      </c>
      <c r="AB164">
        <f t="shared" si="476"/>
        <v>18.3</v>
      </c>
      <c r="AC164">
        <f t="shared" si="477"/>
        <v>14</v>
      </c>
      <c r="AD164">
        <f t="shared" si="478"/>
        <v>18.3</v>
      </c>
      <c r="AE164">
        <f t="shared" si="479"/>
        <v>14</v>
      </c>
      <c r="AF164">
        <f t="shared" si="480"/>
        <v>18.3</v>
      </c>
      <c r="AG164">
        <f t="shared" si="481"/>
        <v>14</v>
      </c>
      <c r="AH164">
        <f t="shared" si="482"/>
        <v>18.3</v>
      </c>
      <c r="AI164">
        <f t="shared" si="483"/>
        <v>14</v>
      </c>
      <c r="AJ164">
        <f t="shared" si="484"/>
        <v>18.3</v>
      </c>
      <c r="AK164" t="str">
        <f t="shared" si="485"/>
        <v>2pm-6.3pm</v>
      </c>
      <c r="AL164" t="str">
        <f t="shared" si="486"/>
        <v>2pm-6.3pm</v>
      </c>
      <c r="AM164" t="str">
        <f t="shared" si="487"/>
        <v>2pm-6.3pm</v>
      </c>
      <c r="AN164" t="str">
        <f t="shared" si="488"/>
        <v>2pm-6.3pm</v>
      </c>
      <c r="AO164" t="str">
        <f t="shared" si="489"/>
        <v>2pm-6.3pm</v>
      </c>
      <c r="AP164" t="str">
        <f t="shared" si="490"/>
        <v>2pm-6.3pm</v>
      </c>
      <c r="AQ164" t="str">
        <f t="shared" si="491"/>
        <v>2pm-6.3pm</v>
      </c>
      <c r="AR164" s="13" t="s">
        <v>864</v>
      </c>
      <c r="AV164" s="4" t="s">
        <v>28</v>
      </c>
      <c r="AW164" s="4" t="s">
        <v>29</v>
      </c>
      <c r="AX164" s="8" t="str">
        <f t="shared" si="492"/>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64" t="str">
        <f t="shared" si="493"/>
        <v/>
      </c>
      <c r="AZ164" t="str">
        <f t="shared" si="494"/>
        <v/>
      </c>
      <c r="BA164" t="str">
        <f t="shared" si="495"/>
        <v/>
      </c>
      <c r="BB164" t="str">
        <f t="shared" si="496"/>
        <v>&lt;img src=@img/drinkicon.png@&gt;</v>
      </c>
      <c r="BC164" t="str">
        <f t="shared" si="497"/>
        <v/>
      </c>
      <c r="BD164" t="str">
        <f t="shared" si="498"/>
        <v>&lt;img src=@img/drinkicon.png@&gt;</v>
      </c>
      <c r="BE164" t="str">
        <f t="shared" si="499"/>
        <v>drink  med aurora</v>
      </c>
      <c r="BF164" t="str">
        <f t="shared" si="500"/>
        <v>Aurora</v>
      </c>
      <c r="BG164">
        <v>39.674323999999999</v>
      </c>
      <c r="BH164">
        <v>-104.83219200000001</v>
      </c>
      <c r="BI164" t="str">
        <f t="shared" si="501"/>
        <v>[39.674324,-104.832192],</v>
      </c>
      <c r="BK164" t="str">
        <f t="shared" si="562"/>
        <v/>
      </c>
    </row>
    <row r="165" spans="2:64" ht="18.75" customHeight="1" x14ac:dyDescent="0.25">
      <c r="B165" t="s">
        <v>1118</v>
      </c>
      <c r="C165" t="s">
        <v>1047</v>
      </c>
      <c r="E165" t="s">
        <v>952</v>
      </c>
      <c r="G165" s="8" t="s">
        <v>1119</v>
      </c>
      <c r="H165">
        <v>2000</v>
      </c>
      <c r="I165">
        <v>2100</v>
      </c>
      <c r="J165">
        <v>1400</v>
      </c>
      <c r="K165">
        <v>1800</v>
      </c>
      <c r="L165">
        <v>1400</v>
      </c>
      <c r="M165">
        <v>1800</v>
      </c>
      <c r="N165">
        <v>1400</v>
      </c>
      <c r="O165">
        <v>1800</v>
      </c>
      <c r="P165">
        <v>1400</v>
      </c>
      <c r="Q165">
        <v>1800</v>
      </c>
      <c r="R165">
        <v>1400</v>
      </c>
      <c r="S165">
        <v>1800</v>
      </c>
      <c r="T165">
        <v>1400</v>
      </c>
      <c r="U165">
        <v>1800</v>
      </c>
      <c r="V165" t="s">
        <v>1309</v>
      </c>
      <c r="W165">
        <f t="shared" si="471"/>
        <v>20</v>
      </c>
      <c r="X165">
        <f t="shared" si="472"/>
        <v>21</v>
      </c>
      <c r="Y165">
        <f t="shared" si="473"/>
        <v>14</v>
      </c>
      <c r="Z165">
        <f t="shared" si="474"/>
        <v>18</v>
      </c>
      <c r="AA165">
        <f t="shared" si="475"/>
        <v>14</v>
      </c>
      <c r="AB165">
        <f t="shared" si="476"/>
        <v>18</v>
      </c>
      <c r="AC165">
        <f t="shared" si="477"/>
        <v>14</v>
      </c>
      <c r="AD165">
        <f t="shared" si="478"/>
        <v>18</v>
      </c>
      <c r="AE165">
        <f t="shared" si="479"/>
        <v>14</v>
      </c>
      <c r="AF165">
        <f t="shared" si="480"/>
        <v>18</v>
      </c>
      <c r="AG165">
        <f t="shared" si="481"/>
        <v>14</v>
      </c>
      <c r="AH165">
        <f t="shared" si="482"/>
        <v>18</v>
      </c>
      <c r="AI165">
        <f t="shared" si="483"/>
        <v>14</v>
      </c>
      <c r="AJ165">
        <f t="shared" si="484"/>
        <v>18</v>
      </c>
      <c r="AK165" t="str">
        <f t="shared" si="485"/>
        <v>8pm-9pm</v>
      </c>
      <c r="AL165" t="str">
        <f t="shared" si="486"/>
        <v>2pm-6pm</v>
      </c>
      <c r="AM165" t="str">
        <f t="shared" si="487"/>
        <v>2pm-6pm</v>
      </c>
      <c r="AN165" t="str">
        <f t="shared" si="488"/>
        <v>2pm-6pm</v>
      </c>
      <c r="AO165" t="str">
        <f t="shared" si="489"/>
        <v>2pm-6pm</v>
      </c>
      <c r="AP165" t="str">
        <f t="shared" si="490"/>
        <v>2pm-6pm</v>
      </c>
      <c r="AQ165" t="str">
        <f t="shared" si="491"/>
        <v>2pm-6pm</v>
      </c>
      <c r="AR165" s="1" t="s">
        <v>1120</v>
      </c>
      <c r="AV165" s="4" t="s">
        <v>28</v>
      </c>
      <c r="AW165" s="4" t="b">
        <v>1</v>
      </c>
      <c r="AX165" s="8" t="str">
        <f t="shared" si="492"/>
        <v>{
    'name': "LeRoux",
    'area': "lodo",'hours': {
      'sunday-start':"2000", 'sunday-end':"2100", 'monday-start':"1400", 'monday-end':"1800", 'tuesday-start':"1400", 'tuesday-end':"1800", 'wednesday-start':"1400", 'wednesday-end':"1800", 'thursday-start':"1400", 'thursday-end':"1800", 'friday-start':"1400", 'friday-end':"1800", 'saturday-start':"1400", 'saturday-end':"1800"},  'description': "Happy Hour is Available Only in the Bar&lt;br&gt;Cheese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 'link':"https://www.lerouxdenver.com/menu/happy-hour/", 'pricing':"med",   'phone-number': "", 'address': "1555 Blake Street Denver, Colorado", 'other-amenities': ['','',''], 'has-drink':true, 'has-food':TRUE},</v>
      </c>
      <c r="AY165" t="str">
        <f t="shared" si="493"/>
        <v/>
      </c>
      <c r="AZ165" t="str">
        <f t="shared" si="494"/>
        <v/>
      </c>
      <c r="BA165" t="str">
        <f t="shared" si="495"/>
        <v/>
      </c>
      <c r="BB165" t="str">
        <f t="shared" si="496"/>
        <v>&lt;img src=@img/drinkicon.png@&gt;</v>
      </c>
      <c r="BC165" t="str">
        <f t="shared" si="497"/>
        <v/>
      </c>
      <c r="BD165" t="str">
        <f t="shared" si="498"/>
        <v>&lt;img src=@img/drinkicon.png@&gt;</v>
      </c>
      <c r="BE165" t="str">
        <f t="shared" si="499"/>
        <v>drink  med lodo</v>
      </c>
      <c r="BF165" t="str">
        <f t="shared" si="500"/>
        <v>LoDo</v>
      </c>
      <c r="BG165">
        <v>39.750599899999997</v>
      </c>
      <c r="BH165">
        <v>-104.9994734</v>
      </c>
      <c r="BI165" t="str">
        <f t="shared" si="501"/>
        <v>[39.7505999,-104.9994734],</v>
      </c>
    </row>
    <row r="166" spans="2:64" ht="18.75" customHeight="1" x14ac:dyDescent="0.25">
      <c r="B166" t="s">
        <v>1244</v>
      </c>
      <c r="C166" t="s">
        <v>186</v>
      </c>
      <c r="E166" t="s">
        <v>954</v>
      </c>
      <c r="G166" t="s">
        <v>398</v>
      </c>
      <c r="H166" t="s">
        <v>328</v>
      </c>
      <c r="I166" t="s">
        <v>342</v>
      </c>
      <c r="J166" t="s">
        <v>328</v>
      </c>
      <c r="K166" t="s">
        <v>342</v>
      </c>
      <c r="L166" t="s">
        <v>328</v>
      </c>
      <c r="M166" t="s">
        <v>342</v>
      </c>
      <c r="N166" t="s">
        <v>328</v>
      </c>
      <c r="O166" t="s">
        <v>342</v>
      </c>
      <c r="P166" t="s">
        <v>328</v>
      </c>
      <c r="Q166" t="s">
        <v>342</v>
      </c>
      <c r="R166" t="s">
        <v>328</v>
      </c>
      <c r="S166" t="s">
        <v>342</v>
      </c>
      <c r="T166" t="s">
        <v>328</v>
      </c>
      <c r="U166" t="s">
        <v>342</v>
      </c>
      <c r="V166" t="s">
        <v>238</v>
      </c>
      <c r="W166">
        <f t="shared" si="471"/>
        <v>15</v>
      </c>
      <c r="X166">
        <f t="shared" si="472"/>
        <v>20</v>
      </c>
      <c r="Y166">
        <f t="shared" si="473"/>
        <v>15</v>
      </c>
      <c r="Z166">
        <f t="shared" si="474"/>
        <v>20</v>
      </c>
      <c r="AA166">
        <f t="shared" si="475"/>
        <v>15</v>
      </c>
      <c r="AB166">
        <f t="shared" si="476"/>
        <v>20</v>
      </c>
      <c r="AC166">
        <f t="shared" si="477"/>
        <v>15</v>
      </c>
      <c r="AD166">
        <f t="shared" si="478"/>
        <v>20</v>
      </c>
      <c r="AE166">
        <f t="shared" si="479"/>
        <v>15</v>
      </c>
      <c r="AF166">
        <f t="shared" si="480"/>
        <v>20</v>
      </c>
      <c r="AG166">
        <f t="shared" si="481"/>
        <v>15</v>
      </c>
      <c r="AH166">
        <f t="shared" si="482"/>
        <v>20</v>
      </c>
      <c r="AI166">
        <f t="shared" si="483"/>
        <v>15</v>
      </c>
      <c r="AJ166">
        <f t="shared" si="484"/>
        <v>20</v>
      </c>
      <c r="AK166" t="str">
        <f t="shared" si="485"/>
        <v>3pm-8pm</v>
      </c>
      <c r="AL166" t="str">
        <f t="shared" si="486"/>
        <v>3pm-8pm</v>
      </c>
      <c r="AM166" t="str">
        <f t="shared" si="487"/>
        <v>3pm-8pm</v>
      </c>
      <c r="AN166" t="str">
        <f t="shared" si="488"/>
        <v>3pm-8pm</v>
      </c>
      <c r="AO166" t="str">
        <f t="shared" si="489"/>
        <v>3pm-8pm</v>
      </c>
      <c r="AP166" t="str">
        <f t="shared" si="490"/>
        <v>3pm-8pm</v>
      </c>
      <c r="AQ166" t="str">
        <f t="shared" si="491"/>
        <v>3pm-8pm</v>
      </c>
      <c r="AR166" s="1" t="s">
        <v>578</v>
      </c>
      <c r="AV166" s="4" t="s">
        <v>28</v>
      </c>
      <c r="AW166" s="4" t="s">
        <v>29</v>
      </c>
      <c r="AX166" s="8" t="str">
        <f t="shared" si="492"/>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6" t="str">
        <f t="shared" si="493"/>
        <v/>
      </c>
      <c r="AZ166" t="str">
        <f t="shared" si="494"/>
        <v/>
      </c>
      <c r="BA166" t="str">
        <f t="shared" si="495"/>
        <v/>
      </c>
      <c r="BB166" t="str">
        <f t="shared" si="496"/>
        <v>&lt;img src=@img/drinkicon.png@&gt;</v>
      </c>
      <c r="BC166" t="str">
        <f t="shared" si="497"/>
        <v/>
      </c>
      <c r="BD166" t="str">
        <f t="shared" si="498"/>
        <v>&lt;img src=@img/drinkicon.png@&gt;</v>
      </c>
      <c r="BE166" t="str">
        <f t="shared" si="499"/>
        <v>drink  low Baker</v>
      </c>
      <c r="BF166" t="str">
        <f t="shared" si="500"/>
        <v>Baker</v>
      </c>
      <c r="BG166">
        <v>39.711931999999997</v>
      </c>
      <c r="BH166">
        <v>-104.987781</v>
      </c>
      <c r="BI166" t="str">
        <f t="shared" si="501"/>
        <v>[39.711932,-104.987781],</v>
      </c>
      <c r="BK166" t="str">
        <f t="shared" ref="BK166:BK202" si="563">IF(BJ166&gt;0,"&lt;img src=@img/kidicon.png@&gt;","")</f>
        <v/>
      </c>
      <c r="BL166" s="7"/>
    </row>
    <row r="167" spans="2:64" ht="18.75" customHeight="1" x14ac:dyDescent="0.25">
      <c r="B167" t="s">
        <v>130</v>
      </c>
      <c r="C167" t="s">
        <v>218</v>
      </c>
      <c r="E167" t="s">
        <v>952</v>
      </c>
      <c r="G167" t="s">
        <v>479</v>
      </c>
      <c r="J167" t="s">
        <v>335</v>
      </c>
      <c r="K167" t="s">
        <v>329</v>
      </c>
      <c r="L167" t="s">
        <v>335</v>
      </c>
      <c r="M167" t="s">
        <v>329</v>
      </c>
      <c r="N167" t="s">
        <v>335</v>
      </c>
      <c r="O167" t="s">
        <v>329</v>
      </c>
      <c r="P167" t="s">
        <v>335</v>
      </c>
      <c r="Q167" t="s">
        <v>329</v>
      </c>
      <c r="R167" t="s">
        <v>335</v>
      </c>
      <c r="S167" t="s">
        <v>329</v>
      </c>
      <c r="W167" t="str">
        <f t="shared" si="471"/>
        <v/>
      </c>
      <c r="X167" t="str">
        <f t="shared" si="472"/>
        <v/>
      </c>
      <c r="Y167">
        <f t="shared" si="473"/>
        <v>16</v>
      </c>
      <c r="Z167">
        <f t="shared" si="474"/>
        <v>18.3</v>
      </c>
      <c r="AA167">
        <f t="shared" si="475"/>
        <v>16</v>
      </c>
      <c r="AB167">
        <f t="shared" si="476"/>
        <v>18.3</v>
      </c>
      <c r="AC167">
        <f t="shared" si="477"/>
        <v>16</v>
      </c>
      <c r="AD167">
        <f t="shared" si="478"/>
        <v>18.3</v>
      </c>
      <c r="AE167">
        <f t="shared" si="479"/>
        <v>16</v>
      </c>
      <c r="AF167">
        <f t="shared" si="480"/>
        <v>18.3</v>
      </c>
      <c r="AG167">
        <f t="shared" si="481"/>
        <v>16</v>
      </c>
      <c r="AH167">
        <f t="shared" si="482"/>
        <v>18.3</v>
      </c>
      <c r="AI167" t="str">
        <f t="shared" si="483"/>
        <v/>
      </c>
      <c r="AJ167" t="str">
        <f t="shared" si="484"/>
        <v/>
      </c>
      <c r="AK167" t="str">
        <f t="shared" si="485"/>
        <v/>
      </c>
      <c r="AL167" t="str">
        <f t="shared" si="486"/>
        <v>4pm-6.3pm</v>
      </c>
      <c r="AM167" t="str">
        <f t="shared" si="487"/>
        <v>4pm-6.3pm</v>
      </c>
      <c r="AN167" t="str">
        <f t="shared" si="488"/>
        <v>4pm-6.3pm</v>
      </c>
      <c r="AO167" t="str">
        <f t="shared" si="489"/>
        <v>4pm-6.3pm</v>
      </c>
      <c r="AP167" t="str">
        <f t="shared" si="490"/>
        <v>4pm-6.3pm</v>
      </c>
      <c r="AQ167" t="str">
        <f t="shared" si="491"/>
        <v/>
      </c>
      <c r="AR167" t="s">
        <v>655</v>
      </c>
      <c r="AV167" t="s">
        <v>29</v>
      </c>
      <c r="AW167" t="s">
        <v>29</v>
      </c>
      <c r="AX167" s="8" t="str">
        <f t="shared" si="492"/>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7" t="str">
        <f t="shared" si="493"/>
        <v/>
      </c>
      <c r="AZ167" t="str">
        <f t="shared" si="494"/>
        <v/>
      </c>
      <c r="BA167" t="str">
        <f t="shared" si="495"/>
        <v/>
      </c>
      <c r="BB167" t="str">
        <f t="shared" si="496"/>
        <v/>
      </c>
      <c r="BC167" t="str">
        <f t="shared" si="497"/>
        <v/>
      </c>
      <c r="BD167" t="str">
        <f t="shared" si="498"/>
        <v/>
      </c>
      <c r="BE167" t="str">
        <f t="shared" si="499"/>
        <v xml:space="preserve"> med Downtown</v>
      </c>
      <c r="BF167" t="str">
        <f t="shared" si="500"/>
        <v>Downtown</v>
      </c>
      <c r="BG167">
        <v>39.743535999999999</v>
      </c>
      <c r="BH167">
        <v>-104.99136900000001</v>
      </c>
      <c r="BI167" t="str">
        <f t="shared" si="501"/>
        <v>[39.743536,-104.991369],</v>
      </c>
      <c r="BK167" t="str">
        <f t="shared" si="563"/>
        <v/>
      </c>
      <c r="BL167" s="7"/>
    </row>
    <row r="168" spans="2:64" ht="18.75" customHeight="1" x14ac:dyDescent="0.25">
      <c r="B168" t="s">
        <v>131</v>
      </c>
      <c r="C168" t="s">
        <v>719</v>
      </c>
      <c r="E168" t="s">
        <v>952</v>
      </c>
      <c r="G168" t="s">
        <v>480</v>
      </c>
      <c r="J168" t="s">
        <v>328</v>
      </c>
      <c r="K168" t="s">
        <v>330</v>
      </c>
      <c r="L168" t="s">
        <v>328</v>
      </c>
      <c r="M168" t="s">
        <v>330</v>
      </c>
      <c r="N168" t="s">
        <v>328</v>
      </c>
      <c r="O168" t="s">
        <v>330</v>
      </c>
      <c r="P168" t="s">
        <v>328</v>
      </c>
      <c r="Q168" t="s">
        <v>330</v>
      </c>
      <c r="R168" t="s">
        <v>328</v>
      </c>
      <c r="S168" t="s">
        <v>330</v>
      </c>
      <c r="V168" t="s">
        <v>287</v>
      </c>
      <c r="W168" t="str">
        <f t="shared" si="471"/>
        <v/>
      </c>
      <c r="X168" t="str">
        <f t="shared" si="472"/>
        <v/>
      </c>
      <c r="Y168">
        <f t="shared" si="473"/>
        <v>15</v>
      </c>
      <c r="Z168">
        <f t="shared" si="474"/>
        <v>18</v>
      </c>
      <c r="AA168">
        <f t="shared" si="475"/>
        <v>15</v>
      </c>
      <c r="AB168">
        <f t="shared" si="476"/>
        <v>18</v>
      </c>
      <c r="AC168">
        <f t="shared" si="477"/>
        <v>15</v>
      </c>
      <c r="AD168">
        <f t="shared" si="478"/>
        <v>18</v>
      </c>
      <c r="AE168">
        <f t="shared" si="479"/>
        <v>15</v>
      </c>
      <c r="AF168">
        <f t="shared" si="480"/>
        <v>18</v>
      </c>
      <c r="AG168">
        <f t="shared" si="481"/>
        <v>15</v>
      </c>
      <c r="AH168">
        <f t="shared" si="482"/>
        <v>18</v>
      </c>
      <c r="AI168" t="str">
        <f t="shared" si="483"/>
        <v/>
      </c>
      <c r="AJ168" t="str">
        <f t="shared" si="484"/>
        <v/>
      </c>
      <c r="AK168" t="str">
        <f t="shared" si="485"/>
        <v/>
      </c>
      <c r="AL168" t="str">
        <f t="shared" si="486"/>
        <v>3pm-6pm</v>
      </c>
      <c r="AM168" t="str">
        <f t="shared" si="487"/>
        <v>3pm-6pm</v>
      </c>
      <c r="AN168" t="str">
        <f t="shared" si="488"/>
        <v>3pm-6pm</v>
      </c>
      <c r="AO168" t="str">
        <f t="shared" si="489"/>
        <v>3pm-6pm</v>
      </c>
      <c r="AP168" t="str">
        <f t="shared" si="490"/>
        <v>3pm-6pm</v>
      </c>
      <c r="AQ168" t="str">
        <f t="shared" si="491"/>
        <v/>
      </c>
      <c r="AR168" t="s">
        <v>656</v>
      </c>
      <c r="AS168" t="s">
        <v>325</v>
      </c>
      <c r="AV168" t="s">
        <v>28</v>
      </c>
      <c r="AW168" t="s">
        <v>28</v>
      </c>
      <c r="AX168" s="8" t="str">
        <f t="shared" si="492"/>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8" t="str">
        <f t="shared" si="493"/>
        <v>&lt;img src=@img/outdoor.png@&gt;</v>
      </c>
      <c r="AZ168" t="str">
        <f t="shared" si="494"/>
        <v/>
      </c>
      <c r="BA168" t="str">
        <f t="shared" si="495"/>
        <v/>
      </c>
      <c r="BB168" t="str">
        <f t="shared" si="496"/>
        <v>&lt;img src=@img/drinkicon.png@&gt;</v>
      </c>
      <c r="BC168" t="str">
        <f t="shared" si="497"/>
        <v>&lt;img src=@img/foodicon.png@&gt;</v>
      </c>
      <c r="BD168" t="str">
        <f t="shared" si="498"/>
        <v>&lt;img src=@img/outdoor.png@&gt;&lt;img src=@img/drinkicon.png@&gt;&lt;img src=@img/foodicon.png@&gt;</v>
      </c>
      <c r="BE168" t="str">
        <f t="shared" si="499"/>
        <v>outdoor drink food  med highlands</v>
      </c>
      <c r="BF168" t="str">
        <f t="shared" si="500"/>
        <v>Highlands</v>
      </c>
      <c r="BG168">
        <v>39.759523999999999</v>
      </c>
      <c r="BH168">
        <v>-105.011383</v>
      </c>
      <c r="BI168" t="str">
        <f t="shared" si="501"/>
        <v>[39.759524,-105.011383],</v>
      </c>
      <c r="BK168" t="str">
        <f t="shared" si="563"/>
        <v/>
      </c>
      <c r="BL168" s="7"/>
    </row>
    <row r="169" spans="2:64" ht="18.75" customHeight="1" x14ac:dyDescent="0.25">
      <c r="B169" t="s">
        <v>1297</v>
      </c>
      <c r="C169" t="s">
        <v>723</v>
      </c>
      <c r="E169" t="s">
        <v>952</v>
      </c>
      <c r="G169" t="s">
        <v>399</v>
      </c>
      <c r="H169" t="s">
        <v>328</v>
      </c>
      <c r="I169" t="s">
        <v>330</v>
      </c>
      <c r="L169" t="s">
        <v>328</v>
      </c>
      <c r="M169" t="s">
        <v>329</v>
      </c>
      <c r="N169" t="s">
        <v>328</v>
      </c>
      <c r="O169" t="s">
        <v>329</v>
      </c>
      <c r="P169" t="s">
        <v>328</v>
      </c>
      <c r="Q169" t="s">
        <v>329</v>
      </c>
      <c r="R169" t="s">
        <v>328</v>
      </c>
      <c r="S169" t="s">
        <v>329</v>
      </c>
      <c r="T169" t="s">
        <v>328</v>
      </c>
      <c r="U169" t="s">
        <v>329</v>
      </c>
      <c r="V169" t="s">
        <v>942</v>
      </c>
      <c r="W169">
        <f t="shared" si="471"/>
        <v>15</v>
      </c>
      <c r="X169">
        <f t="shared" si="472"/>
        <v>18</v>
      </c>
      <c r="Y169" t="str">
        <f t="shared" si="473"/>
        <v/>
      </c>
      <c r="Z169" t="str">
        <f t="shared" si="474"/>
        <v/>
      </c>
      <c r="AA169">
        <f t="shared" si="475"/>
        <v>15</v>
      </c>
      <c r="AB169">
        <f t="shared" si="476"/>
        <v>18.3</v>
      </c>
      <c r="AC169">
        <f t="shared" si="477"/>
        <v>15</v>
      </c>
      <c r="AD169">
        <f t="shared" si="478"/>
        <v>18.3</v>
      </c>
      <c r="AE169">
        <f t="shared" si="479"/>
        <v>15</v>
      </c>
      <c r="AF169">
        <f t="shared" si="480"/>
        <v>18.3</v>
      </c>
      <c r="AG169">
        <f t="shared" si="481"/>
        <v>15</v>
      </c>
      <c r="AH169">
        <f t="shared" si="482"/>
        <v>18.3</v>
      </c>
      <c r="AI169">
        <f t="shared" si="483"/>
        <v>15</v>
      </c>
      <c r="AJ169">
        <f t="shared" si="484"/>
        <v>18.3</v>
      </c>
      <c r="AK169" t="str">
        <f t="shared" si="485"/>
        <v>3pm-6pm</v>
      </c>
      <c r="AL169" t="str">
        <f t="shared" si="486"/>
        <v/>
      </c>
      <c r="AM169" t="str">
        <f t="shared" si="487"/>
        <v>3pm-6.3pm</v>
      </c>
      <c r="AN169" t="str">
        <f t="shared" si="488"/>
        <v>3pm-6.3pm</v>
      </c>
      <c r="AO169" t="str">
        <f t="shared" si="489"/>
        <v>3pm-6.3pm</v>
      </c>
      <c r="AP169" t="str">
        <f t="shared" si="490"/>
        <v>3pm-6.3pm</v>
      </c>
      <c r="AQ169" t="str">
        <f t="shared" si="491"/>
        <v>3pm-6.3pm</v>
      </c>
      <c r="AR169" s="1" t="s">
        <v>579</v>
      </c>
      <c r="AV169" s="4" t="s">
        <v>28</v>
      </c>
      <c r="AW169" s="4" t="s">
        <v>29</v>
      </c>
      <c r="AX169" s="8" t="str">
        <f t="shared" si="492"/>
        <v>{
    'name': "Lobby",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9" t="str">
        <f t="shared" si="493"/>
        <v/>
      </c>
      <c r="AZ169" t="str">
        <f t="shared" si="494"/>
        <v/>
      </c>
      <c r="BA169" t="str">
        <f t="shared" si="495"/>
        <v/>
      </c>
      <c r="BB169" t="str">
        <f t="shared" si="496"/>
        <v>&lt;img src=@img/drinkicon.png@&gt;</v>
      </c>
      <c r="BC169" t="str">
        <f t="shared" si="497"/>
        <v/>
      </c>
      <c r="BD169" t="str">
        <f t="shared" si="498"/>
        <v>&lt;img src=@img/drinkicon.png@&gt;</v>
      </c>
      <c r="BE169" t="str">
        <f t="shared" si="499"/>
        <v>drink  med five</v>
      </c>
      <c r="BF169" t="str">
        <f t="shared" si="500"/>
        <v>Five Points</v>
      </c>
      <c r="BG169">
        <v>39.753444000000002</v>
      </c>
      <c r="BH169">
        <v>-104.988668</v>
      </c>
      <c r="BI169" t="str">
        <f t="shared" si="501"/>
        <v>[39.753444,-104.988668],</v>
      </c>
      <c r="BK169" t="str">
        <f t="shared" si="563"/>
        <v/>
      </c>
      <c r="BL169" s="7"/>
    </row>
    <row r="170" spans="2:64" ht="18.75" customHeight="1" x14ac:dyDescent="0.25">
      <c r="B170" t="s">
        <v>1270</v>
      </c>
      <c r="C170" t="s">
        <v>719</v>
      </c>
      <c r="E170" t="s">
        <v>954</v>
      </c>
      <c r="G170" t="s">
        <v>481</v>
      </c>
      <c r="J170" t="s">
        <v>328</v>
      </c>
      <c r="K170" t="s">
        <v>330</v>
      </c>
      <c r="L170" t="s">
        <v>328</v>
      </c>
      <c r="M170" t="s">
        <v>330</v>
      </c>
      <c r="N170" t="s">
        <v>328</v>
      </c>
      <c r="O170" t="s">
        <v>330</v>
      </c>
      <c r="P170" t="s">
        <v>328</v>
      </c>
      <c r="Q170" t="s">
        <v>330</v>
      </c>
      <c r="R170" t="s">
        <v>328</v>
      </c>
      <c r="S170" t="s">
        <v>330</v>
      </c>
      <c r="V170" t="s">
        <v>288</v>
      </c>
      <c r="W170" t="str">
        <f t="shared" si="471"/>
        <v/>
      </c>
      <c r="X170" t="str">
        <f t="shared" si="472"/>
        <v/>
      </c>
      <c r="Y170">
        <f t="shared" si="473"/>
        <v>15</v>
      </c>
      <c r="Z170">
        <f t="shared" si="474"/>
        <v>18</v>
      </c>
      <c r="AA170">
        <f t="shared" si="475"/>
        <v>15</v>
      </c>
      <c r="AB170">
        <f t="shared" si="476"/>
        <v>18</v>
      </c>
      <c r="AC170">
        <f t="shared" si="477"/>
        <v>15</v>
      </c>
      <c r="AD170">
        <f t="shared" si="478"/>
        <v>18</v>
      </c>
      <c r="AE170">
        <f t="shared" si="479"/>
        <v>15</v>
      </c>
      <c r="AF170">
        <f t="shared" si="480"/>
        <v>18</v>
      </c>
      <c r="AG170">
        <f t="shared" si="481"/>
        <v>15</v>
      </c>
      <c r="AH170">
        <f t="shared" si="482"/>
        <v>18</v>
      </c>
      <c r="AI170" t="str">
        <f t="shared" si="483"/>
        <v/>
      </c>
      <c r="AJ170" t="str">
        <f t="shared" si="484"/>
        <v/>
      </c>
      <c r="AK170" t="str">
        <f t="shared" si="485"/>
        <v/>
      </c>
      <c r="AL170" t="str">
        <f t="shared" si="486"/>
        <v>3pm-6pm</v>
      </c>
      <c r="AM170" t="str">
        <f t="shared" si="487"/>
        <v>3pm-6pm</v>
      </c>
      <c r="AN170" t="str">
        <f t="shared" si="488"/>
        <v>3pm-6pm</v>
      </c>
      <c r="AO170" t="str">
        <f t="shared" si="489"/>
        <v>3pm-6pm</v>
      </c>
      <c r="AP170" t="str">
        <f t="shared" si="490"/>
        <v>3pm-6pm</v>
      </c>
      <c r="AQ170" t="str">
        <f t="shared" si="491"/>
        <v/>
      </c>
      <c r="AR170" s="3" t="s">
        <v>657</v>
      </c>
      <c r="AS170" t="s">
        <v>325</v>
      </c>
      <c r="AV170" s="4" t="s">
        <v>28</v>
      </c>
      <c r="AW170" s="4" t="s">
        <v>29</v>
      </c>
      <c r="AX170" s="8" t="str">
        <f t="shared" si="492"/>
        <v>{
    'name': "Local 46 Bar and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70" t="str">
        <f t="shared" si="493"/>
        <v>&lt;img src=@img/outdoor.png@&gt;</v>
      </c>
      <c r="AZ170" t="str">
        <f t="shared" si="494"/>
        <v/>
      </c>
      <c r="BA170" t="str">
        <f t="shared" si="495"/>
        <v/>
      </c>
      <c r="BB170" t="str">
        <f t="shared" si="496"/>
        <v>&lt;img src=@img/drinkicon.png@&gt;</v>
      </c>
      <c r="BC170" t="str">
        <f t="shared" si="497"/>
        <v/>
      </c>
      <c r="BD170" t="str">
        <f t="shared" si="498"/>
        <v>&lt;img src=@img/outdoor.png@&gt;&lt;img src=@img/drinkicon.png@&gt;</v>
      </c>
      <c r="BE170" t="str">
        <f t="shared" si="499"/>
        <v>outdoor drink  low highlands</v>
      </c>
      <c r="BF170" t="str">
        <f t="shared" si="500"/>
        <v>Highlands</v>
      </c>
      <c r="BG170">
        <v>39.779904999999999</v>
      </c>
      <c r="BH170">
        <v>-105.043755</v>
      </c>
      <c r="BI170" t="str">
        <f t="shared" si="501"/>
        <v>[39.779905,-105.043755],</v>
      </c>
      <c r="BK170" t="str">
        <f t="shared" si="563"/>
        <v/>
      </c>
      <c r="BL170" s="7"/>
    </row>
    <row r="171" spans="2:64" ht="18.75" customHeight="1" x14ac:dyDescent="0.25">
      <c r="B171" t="s">
        <v>1271</v>
      </c>
      <c r="C171" t="s">
        <v>219</v>
      </c>
      <c r="E171" t="s">
        <v>952</v>
      </c>
      <c r="G171" t="s">
        <v>400</v>
      </c>
      <c r="J171" t="s">
        <v>328</v>
      </c>
      <c r="K171" t="s">
        <v>330</v>
      </c>
      <c r="L171" t="s">
        <v>328</v>
      </c>
      <c r="M171" t="s">
        <v>330</v>
      </c>
      <c r="N171" t="s">
        <v>328</v>
      </c>
      <c r="O171" t="s">
        <v>330</v>
      </c>
      <c r="P171" t="s">
        <v>328</v>
      </c>
      <c r="Q171" t="s">
        <v>330</v>
      </c>
      <c r="R171" t="s">
        <v>328</v>
      </c>
      <c r="S171" t="s">
        <v>330</v>
      </c>
      <c r="V171" s="8" t="s">
        <v>239</v>
      </c>
      <c r="W171" t="str">
        <f t="shared" si="471"/>
        <v/>
      </c>
      <c r="X171" t="str">
        <f t="shared" si="472"/>
        <v/>
      </c>
      <c r="Y171">
        <f t="shared" si="473"/>
        <v>15</v>
      </c>
      <c r="Z171">
        <f t="shared" si="474"/>
        <v>18</v>
      </c>
      <c r="AA171">
        <f t="shared" si="475"/>
        <v>15</v>
      </c>
      <c r="AB171">
        <f t="shared" si="476"/>
        <v>18</v>
      </c>
      <c r="AC171">
        <f t="shared" si="477"/>
        <v>15</v>
      </c>
      <c r="AD171">
        <f t="shared" si="478"/>
        <v>18</v>
      </c>
      <c r="AE171">
        <f t="shared" si="479"/>
        <v>15</v>
      </c>
      <c r="AF171">
        <f t="shared" si="480"/>
        <v>18</v>
      </c>
      <c r="AG171">
        <f t="shared" si="481"/>
        <v>15</v>
      </c>
      <c r="AH171">
        <f t="shared" si="482"/>
        <v>18</v>
      </c>
      <c r="AI171" t="str">
        <f t="shared" si="483"/>
        <v/>
      </c>
      <c r="AJ171" t="str">
        <f t="shared" si="484"/>
        <v/>
      </c>
      <c r="AK171" t="str">
        <f t="shared" si="485"/>
        <v/>
      </c>
      <c r="AL171" t="str">
        <f t="shared" si="486"/>
        <v>3pm-6pm</v>
      </c>
      <c r="AM171" t="str">
        <f t="shared" si="487"/>
        <v>3pm-6pm</v>
      </c>
      <c r="AN171" t="str">
        <f t="shared" si="488"/>
        <v>3pm-6pm</v>
      </c>
      <c r="AO171" t="str">
        <f t="shared" si="489"/>
        <v>3pm-6pm</v>
      </c>
      <c r="AP171" t="str">
        <f t="shared" si="490"/>
        <v>3pm-6pm</v>
      </c>
      <c r="AQ171" t="str">
        <f t="shared" si="491"/>
        <v/>
      </c>
      <c r="AR171" s="2" t="s">
        <v>580</v>
      </c>
      <c r="AS171" t="s">
        <v>325</v>
      </c>
      <c r="AV171" s="4" t="s">
        <v>28</v>
      </c>
      <c r="AW171" s="4" t="s">
        <v>29</v>
      </c>
      <c r="AX171" s="8" t="str">
        <f t="shared" si="492"/>
        <v>{
    'name': "LoDos Bar and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71" t="str">
        <f t="shared" si="493"/>
        <v>&lt;img src=@img/outdoor.png@&gt;</v>
      </c>
      <c r="AZ171" t="str">
        <f t="shared" si="494"/>
        <v/>
      </c>
      <c r="BA171" t="str">
        <f t="shared" si="495"/>
        <v/>
      </c>
      <c r="BB171" t="str">
        <f t="shared" si="496"/>
        <v>&lt;img src=@img/drinkicon.png@&gt;</v>
      </c>
      <c r="BC171" t="str">
        <f t="shared" si="497"/>
        <v/>
      </c>
      <c r="BD171" t="str">
        <f t="shared" si="498"/>
        <v>&lt;img src=@img/outdoor.png@&gt;&lt;img src=@img/drinkicon.png@&gt;</v>
      </c>
      <c r="BE171" t="str">
        <f t="shared" si="499"/>
        <v>outdoor drink  med LoDo</v>
      </c>
      <c r="BF171" t="str">
        <f t="shared" si="500"/>
        <v>LoDo</v>
      </c>
      <c r="BG171">
        <v>39.753259999999997</v>
      </c>
      <c r="BH171">
        <v>-104.993709</v>
      </c>
      <c r="BI171" t="str">
        <f t="shared" si="501"/>
        <v>[39.75326,-104.993709],</v>
      </c>
      <c r="BK171" t="str">
        <f t="shared" si="563"/>
        <v/>
      </c>
      <c r="BL171" s="7"/>
    </row>
    <row r="172" spans="2:64" ht="18.75" customHeight="1" x14ac:dyDescent="0.25">
      <c r="B172" t="s">
        <v>1272</v>
      </c>
      <c r="C172" t="s">
        <v>718</v>
      </c>
      <c r="E172" t="s">
        <v>952</v>
      </c>
      <c r="G172" t="s">
        <v>401</v>
      </c>
      <c r="J172" t="s">
        <v>328</v>
      </c>
      <c r="K172" t="s">
        <v>331</v>
      </c>
      <c r="L172" t="s">
        <v>328</v>
      </c>
      <c r="M172" t="s">
        <v>331</v>
      </c>
      <c r="N172" t="s">
        <v>328</v>
      </c>
      <c r="O172" t="s">
        <v>331</v>
      </c>
      <c r="P172" t="s">
        <v>328</v>
      </c>
      <c r="Q172" t="s">
        <v>331</v>
      </c>
      <c r="R172" t="s">
        <v>328</v>
      </c>
      <c r="S172" t="s">
        <v>331</v>
      </c>
      <c r="V172" t="s">
        <v>240</v>
      </c>
      <c r="W172" t="str">
        <f t="shared" si="471"/>
        <v/>
      </c>
      <c r="X172" t="str">
        <f t="shared" si="472"/>
        <v/>
      </c>
      <c r="Y172">
        <f t="shared" si="473"/>
        <v>15</v>
      </c>
      <c r="Z172">
        <f t="shared" si="474"/>
        <v>19</v>
      </c>
      <c r="AA172">
        <f t="shared" si="475"/>
        <v>15</v>
      </c>
      <c r="AB172">
        <f t="shared" si="476"/>
        <v>19</v>
      </c>
      <c r="AC172">
        <f t="shared" si="477"/>
        <v>15</v>
      </c>
      <c r="AD172">
        <f t="shared" si="478"/>
        <v>19</v>
      </c>
      <c r="AE172">
        <f t="shared" si="479"/>
        <v>15</v>
      </c>
      <c r="AF172">
        <f t="shared" si="480"/>
        <v>19</v>
      </c>
      <c r="AG172">
        <f t="shared" si="481"/>
        <v>15</v>
      </c>
      <c r="AH172">
        <f t="shared" si="482"/>
        <v>19</v>
      </c>
      <c r="AI172" t="str">
        <f t="shared" si="483"/>
        <v/>
      </c>
      <c r="AJ172" t="str">
        <f t="shared" si="484"/>
        <v/>
      </c>
      <c r="AK172" t="str">
        <f t="shared" si="485"/>
        <v/>
      </c>
      <c r="AL172" t="str">
        <f t="shared" si="486"/>
        <v>3pm-7pm</v>
      </c>
      <c r="AM172" t="str">
        <f t="shared" si="487"/>
        <v>3pm-7pm</v>
      </c>
      <c r="AN172" t="str">
        <f t="shared" si="488"/>
        <v>3pm-7pm</v>
      </c>
      <c r="AO172" t="str">
        <f t="shared" si="489"/>
        <v>3pm-7pm</v>
      </c>
      <c r="AP172" t="str">
        <f t="shared" si="490"/>
        <v>3pm-7pm</v>
      </c>
      <c r="AQ172" t="str">
        <f t="shared" si="491"/>
        <v/>
      </c>
      <c r="AR172" s="3" t="s">
        <v>580</v>
      </c>
      <c r="AV172" s="4" t="s">
        <v>28</v>
      </c>
      <c r="AW172" s="4" t="s">
        <v>28</v>
      </c>
      <c r="AX172" s="8" t="str">
        <f t="shared" si="492"/>
        <v>{
    'name': "LoDos Bar and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72" t="str">
        <f t="shared" si="493"/>
        <v/>
      </c>
      <c r="AZ172" t="str">
        <f t="shared" si="494"/>
        <v/>
      </c>
      <c r="BA172" t="str">
        <f t="shared" si="495"/>
        <v/>
      </c>
      <c r="BB172" t="str">
        <f t="shared" si="496"/>
        <v>&lt;img src=@img/drinkicon.png@&gt;</v>
      </c>
      <c r="BC172" t="str">
        <f t="shared" si="497"/>
        <v>&lt;img src=@img/foodicon.png@&gt;</v>
      </c>
      <c r="BD172" t="str">
        <f t="shared" si="498"/>
        <v>&lt;img src=@img/drinkicon.png@&gt;&lt;img src=@img/foodicon.png@&gt;</v>
      </c>
      <c r="BE172" t="str">
        <f t="shared" si="499"/>
        <v>drink food  med ranch</v>
      </c>
      <c r="BF172" t="str">
        <f t="shared" si="500"/>
        <v>Highlands Ranch</v>
      </c>
      <c r="BG172">
        <v>39.562533000000002</v>
      </c>
      <c r="BH172">
        <v>-104.90545400000001</v>
      </c>
      <c r="BI172" t="str">
        <f t="shared" si="501"/>
        <v>[39.562533,-104.905454],</v>
      </c>
      <c r="BK172" t="str">
        <f t="shared" si="563"/>
        <v/>
      </c>
      <c r="BL172" s="7"/>
    </row>
    <row r="173" spans="2:64" ht="18.75" customHeight="1" x14ac:dyDescent="0.25">
      <c r="B173" t="s">
        <v>1273</v>
      </c>
      <c r="C173" t="s">
        <v>273</v>
      </c>
      <c r="E173" t="s">
        <v>952</v>
      </c>
      <c r="G173" t="s">
        <v>402</v>
      </c>
      <c r="J173" t="s">
        <v>328</v>
      </c>
      <c r="K173" t="s">
        <v>331</v>
      </c>
      <c r="L173" t="s">
        <v>328</v>
      </c>
      <c r="M173" t="s">
        <v>331</v>
      </c>
      <c r="N173" t="s">
        <v>328</v>
      </c>
      <c r="O173" t="s">
        <v>331</v>
      </c>
      <c r="P173" t="s">
        <v>328</v>
      </c>
      <c r="Q173" t="s">
        <v>331</v>
      </c>
      <c r="R173" t="s">
        <v>328</v>
      </c>
      <c r="S173" t="s">
        <v>331</v>
      </c>
      <c r="V173" t="s">
        <v>241</v>
      </c>
      <c r="W173" t="str">
        <f t="shared" si="471"/>
        <v/>
      </c>
      <c r="X173" t="str">
        <f t="shared" si="472"/>
        <v/>
      </c>
      <c r="Y173">
        <f t="shared" si="473"/>
        <v>15</v>
      </c>
      <c r="Z173">
        <f t="shared" si="474"/>
        <v>19</v>
      </c>
      <c r="AA173">
        <f t="shared" si="475"/>
        <v>15</v>
      </c>
      <c r="AB173">
        <f t="shared" si="476"/>
        <v>19</v>
      </c>
      <c r="AC173">
        <f t="shared" si="477"/>
        <v>15</v>
      </c>
      <c r="AD173">
        <f t="shared" si="478"/>
        <v>19</v>
      </c>
      <c r="AE173">
        <f t="shared" si="479"/>
        <v>15</v>
      </c>
      <c r="AF173">
        <f t="shared" si="480"/>
        <v>19</v>
      </c>
      <c r="AG173">
        <f t="shared" si="481"/>
        <v>15</v>
      </c>
      <c r="AH173">
        <f t="shared" si="482"/>
        <v>19</v>
      </c>
      <c r="AI173" t="str">
        <f t="shared" si="483"/>
        <v/>
      </c>
      <c r="AJ173" t="str">
        <f t="shared" si="484"/>
        <v/>
      </c>
      <c r="AK173" t="str">
        <f t="shared" si="485"/>
        <v/>
      </c>
      <c r="AL173" t="str">
        <f t="shared" si="486"/>
        <v>3pm-7pm</v>
      </c>
      <c r="AM173" t="str">
        <f t="shared" si="487"/>
        <v>3pm-7pm</v>
      </c>
      <c r="AN173" t="str">
        <f t="shared" si="488"/>
        <v>3pm-7pm</v>
      </c>
      <c r="AO173" t="str">
        <f t="shared" si="489"/>
        <v>3pm-7pm</v>
      </c>
      <c r="AP173" t="str">
        <f t="shared" si="490"/>
        <v>3pm-7pm</v>
      </c>
      <c r="AQ173" t="str">
        <f t="shared" si="491"/>
        <v/>
      </c>
      <c r="AR173" t="s">
        <v>580</v>
      </c>
      <c r="AV173" t="s">
        <v>28</v>
      </c>
      <c r="AW173" t="s">
        <v>28</v>
      </c>
      <c r="AX173" s="8" t="str">
        <f t="shared" si="492"/>
        <v>{
    'name': "LoDos Bar and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73" t="str">
        <f t="shared" si="493"/>
        <v/>
      </c>
      <c r="AZ173" t="str">
        <f t="shared" si="494"/>
        <v/>
      </c>
      <c r="BA173" t="str">
        <f t="shared" si="495"/>
        <v/>
      </c>
      <c r="BB173" t="str">
        <f t="shared" si="496"/>
        <v>&lt;img src=@img/drinkicon.png@&gt;</v>
      </c>
      <c r="BC173" t="str">
        <f t="shared" si="497"/>
        <v>&lt;img src=@img/foodicon.png@&gt;</v>
      </c>
      <c r="BD173" t="str">
        <f t="shared" si="498"/>
        <v>&lt;img src=@img/drinkicon.png@&gt;&lt;img src=@img/foodicon.png@&gt;</v>
      </c>
      <c r="BE173" t="str">
        <f t="shared" si="499"/>
        <v>drink food  med Westminster</v>
      </c>
      <c r="BF173" t="str">
        <f t="shared" si="500"/>
        <v>Westminster</v>
      </c>
      <c r="BG173">
        <v>39.886087000000003</v>
      </c>
      <c r="BH173">
        <v>-105.026976</v>
      </c>
      <c r="BI173" t="str">
        <f t="shared" si="501"/>
        <v>[39.886087,-105.026976],</v>
      </c>
      <c r="BK173" t="str">
        <f t="shared" si="563"/>
        <v/>
      </c>
      <c r="BL173" s="7"/>
    </row>
    <row r="174" spans="2:64" ht="18.75" customHeight="1" x14ac:dyDescent="0.25">
      <c r="B174" t="s">
        <v>85</v>
      </c>
      <c r="C174" t="s">
        <v>719</v>
      </c>
      <c r="E174" t="s">
        <v>952</v>
      </c>
      <c r="G174" t="s">
        <v>403</v>
      </c>
      <c r="H174" t="s">
        <v>337</v>
      </c>
      <c r="I174" t="s">
        <v>332</v>
      </c>
      <c r="L174" t="s">
        <v>335</v>
      </c>
      <c r="M174" t="s">
        <v>330</v>
      </c>
      <c r="N174" t="s">
        <v>335</v>
      </c>
      <c r="O174" t="s">
        <v>330</v>
      </c>
      <c r="P174" t="s">
        <v>335</v>
      </c>
      <c r="Q174" t="s">
        <v>330</v>
      </c>
      <c r="R174" t="s">
        <v>335</v>
      </c>
      <c r="S174" t="s">
        <v>330</v>
      </c>
      <c r="T174" t="s">
        <v>337</v>
      </c>
      <c r="U174" t="s">
        <v>332</v>
      </c>
      <c r="V174" t="s">
        <v>242</v>
      </c>
      <c r="W174">
        <f t="shared" si="471"/>
        <v>14.3</v>
      </c>
      <c r="X174">
        <f t="shared" si="472"/>
        <v>17</v>
      </c>
      <c r="Y174" t="str">
        <f t="shared" si="473"/>
        <v/>
      </c>
      <c r="Z174" t="str">
        <f t="shared" si="474"/>
        <v/>
      </c>
      <c r="AA174">
        <f t="shared" si="475"/>
        <v>16</v>
      </c>
      <c r="AB174">
        <f t="shared" si="476"/>
        <v>18</v>
      </c>
      <c r="AC174">
        <f t="shared" si="477"/>
        <v>16</v>
      </c>
      <c r="AD174">
        <f t="shared" si="478"/>
        <v>18</v>
      </c>
      <c r="AE174">
        <f t="shared" si="479"/>
        <v>16</v>
      </c>
      <c r="AF174">
        <f t="shared" si="480"/>
        <v>18</v>
      </c>
      <c r="AG174">
        <f t="shared" si="481"/>
        <v>16</v>
      </c>
      <c r="AH174">
        <f t="shared" si="482"/>
        <v>18</v>
      </c>
      <c r="AI174">
        <f t="shared" si="483"/>
        <v>14.3</v>
      </c>
      <c r="AJ174">
        <f t="shared" si="484"/>
        <v>17</v>
      </c>
      <c r="AK174" t="str">
        <f t="shared" si="485"/>
        <v>2.3pm-5pm</v>
      </c>
      <c r="AL174" t="str">
        <f t="shared" si="486"/>
        <v/>
      </c>
      <c r="AM174" t="str">
        <f t="shared" si="487"/>
        <v>4pm-6pm</v>
      </c>
      <c r="AN174" t="str">
        <f t="shared" si="488"/>
        <v>4pm-6pm</v>
      </c>
      <c r="AO174" t="str">
        <f t="shared" si="489"/>
        <v>4pm-6pm</v>
      </c>
      <c r="AP174" t="str">
        <f t="shared" si="490"/>
        <v>4pm-6pm</v>
      </c>
      <c r="AQ174" t="str">
        <f t="shared" si="491"/>
        <v>2.3pm-5pm</v>
      </c>
      <c r="AR174" s="2" t="s">
        <v>581</v>
      </c>
      <c r="AV174" s="4" t="s">
        <v>28</v>
      </c>
      <c r="AW174" s="4" t="s">
        <v>28</v>
      </c>
      <c r="AX174" s="8" t="str">
        <f t="shared" si="492"/>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74" t="str">
        <f t="shared" si="493"/>
        <v/>
      </c>
      <c r="AZ174" t="str">
        <f t="shared" si="494"/>
        <v/>
      </c>
      <c r="BA174" t="str">
        <f t="shared" si="495"/>
        <v/>
      </c>
      <c r="BB174" t="str">
        <f t="shared" si="496"/>
        <v>&lt;img src=@img/drinkicon.png@&gt;</v>
      </c>
      <c r="BC174" t="str">
        <f t="shared" si="497"/>
        <v>&lt;img src=@img/foodicon.png@&gt;</v>
      </c>
      <c r="BD174" t="str">
        <f t="shared" si="498"/>
        <v>&lt;img src=@img/drinkicon.png@&gt;&lt;img src=@img/foodicon.png@&gt;</v>
      </c>
      <c r="BE174" t="str">
        <f t="shared" si="499"/>
        <v>drink food  med highlands</v>
      </c>
      <c r="BF174" t="str">
        <f t="shared" si="500"/>
        <v>Highlands</v>
      </c>
      <c r="BG174">
        <v>39.759230000000002</v>
      </c>
      <c r="BH174">
        <v>-105.01090600000001</v>
      </c>
      <c r="BI174" t="str">
        <f t="shared" si="501"/>
        <v>[39.75923,-105.010906],</v>
      </c>
      <c r="BK174" t="str">
        <f t="shared" si="563"/>
        <v/>
      </c>
      <c r="BL174" s="7"/>
    </row>
    <row r="175" spans="2:64" ht="18.75" customHeight="1" x14ac:dyDescent="0.25">
      <c r="B175" t="s">
        <v>132</v>
      </c>
      <c r="C175" t="s">
        <v>721</v>
      </c>
      <c r="E175" t="s">
        <v>952</v>
      </c>
      <c r="G175" t="s">
        <v>482</v>
      </c>
      <c r="J175" t="s">
        <v>330</v>
      </c>
      <c r="K175" t="s">
        <v>342</v>
      </c>
      <c r="L175" t="s">
        <v>330</v>
      </c>
      <c r="M175" t="s">
        <v>342</v>
      </c>
      <c r="N175" t="s">
        <v>330</v>
      </c>
      <c r="O175" t="s">
        <v>342</v>
      </c>
      <c r="P175" t="s">
        <v>330</v>
      </c>
      <c r="Q175" t="s">
        <v>342</v>
      </c>
      <c r="R175" t="s">
        <v>330</v>
      </c>
      <c r="S175" t="s">
        <v>342</v>
      </c>
      <c r="V175" t="s">
        <v>222</v>
      </c>
      <c r="W175" t="str">
        <f t="shared" si="471"/>
        <v/>
      </c>
      <c r="X175" t="str">
        <f t="shared" si="472"/>
        <v/>
      </c>
      <c r="Y175">
        <f t="shared" si="473"/>
        <v>18</v>
      </c>
      <c r="Z175">
        <f t="shared" si="474"/>
        <v>20</v>
      </c>
      <c r="AA175">
        <f t="shared" si="475"/>
        <v>18</v>
      </c>
      <c r="AB175">
        <f t="shared" si="476"/>
        <v>20</v>
      </c>
      <c r="AC175">
        <f t="shared" si="477"/>
        <v>18</v>
      </c>
      <c r="AD175">
        <f t="shared" si="478"/>
        <v>20</v>
      </c>
      <c r="AE175">
        <f t="shared" si="479"/>
        <v>18</v>
      </c>
      <c r="AF175">
        <f t="shared" si="480"/>
        <v>20</v>
      </c>
      <c r="AG175">
        <f t="shared" si="481"/>
        <v>18</v>
      </c>
      <c r="AH175">
        <f t="shared" si="482"/>
        <v>20</v>
      </c>
      <c r="AI175" t="str">
        <f t="shared" si="483"/>
        <v/>
      </c>
      <c r="AJ175" t="str">
        <f t="shared" si="484"/>
        <v/>
      </c>
      <c r="AK175" t="str">
        <f t="shared" si="485"/>
        <v/>
      </c>
      <c r="AL175" t="str">
        <f t="shared" si="486"/>
        <v>6pm-8pm</v>
      </c>
      <c r="AM175" t="str">
        <f t="shared" si="487"/>
        <v>6pm-8pm</v>
      </c>
      <c r="AN175" t="str">
        <f t="shared" si="488"/>
        <v>6pm-8pm</v>
      </c>
      <c r="AO175" t="str">
        <f t="shared" si="489"/>
        <v>6pm-8pm</v>
      </c>
      <c r="AP175" t="str">
        <f t="shared" si="490"/>
        <v>6pm-8pm</v>
      </c>
      <c r="AQ175" t="str">
        <f t="shared" si="491"/>
        <v/>
      </c>
      <c r="AR175" t="s">
        <v>658</v>
      </c>
      <c r="AS175" t="s">
        <v>325</v>
      </c>
      <c r="AV175" s="4" t="s">
        <v>28</v>
      </c>
      <c r="AW175" s="4" t="s">
        <v>28</v>
      </c>
      <c r="AX175" s="8" t="str">
        <f t="shared" si="492"/>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5" t="str">
        <f t="shared" si="493"/>
        <v>&lt;img src=@img/outdoor.png@&gt;</v>
      </c>
      <c r="AZ175" t="str">
        <f t="shared" si="494"/>
        <v/>
      </c>
      <c r="BA175" t="str">
        <f t="shared" si="495"/>
        <v/>
      </c>
      <c r="BB175" t="str">
        <f t="shared" si="496"/>
        <v>&lt;img src=@img/drinkicon.png@&gt;</v>
      </c>
      <c r="BC175" t="str">
        <f t="shared" si="497"/>
        <v>&lt;img src=@img/foodicon.png@&gt;</v>
      </c>
      <c r="BD175" t="str">
        <f t="shared" si="498"/>
        <v>&lt;img src=@img/outdoor.png@&gt;&lt;img src=@img/drinkicon.png@&gt;&lt;img src=@img/foodicon.png@&gt;</v>
      </c>
      <c r="BE175" t="str">
        <f t="shared" si="499"/>
        <v>outdoor drink food  med dtc</v>
      </c>
      <c r="BF175" t="str">
        <f t="shared" si="500"/>
        <v>DTC</v>
      </c>
      <c r="BG175">
        <v>39.624664000000003</v>
      </c>
      <c r="BH175">
        <v>-104.907248</v>
      </c>
      <c r="BI175" t="str">
        <f t="shared" si="501"/>
        <v>[39.624664,-104.907248],</v>
      </c>
      <c r="BK175" t="str">
        <f t="shared" si="563"/>
        <v/>
      </c>
      <c r="BL175" s="7"/>
    </row>
    <row r="176" spans="2:64" ht="18.75" customHeight="1" x14ac:dyDescent="0.25">
      <c r="B176" t="s">
        <v>133</v>
      </c>
      <c r="C176" t="s">
        <v>525</v>
      </c>
      <c r="E176" t="s">
        <v>954</v>
      </c>
      <c r="G176" t="s">
        <v>483</v>
      </c>
      <c r="J176" t="s">
        <v>334</v>
      </c>
      <c r="K176" t="s">
        <v>330</v>
      </c>
      <c r="L176" t="s">
        <v>334</v>
      </c>
      <c r="M176" t="s">
        <v>330</v>
      </c>
      <c r="N176" t="s">
        <v>334</v>
      </c>
      <c r="O176" t="s">
        <v>330</v>
      </c>
      <c r="P176" t="s">
        <v>334</v>
      </c>
      <c r="Q176" t="s">
        <v>330</v>
      </c>
      <c r="R176" t="s">
        <v>334</v>
      </c>
      <c r="S176" t="s">
        <v>330</v>
      </c>
      <c r="V176" t="s">
        <v>238</v>
      </c>
      <c r="W176" t="str">
        <f t="shared" si="471"/>
        <v/>
      </c>
      <c r="X176" t="str">
        <f t="shared" si="472"/>
        <v/>
      </c>
      <c r="Y176">
        <f t="shared" si="473"/>
        <v>11</v>
      </c>
      <c r="Z176">
        <f t="shared" si="474"/>
        <v>18</v>
      </c>
      <c r="AA176">
        <f t="shared" si="475"/>
        <v>11</v>
      </c>
      <c r="AB176">
        <f t="shared" si="476"/>
        <v>18</v>
      </c>
      <c r="AC176">
        <f t="shared" si="477"/>
        <v>11</v>
      </c>
      <c r="AD176">
        <f t="shared" si="478"/>
        <v>18</v>
      </c>
      <c r="AE176">
        <f t="shared" si="479"/>
        <v>11</v>
      </c>
      <c r="AF176">
        <f t="shared" si="480"/>
        <v>18</v>
      </c>
      <c r="AG176">
        <f t="shared" si="481"/>
        <v>11</v>
      </c>
      <c r="AH176">
        <f t="shared" si="482"/>
        <v>18</v>
      </c>
      <c r="AI176" t="str">
        <f t="shared" si="483"/>
        <v/>
      </c>
      <c r="AJ176" t="str">
        <f t="shared" si="484"/>
        <v/>
      </c>
      <c r="AK176" t="str">
        <f t="shared" si="485"/>
        <v/>
      </c>
      <c r="AL176" t="str">
        <f t="shared" si="486"/>
        <v>11am-6pm</v>
      </c>
      <c r="AM176" t="str">
        <f t="shared" si="487"/>
        <v>11am-6pm</v>
      </c>
      <c r="AN176" t="str">
        <f t="shared" si="488"/>
        <v>11am-6pm</v>
      </c>
      <c r="AO176" t="str">
        <f t="shared" si="489"/>
        <v>11am-6pm</v>
      </c>
      <c r="AP176" t="str">
        <f t="shared" si="490"/>
        <v>11am-6pm</v>
      </c>
      <c r="AQ176" t="str">
        <f t="shared" si="491"/>
        <v/>
      </c>
      <c r="AR176" s="1" t="s">
        <v>659</v>
      </c>
      <c r="AV176" s="4" t="s">
        <v>28</v>
      </c>
      <c r="AW176" s="4" t="s">
        <v>29</v>
      </c>
      <c r="AX176" s="8" t="str">
        <f t="shared" si="492"/>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6" t="str">
        <f t="shared" si="493"/>
        <v/>
      </c>
      <c r="AZ176" t="str">
        <f t="shared" si="494"/>
        <v/>
      </c>
      <c r="BA176" t="str">
        <f t="shared" si="495"/>
        <v/>
      </c>
      <c r="BB176" t="str">
        <f t="shared" si="496"/>
        <v>&lt;img src=@img/drinkicon.png@&gt;</v>
      </c>
      <c r="BC176" t="str">
        <f t="shared" si="497"/>
        <v/>
      </c>
      <c r="BD176" t="str">
        <f t="shared" si="498"/>
        <v>&lt;img src=@img/drinkicon.png@&gt;</v>
      </c>
      <c r="BE176" t="str">
        <f t="shared" si="499"/>
        <v>drink  low city</v>
      </c>
      <c r="BF176" t="str">
        <f t="shared" si="500"/>
        <v>City Park</v>
      </c>
      <c r="BG176">
        <v>39.739994000000003</v>
      </c>
      <c r="BH176">
        <v>-104.94472500000001</v>
      </c>
      <c r="BI176" t="str">
        <f t="shared" si="501"/>
        <v>[39.739994,-104.944725],</v>
      </c>
      <c r="BK176" t="str">
        <f t="shared" si="563"/>
        <v/>
      </c>
      <c r="BL176" s="7"/>
    </row>
    <row r="177" spans="2:64" ht="18.75" customHeight="1" x14ac:dyDescent="0.25">
      <c r="B177" t="s">
        <v>1346</v>
      </c>
      <c r="C177" t="s">
        <v>936</v>
      </c>
      <c r="E177" t="s">
        <v>952</v>
      </c>
      <c r="G177" t="s">
        <v>1343</v>
      </c>
      <c r="J177">
        <v>1500</v>
      </c>
      <c r="K177">
        <v>1800</v>
      </c>
      <c r="L177">
        <v>1500</v>
      </c>
      <c r="M177">
        <v>1800</v>
      </c>
      <c r="N177">
        <v>1500</v>
      </c>
      <c r="O177">
        <v>1800</v>
      </c>
      <c r="P177">
        <v>1500</v>
      </c>
      <c r="Q177">
        <v>1800</v>
      </c>
      <c r="R177">
        <v>1500</v>
      </c>
      <c r="S177">
        <v>1800</v>
      </c>
      <c r="V177" t="s">
        <v>1344</v>
      </c>
      <c r="W177" t="str">
        <f t="shared" ref="W177" si="564">IF(H177&gt;0,H177/100,"")</f>
        <v/>
      </c>
      <c r="X177" t="str">
        <f t="shared" ref="X177" si="565">IF(I177&gt;0,I177/100,"")</f>
        <v/>
      </c>
      <c r="Y177">
        <f t="shared" ref="Y177" si="566">IF(J177&gt;0,J177/100,"")</f>
        <v>15</v>
      </c>
      <c r="Z177">
        <f t="shared" ref="Z177" si="567">IF(K177&gt;0,K177/100,"")</f>
        <v>18</v>
      </c>
      <c r="AA177">
        <f t="shared" ref="AA177" si="568">IF(L177&gt;0,L177/100,"")</f>
        <v>15</v>
      </c>
      <c r="AB177">
        <f t="shared" ref="AB177" si="569">IF(M177&gt;0,M177/100,"")</f>
        <v>18</v>
      </c>
      <c r="AC177">
        <f t="shared" ref="AC177" si="570">IF(N177&gt;0,N177/100,"")</f>
        <v>15</v>
      </c>
      <c r="AD177">
        <f t="shared" ref="AD177" si="571">IF(O177&gt;0,O177/100,"")</f>
        <v>18</v>
      </c>
      <c r="AE177">
        <f t="shared" ref="AE177" si="572">IF(P177&gt;0,P177/100,"")</f>
        <v>15</v>
      </c>
      <c r="AF177">
        <f t="shared" ref="AF177" si="573">IF(Q177&gt;0,Q177/100,"")</f>
        <v>18</v>
      </c>
      <c r="AG177">
        <f t="shared" ref="AG177" si="574">IF(R177&gt;0,R177/100,"")</f>
        <v>15</v>
      </c>
      <c r="AH177">
        <f t="shared" ref="AH177" si="575">IF(S177&gt;0,S177/100,"")</f>
        <v>18</v>
      </c>
      <c r="AI177" t="str">
        <f t="shared" ref="AI177" si="576">IF(T177&gt;0,T177/100,"")</f>
        <v/>
      </c>
      <c r="AJ177" t="str">
        <f t="shared" ref="AJ177" si="577">IF(U177&gt;0,U177/100,"")</f>
        <v/>
      </c>
      <c r="AK177" t="str">
        <f t="shared" ref="AK177" si="578">IF(H177&gt;0,CONCATENATE(IF(W177&lt;=12,W177,W177-12),IF(OR(W177&lt;12,W177=24),"am","pm"),"-",IF(X177&lt;=12,X177,X177-12),IF(OR(X177&lt;12,X177=24),"am","pm")),"")</f>
        <v/>
      </c>
      <c r="AL177" t="str">
        <f t="shared" ref="AL177" si="579">IF(J177&gt;0,CONCATENATE(IF(Y177&lt;=12,Y177,Y177-12),IF(OR(Y177&lt;12,Y177=24),"am","pm"),"-",IF(Z177&lt;=12,Z177,Z177-12),IF(OR(Z177&lt;12,Z177=24),"am","pm")),"")</f>
        <v>3pm-6pm</v>
      </c>
      <c r="AM177" t="str">
        <f t="shared" ref="AM177" si="580">IF(L177&gt;0,CONCATENATE(IF(AA177&lt;=12,AA177,AA177-12),IF(OR(AA177&lt;12,AA177=24),"am","pm"),"-",IF(AB177&lt;=12,AB177,AB177-12),IF(OR(AB177&lt;12,AB177=24),"am","pm")),"")</f>
        <v>3pm-6pm</v>
      </c>
      <c r="AN177" t="str">
        <f t="shared" ref="AN177" si="581">IF(N177&gt;0,CONCATENATE(IF(AC177&lt;=12,AC177,AC177-12),IF(OR(AC177&lt;12,AC177=24),"am","pm"),"-",IF(AD177&lt;=12,AD177,AD177-12),IF(OR(AD177&lt;12,AD177=24),"am","pm")),"")</f>
        <v>3pm-6pm</v>
      </c>
      <c r="AO177" t="str">
        <f t="shared" ref="AO177" si="582">IF(P177&gt;0,CONCATENATE(IF(AE177&lt;=12,AE177,AE177-12),IF(OR(AE177&lt;12,AE177=24),"am","pm"),"-",IF(AF177&lt;=12,AF177,AF177-12),IF(OR(AF177&lt;12,AF177=24),"am","pm")),"")</f>
        <v>3pm-6pm</v>
      </c>
      <c r="AP177" t="str">
        <f t="shared" ref="AP177" si="583">IF(R177&gt;0,CONCATENATE(IF(AG177&lt;=12,AG177,AG177-12),IF(OR(AG177&lt;12,AG177=24),"am","pm"),"-",IF(AH177&lt;=12,AH177,AH177-12),IF(OR(AH177&lt;12,AH177=24),"am","pm")),"")</f>
        <v>3pm-6pm</v>
      </c>
      <c r="AQ177" t="str">
        <f t="shared" ref="AQ177" si="584">IF(T177&gt;0,CONCATENATE(IF(AI177&lt;=12,AI177,AI177-12),IF(OR(AI177&lt;12,AI177=24),"am","pm"),"-",IF(AJ177&lt;=12,AJ177,AJ177-12),IF(OR(AJ177&lt;12,AJ177=24),"am","pm")),"")</f>
        <v/>
      </c>
      <c r="AR177" s="1" t="s">
        <v>1345</v>
      </c>
      <c r="AV177" s="4" t="s">
        <v>28</v>
      </c>
      <c r="AW177" s="4" t="s">
        <v>28</v>
      </c>
      <c r="AX177" s="8" t="str">
        <f t="shared" ref="AX177" si="585">CONCATENATE("{
    'name': """,B177,""",
    'area': ","""",C177,""",",
"'hours': {
      'sunday-start':","""",H177,"""",", 'sunday-end':","""",I177,"""",", 'monday-start':","""",J177,"""",", 'monday-end':","""",K177,"""",", 'tuesday-start':","""",L177,"""",", 'tuesday-end':","""",M177,""", 'wednesday-start':","""",N177,""", 'wednesday-end':","""",O177,""", 'thursday-start':","""",P177,""", 'thursday-end':","""",Q177,""", 'friday-start':","""",R177,""", 'friday-end':","""",S177,""", 'saturday-start':","""",T177,""", 'saturday-end':","""",U177,"""","},","  'description': ","""",V177,"""",", 'link':","""",AR177,"""",", 'pricing':","""",E177,"""",",   'phone-number': ","""",F177,"""",", 'address': ","""",G177,"""",", 'other-amenities': [","'",AS177,"','",AT177,"','",AU177,"'","]",", 'has-drink':",AV177,", 'has-food':",AW177,"},")</f>
        <v>{
    'name': "LowDown Brewery and Kitchen",
    'area': "capital",'hours': {
      'sunday-start':"", 'sunday-end':"", 'monday-start':"1500", 'monday-end':"1800", 'tuesday-start':"1500", 'tuesday-end':"1800", 'wednesday-start':"1500", 'wednesday-end':"1800", 'thursday-start':"1500", 'thursday-end':"1800", 'friday-start':"1500", 'friday-end':"1800", 'saturday-start':"", 'saturday-end':""},  'description': "Small Plates and $1 off full pours of LowDown beer", 'link':"http://www.lowdownbrewery.com/", 'pricing':"med",   'phone-number': "", 'address': "800 Lincoln Street Denver, CO 80203", 'other-amenities': ['','',''], 'has-drink':true, 'has-food':true},</v>
      </c>
      <c r="AY177" t="str">
        <f t="shared" ref="AY177" si="586">IF(AS177&gt;0,"&lt;img src=@img/outdoor.png@&gt;","")</f>
        <v/>
      </c>
      <c r="AZ177" t="str">
        <f t="shared" ref="AZ177" si="587">IF(AT177&gt;0,"&lt;img src=@img/pets.png@&gt;","")</f>
        <v/>
      </c>
      <c r="BA177" t="str">
        <f t="shared" ref="BA177" si="588">IF(AU177="hard","&lt;img src=@img/hard.png@&gt;",IF(AU177="medium","&lt;img src=@img/medium.png@&gt;",IF(AU177="easy","&lt;img src=@img/easy.png@&gt;","")))</f>
        <v/>
      </c>
      <c r="BB177" t="str">
        <f t="shared" ref="BB177" si="589">IF(AV177="true","&lt;img src=@img/drinkicon.png@&gt;","")</f>
        <v>&lt;img src=@img/drinkicon.png@&gt;</v>
      </c>
      <c r="BC177" t="str">
        <f t="shared" ref="BC177" si="590">IF(AW177="true","&lt;img src=@img/foodicon.png@&gt;","")</f>
        <v>&lt;img src=@img/foodicon.png@&gt;</v>
      </c>
      <c r="BD177" t="str">
        <f t="shared" ref="BD177" si="591">CONCATENATE(AY177,AZ177,BA177,BB177,BC177,BK177)</f>
        <v>&lt;img src=@img/drinkicon.png@&gt;&lt;img src=@img/foodicon.png@&gt;</v>
      </c>
      <c r="BE177" t="str">
        <f t="shared" ref="BE177" si="592">CONCATENATE(IF(AS177&gt;0,"outdoor ",""),IF(AT177&gt;0,"pet ",""),IF(AV177="true","drink ",""),IF(AW177="true","food ",""),AU177," ",E177," ",C177,IF(BJ177=TRUE," kid",""))</f>
        <v>drink food  med capital</v>
      </c>
      <c r="BF177" t="str">
        <f t="shared" ref="BF177" si="593">IF(C177="highlands","Highlands",IF(C177="Washington","Washington Park",IF(C177="Downtown","Downtown",IF(C177="city","City Park",IF(C177="Uptown","Uptown",IF(C177="capital","Capital Hill",IF(C177="Ballpark","Ballpark",IF(C177="LoDo","LoDo",IF(C177="ranch","Highlands Ranch",IF(C177="five","Five Points",IF(C177="stapleton","Stapleton",IF(C177="Cherry","Cherry Creek",IF(C177="dtc","DTC",IF(C177="Baker","Baker",IF(C177="Lakewood","Lakewood",IF(C177="Westminster","Westminster",IF(C177="lowery","Lowery",IF(C177="meadows","Park Meadows",IF(C177="larimer","Larimer Square",IF(C177="RiNo","RiNo",IF(C177="aurora","Aurora","")))))))))))))))))))))</f>
        <v>Capital Hill</v>
      </c>
      <c r="BG177">
        <v>39.729309999999998</v>
      </c>
      <c r="BH177">
        <v>-104.98576</v>
      </c>
      <c r="BI177" t="str">
        <f t="shared" ref="BI177" si="594">CONCATENATE("[",BG177,",",BH177,"],")</f>
        <v>[39.72931,-104.98576],</v>
      </c>
      <c r="BL177" s="7"/>
    </row>
    <row r="178" spans="2:64" ht="18.75" customHeight="1" x14ac:dyDescent="0.25">
      <c r="B178" t="s">
        <v>869</v>
      </c>
      <c r="C178" t="s">
        <v>724</v>
      </c>
      <c r="E178" t="s">
        <v>952</v>
      </c>
      <c r="G178" s="8" t="s">
        <v>757</v>
      </c>
      <c r="J178">
        <v>1500</v>
      </c>
      <c r="K178">
        <v>1800</v>
      </c>
      <c r="L178">
        <v>1500</v>
      </c>
      <c r="M178">
        <v>1800</v>
      </c>
      <c r="N178">
        <v>1500</v>
      </c>
      <c r="O178">
        <v>1800</v>
      </c>
      <c r="P178">
        <v>1500</v>
      </c>
      <c r="Q178">
        <v>1800</v>
      </c>
      <c r="R178">
        <v>1500</v>
      </c>
      <c r="S178">
        <v>1800</v>
      </c>
      <c r="V178" t="s">
        <v>870</v>
      </c>
      <c r="W178" t="str">
        <f t="shared" si="471"/>
        <v/>
      </c>
      <c r="X178" t="str">
        <f t="shared" si="472"/>
        <v/>
      </c>
      <c r="Y178">
        <f t="shared" si="473"/>
        <v>15</v>
      </c>
      <c r="Z178">
        <f t="shared" si="474"/>
        <v>18</v>
      </c>
      <c r="AA178">
        <f t="shared" si="475"/>
        <v>15</v>
      </c>
      <c r="AB178">
        <f t="shared" si="476"/>
        <v>18</v>
      </c>
      <c r="AC178">
        <f t="shared" si="477"/>
        <v>15</v>
      </c>
      <c r="AD178">
        <f t="shared" si="478"/>
        <v>18</v>
      </c>
      <c r="AE178">
        <f t="shared" si="479"/>
        <v>15</v>
      </c>
      <c r="AF178">
        <f t="shared" si="480"/>
        <v>18</v>
      </c>
      <c r="AG178">
        <f t="shared" si="481"/>
        <v>15</v>
      </c>
      <c r="AH178">
        <f t="shared" si="482"/>
        <v>18</v>
      </c>
      <c r="AI178" t="str">
        <f t="shared" si="483"/>
        <v/>
      </c>
      <c r="AJ178" t="str">
        <f t="shared" si="484"/>
        <v/>
      </c>
      <c r="AK178" t="str">
        <f t="shared" si="485"/>
        <v/>
      </c>
      <c r="AL178" t="str">
        <f t="shared" si="486"/>
        <v>3pm-6pm</v>
      </c>
      <c r="AM178" t="str">
        <f t="shared" si="487"/>
        <v>3pm-6pm</v>
      </c>
      <c r="AN178" t="str">
        <f t="shared" si="488"/>
        <v>3pm-6pm</v>
      </c>
      <c r="AO178" t="str">
        <f t="shared" si="489"/>
        <v>3pm-6pm</v>
      </c>
      <c r="AP178" t="str">
        <f t="shared" si="490"/>
        <v>3pm-6pm</v>
      </c>
      <c r="AQ178" t="str">
        <f t="shared" si="491"/>
        <v/>
      </c>
      <c r="AR178" t="s">
        <v>871</v>
      </c>
      <c r="AV178" s="4" t="s">
        <v>28</v>
      </c>
      <c r="AW178" s="4" t="s">
        <v>28</v>
      </c>
      <c r="AX178" s="8" t="str">
        <f t="shared" si="492"/>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8" t="str">
        <f t="shared" si="493"/>
        <v/>
      </c>
      <c r="AZ178" t="str">
        <f t="shared" si="494"/>
        <v/>
      </c>
      <c r="BA178" t="str">
        <f t="shared" si="495"/>
        <v/>
      </c>
      <c r="BB178" t="str">
        <f t="shared" si="496"/>
        <v>&lt;img src=@img/drinkicon.png@&gt;</v>
      </c>
      <c r="BC178" t="str">
        <f t="shared" si="497"/>
        <v>&lt;img src=@img/foodicon.png@&gt;</v>
      </c>
      <c r="BD178" t="str">
        <f t="shared" si="498"/>
        <v>&lt;img src=@img/drinkicon.png@&gt;&lt;img src=@img/foodicon.png@&gt;</v>
      </c>
      <c r="BE178" t="str">
        <f t="shared" si="499"/>
        <v>drink food  med lowery</v>
      </c>
      <c r="BF178" t="str">
        <f t="shared" si="500"/>
        <v>Lowery</v>
      </c>
      <c r="BG178">
        <v>39.720298</v>
      </c>
      <c r="BH178">
        <v>-104.8963</v>
      </c>
      <c r="BI178" t="str">
        <f t="shared" si="501"/>
        <v>[39.720298,-104.8963],</v>
      </c>
      <c r="BK178" t="str">
        <f t="shared" si="563"/>
        <v/>
      </c>
    </row>
    <row r="179" spans="2:64" ht="18.75" customHeight="1" x14ac:dyDescent="0.25">
      <c r="B179" t="s">
        <v>1286</v>
      </c>
      <c r="C179" t="s">
        <v>523</v>
      </c>
      <c r="E179" t="s">
        <v>952</v>
      </c>
      <c r="G179" t="s">
        <v>484</v>
      </c>
      <c r="J179" t="s">
        <v>334</v>
      </c>
      <c r="K179" t="s">
        <v>330</v>
      </c>
      <c r="L179" t="s">
        <v>334</v>
      </c>
      <c r="M179" t="s">
        <v>330</v>
      </c>
      <c r="N179" t="s">
        <v>334</v>
      </c>
      <c r="O179" t="s">
        <v>330</v>
      </c>
      <c r="P179" t="s">
        <v>334</v>
      </c>
      <c r="Q179" t="s">
        <v>330</v>
      </c>
      <c r="R179" t="s">
        <v>334</v>
      </c>
      <c r="S179" t="s">
        <v>330</v>
      </c>
      <c r="V179" t="s">
        <v>950</v>
      </c>
      <c r="W179" t="str">
        <f t="shared" si="471"/>
        <v/>
      </c>
      <c r="X179" t="str">
        <f t="shared" si="472"/>
        <v/>
      </c>
      <c r="Y179">
        <f t="shared" si="473"/>
        <v>11</v>
      </c>
      <c r="Z179">
        <f t="shared" si="474"/>
        <v>18</v>
      </c>
      <c r="AA179">
        <f t="shared" si="475"/>
        <v>11</v>
      </c>
      <c r="AB179">
        <f t="shared" si="476"/>
        <v>18</v>
      </c>
      <c r="AC179">
        <f t="shared" si="477"/>
        <v>11</v>
      </c>
      <c r="AD179">
        <f t="shared" si="478"/>
        <v>18</v>
      </c>
      <c r="AE179">
        <f t="shared" si="479"/>
        <v>11</v>
      </c>
      <c r="AF179">
        <f t="shared" si="480"/>
        <v>18</v>
      </c>
      <c r="AG179">
        <f t="shared" si="481"/>
        <v>11</v>
      </c>
      <c r="AH179">
        <f t="shared" si="482"/>
        <v>18</v>
      </c>
      <c r="AI179" t="str">
        <f t="shared" si="483"/>
        <v/>
      </c>
      <c r="AJ179" t="str">
        <f t="shared" si="484"/>
        <v/>
      </c>
      <c r="AK179" t="str">
        <f t="shared" si="485"/>
        <v/>
      </c>
      <c r="AL179" t="str">
        <f t="shared" si="486"/>
        <v>11am-6pm</v>
      </c>
      <c r="AM179" t="str">
        <f t="shared" si="487"/>
        <v>11am-6pm</v>
      </c>
      <c r="AN179" t="str">
        <f t="shared" si="488"/>
        <v>11am-6pm</v>
      </c>
      <c r="AO179" t="str">
        <f t="shared" si="489"/>
        <v>11am-6pm</v>
      </c>
      <c r="AP179" t="str">
        <f t="shared" si="490"/>
        <v>11am-6pm</v>
      </c>
      <c r="AQ179" t="str">
        <f t="shared" si="491"/>
        <v/>
      </c>
      <c r="AR179" s="1" t="s">
        <v>660</v>
      </c>
      <c r="AV179" s="4" t="s">
        <v>28</v>
      </c>
      <c r="AW179" s="4" t="s">
        <v>28</v>
      </c>
      <c r="AX179" s="8" t="str">
        <f t="shared" si="492"/>
        <v>{
    'name': "Machete Tequila and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9" t="str">
        <f t="shared" si="493"/>
        <v/>
      </c>
      <c r="AZ179" t="str">
        <f t="shared" si="494"/>
        <v/>
      </c>
      <c r="BA179" t="str">
        <f t="shared" si="495"/>
        <v/>
      </c>
      <c r="BB179" t="str">
        <f t="shared" si="496"/>
        <v>&lt;img src=@img/drinkicon.png@&gt;</v>
      </c>
      <c r="BC179" t="str">
        <f t="shared" si="497"/>
        <v>&lt;img src=@img/foodicon.png@&gt;</v>
      </c>
      <c r="BD179" t="str">
        <f t="shared" si="498"/>
        <v>&lt;img src=@img/drinkicon.png@&gt;&lt;img src=@img/foodicon.png@&gt;</v>
      </c>
      <c r="BE179" t="str">
        <f t="shared" si="499"/>
        <v>drink food  med Cherry</v>
      </c>
      <c r="BF179" t="str">
        <f t="shared" si="500"/>
        <v>Cherry Creek</v>
      </c>
      <c r="BG179">
        <v>39.721240000000002</v>
      </c>
      <c r="BH179">
        <v>-104.954297</v>
      </c>
      <c r="BI179" t="str">
        <f t="shared" si="501"/>
        <v>[39.72124,-104.954297],</v>
      </c>
      <c r="BK179" t="str">
        <f t="shared" si="563"/>
        <v/>
      </c>
      <c r="BL179" s="7"/>
    </row>
    <row r="180" spans="2:64" ht="18.75" customHeight="1" x14ac:dyDescent="0.25">
      <c r="B180" t="s">
        <v>1287</v>
      </c>
      <c r="C180" t="s">
        <v>219</v>
      </c>
      <c r="E180" t="s">
        <v>952</v>
      </c>
      <c r="G180" t="s">
        <v>485</v>
      </c>
      <c r="J180" t="s">
        <v>328</v>
      </c>
      <c r="K180" t="s">
        <v>330</v>
      </c>
      <c r="L180" t="s">
        <v>328</v>
      </c>
      <c r="M180" t="s">
        <v>330</v>
      </c>
      <c r="N180" t="s">
        <v>328</v>
      </c>
      <c r="O180" t="s">
        <v>330</v>
      </c>
      <c r="P180" t="s">
        <v>328</v>
      </c>
      <c r="Q180" t="s">
        <v>330</v>
      </c>
      <c r="R180" t="s">
        <v>328</v>
      </c>
      <c r="S180" t="s">
        <v>330</v>
      </c>
      <c r="V180" t="s">
        <v>950</v>
      </c>
      <c r="W180" t="str">
        <f t="shared" si="471"/>
        <v/>
      </c>
      <c r="X180" t="str">
        <f t="shared" si="472"/>
        <v/>
      </c>
      <c r="Y180">
        <f t="shared" si="473"/>
        <v>15</v>
      </c>
      <c r="Z180">
        <f t="shared" si="474"/>
        <v>18</v>
      </c>
      <c r="AA180">
        <f t="shared" si="475"/>
        <v>15</v>
      </c>
      <c r="AB180">
        <f t="shared" si="476"/>
        <v>18</v>
      </c>
      <c r="AC180">
        <f t="shared" si="477"/>
        <v>15</v>
      </c>
      <c r="AD180">
        <f t="shared" si="478"/>
        <v>18</v>
      </c>
      <c r="AE180">
        <f t="shared" si="479"/>
        <v>15</v>
      </c>
      <c r="AF180">
        <f t="shared" si="480"/>
        <v>18</v>
      </c>
      <c r="AG180">
        <f t="shared" si="481"/>
        <v>15</v>
      </c>
      <c r="AH180">
        <f t="shared" si="482"/>
        <v>18</v>
      </c>
      <c r="AI180" t="str">
        <f t="shared" si="483"/>
        <v/>
      </c>
      <c r="AJ180" t="str">
        <f t="shared" si="484"/>
        <v/>
      </c>
      <c r="AK180" t="str">
        <f t="shared" si="485"/>
        <v/>
      </c>
      <c r="AL180" t="str">
        <f t="shared" si="486"/>
        <v>3pm-6pm</v>
      </c>
      <c r="AM180" t="str">
        <f t="shared" si="487"/>
        <v>3pm-6pm</v>
      </c>
      <c r="AN180" t="str">
        <f t="shared" si="488"/>
        <v>3pm-6pm</v>
      </c>
      <c r="AO180" t="str">
        <f t="shared" si="489"/>
        <v>3pm-6pm</v>
      </c>
      <c r="AP180" t="str">
        <f t="shared" si="490"/>
        <v>3pm-6pm</v>
      </c>
      <c r="AQ180" t="str">
        <f t="shared" si="491"/>
        <v/>
      </c>
      <c r="AR180" t="s">
        <v>660</v>
      </c>
      <c r="AV180" t="s">
        <v>28</v>
      </c>
      <c r="AW180" t="s">
        <v>28</v>
      </c>
      <c r="AX180" s="8" t="str">
        <f t="shared" si="492"/>
        <v>{
    'name': "Machete Tequila and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80" t="str">
        <f t="shared" si="493"/>
        <v/>
      </c>
      <c r="AZ180" t="str">
        <f t="shared" si="494"/>
        <v/>
      </c>
      <c r="BA180" t="str">
        <f t="shared" si="495"/>
        <v/>
      </c>
      <c r="BB180" t="str">
        <f t="shared" si="496"/>
        <v>&lt;img src=@img/drinkicon.png@&gt;</v>
      </c>
      <c r="BC180" t="str">
        <f t="shared" si="497"/>
        <v>&lt;img src=@img/foodicon.png@&gt;</v>
      </c>
      <c r="BD180" t="str">
        <f t="shared" si="498"/>
        <v>&lt;img src=@img/drinkicon.png@&gt;&lt;img src=@img/foodicon.png@&gt;</v>
      </c>
      <c r="BE180" t="str">
        <f t="shared" si="499"/>
        <v>drink food  med LoDo</v>
      </c>
      <c r="BF180" t="str">
        <f t="shared" si="500"/>
        <v>LoDo</v>
      </c>
      <c r="BG180">
        <v>39.752943999999999</v>
      </c>
      <c r="BH180">
        <v>-104.999077</v>
      </c>
      <c r="BI180" t="str">
        <f t="shared" si="501"/>
        <v>[39.752944,-104.999077],</v>
      </c>
      <c r="BK180" t="str">
        <f t="shared" si="563"/>
        <v/>
      </c>
      <c r="BL180" s="7"/>
    </row>
    <row r="181" spans="2:64" ht="18.75" customHeight="1" x14ac:dyDescent="0.25">
      <c r="B181" t="s">
        <v>1245</v>
      </c>
      <c r="C181" t="s">
        <v>228</v>
      </c>
      <c r="E181" t="s">
        <v>952</v>
      </c>
      <c r="G181" t="s">
        <v>404</v>
      </c>
      <c r="H181" t="s">
        <v>328</v>
      </c>
      <c r="I181" t="s">
        <v>330</v>
      </c>
      <c r="J181" t="s">
        <v>328</v>
      </c>
      <c r="K181" t="s">
        <v>330</v>
      </c>
      <c r="L181" t="s">
        <v>328</v>
      </c>
      <c r="M181" t="s">
        <v>330</v>
      </c>
      <c r="N181">
        <v>1500</v>
      </c>
      <c r="O181" t="s">
        <v>330</v>
      </c>
      <c r="P181" t="s">
        <v>328</v>
      </c>
      <c r="Q181" t="s">
        <v>330</v>
      </c>
      <c r="R181" t="s">
        <v>328</v>
      </c>
      <c r="S181" t="s">
        <v>330</v>
      </c>
      <c r="T181" t="s">
        <v>328</v>
      </c>
      <c r="U181" t="s">
        <v>330</v>
      </c>
      <c r="V181" t="s">
        <v>243</v>
      </c>
      <c r="W181">
        <f t="shared" si="471"/>
        <v>15</v>
      </c>
      <c r="X181">
        <f t="shared" si="472"/>
        <v>18</v>
      </c>
      <c r="Y181">
        <f t="shared" si="473"/>
        <v>15</v>
      </c>
      <c r="Z181">
        <f t="shared" si="474"/>
        <v>18</v>
      </c>
      <c r="AA181">
        <f t="shared" si="475"/>
        <v>15</v>
      </c>
      <c r="AB181">
        <f t="shared" si="476"/>
        <v>18</v>
      </c>
      <c r="AC181">
        <f t="shared" si="477"/>
        <v>15</v>
      </c>
      <c r="AD181">
        <f t="shared" si="478"/>
        <v>18</v>
      </c>
      <c r="AE181">
        <f t="shared" si="479"/>
        <v>15</v>
      </c>
      <c r="AF181">
        <f t="shared" si="480"/>
        <v>18</v>
      </c>
      <c r="AG181">
        <f t="shared" si="481"/>
        <v>15</v>
      </c>
      <c r="AH181">
        <f t="shared" si="482"/>
        <v>18</v>
      </c>
      <c r="AI181">
        <f t="shared" si="483"/>
        <v>15</v>
      </c>
      <c r="AJ181">
        <f t="shared" si="484"/>
        <v>18</v>
      </c>
      <c r="AK181" t="str">
        <f t="shared" si="485"/>
        <v>3pm-6pm</v>
      </c>
      <c r="AL181" t="str">
        <f t="shared" si="486"/>
        <v>3pm-6pm</v>
      </c>
      <c r="AM181" t="str">
        <f t="shared" si="487"/>
        <v>3pm-6pm</v>
      </c>
      <c r="AN181" t="str">
        <f t="shared" si="488"/>
        <v>3pm-6pm</v>
      </c>
      <c r="AO181" t="str">
        <f t="shared" si="489"/>
        <v>3pm-6pm</v>
      </c>
      <c r="AP181" t="str">
        <f t="shared" si="490"/>
        <v>3pm-6pm</v>
      </c>
      <c r="AQ181" t="str">
        <f t="shared" si="491"/>
        <v>3pm-6pm</v>
      </c>
      <c r="AR181" s="1" t="s">
        <v>582</v>
      </c>
      <c r="AV181" s="4" t="s">
        <v>28</v>
      </c>
      <c r="AW181" s="4" t="s">
        <v>28</v>
      </c>
      <c r="AX181" s="8" t="str">
        <f t="shared" si="492"/>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81" t="str">
        <f t="shared" si="493"/>
        <v/>
      </c>
      <c r="AZ181" t="str">
        <f t="shared" si="494"/>
        <v/>
      </c>
      <c r="BA181" t="str">
        <f t="shared" si="495"/>
        <v/>
      </c>
      <c r="BB181" t="str">
        <f t="shared" si="496"/>
        <v>&lt;img src=@img/drinkicon.png@&gt;</v>
      </c>
      <c r="BC181" t="str">
        <f t="shared" si="497"/>
        <v>&lt;img src=@img/foodicon.png@&gt;</v>
      </c>
      <c r="BD181" t="str">
        <f t="shared" si="498"/>
        <v>&lt;img src=@img/drinkicon.png@&gt;&lt;img src=@img/foodicon.png@&gt;</v>
      </c>
      <c r="BE181" t="str">
        <f t="shared" si="499"/>
        <v>drink food  med Ballpark</v>
      </c>
      <c r="BF181" t="str">
        <f t="shared" si="500"/>
        <v>Ballpark</v>
      </c>
      <c r="BG181">
        <v>39.754505999999999</v>
      </c>
      <c r="BH181">
        <v>-104.99097</v>
      </c>
      <c r="BI181" t="str">
        <f t="shared" si="501"/>
        <v>[39.754506,-104.99097],</v>
      </c>
      <c r="BK181" t="str">
        <f t="shared" si="563"/>
        <v/>
      </c>
      <c r="BL181" s="7"/>
    </row>
    <row r="182" spans="2:64" ht="18.75" customHeight="1" x14ac:dyDescent="0.25">
      <c r="B182" t="s">
        <v>1246</v>
      </c>
      <c r="C182" t="s">
        <v>725</v>
      </c>
      <c r="E182" t="s">
        <v>952</v>
      </c>
      <c r="G182" t="s">
        <v>405</v>
      </c>
      <c r="H182" t="s">
        <v>328</v>
      </c>
      <c r="I182" t="s">
        <v>330</v>
      </c>
      <c r="J182" t="s">
        <v>328</v>
      </c>
      <c r="K182" t="s">
        <v>330</v>
      </c>
      <c r="L182" t="s">
        <v>328</v>
      </c>
      <c r="M182" t="s">
        <v>330</v>
      </c>
      <c r="N182" t="s">
        <v>328</v>
      </c>
      <c r="O182" t="s">
        <v>330</v>
      </c>
      <c r="P182" t="s">
        <v>328</v>
      </c>
      <c r="Q182" t="s">
        <v>330</v>
      </c>
      <c r="R182">
        <v>1500</v>
      </c>
      <c r="S182" t="s">
        <v>330</v>
      </c>
      <c r="T182" t="s">
        <v>328</v>
      </c>
      <c r="U182" t="s">
        <v>330</v>
      </c>
      <c r="V182" t="s">
        <v>243</v>
      </c>
      <c r="W182">
        <f t="shared" si="471"/>
        <v>15</v>
      </c>
      <c r="X182">
        <f t="shared" si="472"/>
        <v>18</v>
      </c>
      <c r="Y182">
        <f t="shared" si="473"/>
        <v>15</v>
      </c>
      <c r="Z182">
        <f t="shared" si="474"/>
        <v>18</v>
      </c>
      <c r="AA182">
        <f t="shared" si="475"/>
        <v>15</v>
      </c>
      <c r="AB182">
        <f t="shared" si="476"/>
        <v>18</v>
      </c>
      <c r="AC182">
        <f t="shared" si="477"/>
        <v>15</v>
      </c>
      <c r="AD182">
        <f t="shared" si="478"/>
        <v>18</v>
      </c>
      <c r="AE182">
        <f t="shared" si="479"/>
        <v>15</v>
      </c>
      <c r="AF182">
        <f t="shared" si="480"/>
        <v>18</v>
      </c>
      <c r="AG182">
        <f t="shared" si="481"/>
        <v>15</v>
      </c>
      <c r="AH182">
        <f t="shared" si="482"/>
        <v>18</v>
      </c>
      <c r="AI182">
        <f t="shared" si="483"/>
        <v>15</v>
      </c>
      <c r="AJ182">
        <f t="shared" si="484"/>
        <v>18</v>
      </c>
      <c r="AK182" t="str">
        <f t="shared" si="485"/>
        <v>3pm-6pm</v>
      </c>
      <c r="AL182" t="str">
        <f t="shared" si="486"/>
        <v>3pm-6pm</v>
      </c>
      <c r="AM182" t="str">
        <f t="shared" si="487"/>
        <v>3pm-6pm</v>
      </c>
      <c r="AN182" t="str">
        <f t="shared" si="488"/>
        <v>3pm-6pm</v>
      </c>
      <c r="AO182" t="str">
        <f t="shared" si="489"/>
        <v>3pm-6pm</v>
      </c>
      <c r="AP182" t="str">
        <f t="shared" si="490"/>
        <v>3pm-6pm</v>
      </c>
      <c r="AQ182" t="str">
        <f t="shared" si="491"/>
        <v>3pm-6pm</v>
      </c>
      <c r="AR182" s="1" t="s">
        <v>582</v>
      </c>
      <c r="AV182" s="4" t="s">
        <v>28</v>
      </c>
      <c r="AW182" s="4" t="s">
        <v>28</v>
      </c>
      <c r="AX182" s="8" t="str">
        <f t="shared" si="492"/>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82" t="str">
        <f t="shared" si="493"/>
        <v/>
      </c>
      <c r="AZ182" t="str">
        <f t="shared" si="494"/>
        <v/>
      </c>
      <c r="BA182" t="str">
        <f t="shared" si="495"/>
        <v/>
      </c>
      <c r="BB182" t="str">
        <f t="shared" si="496"/>
        <v>&lt;img src=@img/drinkicon.png@&gt;</v>
      </c>
      <c r="BC182" t="str">
        <f t="shared" si="497"/>
        <v>&lt;img src=@img/foodicon.png@&gt;</v>
      </c>
      <c r="BD182" t="str">
        <f t="shared" si="498"/>
        <v>&lt;img src=@img/drinkicon.png@&gt;&lt;img src=@img/foodicon.png@&gt;</v>
      </c>
      <c r="BE182" t="str">
        <f t="shared" si="499"/>
        <v>drink food  med meadows</v>
      </c>
      <c r="BF182" t="str">
        <f t="shared" si="500"/>
        <v>Park Meadows</v>
      </c>
      <c r="BG182">
        <v>39.579492999999999</v>
      </c>
      <c r="BH182">
        <v>-104.87091100000001</v>
      </c>
      <c r="BI182" t="str">
        <f t="shared" si="501"/>
        <v>[39.579493,-104.870911],</v>
      </c>
      <c r="BK182" t="str">
        <f t="shared" si="563"/>
        <v/>
      </c>
      <c r="BL182" s="7"/>
    </row>
    <row r="183" spans="2:64" ht="18.75" customHeight="1" x14ac:dyDescent="0.25">
      <c r="B183" t="s">
        <v>1247</v>
      </c>
      <c r="C183" t="s">
        <v>523</v>
      </c>
      <c r="E183" t="s">
        <v>952</v>
      </c>
      <c r="G183" t="s">
        <v>406</v>
      </c>
      <c r="H183" t="s">
        <v>328</v>
      </c>
      <c r="I183" t="s">
        <v>330</v>
      </c>
      <c r="J183" t="s">
        <v>328</v>
      </c>
      <c r="K183" t="s">
        <v>330</v>
      </c>
      <c r="L183" t="s">
        <v>328</v>
      </c>
      <c r="M183" t="s">
        <v>330</v>
      </c>
      <c r="N183" t="s">
        <v>328</v>
      </c>
      <c r="O183" t="s">
        <v>333</v>
      </c>
      <c r="P183" t="s">
        <v>328</v>
      </c>
      <c r="Q183" t="s">
        <v>330</v>
      </c>
      <c r="R183" t="s">
        <v>328</v>
      </c>
      <c r="S183" t="s">
        <v>330</v>
      </c>
      <c r="T183" t="s">
        <v>328</v>
      </c>
      <c r="U183" t="s">
        <v>330</v>
      </c>
      <c r="V183" t="s">
        <v>244</v>
      </c>
      <c r="W183">
        <f t="shared" si="471"/>
        <v>15</v>
      </c>
      <c r="X183">
        <f t="shared" si="472"/>
        <v>18</v>
      </c>
      <c r="Y183">
        <f t="shared" si="473"/>
        <v>15</v>
      </c>
      <c r="Z183">
        <f t="shared" si="474"/>
        <v>18</v>
      </c>
      <c r="AA183">
        <f t="shared" si="475"/>
        <v>15</v>
      </c>
      <c r="AB183">
        <f t="shared" si="476"/>
        <v>18</v>
      </c>
      <c r="AC183">
        <f t="shared" si="477"/>
        <v>15</v>
      </c>
      <c r="AD183">
        <f t="shared" si="478"/>
        <v>17.3</v>
      </c>
      <c r="AE183">
        <f t="shared" si="479"/>
        <v>15</v>
      </c>
      <c r="AF183">
        <f t="shared" si="480"/>
        <v>18</v>
      </c>
      <c r="AG183">
        <f t="shared" si="481"/>
        <v>15</v>
      </c>
      <c r="AH183">
        <f t="shared" si="482"/>
        <v>18</v>
      </c>
      <c r="AI183">
        <f t="shared" si="483"/>
        <v>15</v>
      </c>
      <c r="AJ183">
        <f t="shared" si="484"/>
        <v>18</v>
      </c>
      <c r="AK183" t="str">
        <f t="shared" si="485"/>
        <v>3pm-6pm</v>
      </c>
      <c r="AL183" t="str">
        <f t="shared" si="486"/>
        <v>3pm-6pm</v>
      </c>
      <c r="AM183" t="str">
        <f t="shared" si="487"/>
        <v>3pm-6pm</v>
      </c>
      <c r="AN183" t="str">
        <f t="shared" si="488"/>
        <v>3pm-5.3pm</v>
      </c>
      <c r="AO183" t="str">
        <f t="shared" si="489"/>
        <v>3pm-6pm</v>
      </c>
      <c r="AP183" t="str">
        <f t="shared" si="490"/>
        <v>3pm-6pm</v>
      </c>
      <c r="AQ183" t="str">
        <f t="shared" si="491"/>
        <v>3pm-6pm</v>
      </c>
      <c r="AR183" t="s">
        <v>583</v>
      </c>
      <c r="AV183" s="4" t="s">
        <v>28</v>
      </c>
      <c r="AW183" s="4" t="s">
        <v>29</v>
      </c>
      <c r="AX183" s="8" t="str">
        <f t="shared" si="492"/>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83" t="str">
        <f t="shared" si="493"/>
        <v/>
      </c>
      <c r="AZ183" t="str">
        <f t="shared" si="494"/>
        <v/>
      </c>
      <c r="BA183" t="str">
        <f t="shared" si="495"/>
        <v/>
      </c>
      <c r="BB183" t="str">
        <f t="shared" si="496"/>
        <v>&lt;img src=@img/drinkicon.png@&gt;</v>
      </c>
      <c r="BC183" t="str">
        <f t="shared" si="497"/>
        <v/>
      </c>
      <c r="BD183" t="str">
        <f t="shared" si="498"/>
        <v>&lt;img src=@img/drinkicon.png@&gt;</v>
      </c>
      <c r="BE183" t="str">
        <f t="shared" si="499"/>
        <v>drink  med Cherry</v>
      </c>
      <c r="BF183" t="str">
        <f t="shared" si="500"/>
        <v>Cherry Creek</v>
      </c>
      <c r="BG183">
        <v>39.719656000000001</v>
      </c>
      <c r="BH183">
        <v>-104.953124</v>
      </c>
      <c r="BI183" t="str">
        <f t="shared" si="501"/>
        <v>[39.719656,-104.953124],</v>
      </c>
      <c r="BK183" t="str">
        <f t="shared" si="563"/>
        <v/>
      </c>
      <c r="BL183" s="7"/>
    </row>
    <row r="184" spans="2:64" ht="18.75" customHeight="1" x14ac:dyDescent="0.25">
      <c r="B184" t="s">
        <v>1248</v>
      </c>
      <c r="C184" t="s">
        <v>219</v>
      </c>
      <c r="E184" t="s">
        <v>952</v>
      </c>
      <c r="G184" t="s">
        <v>407</v>
      </c>
      <c r="H184" t="s">
        <v>328</v>
      </c>
      <c r="I184" t="s">
        <v>330</v>
      </c>
      <c r="J184" t="s">
        <v>328</v>
      </c>
      <c r="K184" t="s">
        <v>330</v>
      </c>
      <c r="L184" t="s">
        <v>328</v>
      </c>
      <c r="M184" t="s">
        <v>330</v>
      </c>
      <c r="N184" t="s">
        <v>328</v>
      </c>
      <c r="O184" t="s">
        <v>330</v>
      </c>
      <c r="P184" t="s">
        <v>328</v>
      </c>
      <c r="Q184" t="s">
        <v>330</v>
      </c>
      <c r="R184" t="s">
        <v>328</v>
      </c>
      <c r="S184" t="s">
        <v>330</v>
      </c>
      <c r="T184" t="s">
        <v>328</v>
      </c>
      <c r="U184" t="s">
        <v>330</v>
      </c>
      <c r="V184" t="s">
        <v>245</v>
      </c>
      <c r="W184">
        <f t="shared" si="471"/>
        <v>15</v>
      </c>
      <c r="X184">
        <f t="shared" si="472"/>
        <v>18</v>
      </c>
      <c r="Y184">
        <f t="shared" si="473"/>
        <v>15</v>
      </c>
      <c r="Z184">
        <f t="shared" si="474"/>
        <v>18</v>
      </c>
      <c r="AA184">
        <f t="shared" si="475"/>
        <v>15</v>
      </c>
      <c r="AB184">
        <f t="shared" si="476"/>
        <v>18</v>
      </c>
      <c r="AC184">
        <f t="shared" si="477"/>
        <v>15</v>
      </c>
      <c r="AD184">
        <f t="shared" si="478"/>
        <v>18</v>
      </c>
      <c r="AE184">
        <f t="shared" si="479"/>
        <v>15</v>
      </c>
      <c r="AF184">
        <f t="shared" si="480"/>
        <v>18</v>
      </c>
      <c r="AG184">
        <f t="shared" si="481"/>
        <v>15</v>
      </c>
      <c r="AH184">
        <f t="shared" si="482"/>
        <v>18</v>
      </c>
      <c r="AI184">
        <f t="shared" si="483"/>
        <v>15</v>
      </c>
      <c r="AJ184">
        <f t="shared" si="484"/>
        <v>18</v>
      </c>
      <c r="AK184" t="str">
        <f t="shared" si="485"/>
        <v>3pm-6pm</v>
      </c>
      <c r="AL184" t="str">
        <f t="shared" si="486"/>
        <v>3pm-6pm</v>
      </c>
      <c r="AM184" t="str">
        <f t="shared" si="487"/>
        <v>3pm-6pm</v>
      </c>
      <c r="AN184" t="str">
        <f t="shared" si="488"/>
        <v>3pm-6pm</v>
      </c>
      <c r="AO184" t="str">
        <f t="shared" si="489"/>
        <v>3pm-6pm</v>
      </c>
      <c r="AP184" t="str">
        <f t="shared" si="490"/>
        <v>3pm-6pm</v>
      </c>
      <c r="AQ184" t="str">
        <f t="shared" si="491"/>
        <v>3pm-6pm</v>
      </c>
      <c r="AR184" s="1" t="s">
        <v>583</v>
      </c>
      <c r="AV184" s="4" t="s">
        <v>28</v>
      </c>
      <c r="AW184" s="4" t="s">
        <v>29</v>
      </c>
      <c r="AX184" s="8" t="str">
        <f t="shared" si="492"/>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84" t="str">
        <f t="shared" si="493"/>
        <v/>
      </c>
      <c r="AZ184" t="str">
        <f t="shared" si="494"/>
        <v/>
      </c>
      <c r="BA184" t="str">
        <f t="shared" si="495"/>
        <v/>
      </c>
      <c r="BB184" t="str">
        <f t="shared" si="496"/>
        <v>&lt;img src=@img/drinkicon.png@&gt;</v>
      </c>
      <c r="BC184" t="str">
        <f t="shared" si="497"/>
        <v/>
      </c>
      <c r="BD184" t="str">
        <f t="shared" si="498"/>
        <v>&lt;img src=@img/drinkicon.png@&gt;</v>
      </c>
      <c r="BE184" t="str">
        <f t="shared" si="499"/>
        <v>drink  med LoDo</v>
      </c>
      <c r="BF184" t="str">
        <f t="shared" si="500"/>
        <v>LoDo</v>
      </c>
      <c r="BG184">
        <v>39.751446000000001</v>
      </c>
      <c r="BH184">
        <v>-105.00169200000001</v>
      </c>
      <c r="BI184" t="str">
        <f t="shared" si="501"/>
        <v>[39.751446,-105.001692],</v>
      </c>
      <c r="BK184" t="str">
        <f t="shared" si="563"/>
        <v/>
      </c>
      <c r="BL184" s="7"/>
    </row>
    <row r="185" spans="2:64" ht="18.75" customHeight="1" x14ac:dyDescent="0.25">
      <c r="B185" t="s">
        <v>1249</v>
      </c>
      <c r="C185" t="s">
        <v>215</v>
      </c>
      <c r="E185" t="s">
        <v>952</v>
      </c>
      <c r="G185" t="s">
        <v>408</v>
      </c>
      <c r="H185" t="s">
        <v>328</v>
      </c>
      <c r="I185" t="s">
        <v>330</v>
      </c>
      <c r="J185" t="s">
        <v>328</v>
      </c>
      <c r="K185" t="s">
        <v>330</v>
      </c>
      <c r="L185" t="s">
        <v>328</v>
      </c>
      <c r="M185" t="s">
        <v>330</v>
      </c>
      <c r="N185" t="s">
        <v>328</v>
      </c>
      <c r="O185" t="s">
        <v>330</v>
      </c>
      <c r="P185" t="s">
        <v>328</v>
      </c>
      <c r="Q185" t="s">
        <v>330</v>
      </c>
      <c r="R185" t="s">
        <v>328</v>
      </c>
      <c r="S185" t="s">
        <v>330</v>
      </c>
      <c r="T185" t="s">
        <v>328</v>
      </c>
      <c r="U185" t="s">
        <v>330</v>
      </c>
      <c r="V185" t="s">
        <v>244</v>
      </c>
      <c r="W185">
        <f t="shared" si="471"/>
        <v>15</v>
      </c>
      <c r="X185">
        <f t="shared" si="472"/>
        <v>18</v>
      </c>
      <c r="Y185">
        <f t="shared" si="473"/>
        <v>15</v>
      </c>
      <c r="Z185">
        <f t="shared" si="474"/>
        <v>18</v>
      </c>
      <c r="AA185">
        <f t="shared" si="475"/>
        <v>15</v>
      </c>
      <c r="AB185">
        <f t="shared" si="476"/>
        <v>18</v>
      </c>
      <c r="AC185">
        <f t="shared" si="477"/>
        <v>15</v>
      </c>
      <c r="AD185">
        <f t="shared" si="478"/>
        <v>18</v>
      </c>
      <c r="AE185">
        <f t="shared" si="479"/>
        <v>15</v>
      </c>
      <c r="AF185">
        <f t="shared" si="480"/>
        <v>18</v>
      </c>
      <c r="AG185">
        <f t="shared" si="481"/>
        <v>15</v>
      </c>
      <c r="AH185">
        <f t="shared" si="482"/>
        <v>18</v>
      </c>
      <c r="AI185">
        <f t="shared" si="483"/>
        <v>15</v>
      </c>
      <c r="AJ185">
        <f t="shared" si="484"/>
        <v>18</v>
      </c>
      <c r="AK185" t="str">
        <f t="shared" si="485"/>
        <v>3pm-6pm</v>
      </c>
      <c r="AL185" t="str">
        <f t="shared" si="486"/>
        <v>3pm-6pm</v>
      </c>
      <c r="AM185" t="str">
        <f t="shared" si="487"/>
        <v>3pm-6pm</v>
      </c>
      <c r="AN185" t="str">
        <f t="shared" si="488"/>
        <v>3pm-6pm</v>
      </c>
      <c r="AO185" t="str">
        <f t="shared" si="489"/>
        <v>3pm-6pm</v>
      </c>
      <c r="AP185" t="str">
        <f t="shared" si="490"/>
        <v>3pm-6pm</v>
      </c>
      <c r="AQ185" t="str">
        <f t="shared" si="491"/>
        <v>3pm-6pm</v>
      </c>
      <c r="AR185" t="s">
        <v>583</v>
      </c>
      <c r="AV185" t="s">
        <v>28</v>
      </c>
      <c r="AW185" t="s">
        <v>29</v>
      </c>
      <c r="AX185" s="8" t="str">
        <f t="shared" si="492"/>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85" t="str">
        <f t="shared" si="493"/>
        <v/>
      </c>
      <c r="AZ185" t="str">
        <f t="shared" si="494"/>
        <v/>
      </c>
      <c r="BA185" t="str">
        <f t="shared" si="495"/>
        <v/>
      </c>
      <c r="BB185" t="str">
        <f t="shared" si="496"/>
        <v>&lt;img src=@img/drinkicon.png@&gt;</v>
      </c>
      <c r="BC185" t="str">
        <f t="shared" si="497"/>
        <v/>
      </c>
      <c r="BD185" t="str">
        <f t="shared" si="498"/>
        <v>&lt;img src=@img/drinkicon.png@&gt;</v>
      </c>
      <c r="BE185" t="str">
        <f t="shared" si="499"/>
        <v>drink  med Uptown</v>
      </c>
      <c r="BF185" t="str">
        <f t="shared" si="500"/>
        <v>Uptown</v>
      </c>
      <c r="BG185">
        <v>39.746012999999998</v>
      </c>
      <c r="BH185">
        <v>-104.980836</v>
      </c>
      <c r="BI185" t="str">
        <f t="shared" si="501"/>
        <v>[39.746013,-104.980836],</v>
      </c>
      <c r="BK185" t="str">
        <f t="shared" si="563"/>
        <v/>
      </c>
      <c r="BL185" s="7"/>
    </row>
    <row r="186" spans="2:64" ht="18.75" customHeight="1" x14ac:dyDescent="0.25">
      <c r="B186" t="s">
        <v>1250</v>
      </c>
      <c r="C186" t="s">
        <v>219</v>
      </c>
      <c r="E186" t="s">
        <v>952</v>
      </c>
      <c r="G186" t="s">
        <v>409</v>
      </c>
      <c r="J186" t="s">
        <v>332</v>
      </c>
      <c r="K186" t="s">
        <v>331</v>
      </c>
      <c r="N186" t="s">
        <v>332</v>
      </c>
      <c r="O186" t="s">
        <v>331</v>
      </c>
      <c r="P186" t="s">
        <v>332</v>
      </c>
      <c r="Q186" t="s">
        <v>331</v>
      </c>
      <c r="R186" t="s">
        <v>332</v>
      </c>
      <c r="S186" t="s">
        <v>331</v>
      </c>
      <c r="T186" t="s">
        <v>332</v>
      </c>
      <c r="U186" t="s">
        <v>331</v>
      </c>
      <c r="V186" t="s">
        <v>246</v>
      </c>
      <c r="W186" t="str">
        <f t="shared" si="471"/>
        <v/>
      </c>
      <c r="X186" t="str">
        <f t="shared" si="472"/>
        <v/>
      </c>
      <c r="Y186">
        <f t="shared" si="473"/>
        <v>17</v>
      </c>
      <c r="Z186">
        <f t="shared" si="474"/>
        <v>19</v>
      </c>
      <c r="AA186" t="str">
        <f t="shared" si="475"/>
        <v/>
      </c>
      <c r="AB186" t="str">
        <f t="shared" si="476"/>
        <v/>
      </c>
      <c r="AC186">
        <f t="shared" si="477"/>
        <v>17</v>
      </c>
      <c r="AD186">
        <f t="shared" si="478"/>
        <v>19</v>
      </c>
      <c r="AE186">
        <f t="shared" si="479"/>
        <v>17</v>
      </c>
      <c r="AF186">
        <f t="shared" si="480"/>
        <v>19</v>
      </c>
      <c r="AG186">
        <f t="shared" si="481"/>
        <v>17</v>
      </c>
      <c r="AH186">
        <f t="shared" si="482"/>
        <v>19</v>
      </c>
      <c r="AI186">
        <f t="shared" si="483"/>
        <v>17</v>
      </c>
      <c r="AJ186">
        <f t="shared" si="484"/>
        <v>19</v>
      </c>
      <c r="AK186" t="str">
        <f t="shared" si="485"/>
        <v/>
      </c>
      <c r="AL186" t="str">
        <f t="shared" si="486"/>
        <v>5pm-7pm</v>
      </c>
      <c r="AM186" t="str">
        <f t="shared" si="487"/>
        <v/>
      </c>
      <c r="AN186" t="str">
        <f t="shared" si="488"/>
        <v>5pm-7pm</v>
      </c>
      <c r="AO186" t="str">
        <f t="shared" si="489"/>
        <v>5pm-7pm</v>
      </c>
      <c r="AP186" t="str">
        <f t="shared" si="490"/>
        <v>5pm-7pm</v>
      </c>
      <c r="AQ186" t="str">
        <f t="shared" si="491"/>
        <v>5pm-7pm</v>
      </c>
      <c r="AR186" s="1" t="s">
        <v>584</v>
      </c>
      <c r="AV186" s="4" t="s">
        <v>28</v>
      </c>
      <c r="AW186" s="4" t="s">
        <v>29</v>
      </c>
      <c r="AX186" s="8" t="str">
        <f t="shared" si="492"/>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6" t="str">
        <f t="shared" si="493"/>
        <v/>
      </c>
      <c r="AZ186" t="str">
        <f t="shared" si="494"/>
        <v/>
      </c>
      <c r="BA186" t="str">
        <f t="shared" si="495"/>
        <v/>
      </c>
      <c r="BB186" t="str">
        <f t="shared" si="496"/>
        <v>&lt;img src=@img/drinkicon.png@&gt;</v>
      </c>
      <c r="BC186" t="str">
        <f t="shared" si="497"/>
        <v/>
      </c>
      <c r="BD186" t="str">
        <f t="shared" si="498"/>
        <v>&lt;img src=@img/drinkicon.png@&gt;</v>
      </c>
      <c r="BE186" t="str">
        <f t="shared" si="499"/>
        <v>drink  med LoDo</v>
      </c>
      <c r="BF186" t="str">
        <f t="shared" si="500"/>
        <v>LoDo</v>
      </c>
      <c r="BG186">
        <v>39.750191000000001</v>
      </c>
      <c r="BH186">
        <v>-104.997406</v>
      </c>
      <c r="BI186" t="str">
        <f t="shared" si="501"/>
        <v>[39.750191,-104.997406],</v>
      </c>
      <c r="BK186" t="str">
        <f t="shared" si="563"/>
        <v/>
      </c>
      <c r="BL186" s="7"/>
    </row>
    <row r="187" spans="2:64" ht="18.75" customHeight="1" x14ac:dyDescent="0.25">
      <c r="B187" t="s">
        <v>1251</v>
      </c>
      <c r="C187" t="s">
        <v>218</v>
      </c>
      <c r="E187" t="s">
        <v>952</v>
      </c>
      <c r="G187" t="s">
        <v>486</v>
      </c>
      <c r="J187" t="s">
        <v>335</v>
      </c>
      <c r="K187" t="s">
        <v>330</v>
      </c>
      <c r="L187" t="s">
        <v>335</v>
      </c>
      <c r="M187" t="s">
        <v>330</v>
      </c>
      <c r="N187" t="s">
        <v>335</v>
      </c>
      <c r="O187" t="s">
        <v>330</v>
      </c>
      <c r="P187" t="s">
        <v>335</v>
      </c>
      <c r="Q187" t="s">
        <v>330</v>
      </c>
      <c r="R187" t="s">
        <v>335</v>
      </c>
      <c r="S187" t="s">
        <v>330</v>
      </c>
      <c r="V187" t="s">
        <v>289</v>
      </c>
      <c r="W187" t="str">
        <f t="shared" si="471"/>
        <v/>
      </c>
      <c r="X187" t="str">
        <f t="shared" si="472"/>
        <v/>
      </c>
      <c r="Y187">
        <f t="shared" si="473"/>
        <v>16</v>
      </c>
      <c r="Z187">
        <f t="shared" si="474"/>
        <v>18</v>
      </c>
      <c r="AA187">
        <f t="shared" si="475"/>
        <v>16</v>
      </c>
      <c r="AB187">
        <f t="shared" si="476"/>
        <v>18</v>
      </c>
      <c r="AC187">
        <f t="shared" si="477"/>
        <v>16</v>
      </c>
      <c r="AD187">
        <f t="shared" si="478"/>
        <v>18</v>
      </c>
      <c r="AE187">
        <f t="shared" si="479"/>
        <v>16</v>
      </c>
      <c r="AF187">
        <f t="shared" si="480"/>
        <v>18</v>
      </c>
      <c r="AG187">
        <f t="shared" si="481"/>
        <v>16</v>
      </c>
      <c r="AH187">
        <f t="shared" si="482"/>
        <v>18</v>
      </c>
      <c r="AI187" t="str">
        <f t="shared" si="483"/>
        <v/>
      </c>
      <c r="AJ187" t="str">
        <f t="shared" si="484"/>
        <v/>
      </c>
      <c r="AK187" t="str">
        <f t="shared" si="485"/>
        <v/>
      </c>
      <c r="AL187" t="str">
        <f t="shared" si="486"/>
        <v>4pm-6pm</v>
      </c>
      <c r="AM187" t="str">
        <f t="shared" si="487"/>
        <v>4pm-6pm</v>
      </c>
      <c r="AN187" t="str">
        <f t="shared" si="488"/>
        <v>4pm-6pm</v>
      </c>
      <c r="AO187" t="str">
        <f t="shared" si="489"/>
        <v>4pm-6pm</v>
      </c>
      <c r="AP187" t="str">
        <f t="shared" si="490"/>
        <v>4pm-6pm</v>
      </c>
      <c r="AQ187" t="str">
        <f t="shared" si="491"/>
        <v/>
      </c>
      <c r="AR187" s="5" t="s">
        <v>661</v>
      </c>
      <c r="AV187" s="4" t="s">
        <v>28</v>
      </c>
      <c r="AW187" s="4" t="s">
        <v>28</v>
      </c>
      <c r="AX187" s="8" t="str">
        <f t="shared" si="492"/>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7" t="str">
        <f t="shared" si="493"/>
        <v/>
      </c>
      <c r="AZ187" t="str">
        <f t="shared" si="494"/>
        <v/>
      </c>
      <c r="BA187" t="str">
        <f t="shared" si="495"/>
        <v/>
      </c>
      <c r="BB187" t="str">
        <f t="shared" si="496"/>
        <v>&lt;img src=@img/drinkicon.png@&gt;</v>
      </c>
      <c r="BC187" t="str">
        <f t="shared" si="497"/>
        <v>&lt;img src=@img/foodicon.png@&gt;</v>
      </c>
      <c r="BD187" t="str">
        <f t="shared" si="498"/>
        <v>&lt;img src=@img/drinkicon.png@&gt;&lt;img src=@img/foodicon.png@&gt;</v>
      </c>
      <c r="BE187" t="str">
        <f t="shared" si="499"/>
        <v>drink food  med Downtown</v>
      </c>
      <c r="BF187" t="str">
        <f t="shared" si="500"/>
        <v>Downtown</v>
      </c>
      <c r="BG187">
        <v>39.744129999999998</v>
      </c>
      <c r="BH187">
        <v>-104.99036700000001</v>
      </c>
      <c r="BI187" t="str">
        <f t="shared" si="501"/>
        <v>[39.74413,-104.990367],</v>
      </c>
      <c r="BK187" t="str">
        <f t="shared" si="563"/>
        <v/>
      </c>
      <c r="BL187" s="7"/>
    </row>
    <row r="188" spans="2:64" ht="18.75" customHeight="1" x14ac:dyDescent="0.25">
      <c r="B188" t="s">
        <v>179</v>
      </c>
      <c r="C188" t="s">
        <v>723</v>
      </c>
      <c r="E188" t="s">
        <v>954</v>
      </c>
      <c r="G188" t="s">
        <v>206</v>
      </c>
      <c r="H188" t="s">
        <v>335</v>
      </c>
      <c r="I188" t="s">
        <v>342</v>
      </c>
      <c r="J188" t="s">
        <v>335</v>
      </c>
      <c r="K188" t="s">
        <v>342</v>
      </c>
      <c r="L188" t="s">
        <v>335</v>
      </c>
      <c r="M188" t="s">
        <v>342</v>
      </c>
      <c r="N188" t="s">
        <v>335</v>
      </c>
      <c r="O188" t="s">
        <v>342</v>
      </c>
      <c r="P188" t="s">
        <v>335</v>
      </c>
      <c r="Q188" t="s">
        <v>342</v>
      </c>
      <c r="R188" t="s">
        <v>335</v>
      </c>
      <c r="S188" t="s">
        <v>342</v>
      </c>
      <c r="T188" t="s">
        <v>335</v>
      </c>
      <c r="U188" t="s">
        <v>342</v>
      </c>
      <c r="V188" t="s">
        <v>946</v>
      </c>
      <c r="W188">
        <f t="shared" si="471"/>
        <v>16</v>
      </c>
      <c r="X188">
        <f t="shared" si="472"/>
        <v>20</v>
      </c>
      <c r="Y188">
        <f t="shared" si="473"/>
        <v>16</v>
      </c>
      <c r="Z188">
        <f t="shared" si="474"/>
        <v>20</v>
      </c>
      <c r="AA188">
        <f t="shared" si="475"/>
        <v>16</v>
      </c>
      <c r="AB188">
        <f t="shared" si="476"/>
        <v>20</v>
      </c>
      <c r="AC188">
        <f t="shared" si="477"/>
        <v>16</v>
      </c>
      <c r="AD188">
        <f t="shared" si="478"/>
        <v>20</v>
      </c>
      <c r="AE188">
        <f t="shared" si="479"/>
        <v>16</v>
      </c>
      <c r="AF188">
        <f t="shared" si="480"/>
        <v>20</v>
      </c>
      <c r="AG188">
        <f t="shared" si="481"/>
        <v>16</v>
      </c>
      <c r="AH188">
        <f t="shared" si="482"/>
        <v>20</v>
      </c>
      <c r="AI188">
        <f t="shared" si="483"/>
        <v>16</v>
      </c>
      <c r="AJ188">
        <f t="shared" si="484"/>
        <v>20</v>
      </c>
      <c r="AK188" t="str">
        <f t="shared" si="485"/>
        <v>4pm-8pm</v>
      </c>
      <c r="AL188" t="str">
        <f t="shared" si="486"/>
        <v>4pm-8pm</v>
      </c>
      <c r="AM188" t="str">
        <f t="shared" si="487"/>
        <v>4pm-8pm</v>
      </c>
      <c r="AN188" t="str">
        <f t="shared" si="488"/>
        <v>4pm-8pm</v>
      </c>
      <c r="AO188" t="str">
        <f t="shared" si="489"/>
        <v>4pm-8pm</v>
      </c>
      <c r="AP188" t="str">
        <f t="shared" si="490"/>
        <v>4pm-8pm</v>
      </c>
      <c r="AQ188" t="str">
        <f t="shared" si="491"/>
        <v>4pm-8pm</v>
      </c>
      <c r="AR188" t="s">
        <v>714</v>
      </c>
      <c r="AS188" t="s">
        <v>325</v>
      </c>
      <c r="AV188" t="s">
        <v>28</v>
      </c>
      <c r="AW188" t="s">
        <v>29</v>
      </c>
      <c r="AX188" s="8" t="str">
        <f t="shared" si="492"/>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8" t="str">
        <f t="shared" si="493"/>
        <v>&lt;img src=@img/outdoor.png@&gt;</v>
      </c>
      <c r="AZ188" t="str">
        <f t="shared" si="494"/>
        <v/>
      </c>
      <c r="BA188" t="str">
        <f t="shared" si="495"/>
        <v/>
      </c>
      <c r="BB188" t="str">
        <f t="shared" si="496"/>
        <v>&lt;img src=@img/drinkicon.png@&gt;</v>
      </c>
      <c r="BC188" t="str">
        <f t="shared" si="497"/>
        <v/>
      </c>
      <c r="BD188" t="str">
        <f t="shared" si="498"/>
        <v>&lt;img src=@img/outdoor.png@&gt;&lt;img src=@img/drinkicon.png@&gt;</v>
      </c>
      <c r="BE188" t="str">
        <f t="shared" si="499"/>
        <v>outdoor drink  low five</v>
      </c>
      <c r="BF188" t="str">
        <f t="shared" si="500"/>
        <v>Five Points</v>
      </c>
      <c r="BG188">
        <v>39.759079999999997</v>
      </c>
      <c r="BH188">
        <v>-104.985001</v>
      </c>
      <c r="BI188" t="str">
        <f t="shared" si="501"/>
        <v>[39.75908,-104.985001],</v>
      </c>
      <c r="BK188" t="str">
        <f t="shared" si="563"/>
        <v/>
      </c>
      <c r="BL188" s="7"/>
    </row>
    <row r="189" spans="2:64" ht="18.75" customHeight="1" x14ac:dyDescent="0.25">
      <c r="B189" t="s">
        <v>1274</v>
      </c>
      <c r="C189" t="s">
        <v>524</v>
      </c>
      <c r="E189" t="s">
        <v>952</v>
      </c>
      <c r="G189" t="s">
        <v>968</v>
      </c>
      <c r="H189" t="s">
        <v>328</v>
      </c>
      <c r="I189" t="s">
        <v>329</v>
      </c>
      <c r="J189" t="s">
        <v>328</v>
      </c>
      <c r="K189" t="s">
        <v>329</v>
      </c>
      <c r="L189" t="s">
        <v>328</v>
      </c>
      <c r="M189" t="s">
        <v>329</v>
      </c>
      <c r="N189" t="s">
        <v>328</v>
      </c>
      <c r="O189" t="s">
        <v>329</v>
      </c>
      <c r="P189" t="s">
        <v>328</v>
      </c>
      <c r="Q189" t="s">
        <v>329</v>
      </c>
      <c r="R189" t="s">
        <v>328</v>
      </c>
      <c r="S189" t="s">
        <v>329</v>
      </c>
      <c r="T189" t="s">
        <v>328</v>
      </c>
      <c r="U189" t="s">
        <v>329</v>
      </c>
      <c r="V189" t="s">
        <v>247</v>
      </c>
      <c r="W189">
        <f t="shared" si="471"/>
        <v>15</v>
      </c>
      <c r="X189">
        <f t="shared" si="472"/>
        <v>18.3</v>
      </c>
      <c r="Y189">
        <f t="shared" si="473"/>
        <v>15</v>
      </c>
      <c r="Z189">
        <f t="shared" si="474"/>
        <v>18.3</v>
      </c>
      <c r="AA189">
        <f t="shared" si="475"/>
        <v>15</v>
      </c>
      <c r="AB189">
        <f t="shared" si="476"/>
        <v>18.3</v>
      </c>
      <c r="AC189">
        <f t="shared" si="477"/>
        <v>15</v>
      </c>
      <c r="AD189">
        <f t="shared" si="478"/>
        <v>18.3</v>
      </c>
      <c r="AE189">
        <f t="shared" si="479"/>
        <v>15</v>
      </c>
      <c r="AF189">
        <f t="shared" si="480"/>
        <v>18.3</v>
      </c>
      <c r="AG189">
        <f t="shared" si="481"/>
        <v>15</v>
      </c>
      <c r="AH189">
        <f t="shared" si="482"/>
        <v>18.3</v>
      </c>
      <c r="AI189">
        <f t="shared" si="483"/>
        <v>15</v>
      </c>
      <c r="AJ189">
        <f t="shared" si="484"/>
        <v>18.3</v>
      </c>
      <c r="AK189" t="str">
        <f t="shared" si="485"/>
        <v>3pm-6.3pm</v>
      </c>
      <c r="AL189" t="str">
        <f t="shared" si="486"/>
        <v>3pm-6.3pm</v>
      </c>
      <c r="AM189" t="str">
        <f t="shared" si="487"/>
        <v>3pm-6.3pm</v>
      </c>
      <c r="AN189" t="str">
        <f t="shared" si="488"/>
        <v>3pm-6.3pm</v>
      </c>
      <c r="AO189" t="str">
        <f t="shared" si="489"/>
        <v>3pm-6.3pm</v>
      </c>
      <c r="AP189" t="str">
        <f t="shared" si="490"/>
        <v>3pm-6.3pm</v>
      </c>
      <c r="AQ189" t="str">
        <f t="shared" si="491"/>
        <v>3pm-6.3pm</v>
      </c>
      <c r="AR189" s="1" t="s">
        <v>585</v>
      </c>
      <c r="AV189" s="4" t="s">
        <v>28</v>
      </c>
      <c r="AW189" s="4" t="s">
        <v>28</v>
      </c>
      <c r="AX189" s="8" t="str">
        <f t="shared" si="492"/>
        <v>{
    'name': "Max Gill and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9" t="str">
        <f t="shared" si="493"/>
        <v/>
      </c>
      <c r="AZ189" t="str">
        <f t="shared" si="494"/>
        <v/>
      </c>
      <c r="BA189" t="str">
        <f t="shared" si="495"/>
        <v/>
      </c>
      <c r="BB189" t="str">
        <f t="shared" si="496"/>
        <v>&lt;img src=@img/drinkicon.png@&gt;</v>
      </c>
      <c r="BC189" t="str">
        <f t="shared" si="497"/>
        <v>&lt;img src=@img/foodicon.png@&gt;</v>
      </c>
      <c r="BD189" t="str">
        <f t="shared" si="498"/>
        <v>&lt;img src=@img/drinkicon.png@&gt;&lt;img src=@img/foodicon.png@&gt;</v>
      </c>
      <c r="BE189" t="str">
        <f t="shared" si="499"/>
        <v>drink food  med Washington</v>
      </c>
      <c r="BF189" t="str">
        <f t="shared" si="500"/>
        <v>Washington Park</v>
      </c>
      <c r="BG189">
        <v>39.697411000000002</v>
      </c>
      <c r="BH189">
        <v>-104.961383</v>
      </c>
      <c r="BI189" t="str">
        <f t="shared" si="501"/>
        <v>[39.697411,-104.961383],</v>
      </c>
      <c r="BK189" t="str">
        <f t="shared" si="563"/>
        <v/>
      </c>
      <c r="BL189" s="7"/>
    </row>
    <row r="190" spans="2:64" ht="18.75" customHeight="1" x14ac:dyDescent="0.25">
      <c r="B190" t="s">
        <v>1347</v>
      </c>
      <c r="C190" t="s">
        <v>936</v>
      </c>
      <c r="E190" t="s">
        <v>952</v>
      </c>
      <c r="G190" t="s">
        <v>1350</v>
      </c>
      <c r="H190">
        <v>1000</v>
      </c>
      <c r="I190">
        <v>1800</v>
      </c>
      <c r="J190">
        <v>1600</v>
      </c>
      <c r="K190">
        <v>1800</v>
      </c>
      <c r="L190">
        <v>1600</v>
      </c>
      <c r="M190">
        <v>1800</v>
      </c>
      <c r="N190">
        <v>1600</v>
      </c>
      <c r="O190">
        <v>1800</v>
      </c>
      <c r="P190">
        <v>1600</v>
      </c>
      <c r="Q190">
        <v>1800</v>
      </c>
      <c r="R190">
        <v>1400</v>
      </c>
      <c r="S190">
        <v>1800</v>
      </c>
      <c r="T190">
        <v>1000</v>
      </c>
      <c r="U190">
        <v>1800</v>
      </c>
      <c r="V190" t="s">
        <v>1348</v>
      </c>
      <c r="W190">
        <f t="shared" ref="W190" si="595">IF(H190&gt;0,H190/100,"")</f>
        <v>10</v>
      </c>
      <c r="X190">
        <f t="shared" ref="X190" si="596">IF(I190&gt;0,I190/100,"")</f>
        <v>18</v>
      </c>
      <c r="Y190">
        <f t="shared" ref="Y190" si="597">IF(J190&gt;0,J190/100,"")</f>
        <v>16</v>
      </c>
      <c r="Z190">
        <f t="shared" ref="Z190" si="598">IF(K190&gt;0,K190/100,"")</f>
        <v>18</v>
      </c>
      <c r="AA190">
        <f t="shared" ref="AA190" si="599">IF(L190&gt;0,L190/100,"")</f>
        <v>16</v>
      </c>
      <c r="AB190">
        <f t="shared" ref="AB190" si="600">IF(M190&gt;0,M190/100,"")</f>
        <v>18</v>
      </c>
      <c r="AC190">
        <f t="shared" ref="AC190" si="601">IF(N190&gt;0,N190/100,"")</f>
        <v>16</v>
      </c>
      <c r="AD190">
        <f t="shared" ref="AD190" si="602">IF(O190&gt;0,O190/100,"")</f>
        <v>18</v>
      </c>
      <c r="AE190">
        <f t="shared" ref="AE190" si="603">IF(P190&gt;0,P190/100,"")</f>
        <v>16</v>
      </c>
      <c r="AF190">
        <f t="shared" ref="AF190" si="604">IF(Q190&gt;0,Q190/100,"")</f>
        <v>18</v>
      </c>
      <c r="AG190">
        <f t="shared" ref="AG190" si="605">IF(R190&gt;0,R190/100,"")</f>
        <v>14</v>
      </c>
      <c r="AH190">
        <f t="shared" ref="AH190" si="606">IF(S190&gt;0,S190/100,"")</f>
        <v>18</v>
      </c>
      <c r="AI190">
        <f t="shared" ref="AI190" si="607">IF(T190&gt;0,T190/100,"")</f>
        <v>10</v>
      </c>
      <c r="AJ190">
        <f t="shared" ref="AJ190" si="608">IF(U190&gt;0,U190/100,"")</f>
        <v>18</v>
      </c>
      <c r="AK190" t="str">
        <f t="shared" ref="AK190" si="609">IF(H190&gt;0,CONCATENATE(IF(W190&lt;=12,W190,W190-12),IF(OR(W190&lt;12,W190=24),"am","pm"),"-",IF(X190&lt;=12,X190,X190-12),IF(OR(X190&lt;12,X190=24),"am","pm")),"")</f>
        <v>10am-6pm</v>
      </c>
      <c r="AL190" t="str">
        <f t="shared" ref="AL190" si="610">IF(J190&gt;0,CONCATENATE(IF(Y190&lt;=12,Y190,Y190-12),IF(OR(Y190&lt;12,Y190=24),"am","pm"),"-",IF(Z190&lt;=12,Z190,Z190-12),IF(OR(Z190&lt;12,Z190=24),"am","pm")),"")</f>
        <v>4pm-6pm</v>
      </c>
      <c r="AM190" t="str">
        <f t="shared" ref="AM190" si="611">IF(L190&gt;0,CONCATENATE(IF(AA190&lt;=12,AA190,AA190-12),IF(OR(AA190&lt;12,AA190=24),"am","pm"),"-",IF(AB190&lt;=12,AB190,AB190-12),IF(OR(AB190&lt;12,AB190=24),"am","pm")),"")</f>
        <v>4pm-6pm</v>
      </c>
      <c r="AN190" t="str">
        <f t="shared" ref="AN190" si="612">IF(N190&gt;0,CONCATENATE(IF(AC190&lt;=12,AC190,AC190-12),IF(OR(AC190&lt;12,AC190=24),"am","pm"),"-",IF(AD190&lt;=12,AD190,AD190-12),IF(OR(AD190&lt;12,AD190=24),"am","pm")),"")</f>
        <v>4pm-6pm</v>
      </c>
      <c r="AO190" t="str">
        <f t="shared" ref="AO190" si="613">IF(P190&gt;0,CONCATENATE(IF(AE190&lt;=12,AE190,AE190-12),IF(OR(AE190&lt;12,AE190=24),"am","pm"),"-",IF(AF190&lt;=12,AF190,AF190-12),IF(OR(AF190&lt;12,AF190=24),"am","pm")),"")</f>
        <v>4pm-6pm</v>
      </c>
      <c r="AP190" t="str">
        <f t="shared" ref="AP190" si="614">IF(R190&gt;0,CONCATENATE(IF(AG190&lt;=12,AG190,AG190-12),IF(OR(AG190&lt;12,AG190=24),"am","pm"),"-",IF(AH190&lt;=12,AH190,AH190-12),IF(OR(AH190&lt;12,AH190=24),"am","pm")),"")</f>
        <v>2pm-6pm</v>
      </c>
      <c r="AQ190" t="str">
        <f t="shared" ref="AQ190" si="615">IF(T190&gt;0,CONCATENATE(IF(AI190&lt;=12,AI190,AI190-12),IF(OR(AI190&lt;12,AI190=24),"am","pm"),"-",IF(AJ190&lt;=12,AJ190,AJ190-12),IF(OR(AJ190&lt;12,AJ190=24),"am","pm")),"")</f>
        <v>10am-6pm</v>
      </c>
      <c r="AR190" s="1" t="s">
        <v>1349</v>
      </c>
      <c r="AV190" s="4" t="s">
        <v>28</v>
      </c>
      <c r="AW190" s="4" t="s">
        <v>28</v>
      </c>
      <c r="AX190" s="8" t="str">
        <f t="shared" ref="AX190" si="616">CONCATENATE("{
    'name': """,B190,""",
    'area': ","""",C190,""",",
"'hours': {
      'sunday-start':","""",H190,"""",", 'sunday-end':","""",I190,"""",", 'monday-start':","""",J190,"""",", 'monday-end':","""",K190,"""",", 'tuesday-start':","""",L190,"""",", 'tuesday-end':","""",M190,""", 'wednesday-start':","""",N190,""", 'wednesday-end':","""",O190,""", 'thursday-start':","""",P190,""", 'thursday-end':","""",Q190,""", 'friday-start':","""",R190,""", 'friday-end':","""",S190,""", 'saturday-start':","""",T190,""", 'saturday-end':","""",U190,"""","},","  'description': ","""",V190,"""",", 'link':","""",AR190,"""",", 'pricing':","""",E190,"""",",   'phone-number': ","""",F190,"""",", 'address': ","""",G190,"""",", 'other-amenities': [","'",AS190,"','",AT190,"','",AU190,"'","]",", 'has-drink':",AV190,", 'has-food':",AW190,"},")</f>
        <v>{
    'name': "Maxs Wine Dive",
    'area': "capital",'hours': {
      'sunday-start':"1000", 'sunday-end':"1800", 'monday-start':"1600", 'monday-end':"1800", 'tuesday-start':"1600", 'tuesday-end':"1800", 'wednesday-start':"1600", 'wednesday-end':"1800", 'thursday-start':"1600", 'thursday-end':"1800", 'friday-start':"1400", 'friday-end':"1800", 'saturday-start':"1000", 'saturday-end':"1800"},  'description': "Food specials and discounted wine pours from open till 6pm daily", 'link':"https://maxswinedive.com/menus/denver/", 'pricing':"med",   'phone-number': "", 'address': "696 S Sherman St, Denver, CO, United States", 'other-amenities': ['','',''], 'has-drink':true, 'has-food':true},</v>
      </c>
      <c r="AY190" t="str">
        <f t="shared" ref="AY190" si="617">IF(AS190&gt;0,"&lt;img src=@img/outdoor.png@&gt;","")</f>
        <v/>
      </c>
      <c r="AZ190" t="str">
        <f t="shared" ref="AZ190" si="618">IF(AT190&gt;0,"&lt;img src=@img/pets.png@&gt;","")</f>
        <v/>
      </c>
      <c r="BA190" t="str">
        <f t="shared" ref="BA190" si="619">IF(AU190="hard","&lt;img src=@img/hard.png@&gt;",IF(AU190="medium","&lt;img src=@img/medium.png@&gt;",IF(AU190="easy","&lt;img src=@img/easy.png@&gt;","")))</f>
        <v/>
      </c>
      <c r="BB190" t="str">
        <f t="shared" ref="BB190" si="620">IF(AV190="true","&lt;img src=@img/drinkicon.png@&gt;","")</f>
        <v>&lt;img src=@img/drinkicon.png@&gt;</v>
      </c>
      <c r="BC190" t="str">
        <f t="shared" ref="BC190" si="621">IF(AW190="true","&lt;img src=@img/foodicon.png@&gt;","")</f>
        <v>&lt;img src=@img/foodicon.png@&gt;</v>
      </c>
      <c r="BD190" t="str">
        <f t="shared" ref="BD190" si="622">CONCATENATE(AY190,AZ190,BA190,BB190,BC190,BK190)</f>
        <v>&lt;img src=@img/drinkicon.png@&gt;&lt;img src=@img/foodicon.png@&gt;</v>
      </c>
      <c r="BE190" t="str">
        <f t="shared" ref="BE190" si="623">CONCATENATE(IF(AS190&gt;0,"outdoor ",""),IF(AT190&gt;0,"pet ",""),IF(AV190="true","drink ",""),IF(AW190="true","food ",""),AU190," ",E190," ",C190,IF(BJ190=TRUE," kid",""))</f>
        <v>drink food  med capital</v>
      </c>
      <c r="BF190" t="str">
        <f t="shared" ref="BF190" si="624">IF(C190="highlands","Highlands",IF(C190="Washington","Washington Park",IF(C190="Downtown","Downtown",IF(C190="city","City Park",IF(C190="Uptown","Uptown",IF(C190="capital","Capital Hill",IF(C190="Ballpark","Ballpark",IF(C190="LoDo","LoDo",IF(C190="ranch","Highlands Ranch",IF(C190="five","Five Points",IF(C190="stapleton","Stapleton",IF(C190="Cherry","Cherry Creek",IF(C190="dtc","DTC",IF(C190="Baker","Baker",IF(C190="Lakewood","Lakewood",IF(C190="Westminster","Westminster",IF(C190="lowery","Lowery",IF(C190="meadows","Park Meadows",IF(C190="larimer","Larimer Square",IF(C190="RiNo","RiNo",IF(C190="aurora","Aurora","")))))))))))))))))))))</f>
        <v>Capital Hill</v>
      </c>
      <c r="BG190">
        <v>39.704235076904297</v>
      </c>
      <c r="BH190">
        <v>-104.985130310058</v>
      </c>
      <c r="BI190" t="str">
        <f t="shared" ref="BI190" si="625">CONCATENATE("[",BG190,",",BH190,"],")</f>
        <v>[39.7042350769042,-104.985130310058],</v>
      </c>
      <c r="BK190" t="str">
        <f t="shared" ref="BK190" si="626">IF(BJ190&gt;0,"&lt;img src=@img/kidicon.png@&gt;","")</f>
        <v/>
      </c>
      <c r="BL190" s="7"/>
    </row>
    <row r="191" spans="2:64" ht="18.75" customHeight="1" x14ac:dyDescent="0.25">
      <c r="B191" t="s">
        <v>134</v>
      </c>
      <c r="C191" t="s">
        <v>219</v>
      </c>
      <c r="E191" t="s">
        <v>952</v>
      </c>
      <c r="G191" t="s">
        <v>487</v>
      </c>
      <c r="J191" t="s">
        <v>334</v>
      </c>
      <c r="K191" t="s">
        <v>331</v>
      </c>
      <c r="L191" t="s">
        <v>334</v>
      </c>
      <c r="M191" t="s">
        <v>331</v>
      </c>
      <c r="N191" t="s">
        <v>334</v>
      </c>
      <c r="O191" t="s">
        <v>331</v>
      </c>
      <c r="P191" t="s">
        <v>334</v>
      </c>
      <c r="Q191" t="s">
        <v>331</v>
      </c>
      <c r="R191" t="s">
        <v>334</v>
      </c>
      <c r="S191" t="s">
        <v>331</v>
      </c>
      <c r="V191" t="s">
        <v>290</v>
      </c>
      <c r="W191" t="str">
        <f t="shared" si="471"/>
        <v/>
      </c>
      <c r="X191" t="str">
        <f t="shared" si="472"/>
        <v/>
      </c>
      <c r="Y191">
        <f t="shared" si="473"/>
        <v>11</v>
      </c>
      <c r="Z191">
        <f t="shared" si="474"/>
        <v>19</v>
      </c>
      <c r="AA191">
        <f t="shared" si="475"/>
        <v>11</v>
      </c>
      <c r="AB191">
        <f t="shared" si="476"/>
        <v>19</v>
      </c>
      <c r="AC191">
        <f t="shared" si="477"/>
        <v>11</v>
      </c>
      <c r="AD191">
        <f t="shared" si="478"/>
        <v>19</v>
      </c>
      <c r="AE191">
        <f t="shared" si="479"/>
        <v>11</v>
      </c>
      <c r="AF191">
        <f t="shared" si="480"/>
        <v>19</v>
      </c>
      <c r="AG191">
        <f t="shared" si="481"/>
        <v>11</v>
      </c>
      <c r="AH191">
        <f t="shared" si="482"/>
        <v>19</v>
      </c>
      <c r="AI191" t="str">
        <f t="shared" si="483"/>
        <v/>
      </c>
      <c r="AJ191" t="str">
        <f t="shared" si="484"/>
        <v/>
      </c>
      <c r="AK191" t="str">
        <f t="shared" si="485"/>
        <v/>
      </c>
      <c r="AL191" t="str">
        <f t="shared" si="486"/>
        <v>11am-7pm</v>
      </c>
      <c r="AM191" t="str">
        <f t="shared" si="487"/>
        <v>11am-7pm</v>
      </c>
      <c r="AN191" t="str">
        <f t="shared" si="488"/>
        <v>11am-7pm</v>
      </c>
      <c r="AO191" t="str">
        <f t="shared" si="489"/>
        <v>11am-7pm</v>
      </c>
      <c r="AP191" t="str">
        <f t="shared" si="490"/>
        <v>11am-7pm</v>
      </c>
      <c r="AQ191" t="str">
        <f t="shared" si="491"/>
        <v/>
      </c>
      <c r="AR191" t="s">
        <v>662</v>
      </c>
      <c r="AV191" s="4" t="s">
        <v>28</v>
      </c>
      <c r="AW191" s="4" t="s">
        <v>29</v>
      </c>
      <c r="AX191" s="8" t="str">
        <f t="shared" si="492"/>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91" t="str">
        <f t="shared" si="493"/>
        <v/>
      </c>
      <c r="AZ191" t="str">
        <f t="shared" si="494"/>
        <v/>
      </c>
      <c r="BA191" t="str">
        <f t="shared" si="495"/>
        <v/>
      </c>
      <c r="BB191" t="str">
        <f t="shared" si="496"/>
        <v>&lt;img src=@img/drinkicon.png@&gt;</v>
      </c>
      <c r="BC191" t="str">
        <f t="shared" si="497"/>
        <v/>
      </c>
      <c r="BD191" t="str">
        <f t="shared" si="498"/>
        <v>&lt;img src=@img/drinkicon.png@&gt;</v>
      </c>
      <c r="BE191" t="str">
        <f t="shared" si="499"/>
        <v>drink  med LoDo</v>
      </c>
      <c r="BF191" t="str">
        <f t="shared" si="500"/>
        <v>LoDo</v>
      </c>
      <c r="BG191">
        <v>39.748451000000003</v>
      </c>
      <c r="BH191">
        <v>-104.996092</v>
      </c>
      <c r="BI191" t="str">
        <f t="shared" si="501"/>
        <v>[39.748451,-104.996092],</v>
      </c>
      <c r="BK191" t="str">
        <f t="shared" si="563"/>
        <v/>
      </c>
      <c r="BL191" s="7"/>
    </row>
    <row r="192" spans="2:64" ht="18.75" customHeight="1" x14ac:dyDescent="0.25">
      <c r="B192" t="s">
        <v>86</v>
      </c>
      <c r="C192" t="s">
        <v>525</v>
      </c>
      <c r="E192" t="s">
        <v>952</v>
      </c>
      <c r="G192" t="s">
        <v>410</v>
      </c>
      <c r="H192" t="s">
        <v>328</v>
      </c>
      <c r="I192" t="s">
        <v>330</v>
      </c>
      <c r="J192" t="s">
        <v>328</v>
      </c>
      <c r="K192" t="s">
        <v>330</v>
      </c>
      <c r="L192" t="s">
        <v>328</v>
      </c>
      <c r="M192" t="s">
        <v>330</v>
      </c>
      <c r="N192" t="s">
        <v>328</v>
      </c>
      <c r="O192" t="s">
        <v>330</v>
      </c>
      <c r="P192" t="s">
        <v>328</v>
      </c>
      <c r="Q192" t="s">
        <v>330</v>
      </c>
      <c r="R192" t="s">
        <v>328</v>
      </c>
      <c r="S192" t="s">
        <v>330</v>
      </c>
      <c r="T192" t="s">
        <v>328</v>
      </c>
      <c r="U192" t="s">
        <v>330</v>
      </c>
      <c r="V192" t="s">
        <v>248</v>
      </c>
      <c r="W192">
        <f t="shared" si="471"/>
        <v>15</v>
      </c>
      <c r="X192">
        <f t="shared" si="472"/>
        <v>18</v>
      </c>
      <c r="Y192">
        <f t="shared" si="473"/>
        <v>15</v>
      </c>
      <c r="Z192">
        <f t="shared" si="474"/>
        <v>18</v>
      </c>
      <c r="AA192">
        <f t="shared" si="475"/>
        <v>15</v>
      </c>
      <c r="AB192">
        <f t="shared" si="476"/>
        <v>18</v>
      </c>
      <c r="AC192">
        <f t="shared" si="477"/>
        <v>15</v>
      </c>
      <c r="AD192">
        <f t="shared" si="478"/>
        <v>18</v>
      </c>
      <c r="AE192">
        <f t="shared" si="479"/>
        <v>15</v>
      </c>
      <c r="AF192">
        <f t="shared" si="480"/>
        <v>18</v>
      </c>
      <c r="AG192">
        <f t="shared" si="481"/>
        <v>15</v>
      </c>
      <c r="AH192">
        <f t="shared" si="482"/>
        <v>18</v>
      </c>
      <c r="AI192">
        <f t="shared" si="483"/>
        <v>15</v>
      </c>
      <c r="AJ192">
        <f t="shared" si="484"/>
        <v>18</v>
      </c>
      <c r="AK192" t="str">
        <f t="shared" si="485"/>
        <v>3pm-6pm</v>
      </c>
      <c r="AL192" t="str">
        <f t="shared" si="486"/>
        <v>3pm-6pm</v>
      </c>
      <c r="AM192" t="str">
        <f t="shared" si="487"/>
        <v>3pm-6pm</v>
      </c>
      <c r="AN192" t="str">
        <f t="shared" si="488"/>
        <v>3pm-6pm</v>
      </c>
      <c r="AO192" t="str">
        <f t="shared" si="489"/>
        <v>3pm-6pm</v>
      </c>
      <c r="AP192" t="str">
        <f t="shared" si="490"/>
        <v>3pm-6pm</v>
      </c>
      <c r="AQ192" t="str">
        <f t="shared" si="491"/>
        <v>3pm-6pm</v>
      </c>
      <c r="AR192" t="s">
        <v>586</v>
      </c>
      <c r="AV192" t="s">
        <v>28</v>
      </c>
      <c r="AW192" t="s">
        <v>28</v>
      </c>
      <c r="AX192" s="8" t="str">
        <f t="shared" si="492"/>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92" t="str">
        <f t="shared" si="493"/>
        <v/>
      </c>
      <c r="AZ192" t="str">
        <f t="shared" si="494"/>
        <v/>
      </c>
      <c r="BA192" t="str">
        <f t="shared" si="495"/>
        <v/>
      </c>
      <c r="BB192" t="str">
        <f t="shared" si="496"/>
        <v>&lt;img src=@img/drinkicon.png@&gt;</v>
      </c>
      <c r="BC192" t="str">
        <f t="shared" si="497"/>
        <v>&lt;img src=@img/foodicon.png@&gt;</v>
      </c>
      <c r="BD192" t="str">
        <f t="shared" si="498"/>
        <v>&lt;img src=@img/drinkicon.png@&gt;&lt;img src=@img/foodicon.png@&gt;</v>
      </c>
      <c r="BE192" t="str">
        <f t="shared" si="499"/>
        <v>drink food  med city</v>
      </c>
      <c r="BF192" t="str">
        <f t="shared" si="500"/>
        <v>City Park</v>
      </c>
      <c r="BG192">
        <v>39.739936</v>
      </c>
      <c r="BH192">
        <v>-104.948808</v>
      </c>
      <c r="BI192" t="str">
        <f t="shared" si="501"/>
        <v>[39.739936,-104.948808],</v>
      </c>
      <c r="BK192" t="str">
        <f t="shared" si="563"/>
        <v/>
      </c>
      <c r="BL192" s="7"/>
    </row>
    <row r="193" spans="2:64" ht="18.75" customHeight="1" x14ac:dyDescent="0.25">
      <c r="B193" t="s">
        <v>1252</v>
      </c>
      <c r="C193" t="s">
        <v>219</v>
      </c>
      <c r="E193" t="s">
        <v>953</v>
      </c>
      <c r="G193" t="s">
        <v>411</v>
      </c>
      <c r="H193" t="s">
        <v>335</v>
      </c>
      <c r="I193" t="s">
        <v>329</v>
      </c>
      <c r="J193" t="s">
        <v>335</v>
      </c>
      <c r="K193" t="s">
        <v>329</v>
      </c>
      <c r="L193" t="s">
        <v>335</v>
      </c>
      <c r="M193" t="s">
        <v>329</v>
      </c>
      <c r="N193" t="s">
        <v>335</v>
      </c>
      <c r="O193" t="s">
        <v>329</v>
      </c>
      <c r="P193" t="s">
        <v>335</v>
      </c>
      <c r="Q193" t="s">
        <v>329</v>
      </c>
      <c r="R193" t="s">
        <v>335</v>
      </c>
      <c r="S193" t="s">
        <v>329</v>
      </c>
      <c r="T193" t="s">
        <v>335</v>
      </c>
      <c r="U193" t="s">
        <v>329</v>
      </c>
      <c r="V193" t="s">
        <v>249</v>
      </c>
      <c r="W193">
        <f t="shared" si="471"/>
        <v>16</v>
      </c>
      <c r="X193">
        <f t="shared" si="472"/>
        <v>18.3</v>
      </c>
      <c r="Y193">
        <f t="shared" si="473"/>
        <v>16</v>
      </c>
      <c r="Z193">
        <f t="shared" si="474"/>
        <v>18.3</v>
      </c>
      <c r="AA193">
        <f t="shared" si="475"/>
        <v>16</v>
      </c>
      <c r="AB193">
        <f t="shared" si="476"/>
        <v>18.3</v>
      </c>
      <c r="AC193">
        <f t="shared" si="477"/>
        <v>16</v>
      </c>
      <c r="AD193">
        <f t="shared" si="478"/>
        <v>18.3</v>
      </c>
      <c r="AE193">
        <f t="shared" si="479"/>
        <v>16</v>
      </c>
      <c r="AF193">
        <f t="shared" si="480"/>
        <v>18.3</v>
      </c>
      <c r="AG193">
        <f t="shared" si="481"/>
        <v>16</v>
      </c>
      <c r="AH193">
        <f t="shared" si="482"/>
        <v>18.3</v>
      </c>
      <c r="AI193">
        <f t="shared" si="483"/>
        <v>16</v>
      </c>
      <c r="AJ193">
        <f t="shared" si="484"/>
        <v>18.3</v>
      </c>
      <c r="AK193" t="str">
        <f t="shared" si="485"/>
        <v>4pm-6.3pm</v>
      </c>
      <c r="AL193" t="str">
        <f t="shared" si="486"/>
        <v>4pm-6.3pm</v>
      </c>
      <c r="AM193" t="str">
        <f t="shared" si="487"/>
        <v>4pm-6.3pm</v>
      </c>
      <c r="AN193" t="str">
        <f t="shared" si="488"/>
        <v>4pm-6.3pm</v>
      </c>
      <c r="AO193" t="str">
        <f t="shared" si="489"/>
        <v>4pm-6.3pm</v>
      </c>
      <c r="AP193" t="str">
        <f t="shared" si="490"/>
        <v>4pm-6.3pm</v>
      </c>
      <c r="AQ193" t="str">
        <f t="shared" si="491"/>
        <v>4pm-6.3pm</v>
      </c>
      <c r="AR193" s="2" t="s">
        <v>587</v>
      </c>
      <c r="AV193" s="4" t="s">
        <v>28</v>
      </c>
      <c r="AW193" s="4" t="s">
        <v>28</v>
      </c>
      <c r="AX193" s="8" t="str">
        <f t="shared" si="492"/>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93" t="str">
        <f t="shared" si="493"/>
        <v/>
      </c>
      <c r="AZ193" t="str">
        <f t="shared" si="494"/>
        <v/>
      </c>
      <c r="BA193" t="str">
        <f t="shared" si="495"/>
        <v/>
      </c>
      <c r="BB193" t="str">
        <f t="shared" si="496"/>
        <v>&lt;img src=@img/drinkicon.png@&gt;</v>
      </c>
      <c r="BC193" t="str">
        <f t="shared" si="497"/>
        <v>&lt;img src=@img/foodicon.png@&gt;</v>
      </c>
      <c r="BD193" t="str">
        <f t="shared" si="498"/>
        <v>&lt;img src=@img/drinkicon.png@&gt;&lt;img src=@img/foodicon.png@&gt;</v>
      </c>
      <c r="BE193" t="str">
        <f t="shared" si="499"/>
        <v>drink food  high LoDo</v>
      </c>
      <c r="BF193" t="str">
        <f t="shared" si="500"/>
        <v>LoDo</v>
      </c>
      <c r="BG193">
        <v>39.753041000000003</v>
      </c>
      <c r="BH193">
        <v>-104.998125</v>
      </c>
      <c r="BI193" t="str">
        <f t="shared" si="501"/>
        <v>[39.753041,-104.998125],</v>
      </c>
      <c r="BK193" t="str">
        <f t="shared" si="563"/>
        <v/>
      </c>
      <c r="BL193" s="7"/>
    </row>
    <row r="194" spans="2:64" ht="18.75" customHeight="1" x14ac:dyDescent="0.25">
      <c r="B194" t="s">
        <v>1253</v>
      </c>
      <c r="C194" t="s">
        <v>719</v>
      </c>
      <c r="E194" t="s">
        <v>954</v>
      </c>
      <c r="G194" t="s">
        <v>207</v>
      </c>
      <c r="J194" t="s">
        <v>343</v>
      </c>
      <c r="K194" t="s">
        <v>329</v>
      </c>
      <c r="L194" t="s">
        <v>343</v>
      </c>
      <c r="M194" t="s">
        <v>329</v>
      </c>
      <c r="N194" t="s">
        <v>343</v>
      </c>
      <c r="O194" t="s">
        <v>329</v>
      </c>
      <c r="P194" t="s">
        <v>343</v>
      </c>
      <c r="Q194" t="s">
        <v>329</v>
      </c>
      <c r="R194" t="s">
        <v>343</v>
      </c>
      <c r="S194" t="s">
        <v>329</v>
      </c>
      <c r="V194" t="s">
        <v>947</v>
      </c>
      <c r="W194" t="str">
        <f t="shared" si="471"/>
        <v/>
      </c>
      <c r="X194" t="str">
        <f t="shared" si="472"/>
        <v/>
      </c>
      <c r="Y194">
        <f t="shared" si="473"/>
        <v>16.3</v>
      </c>
      <c r="Z194">
        <f t="shared" si="474"/>
        <v>18.3</v>
      </c>
      <c r="AA194">
        <f t="shared" si="475"/>
        <v>16.3</v>
      </c>
      <c r="AB194">
        <f t="shared" si="476"/>
        <v>18.3</v>
      </c>
      <c r="AC194">
        <f t="shared" si="477"/>
        <v>16.3</v>
      </c>
      <c r="AD194">
        <f t="shared" si="478"/>
        <v>18.3</v>
      </c>
      <c r="AE194">
        <f t="shared" si="479"/>
        <v>16.3</v>
      </c>
      <c r="AF194">
        <f t="shared" si="480"/>
        <v>18.3</v>
      </c>
      <c r="AG194">
        <f t="shared" si="481"/>
        <v>16.3</v>
      </c>
      <c r="AH194">
        <f t="shared" si="482"/>
        <v>18.3</v>
      </c>
      <c r="AI194" t="str">
        <f t="shared" si="483"/>
        <v/>
      </c>
      <c r="AJ194" t="str">
        <f t="shared" si="484"/>
        <v/>
      </c>
      <c r="AK194" t="str">
        <f t="shared" si="485"/>
        <v/>
      </c>
      <c r="AL194" t="str">
        <f t="shared" si="486"/>
        <v>4.3pm-6.3pm</v>
      </c>
      <c r="AM194" t="str">
        <f t="shared" si="487"/>
        <v>4.3pm-6.3pm</v>
      </c>
      <c r="AN194" t="str">
        <f t="shared" si="488"/>
        <v>4.3pm-6.3pm</v>
      </c>
      <c r="AO194" t="str">
        <f t="shared" si="489"/>
        <v>4.3pm-6.3pm</v>
      </c>
      <c r="AP194" t="str">
        <f t="shared" si="490"/>
        <v>4.3pm-6.3pm</v>
      </c>
      <c r="AQ194" t="str">
        <f t="shared" si="491"/>
        <v/>
      </c>
      <c r="AR194" t="s">
        <v>528</v>
      </c>
      <c r="AS194" t="s">
        <v>325</v>
      </c>
      <c r="AV194" t="s">
        <v>28</v>
      </c>
      <c r="AW194" t="s">
        <v>29</v>
      </c>
      <c r="AX194" s="8" t="str">
        <f t="shared" si="492"/>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94" t="str">
        <f t="shared" si="493"/>
        <v>&lt;img src=@img/outdoor.png@&gt;</v>
      </c>
      <c r="AZ194" t="str">
        <f t="shared" si="494"/>
        <v/>
      </c>
      <c r="BA194" t="str">
        <f t="shared" si="495"/>
        <v/>
      </c>
      <c r="BB194" t="str">
        <f t="shared" si="496"/>
        <v>&lt;img src=@img/drinkicon.png@&gt;</v>
      </c>
      <c r="BC194" t="str">
        <f t="shared" si="497"/>
        <v/>
      </c>
      <c r="BD194" t="str">
        <f t="shared" si="498"/>
        <v>&lt;img src=@img/outdoor.png@&gt;&lt;img src=@img/drinkicon.png@&gt;</v>
      </c>
      <c r="BE194" t="str">
        <f t="shared" si="499"/>
        <v>outdoor drink  low highlands</v>
      </c>
      <c r="BF194" t="str">
        <f t="shared" si="500"/>
        <v>Highlands</v>
      </c>
      <c r="BG194">
        <v>39.756174000000001</v>
      </c>
      <c r="BH194">
        <v>-105.009308</v>
      </c>
      <c r="BI194" t="str">
        <f t="shared" si="501"/>
        <v>[39.756174,-105.009308],</v>
      </c>
      <c r="BK194" t="str">
        <f t="shared" si="563"/>
        <v/>
      </c>
      <c r="BL194" s="7"/>
    </row>
    <row r="195" spans="2:64" ht="18.75" customHeight="1" x14ac:dyDescent="0.25">
      <c r="B195" s="1" t="s">
        <v>760</v>
      </c>
      <c r="C195" t="s">
        <v>724</v>
      </c>
      <c r="E195" t="s">
        <v>952</v>
      </c>
      <c r="G195" s="12" t="s">
        <v>761</v>
      </c>
      <c r="L195">
        <v>1700</v>
      </c>
      <c r="M195">
        <v>1900</v>
      </c>
      <c r="N195">
        <v>1700</v>
      </c>
      <c r="O195">
        <v>1900</v>
      </c>
      <c r="P195">
        <v>1700</v>
      </c>
      <c r="Q195">
        <v>1900</v>
      </c>
      <c r="R195">
        <v>1700</v>
      </c>
      <c r="S195">
        <v>1900</v>
      </c>
      <c r="V195" s="8" t="s">
        <v>874</v>
      </c>
      <c r="W195" t="str">
        <f t="shared" si="471"/>
        <v/>
      </c>
      <c r="X195" t="str">
        <f t="shared" si="472"/>
        <v/>
      </c>
      <c r="Y195" t="str">
        <f t="shared" si="473"/>
        <v/>
      </c>
      <c r="Z195" t="str">
        <f t="shared" si="474"/>
        <v/>
      </c>
      <c r="AA195">
        <f t="shared" si="475"/>
        <v>17</v>
      </c>
      <c r="AB195">
        <f t="shared" si="476"/>
        <v>19</v>
      </c>
      <c r="AC195">
        <f t="shared" si="477"/>
        <v>17</v>
      </c>
      <c r="AD195">
        <f t="shared" si="478"/>
        <v>19</v>
      </c>
      <c r="AE195">
        <f t="shared" si="479"/>
        <v>17</v>
      </c>
      <c r="AF195">
        <f t="shared" si="480"/>
        <v>19</v>
      </c>
      <c r="AG195">
        <f t="shared" si="481"/>
        <v>17</v>
      </c>
      <c r="AH195">
        <f t="shared" si="482"/>
        <v>19</v>
      </c>
      <c r="AI195" t="str">
        <f t="shared" si="483"/>
        <v/>
      </c>
      <c r="AJ195" t="str">
        <f t="shared" si="484"/>
        <v/>
      </c>
      <c r="AK195" t="str">
        <f t="shared" si="485"/>
        <v/>
      </c>
      <c r="AL195" t="str">
        <f t="shared" si="486"/>
        <v/>
      </c>
      <c r="AM195" t="str">
        <f t="shared" si="487"/>
        <v>5pm-7pm</v>
      </c>
      <c r="AN195" t="str">
        <f t="shared" si="488"/>
        <v>5pm-7pm</v>
      </c>
      <c r="AO195" t="str">
        <f t="shared" si="489"/>
        <v>5pm-7pm</v>
      </c>
      <c r="AP195" t="str">
        <f t="shared" si="490"/>
        <v>5pm-7pm</v>
      </c>
      <c r="AQ195" t="str">
        <f t="shared" si="491"/>
        <v/>
      </c>
      <c r="AR195" t="s">
        <v>875</v>
      </c>
      <c r="AV195" s="4" t="s">
        <v>28</v>
      </c>
      <c r="AW195" s="4" t="s">
        <v>29</v>
      </c>
      <c r="AX195" s="8" t="str">
        <f t="shared" si="492"/>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95" t="str">
        <f t="shared" si="493"/>
        <v/>
      </c>
      <c r="AZ195" t="str">
        <f t="shared" si="494"/>
        <v/>
      </c>
      <c r="BA195" t="str">
        <f t="shared" si="495"/>
        <v/>
      </c>
      <c r="BB195" t="str">
        <f t="shared" si="496"/>
        <v>&lt;img src=@img/drinkicon.png@&gt;</v>
      </c>
      <c r="BC195" t="str">
        <f t="shared" si="497"/>
        <v/>
      </c>
      <c r="BD195" t="str">
        <f t="shared" si="498"/>
        <v>&lt;img src=@img/drinkicon.png@&gt;</v>
      </c>
      <c r="BE195" t="str">
        <f t="shared" si="499"/>
        <v>drink  med lowery</v>
      </c>
      <c r="BF195" t="str">
        <f t="shared" si="500"/>
        <v>Lowery</v>
      </c>
      <c r="BG195">
        <v>39.749504999999999</v>
      </c>
      <c r="BH195">
        <v>-104.917292</v>
      </c>
      <c r="BI195" t="str">
        <f t="shared" si="501"/>
        <v>[39.749505,-104.917292],</v>
      </c>
      <c r="BK195" t="str">
        <f t="shared" si="563"/>
        <v/>
      </c>
    </row>
    <row r="196" spans="2:64" ht="18.75" customHeight="1" x14ac:dyDescent="0.25">
      <c r="B196" t="s">
        <v>768</v>
      </c>
      <c r="C196" t="s">
        <v>720</v>
      </c>
      <c r="E196" t="s">
        <v>952</v>
      </c>
      <c r="G196" s="8" t="s">
        <v>769</v>
      </c>
      <c r="H196">
        <v>1500</v>
      </c>
      <c r="I196">
        <v>1800</v>
      </c>
      <c r="J196">
        <v>1500</v>
      </c>
      <c r="K196">
        <v>1800</v>
      </c>
      <c r="L196">
        <v>1500</v>
      </c>
      <c r="M196">
        <v>1800</v>
      </c>
      <c r="N196">
        <v>1500</v>
      </c>
      <c r="O196">
        <v>1800</v>
      </c>
      <c r="P196">
        <v>1500</v>
      </c>
      <c r="Q196">
        <v>1800</v>
      </c>
      <c r="R196">
        <v>1500</v>
      </c>
      <c r="S196">
        <v>1800</v>
      </c>
      <c r="T196">
        <v>1500</v>
      </c>
      <c r="U196">
        <v>1800</v>
      </c>
      <c r="V196" t="s">
        <v>883</v>
      </c>
      <c r="W196">
        <f t="shared" si="471"/>
        <v>15</v>
      </c>
      <c r="X196">
        <f t="shared" si="472"/>
        <v>18</v>
      </c>
      <c r="Y196">
        <f t="shared" si="473"/>
        <v>15</v>
      </c>
      <c r="Z196">
        <f t="shared" si="474"/>
        <v>18</v>
      </c>
      <c r="AA196">
        <f t="shared" si="475"/>
        <v>15</v>
      </c>
      <c r="AB196">
        <f t="shared" si="476"/>
        <v>18</v>
      </c>
      <c r="AC196">
        <f t="shared" si="477"/>
        <v>15</v>
      </c>
      <c r="AD196">
        <f t="shared" si="478"/>
        <v>18</v>
      </c>
      <c r="AE196">
        <f t="shared" si="479"/>
        <v>15</v>
      </c>
      <c r="AF196">
        <f t="shared" si="480"/>
        <v>18</v>
      </c>
      <c r="AG196">
        <f t="shared" si="481"/>
        <v>15</v>
      </c>
      <c r="AH196">
        <f t="shared" si="482"/>
        <v>18</v>
      </c>
      <c r="AI196">
        <f t="shared" si="483"/>
        <v>15</v>
      </c>
      <c r="AJ196">
        <f t="shared" si="484"/>
        <v>18</v>
      </c>
      <c r="AK196" t="str">
        <f t="shared" si="485"/>
        <v>3pm-6pm</v>
      </c>
      <c r="AL196" t="str">
        <f t="shared" si="486"/>
        <v>3pm-6pm</v>
      </c>
      <c r="AM196" t="str">
        <f t="shared" si="487"/>
        <v>3pm-6pm</v>
      </c>
      <c r="AN196" t="str">
        <f t="shared" si="488"/>
        <v>3pm-6pm</v>
      </c>
      <c r="AO196" t="str">
        <f t="shared" si="489"/>
        <v>3pm-6pm</v>
      </c>
      <c r="AP196" t="str">
        <f t="shared" si="490"/>
        <v>3pm-6pm</v>
      </c>
      <c r="AQ196" t="str">
        <f t="shared" si="491"/>
        <v>3pm-6pm</v>
      </c>
      <c r="AR196" s="13" t="s">
        <v>882</v>
      </c>
      <c r="AV196" s="4" t="s">
        <v>28</v>
      </c>
      <c r="AW196" s="4" t="s">
        <v>28</v>
      </c>
      <c r="AX196" s="8" t="str">
        <f t="shared" si="492"/>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6" t="str">
        <f t="shared" si="493"/>
        <v/>
      </c>
      <c r="AZ196" t="str">
        <f t="shared" si="494"/>
        <v/>
      </c>
      <c r="BA196" t="str">
        <f t="shared" si="495"/>
        <v/>
      </c>
      <c r="BB196" t="str">
        <f t="shared" si="496"/>
        <v>&lt;img src=@img/drinkicon.png@&gt;</v>
      </c>
      <c r="BC196" t="str">
        <f t="shared" si="497"/>
        <v>&lt;img src=@img/foodicon.png@&gt;</v>
      </c>
      <c r="BD196" t="str">
        <f t="shared" si="498"/>
        <v>&lt;img src=@img/drinkicon.png@&gt;&lt;img src=@img/foodicon.png@&gt;</v>
      </c>
      <c r="BE196" t="str">
        <f t="shared" si="499"/>
        <v>drink food  med stapleton</v>
      </c>
      <c r="BF196" t="str">
        <f t="shared" si="500"/>
        <v>Stapleton</v>
      </c>
      <c r="BG196">
        <v>39.759636</v>
      </c>
      <c r="BH196">
        <v>-104.868858</v>
      </c>
      <c r="BI196" t="str">
        <f t="shared" si="501"/>
        <v>[39.759636,-104.868858],</v>
      </c>
      <c r="BK196" t="str">
        <f t="shared" si="563"/>
        <v/>
      </c>
    </row>
    <row r="197" spans="2:64" ht="18.75" customHeight="1" x14ac:dyDescent="0.25">
      <c r="B197" t="s">
        <v>1298</v>
      </c>
      <c r="C197" t="s">
        <v>218</v>
      </c>
      <c r="E197" t="s">
        <v>952</v>
      </c>
      <c r="G197" t="s">
        <v>412</v>
      </c>
      <c r="H197" t="s">
        <v>328</v>
      </c>
      <c r="I197" t="s">
        <v>332</v>
      </c>
      <c r="J197" t="s">
        <v>328</v>
      </c>
      <c r="K197" t="s">
        <v>332</v>
      </c>
      <c r="L197" t="s">
        <v>328</v>
      </c>
      <c r="M197" t="s">
        <v>332</v>
      </c>
      <c r="N197" t="s">
        <v>328</v>
      </c>
      <c r="O197" t="s">
        <v>332</v>
      </c>
      <c r="P197" t="s">
        <v>328</v>
      </c>
      <c r="Q197" t="s">
        <v>332</v>
      </c>
      <c r="R197" t="s">
        <v>328</v>
      </c>
      <c r="S197" t="s">
        <v>332</v>
      </c>
      <c r="T197" t="s">
        <v>328</v>
      </c>
      <c r="U197" t="s">
        <v>332</v>
      </c>
      <c r="V197" t="s">
        <v>250</v>
      </c>
      <c r="W197">
        <f t="shared" si="471"/>
        <v>15</v>
      </c>
      <c r="X197">
        <f t="shared" si="472"/>
        <v>17</v>
      </c>
      <c r="Y197">
        <f t="shared" si="473"/>
        <v>15</v>
      </c>
      <c r="Z197">
        <f t="shared" si="474"/>
        <v>17</v>
      </c>
      <c r="AA197">
        <f t="shared" si="475"/>
        <v>15</v>
      </c>
      <c r="AB197">
        <f t="shared" si="476"/>
        <v>17</v>
      </c>
      <c r="AC197">
        <f t="shared" si="477"/>
        <v>15</v>
      </c>
      <c r="AD197">
        <f t="shared" si="478"/>
        <v>17</v>
      </c>
      <c r="AE197">
        <f t="shared" si="479"/>
        <v>15</v>
      </c>
      <c r="AF197">
        <f t="shared" si="480"/>
        <v>17</v>
      </c>
      <c r="AG197">
        <f t="shared" si="481"/>
        <v>15</v>
      </c>
      <c r="AH197">
        <f t="shared" si="482"/>
        <v>17</v>
      </c>
      <c r="AI197">
        <f t="shared" si="483"/>
        <v>15</v>
      </c>
      <c r="AJ197">
        <f t="shared" si="484"/>
        <v>17</v>
      </c>
      <c r="AK197" t="str">
        <f t="shared" si="485"/>
        <v>3pm-5pm</v>
      </c>
      <c r="AL197" t="str">
        <f t="shared" si="486"/>
        <v>3pm-5pm</v>
      </c>
      <c r="AM197" t="str">
        <f t="shared" si="487"/>
        <v>3pm-5pm</v>
      </c>
      <c r="AN197" t="str">
        <f t="shared" si="488"/>
        <v>3pm-5pm</v>
      </c>
      <c r="AO197" t="str">
        <f t="shared" si="489"/>
        <v>3pm-5pm</v>
      </c>
      <c r="AP197" t="str">
        <f t="shared" si="490"/>
        <v>3pm-5pm</v>
      </c>
      <c r="AQ197" t="str">
        <f t="shared" si="491"/>
        <v>3pm-5pm</v>
      </c>
      <c r="AR197" t="s">
        <v>588</v>
      </c>
      <c r="AV197" s="4" t="s">
        <v>28</v>
      </c>
      <c r="AW197" s="4" t="s">
        <v>28</v>
      </c>
      <c r="AX197" s="8" t="str">
        <f t="shared" si="492"/>
        <v>{
    'name': "Nickel",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7" t="str">
        <f t="shared" si="493"/>
        <v/>
      </c>
      <c r="AZ197" t="str">
        <f t="shared" si="494"/>
        <v/>
      </c>
      <c r="BA197" t="str">
        <f t="shared" si="495"/>
        <v/>
      </c>
      <c r="BB197" t="str">
        <f t="shared" si="496"/>
        <v>&lt;img src=@img/drinkicon.png@&gt;</v>
      </c>
      <c r="BC197" t="str">
        <f t="shared" si="497"/>
        <v>&lt;img src=@img/foodicon.png@&gt;</v>
      </c>
      <c r="BD197" t="str">
        <f t="shared" si="498"/>
        <v>&lt;img src=@img/drinkicon.png@&gt;&lt;img src=@img/foodicon.png@&gt;</v>
      </c>
      <c r="BE197" t="str">
        <f t="shared" si="499"/>
        <v>drink food  med Downtown</v>
      </c>
      <c r="BF197" t="str">
        <f t="shared" si="500"/>
        <v>Downtown</v>
      </c>
      <c r="BG197">
        <v>39.746029</v>
      </c>
      <c r="BH197">
        <v>-104.998508</v>
      </c>
      <c r="BI197" t="str">
        <f t="shared" si="501"/>
        <v>[39.746029,-104.998508],</v>
      </c>
      <c r="BK197" t="str">
        <f t="shared" si="563"/>
        <v/>
      </c>
      <c r="BL197" s="7"/>
    </row>
    <row r="198" spans="2:64" ht="18.75" customHeight="1" x14ac:dyDescent="0.25">
      <c r="B198" t="s">
        <v>160</v>
      </c>
      <c r="C198" t="s">
        <v>723</v>
      </c>
      <c r="E198" t="s">
        <v>952</v>
      </c>
      <c r="G198" t="s">
        <v>520</v>
      </c>
      <c r="L198" t="s">
        <v>331</v>
      </c>
      <c r="M198" t="s">
        <v>347</v>
      </c>
      <c r="N198" t="s">
        <v>331</v>
      </c>
      <c r="O198" t="s">
        <v>347</v>
      </c>
      <c r="P198" t="s">
        <v>331</v>
      </c>
      <c r="Q198" t="s">
        <v>336</v>
      </c>
      <c r="R198" t="s">
        <v>331</v>
      </c>
      <c r="S198" t="s">
        <v>336</v>
      </c>
      <c r="T198" t="s">
        <v>331</v>
      </c>
      <c r="U198" t="s">
        <v>336</v>
      </c>
      <c r="V198" t="s">
        <v>311</v>
      </c>
      <c r="W198" t="str">
        <f t="shared" si="471"/>
        <v/>
      </c>
      <c r="X198" t="str">
        <f t="shared" si="472"/>
        <v/>
      </c>
      <c r="Y198" t="str">
        <f t="shared" si="473"/>
        <v/>
      </c>
      <c r="Z198" t="str">
        <f t="shared" si="474"/>
        <v/>
      </c>
      <c r="AA198">
        <f t="shared" si="475"/>
        <v>19</v>
      </c>
      <c r="AB198">
        <f t="shared" si="476"/>
        <v>20.3</v>
      </c>
      <c r="AC198">
        <f t="shared" si="477"/>
        <v>19</v>
      </c>
      <c r="AD198">
        <f t="shared" si="478"/>
        <v>20.3</v>
      </c>
      <c r="AE198">
        <f t="shared" si="479"/>
        <v>19</v>
      </c>
      <c r="AF198">
        <f t="shared" si="480"/>
        <v>21</v>
      </c>
      <c r="AG198">
        <f t="shared" si="481"/>
        <v>19</v>
      </c>
      <c r="AH198">
        <f t="shared" si="482"/>
        <v>21</v>
      </c>
      <c r="AI198">
        <f t="shared" si="483"/>
        <v>19</v>
      </c>
      <c r="AJ198">
        <f t="shared" si="484"/>
        <v>21</v>
      </c>
      <c r="AK198" t="str">
        <f t="shared" si="485"/>
        <v/>
      </c>
      <c r="AL198" t="str">
        <f t="shared" si="486"/>
        <v/>
      </c>
      <c r="AM198" t="str">
        <f t="shared" si="487"/>
        <v>7pm-8.3pm</v>
      </c>
      <c r="AN198" t="str">
        <f t="shared" si="488"/>
        <v>7pm-8.3pm</v>
      </c>
      <c r="AO198" t="str">
        <f t="shared" si="489"/>
        <v>7pm-9pm</v>
      </c>
      <c r="AP198" t="str">
        <f t="shared" si="490"/>
        <v>7pm-9pm</v>
      </c>
      <c r="AQ198" t="str">
        <f t="shared" si="491"/>
        <v>7pm-9pm</v>
      </c>
      <c r="AR198" t="s">
        <v>694</v>
      </c>
      <c r="AV198" t="s">
        <v>28</v>
      </c>
      <c r="AW198" t="s">
        <v>29</v>
      </c>
      <c r="AX198" s="8" t="str">
        <f t="shared" si="492"/>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8" t="str">
        <f t="shared" si="493"/>
        <v/>
      </c>
      <c r="AZ198" t="str">
        <f t="shared" si="494"/>
        <v/>
      </c>
      <c r="BA198" t="str">
        <f t="shared" si="495"/>
        <v/>
      </c>
      <c r="BB198" t="str">
        <f t="shared" si="496"/>
        <v>&lt;img src=@img/drinkicon.png@&gt;</v>
      </c>
      <c r="BC198" t="str">
        <f t="shared" si="497"/>
        <v/>
      </c>
      <c r="BD198" t="str">
        <f t="shared" si="498"/>
        <v>&lt;img src=@img/drinkicon.png@&gt;</v>
      </c>
      <c r="BE198" t="str">
        <f t="shared" si="499"/>
        <v>drink  med five</v>
      </c>
      <c r="BF198" t="str">
        <f t="shared" si="500"/>
        <v>Five Points</v>
      </c>
      <c r="BG198">
        <v>39.759624000000002</v>
      </c>
      <c r="BH198">
        <v>-104.98459699999999</v>
      </c>
      <c r="BI198" t="str">
        <f t="shared" si="501"/>
        <v>[39.759624,-104.984597],</v>
      </c>
      <c r="BK198" t="str">
        <f t="shared" si="563"/>
        <v/>
      </c>
      <c r="BL198" s="7"/>
    </row>
    <row r="199" spans="2:64" ht="18.75" customHeight="1" x14ac:dyDescent="0.25">
      <c r="B199" t="s">
        <v>184</v>
      </c>
      <c r="C199" t="s">
        <v>724</v>
      </c>
      <c r="E199" t="s">
        <v>952</v>
      </c>
      <c r="G199" t="s">
        <v>212</v>
      </c>
      <c r="J199" t="s">
        <v>328</v>
      </c>
      <c r="K199" t="s">
        <v>330</v>
      </c>
      <c r="L199" t="s">
        <v>328</v>
      </c>
      <c r="M199" t="s">
        <v>330</v>
      </c>
      <c r="T199" t="s">
        <v>328</v>
      </c>
      <c r="U199" t="s">
        <v>330</v>
      </c>
      <c r="V199" t="s">
        <v>213</v>
      </c>
      <c r="W199" t="str">
        <f t="shared" si="471"/>
        <v/>
      </c>
      <c r="X199" t="str">
        <f t="shared" si="472"/>
        <v/>
      </c>
      <c r="Y199">
        <f t="shared" si="473"/>
        <v>15</v>
      </c>
      <c r="Z199">
        <f t="shared" si="474"/>
        <v>18</v>
      </c>
      <c r="AA199">
        <f t="shared" si="475"/>
        <v>15</v>
      </c>
      <c r="AB199">
        <f t="shared" si="476"/>
        <v>18</v>
      </c>
      <c r="AC199" t="str">
        <f t="shared" si="477"/>
        <v/>
      </c>
      <c r="AD199" t="str">
        <f t="shared" si="478"/>
        <v/>
      </c>
      <c r="AE199" t="str">
        <f t="shared" si="479"/>
        <v/>
      </c>
      <c r="AF199" t="str">
        <f t="shared" si="480"/>
        <v/>
      </c>
      <c r="AG199" t="str">
        <f t="shared" si="481"/>
        <v/>
      </c>
      <c r="AH199" t="str">
        <f t="shared" si="482"/>
        <v/>
      </c>
      <c r="AI199">
        <f t="shared" si="483"/>
        <v>15</v>
      </c>
      <c r="AJ199">
        <f t="shared" si="484"/>
        <v>18</v>
      </c>
      <c r="AK199" t="str">
        <f t="shared" si="485"/>
        <v/>
      </c>
      <c r="AL199" t="str">
        <f t="shared" si="486"/>
        <v>3pm-6pm</v>
      </c>
      <c r="AM199" t="str">
        <f t="shared" si="487"/>
        <v>3pm-6pm</v>
      </c>
      <c r="AN199" t="str">
        <f t="shared" si="488"/>
        <v/>
      </c>
      <c r="AO199" t="str">
        <f t="shared" si="489"/>
        <v/>
      </c>
      <c r="AP199" t="str">
        <f t="shared" si="490"/>
        <v/>
      </c>
      <c r="AQ199" t="str">
        <f t="shared" si="491"/>
        <v>3pm-6pm</v>
      </c>
      <c r="AR199" t="s">
        <v>324</v>
      </c>
      <c r="AT199" t="s">
        <v>326</v>
      </c>
      <c r="AV199" t="s">
        <v>28</v>
      </c>
      <c r="AW199" t="s">
        <v>28</v>
      </c>
      <c r="AX199" s="8" t="str">
        <f t="shared" si="492"/>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9" t="str">
        <f t="shared" si="493"/>
        <v/>
      </c>
      <c r="AZ199" t="str">
        <f t="shared" si="494"/>
        <v>&lt;img src=@img/pets.png@&gt;</v>
      </c>
      <c r="BA199" t="str">
        <f t="shared" si="495"/>
        <v/>
      </c>
      <c r="BB199" t="str">
        <f t="shared" si="496"/>
        <v>&lt;img src=@img/drinkicon.png@&gt;</v>
      </c>
      <c r="BC199" t="str">
        <f t="shared" si="497"/>
        <v>&lt;img src=@img/foodicon.png@&gt;</v>
      </c>
      <c r="BD199" t="str">
        <f t="shared" si="498"/>
        <v>&lt;img src=@img/pets.png@&gt;&lt;img src=@img/drinkicon.png@&gt;&lt;img src=@img/foodicon.png@&gt;</v>
      </c>
      <c r="BE199" t="str">
        <f t="shared" si="499"/>
        <v>pet drink food  med lowery</v>
      </c>
      <c r="BF199" t="str">
        <f t="shared" si="500"/>
        <v>Lowery</v>
      </c>
      <c r="BG199">
        <v>39.719448</v>
      </c>
      <c r="BH199">
        <v>-104.897385</v>
      </c>
      <c r="BI199" t="str">
        <f t="shared" si="501"/>
        <v>[39.719448,-104.897385],</v>
      </c>
      <c r="BK199" t="str">
        <f t="shared" si="563"/>
        <v/>
      </c>
      <c r="BL199" s="7"/>
    </row>
    <row r="200" spans="2:64" ht="18.75" customHeight="1" x14ac:dyDescent="0.25">
      <c r="B200" t="s">
        <v>838</v>
      </c>
      <c r="C200" t="s">
        <v>273</v>
      </c>
      <c r="E200" t="s">
        <v>952</v>
      </c>
      <c r="G200" s="8" t="s">
        <v>839</v>
      </c>
      <c r="H200">
        <v>1500</v>
      </c>
      <c r="I200">
        <v>1800</v>
      </c>
      <c r="J200">
        <v>1100</v>
      </c>
      <c r="K200">
        <v>1800</v>
      </c>
      <c r="L200">
        <v>1100</v>
      </c>
      <c r="M200">
        <v>1800</v>
      </c>
      <c r="N200">
        <v>1100</v>
      </c>
      <c r="O200">
        <v>1800</v>
      </c>
      <c r="P200">
        <v>1100</v>
      </c>
      <c r="Q200">
        <v>1800</v>
      </c>
      <c r="R200">
        <v>1100</v>
      </c>
      <c r="S200">
        <v>1800</v>
      </c>
      <c r="T200">
        <v>1500</v>
      </c>
      <c r="U200">
        <v>1800</v>
      </c>
      <c r="V200" t="s">
        <v>222</v>
      </c>
      <c r="W200">
        <f t="shared" si="471"/>
        <v>15</v>
      </c>
      <c r="X200">
        <f t="shared" si="472"/>
        <v>18</v>
      </c>
      <c r="Y200">
        <f t="shared" si="473"/>
        <v>11</v>
      </c>
      <c r="Z200">
        <f t="shared" si="474"/>
        <v>18</v>
      </c>
      <c r="AA200">
        <f t="shared" si="475"/>
        <v>11</v>
      </c>
      <c r="AB200">
        <f t="shared" si="476"/>
        <v>18</v>
      </c>
      <c r="AC200">
        <f t="shared" si="477"/>
        <v>11</v>
      </c>
      <c r="AD200">
        <f t="shared" si="478"/>
        <v>18</v>
      </c>
      <c r="AE200">
        <f t="shared" si="479"/>
        <v>11</v>
      </c>
      <c r="AF200">
        <f t="shared" si="480"/>
        <v>18</v>
      </c>
      <c r="AG200">
        <f t="shared" si="481"/>
        <v>11</v>
      </c>
      <c r="AH200">
        <f t="shared" si="482"/>
        <v>18</v>
      </c>
      <c r="AI200">
        <f t="shared" si="483"/>
        <v>15</v>
      </c>
      <c r="AJ200">
        <f t="shared" si="484"/>
        <v>18</v>
      </c>
      <c r="AK200" t="str">
        <f t="shared" si="485"/>
        <v>3pm-6pm</v>
      </c>
      <c r="AL200" t="str">
        <f t="shared" si="486"/>
        <v>11am-6pm</v>
      </c>
      <c r="AM200" t="str">
        <f t="shared" si="487"/>
        <v>11am-6pm</v>
      </c>
      <c r="AN200" t="str">
        <f t="shared" si="488"/>
        <v>11am-6pm</v>
      </c>
      <c r="AO200" t="str">
        <f t="shared" si="489"/>
        <v>11am-6pm</v>
      </c>
      <c r="AP200" t="str">
        <f t="shared" si="490"/>
        <v>11am-6pm</v>
      </c>
      <c r="AQ200" t="str">
        <f t="shared" si="491"/>
        <v>3pm-6pm</v>
      </c>
      <c r="AR200" s="1" t="s">
        <v>931</v>
      </c>
      <c r="AV200" s="4" t="s">
        <v>28</v>
      </c>
      <c r="AW200" s="4" t="s">
        <v>28</v>
      </c>
      <c r="AX200" s="8" t="str">
        <f t="shared" si="492"/>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200" t="str">
        <f t="shared" si="493"/>
        <v/>
      </c>
      <c r="AZ200" t="str">
        <f t="shared" si="494"/>
        <v/>
      </c>
      <c r="BA200" t="str">
        <f t="shared" si="495"/>
        <v/>
      </c>
      <c r="BB200" t="str">
        <f t="shared" si="496"/>
        <v>&lt;img src=@img/drinkicon.png@&gt;</v>
      </c>
      <c r="BC200" t="str">
        <f t="shared" si="497"/>
        <v>&lt;img src=@img/foodicon.png@&gt;</v>
      </c>
      <c r="BD200" t="str">
        <f t="shared" si="498"/>
        <v>&lt;img src=@img/drinkicon.png@&gt;&lt;img src=@img/foodicon.png@&gt;</v>
      </c>
      <c r="BE200" t="str">
        <f t="shared" si="499"/>
        <v>drink food  med Westminster</v>
      </c>
      <c r="BF200" t="str">
        <f t="shared" si="500"/>
        <v>Westminster</v>
      </c>
      <c r="BG200">
        <v>39.927202999999999</v>
      </c>
      <c r="BH200">
        <v>-105.03295</v>
      </c>
      <c r="BI200" t="str">
        <f t="shared" si="501"/>
        <v>[39.927203,-105.03295],</v>
      </c>
      <c r="BK200" t="str">
        <f t="shared" si="563"/>
        <v/>
      </c>
    </row>
    <row r="201" spans="2:64" ht="18.75" customHeight="1" x14ac:dyDescent="0.25">
      <c r="B201" t="s">
        <v>774</v>
      </c>
      <c r="C201" t="s">
        <v>720</v>
      </c>
      <c r="E201" t="s">
        <v>953</v>
      </c>
      <c r="G201" s="8" t="s">
        <v>775</v>
      </c>
      <c r="W201" t="str">
        <f t="shared" si="471"/>
        <v/>
      </c>
      <c r="X201" t="str">
        <f t="shared" si="472"/>
        <v/>
      </c>
      <c r="Y201" t="str">
        <f t="shared" si="473"/>
        <v/>
      </c>
      <c r="Z201" t="str">
        <f t="shared" si="474"/>
        <v/>
      </c>
      <c r="AA201" t="str">
        <f t="shared" si="475"/>
        <v/>
      </c>
      <c r="AB201" t="str">
        <f t="shared" si="476"/>
        <v/>
      </c>
      <c r="AC201" t="str">
        <f t="shared" si="477"/>
        <v/>
      </c>
      <c r="AD201" t="str">
        <f t="shared" si="478"/>
        <v/>
      </c>
      <c r="AE201" t="str">
        <f t="shared" si="479"/>
        <v/>
      </c>
      <c r="AF201" t="str">
        <f t="shared" si="480"/>
        <v/>
      </c>
      <c r="AG201" t="str">
        <f t="shared" si="481"/>
        <v/>
      </c>
      <c r="AH201" t="str">
        <f t="shared" si="482"/>
        <v/>
      </c>
      <c r="AI201" t="str">
        <f t="shared" si="483"/>
        <v/>
      </c>
      <c r="AJ201" t="str">
        <f t="shared" si="484"/>
        <v/>
      </c>
      <c r="AK201" t="str">
        <f t="shared" si="485"/>
        <v/>
      </c>
      <c r="AL201" t="str">
        <f t="shared" si="486"/>
        <v/>
      </c>
      <c r="AM201" t="str">
        <f t="shared" si="487"/>
        <v/>
      </c>
      <c r="AN201" t="str">
        <f t="shared" si="488"/>
        <v/>
      </c>
      <c r="AO201" t="str">
        <f t="shared" si="489"/>
        <v/>
      </c>
      <c r="AP201" t="str">
        <f t="shared" si="490"/>
        <v/>
      </c>
      <c r="AQ201" t="str">
        <f t="shared" si="491"/>
        <v/>
      </c>
      <c r="AV201" s="4" t="s">
        <v>29</v>
      </c>
      <c r="AW201" s="4" t="s">
        <v>29</v>
      </c>
      <c r="AX201" s="8" t="str">
        <f t="shared" si="492"/>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201" t="str">
        <f t="shared" si="493"/>
        <v/>
      </c>
      <c r="AZ201" t="str">
        <f t="shared" si="494"/>
        <v/>
      </c>
      <c r="BA201" t="str">
        <f t="shared" si="495"/>
        <v/>
      </c>
      <c r="BB201" t="str">
        <f t="shared" si="496"/>
        <v/>
      </c>
      <c r="BC201" t="str">
        <f t="shared" si="497"/>
        <v/>
      </c>
      <c r="BD201" t="str">
        <f t="shared" si="498"/>
        <v/>
      </c>
      <c r="BE201" t="str">
        <f t="shared" si="499"/>
        <v xml:space="preserve"> high stapleton</v>
      </c>
      <c r="BF201" t="str">
        <f t="shared" si="500"/>
        <v>Stapleton</v>
      </c>
      <c r="BG201">
        <v>39.777763999999998</v>
      </c>
      <c r="BH201">
        <v>-104.865118</v>
      </c>
      <c r="BI201" t="str">
        <f t="shared" si="501"/>
        <v>[39.777764,-104.865118],</v>
      </c>
      <c r="BK201" t="str">
        <f t="shared" si="563"/>
        <v/>
      </c>
    </row>
    <row r="202" spans="2:64" ht="18.75" customHeight="1" x14ac:dyDescent="0.25">
      <c r="B202" t="s">
        <v>135</v>
      </c>
      <c r="C202" t="s">
        <v>526</v>
      </c>
      <c r="E202" t="s">
        <v>953</v>
      </c>
      <c r="G202" t="s">
        <v>488</v>
      </c>
      <c r="J202" t="s">
        <v>346</v>
      </c>
      <c r="K202" t="s">
        <v>330</v>
      </c>
      <c r="L202" t="s">
        <v>346</v>
      </c>
      <c r="M202" t="s">
        <v>330</v>
      </c>
      <c r="N202" t="s">
        <v>346</v>
      </c>
      <c r="O202" t="s">
        <v>330</v>
      </c>
      <c r="P202" t="s">
        <v>346</v>
      </c>
      <c r="Q202" t="s">
        <v>330</v>
      </c>
      <c r="R202" t="s">
        <v>346</v>
      </c>
      <c r="S202" t="s">
        <v>330</v>
      </c>
      <c r="T202" t="s">
        <v>346</v>
      </c>
      <c r="U202" t="s">
        <v>330</v>
      </c>
      <c r="V202" t="s">
        <v>291</v>
      </c>
      <c r="W202" t="str">
        <f t="shared" si="471"/>
        <v/>
      </c>
      <c r="X202" t="str">
        <f t="shared" si="472"/>
        <v/>
      </c>
      <c r="Y202">
        <f t="shared" si="473"/>
        <v>15.3</v>
      </c>
      <c r="Z202">
        <f t="shared" si="474"/>
        <v>18</v>
      </c>
      <c r="AA202">
        <f t="shared" si="475"/>
        <v>15.3</v>
      </c>
      <c r="AB202">
        <f t="shared" si="476"/>
        <v>18</v>
      </c>
      <c r="AC202">
        <f t="shared" si="477"/>
        <v>15.3</v>
      </c>
      <c r="AD202">
        <f t="shared" si="478"/>
        <v>18</v>
      </c>
      <c r="AE202">
        <f t="shared" si="479"/>
        <v>15.3</v>
      </c>
      <c r="AF202">
        <f t="shared" si="480"/>
        <v>18</v>
      </c>
      <c r="AG202">
        <f t="shared" si="481"/>
        <v>15.3</v>
      </c>
      <c r="AH202">
        <f t="shared" si="482"/>
        <v>18</v>
      </c>
      <c r="AI202">
        <f t="shared" si="483"/>
        <v>15.3</v>
      </c>
      <c r="AJ202">
        <f t="shared" si="484"/>
        <v>18</v>
      </c>
      <c r="AK202" t="str">
        <f t="shared" si="485"/>
        <v/>
      </c>
      <c r="AL202" t="str">
        <f t="shared" si="486"/>
        <v>3.3pm-6pm</v>
      </c>
      <c r="AM202" t="str">
        <f t="shared" si="487"/>
        <v>3.3pm-6pm</v>
      </c>
      <c r="AN202" t="str">
        <f t="shared" si="488"/>
        <v>3.3pm-6pm</v>
      </c>
      <c r="AO202" t="str">
        <f t="shared" si="489"/>
        <v>3.3pm-6pm</v>
      </c>
      <c r="AP202" t="str">
        <f t="shared" si="490"/>
        <v>3.3pm-6pm</v>
      </c>
      <c r="AQ202" t="str">
        <f t="shared" si="491"/>
        <v>3.3pm-6pm</v>
      </c>
      <c r="AR202" s="10" t="s">
        <v>663</v>
      </c>
      <c r="AV202" s="4" t="s">
        <v>28</v>
      </c>
      <c r="AW202" s="4" t="s">
        <v>28</v>
      </c>
      <c r="AX202" s="8" t="str">
        <f t="shared" si="492"/>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202" t="str">
        <f t="shared" si="493"/>
        <v/>
      </c>
      <c r="AZ202" t="str">
        <f t="shared" si="494"/>
        <v/>
      </c>
      <c r="BA202" t="str">
        <f t="shared" si="495"/>
        <v/>
      </c>
      <c r="BB202" t="str">
        <f t="shared" si="496"/>
        <v>&lt;img src=@img/drinkicon.png@&gt;</v>
      </c>
      <c r="BC202" t="str">
        <f t="shared" si="497"/>
        <v>&lt;img src=@img/foodicon.png@&gt;</v>
      </c>
      <c r="BD202" t="str">
        <f t="shared" si="498"/>
        <v>&lt;img src=@img/drinkicon.png@&gt;&lt;img src=@img/foodicon.png@&gt;</v>
      </c>
      <c r="BE202" t="str">
        <f t="shared" si="499"/>
        <v>drink food  high larimer</v>
      </c>
      <c r="BF202" t="str">
        <f t="shared" si="500"/>
        <v>Larimer Square</v>
      </c>
      <c r="BG202">
        <v>39.748308999999999</v>
      </c>
      <c r="BH202">
        <v>-104.999083</v>
      </c>
      <c r="BI202" t="str">
        <f t="shared" si="501"/>
        <v>[39.748309,-104.999083],</v>
      </c>
      <c r="BK202" t="str">
        <f t="shared" si="563"/>
        <v/>
      </c>
      <c r="BL202" s="7"/>
    </row>
    <row r="203" spans="2:64" ht="18.75" customHeight="1" x14ac:dyDescent="0.25">
      <c r="B203" t="s">
        <v>1001</v>
      </c>
      <c r="C203" t="s">
        <v>936</v>
      </c>
      <c r="E203" t="s">
        <v>952</v>
      </c>
      <c r="G203" t="s">
        <v>1011</v>
      </c>
      <c r="W203" t="str">
        <f t="shared" si="471"/>
        <v/>
      </c>
      <c r="X203" t="str">
        <f t="shared" si="472"/>
        <v/>
      </c>
      <c r="Y203" t="str">
        <f t="shared" si="473"/>
        <v/>
      </c>
      <c r="Z203" t="str">
        <f t="shared" si="474"/>
        <v/>
      </c>
      <c r="AA203" t="str">
        <f t="shared" si="475"/>
        <v/>
      </c>
      <c r="AB203" t="str">
        <f t="shared" si="476"/>
        <v/>
      </c>
      <c r="AC203" t="str">
        <f t="shared" si="477"/>
        <v/>
      </c>
      <c r="AD203" t="str">
        <f t="shared" si="478"/>
        <v/>
      </c>
      <c r="AE203" t="str">
        <f t="shared" si="479"/>
        <v/>
      </c>
      <c r="AF203" t="str">
        <f t="shared" si="480"/>
        <v/>
      </c>
      <c r="AG203" t="str">
        <f t="shared" si="481"/>
        <v/>
      </c>
      <c r="AH203" t="str">
        <f t="shared" si="482"/>
        <v/>
      </c>
      <c r="AI203" t="str">
        <f t="shared" si="483"/>
        <v/>
      </c>
      <c r="AJ203" t="str">
        <f t="shared" si="484"/>
        <v/>
      </c>
      <c r="AK203" t="str">
        <f t="shared" si="485"/>
        <v/>
      </c>
      <c r="AL203" t="str">
        <f t="shared" si="486"/>
        <v/>
      </c>
      <c r="AM203" t="str">
        <f t="shared" si="487"/>
        <v/>
      </c>
      <c r="AN203" t="str">
        <f t="shared" si="488"/>
        <v/>
      </c>
      <c r="AO203" t="str">
        <f t="shared" si="489"/>
        <v/>
      </c>
      <c r="AP203" t="str">
        <f t="shared" si="490"/>
        <v/>
      </c>
      <c r="AQ203" t="str">
        <f t="shared" si="491"/>
        <v/>
      </c>
      <c r="AR203" t="s">
        <v>1006</v>
      </c>
      <c r="AV203" s="4" t="s">
        <v>29</v>
      </c>
      <c r="AW203" s="4" t="s">
        <v>29</v>
      </c>
      <c r="AX203" s="8" t="str">
        <f t="shared" si="492"/>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203" t="str">
        <f t="shared" si="493"/>
        <v/>
      </c>
      <c r="AZ203" t="str">
        <f t="shared" si="494"/>
        <v/>
      </c>
      <c r="BA203" t="str">
        <f t="shared" si="495"/>
        <v/>
      </c>
      <c r="BB203" t="str">
        <f t="shared" si="496"/>
        <v/>
      </c>
      <c r="BC203" t="str">
        <f t="shared" si="497"/>
        <v/>
      </c>
      <c r="BD203" t="str">
        <f t="shared" si="498"/>
        <v/>
      </c>
      <c r="BE203" t="str">
        <f t="shared" si="499"/>
        <v xml:space="preserve"> med capital</v>
      </c>
      <c r="BF203" t="str">
        <f t="shared" si="500"/>
        <v>Capital Hill</v>
      </c>
      <c r="BG203">
        <v>39.677478000000001</v>
      </c>
      <c r="BH203">
        <v>-104.914182</v>
      </c>
      <c r="BI203" t="str">
        <f t="shared" si="501"/>
        <v>[39.677478,-104.914182],</v>
      </c>
    </row>
    <row r="204" spans="2:64" ht="18.75" customHeight="1" x14ac:dyDescent="0.25">
      <c r="B204" t="s">
        <v>755</v>
      </c>
      <c r="C204" t="s">
        <v>724</v>
      </c>
      <c r="E204" t="s">
        <v>953</v>
      </c>
      <c r="G204" s="12" t="s">
        <v>756</v>
      </c>
      <c r="H204">
        <v>1400</v>
      </c>
      <c r="I204">
        <v>1800</v>
      </c>
      <c r="J204">
        <v>1400</v>
      </c>
      <c r="K204">
        <v>1800</v>
      </c>
      <c r="L204">
        <v>1400</v>
      </c>
      <c r="M204">
        <v>1800</v>
      </c>
      <c r="N204">
        <v>1400</v>
      </c>
      <c r="O204">
        <v>1800</v>
      </c>
      <c r="P204">
        <v>1400</v>
      </c>
      <c r="Q204">
        <v>1800</v>
      </c>
      <c r="R204">
        <v>1400</v>
      </c>
      <c r="S204">
        <v>1800</v>
      </c>
      <c r="T204">
        <v>1400</v>
      </c>
      <c r="U204">
        <v>1800</v>
      </c>
      <c r="V204" s="8" t="s">
        <v>1299</v>
      </c>
      <c r="W204">
        <f t="shared" si="471"/>
        <v>14</v>
      </c>
      <c r="X204">
        <f t="shared" si="472"/>
        <v>18</v>
      </c>
      <c r="Y204">
        <f t="shared" si="473"/>
        <v>14</v>
      </c>
      <c r="Z204">
        <f t="shared" si="474"/>
        <v>18</v>
      </c>
      <c r="AA204">
        <f t="shared" si="475"/>
        <v>14</v>
      </c>
      <c r="AB204">
        <f t="shared" si="476"/>
        <v>18</v>
      </c>
      <c r="AC204">
        <f t="shared" si="477"/>
        <v>14</v>
      </c>
      <c r="AD204">
        <f t="shared" si="478"/>
        <v>18</v>
      </c>
      <c r="AE204">
        <f t="shared" si="479"/>
        <v>14</v>
      </c>
      <c r="AF204">
        <f t="shared" si="480"/>
        <v>18</v>
      </c>
      <c r="AG204">
        <f t="shared" si="481"/>
        <v>14</v>
      </c>
      <c r="AH204">
        <f t="shared" si="482"/>
        <v>18</v>
      </c>
      <c r="AI204">
        <f t="shared" si="483"/>
        <v>14</v>
      </c>
      <c r="AJ204">
        <f t="shared" si="484"/>
        <v>18</v>
      </c>
      <c r="AK204" t="str">
        <f t="shared" si="485"/>
        <v>2pm-6pm</v>
      </c>
      <c r="AL204" t="str">
        <f t="shared" si="486"/>
        <v>2pm-6pm</v>
      </c>
      <c r="AM204" t="str">
        <f t="shared" si="487"/>
        <v>2pm-6pm</v>
      </c>
      <c r="AN204" t="str">
        <f t="shared" si="488"/>
        <v>2pm-6pm</v>
      </c>
      <c r="AO204" t="str">
        <f t="shared" si="489"/>
        <v>2pm-6pm</v>
      </c>
      <c r="AP204" t="str">
        <f t="shared" si="490"/>
        <v>2pm-6pm</v>
      </c>
      <c r="AQ204" t="str">
        <f t="shared" si="491"/>
        <v>2pm-6pm</v>
      </c>
      <c r="AR204" s="13" t="s">
        <v>868</v>
      </c>
      <c r="AV204" s="4" t="s">
        <v>28</v>
      </c>
      <c r="AW204" s="4" t="s">
        <v>28</v>
      </c>
      <c r="AX204" s="8" t="str">
        <f t="shared" si="492"/>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204" t="str">
        <f t="shared" si="493"/>
        <v/>
      </c>
      <c r="AZ204" t="str">
        <f t="shared" si="494"/>
        <v/>
      </c>
      <c r="BA204" t="str">
        <f t="shared" si="495"/>
        <v/>
      </c>
      <c r="BB204" t="str">
        <f t="shared" si="496"/>
        <v>&lt;img src=@img/drinkicon.png@&gt;</v>
      </c>
      <c r="BC204" t="str">
        <f t="shared" si="497"/>
        <v>&lt;img src=@img/foodicon.png@&gt;</v>
      </c>
      <c r="BD204" t="str">
        <f t="shared" si="498"/>
        <v>&lt;img src=@img/drinkicon.png@&gt;&lt;img src=@img/foodicon.png@&gt;</v>
      </c>
      <c r="BE204" t="str">
        <f t="shared" si="499"/>
        <v>drink food  high lowery</v>
      </c>
      <c r="BF204" t="str">
        <f t="shared" si="500"/>
        <v>Lowery</v>
      </c>
      <c r="BG204">
        <v>39.719270999999999</v>
      </c>
      <c r="BH204">
        <v>-104.89708</v>
      </c>
      <c r="BI204" t="str">
        <f t="shared" si="501"/>
        <v>[39.719271,-104.89708],</v>
      </c>
      <c r="BK204" t="str">
        <f>IF(BJ204&gt;0,"&lt;img src=@img/kidicon.png@&gt;","")</f>
        <v/>
      </c>
    </row>
    <row r="205" spans="2:64" ht="18.75" customHeight="1" x14ac:dyDescent="0.25">
      <c r="B205" t="s">
        <v>136</v>
      </c>
      <c r="C205" t="s">
        <v>524</v>
      </c>
      <c r="E205" t="s">
        <v>954</v>
      </c>
      <c r="G205" t="s">
        <v>489</v>
      </c>
      <c r="J205" t="s">
        <v>328</v>
      </c>
      <c r="K205" t="s">
        <v>330</v>
      </c>
      <c r="L205" t="s">
        <v>328</v>
      </c>
      <c r="M205" t="s">
        <v>330</v>
      </c>
      <c r="N205" t="s">
        <v>328</v>
      </c>
      <c r="O205" t="s">
        <v>330</v>
      </c>
      <c r="P205" t="s">
        <v>328</v>
      </c>
      <c r="Q205" t="s">
        <v>330</v>
      </c>
      <c r="R205" t="s">
        <v>328</v>
      </c>
      <c r="S205" t="s">
        <v>330</v>
      </c>
      <c r="V205" t="s">
        <v>292</v>
      </c>
      <c r="W205" t="str">
        <f t="shared" si="471"/>
        <v/>
      </c>
      <c r="X205" t="str">
        <f t="shared" si="472"/>
        <v/>
      </c>
      <c r="Y205">
        <f t="shared" si="473"/>
        <v>15</v>
      </c>
      <c r="Z205">
        <f t="shared" si="474"/>
        <v>18</v>
      </c>
      <c r="AA205">
        <f t="shared" si="475"/>
        <v>15</v>
      </c>
      <c r="AB205">
        <f t="shared" si="476"/>
        <v>18</v>
      </c>
      <c r="AC205">
        <f t="shared" si="477"/>
        <v>15</v>
      </c>
      <c r="AD205">
        <f t="shared" si="478"/>
        <v>18</v>
      </c>
      <c r="AE205">
        <f t="shared" si="479"/>
        <v>15</v>
      </c>
      <c r="AF205">
        <f t="shared" si="480"/>
        <v>18</v>
      </c>
      <c r="AG205">
        <f t="shared" si="481"/>
        <v>15</v>
      </c>
      <c r="AH205">
        <f t="shared" si="482"/>
        <v>18</v>
      </c>
      <c r="AI205" t="str">
        <f t="shared" si="483"/>
        <v/>
      </c>
      <c r="AJ205" t="str">
        <f t="shared" si="484"/>
        <v/>
      </c>
      <c r="AK205" t="str">
        <f t="shared" si="485"/>
        <v/>
      </c>
      <c r="AL205" t="str">
        <f t="shared" si="486"/>
        <v>3pm-6pm</v>
      </c>
      <c r="AM205" t="str">
        <f t="shared" si="487"/>
        <v>3pm-6pm</v>
      </c>
      <c r="AN205" t="str">
        <f t="shared" si="488"/>
        <v>3pm-6pm</v>
      </c>
      <c r="AO205" t="str">
        <f t="shared" si="489"/>
        <v>3pm-6pm</v>
      </c>
      <c r="AP205" t="str">
        <f t="shared" si="490"/>
        <v>3pm-6pm</v>
      </c>
      <c r="AQ205" t="str">
        <f t="shared" si="491"/>
        <v/>
      </c>
      <c r="AR205" s="10" t="s">
        <v>664</v>
      </c>
      <c r="AV205" t="s">
        <v>28</v>
      </c>
      <c r="AW205" t="s">
        <v>28</v>
      </c>
      <c r="AX205" s="8" t="str">
        <f t="shared" si="492"/>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205" t="str">
        <f t="shared" si="493"/>
        <v/>
      </c>
      <c r="AZ205" t="str">
        <f t="shared" si="494"/>
        <v/>
      </c>
      <c r="BA205" t="str">
        <f t="shared" si="495"/>
        <v/>
      </c>
      <c r="BB205" t="str">
        <f t="shared" si="496"/>
        <v>&lt;img src=@img/drinkicon.png@&gt;</v>
      </c>
      <c r="BC205" t="str">
        <f t="shared" si="497"/>
        <v>&lt;img src=@img/foodicon.png@&gt;</v>
      </c>
      <c r="BD205" t="str">
        <f t="shared" si="498"/>
        <v>&lt;img src=@img/drinkicon.png@&gt;&lt;img src=@img/foodicon.png@&gt;</v>
      </c>
      <c r="BE205" t="str">
        <f t="shared" si="499"/>
        <v>drink food  low Washington</v>
      </c>
      <c r="BF205" t="str">
        <f t="shared" si="500"/>
        <v>Washington Park</v>
      </c>
      <c r="BG205">
        <v>39.714562999999998</v>
      </c>
      <c r="BH205">
        <v>-104.975987</v>
      </c>
      <c r="BI205" t="str">
        <f t="shared" si="501"/>
        <v>[39.714563,-104.975987],</v>
      </c>
      <c r="BK205" t="str">
        <f>IF(BJ205&gt;0,"&lt;img src=@img/kidicon.png@&gt;","")</f>
        <v/>
      </c>
      <c r="BL205" s="7"/>
    </row>
    <row r="206" spans="2:64" ht="18.75" customHeight="1" x14ac:dyDescent="0.25">
      <c r="B206" s="6" t="s">
        <v>137</v>
      </c>
      <c r="C206" t="s">
        <v>233</v>
      </c>
      <c r="E206" t="s">
        <v>952</v>
      </c>
      <c r="G206" t="s">
        <v>490</v>
      </c>
      <c r="J206" t="s">
        <v>328</v>
      </c>
      <c r="K206" t="s">
        <v>330</v>
      </c>
      <c r="L206" t="s">
        <v>328</v>
      </c>
      <c r="M206" t="s">
        <v>330</v>
      </c>
      <c r="N206" t="s">
        <v>328</v>
      </c>
      <c r="O206" t="s">
        <v>330</v>
      </c>
      <c r="P206" t="s">
        <v>328</v>
      </c>
      <c r="Q206" t="s">
        <v>330</v>
      </c>
      <c r="R206" t="s">
        <v>328</v>
      </c>
      <c r="S206" t="s">
        <v>330</v>
      </c>
      <c r="V206" t="s">
        <v>293</v>
      </c>
      <c r="W206" t="str">
        <f t="shared" ref="W206:W271" si="627">IF(H206&gt;0,H206/100,"")</f>
        <v/>
      </c>
      <c r="X206" t="str">
        <f t="shared" ref="X206:X271" si="628">IF(I206&gt;0,I206/100,"")</f>
        <v/>
      </c>
      <c r="Y206">
        <f t="shared" ref="Y206:Y271" si="629">IF(J206&gt;0,J206/100,"")</f>
        <v>15</v>
      </c>
      <c r="Z206">
        <f t="shared" ref="Z206:Z271" si="630">IF(K206&gt;0,K206/100,"")</f>
        <v>18</v>
      </c>
      <c r="AA206">
        <f t="shared" ref="AA206:AA271" si="631">IF(L206&gt;0,L206/100,"")</f>
        <v>15</v>
      </c>
      <c r="AB206">
        <f t="shared" ref="AB206:AB271" si="632">IF(M206&gt;0,M206/100,"")</f>
        <v>18</v>
      </c>
      <c r="AC206">
        <f t="shared" ref="AC206:AC271" si="633">IF(N206&gt;0,N206/100,"")</f>
        <v>15</v>
      </c>
      <c r="AD206">
        <f t="shared" ref="AD206:AD271" si="634">IF(O206&gt;0,O206/100,"")</f>
        <v>18</v>
      </c>
      <c r="AE206">
        <f t="shared" ref="AE206:AE271" si="635">IF(P206&gt;0,P206/100,"")</f>
        <v>15</v>
      </c>
      <c r="AF206">
        <f t="shared" ref="AF206:AF271" si="636">IF(Q206&gt;0,Q206/100,"")</f>
        <v>18</v>
      </c>
      <c r="AG206">
        <f t="shared" ref="AG206:AG271" si="637">IF(R206&gt;0,R206/100,"")</f>
        <v>15</v>
      </c>
      <c r="AH206">
        <f t="shared" ref="AH206:AH271" si="638">IF(S206&gt;0,S206/100,"")</f>
        <v>18</v>
      </c>
      <c r="AI206" t="str">
        <f t="shared" ref="AI206:AI271" si="639">IF(T206&gt;0,T206/100,"")</f>
        <v/>
      </c>
      <c r="AJ206" t="str">
        <f t="shared" ref="AJ206:AJ271" si="640">IF(U206&gt;0,U206/100,"")</f>
        <v/>
      </c>
      <c r="AK206" t="str">
        <f t="shared" ref="AK206:AK271" si="641">IF(H206&gt;0,CONCATENATE(IF(W206&lt;=12,W206,W206-12),IF(OR(W206&lt;12,W206=24),"am","pm"),"-",IF(X206&lt;=12,X206,X206-12),IF(OR(X206&lt;12,X206=24),"am","pm")),"")</f>
        <v/>
      </c>
      <c r="AL206" t="str">
        <f t="shared" ref="AL206:AL271" si="642">IF(J206&gt;0,CONCATENATE(IF(Y206&lt;=12,Y206,Y206-12),IF(OR(Y206&lt;12,Y206=24),"am","pm"),"-",IF(Z206&lt;=12,Z206,Z206-12),IF(OR(Z206&lt;12,Z206=24),"am","pm")),"")</f>
        <v>3pm-6pm</v>
      </c>
      <c r="AM206" t="str">
        <f t="shared" ref="AM206:AM271" si="643">IF(L206&gt;0,CONCATENATE(IF(AA206&lt;=12,AA206,AA206-12),IF(OR(AA206&lt;12,AA206=24),"am","pm"),"-",IF(AB206&lt;=12,AB206,AB206-12),IF(OR(AB206&lt;12,AB206=24),"am","pm")),"")</f>
        <v>3pm-6pm</v>
      </c>
      <c r="AN206" t="str">
        <f t="shared" ref="AN206:AN271" si="644">IF(N206&gt;0,CONCATENATE(IF(AC206&lt;=12,AC206,AC206-12),IF(OR(AC206&lt;12,AC206=24),"am","pm"),"-",IF(AD206&lt;=12,AD206,AD206-12),IF(OR(AD206&lt;12,AD206=24),"am","pm")),"")</f>
        <v>3pm-6pm</v>
      </c>
      <c r="AO206" t="str">
        <f t="shared" ref="AO206:AO271" si="645">IF(P206&gt;0,CONCATENATE(IF(AE206&lt;=12,AE206,AE206-12),IF(OR(AE206&lt;12,AE206=24),"am","pm"),"-",IF(AF206&lt;=12,AF206,AF206-12),IF(OR(AF206&lt;12,AF206=24),"am","pm")),"")</f>
        <v>3pm-6pm</v>
      </c>
      <c r="AP206" t="str">
        <f t="shared" ref="AP206:AP271" si="646">IF(R206&gt;0,CONCATENATE(IF(AG206&lt;=12,AG206,AG206-12),IF(OR(AG206&lt;12,AG206=24),"am","pm"),"-",IF(AH206&lt;=12,AH206,AH206-12),IF(OR(AH206&lt;12,AH206=24),"am","pm")),"")</f>
        <v>3pm-6pm</v>
      </c>
      <c r="AQ206" t="str">
        <f t="shared" ref="AQ206:AQ271" si="647">IF(T206&gt;0,CONCATENATE(IF(AI206&lt;=12,AI206,AI206-12),IF(OR(AI206&lt;12,AI206=24),"am","pm"),"-",IF(AJ206&lt;=12,AJ206,AJ206-12),IF(OR(AJ206&lt;12,AJ206=24),"am","pm")),"")</f>
        <v/>
      </c>
      <c r="AR206" t="s">
        <v>665</v>
      </c>
      <c r="AV206" s="4" t="s">
        <v>28</v>
      </c>
      <c r="AW206" s="4" t="s">
        <v>28</v>
      </c>
      <c r="AX206" s="8" t="str">
        <f t="shared" ref="AX206:AX271" si="648">CONCATENATE("{
    'name': """,B206,""",
    'area': ","""",C206,""",",
"'hours': {
      'sunday-start':","""",H206,"""",", 'sunday-end':","""",I206,"""",", 'monday-start':","""",J206,"""",", 'monday-end':","""",K206,"""",", 'tuesday-start':","""",L206,"""",", 'tuesday-end':","""",M206,""", 'wednesday-start':","""",N206,""", 'wednesday-end':","""",O206,""", 'thursday-start':","""",P206,""", 'thursday-end':","""",Q206,""", 'friday-start':","""",R206,""", 'friday-end':","""",S206,""", 'saturday-start':","""",T206,""", 'saturday-end':","""",U206,"""","},","  'description': ","""",V206,"""",", 'link':","""",AR206,"""",", 'pricing':","""",E206,"""",",   'phone-number': ","""",F206,"""",", 'address': ","""",G206,"""",", 'other-amenities': [","'",AS206,"','",AT206,"','",AU206,"'","]",", 'has-drink':",AV206,", 'has-food':",AW206,"},")</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6" t="str">
        <f t="shared" ref="AY206:AY271" si="649">IF(AS206&gt;0,"&lt;img src=@img/outdoor.png@&gt;","")</f>
        <v/>
      </c>
      <c r="AZ206" t="str">
        <f t="shared" ref="AZ206:AZ271" si="650">IF(AT206&gt;0,"&lt;img src=@img/pets.png@&gt;","")</f>
        <v/>
      </c>
      <c r="BA206" t="str">
        <f t="shared" ref="BA206:BA271" si="651">IF(AU206="hard","&lt;img src=@img/hard.png@&gt;",IF(AU206="medium","&lt;img src=@img/medium.png@&gt;",IF(AU206="easy","&lt;img src=@img/easy.png@&gt;","")))</f>
        <v/>
      </c>
      <c r="BB206" t="str">
        <f t="shared" ref="BB206:BB271" si="652">IF(AV206="true","&lt;img src=@img/drinkicon.png@&gt;","")</f>
        <v>&lt;img src=@img/drinkicon.png@&gt;</v>
      </c>
      <c r="BC206" t="str">
        <f t="shared" ref="BC206:BC271" si="653">IF(AW206="true","&lt;img src=@img/foodicon.png@&gt;","")</f>
        <v>&lt;img src=@img/foodicon.png@&gt;</v>
      </c>
      <c r="BD206" t="str">
        <f t="shared" ref="BD206:BD271" si="654">CONCATENATE(AY206,AZ206,BA206,BB206,BC206,BK206)</f>
        <v>&lt;img src=@img/drinkicon.png@&gt;&lt;img src=@img/foodicon.png@&gt;</v>
      </c>
      <c r="BE206" t="str">
        <f t="shared" ref="BE206:BE271" si="655">CONCATENATE(IF(AS206&gt;0,"outdoor ",""),IF(AT206&gt;0,"pet ",""),IF(AV206="true","drink ",""),IF(AW206="true","food ",""),AU206," ",E206," ",C206,IF(BJ206=TRUE," kid",""))</f>
        <v>drink food  med Lakewood</v>
      </c>
      <c r="BF206" t="str">
        <f t="shared" ref="BF206:BF271" si="656">IF(C206="highlands","Highlands",IF(C206="Washington","Washington Park",IF(C206="Downtown","Downtown",IF(C206="city","City Park",IF(C206="Uptown","Uptown",IF(C206="capital","Capital Hill",IF(C206="Ballpark","Ballpark",IF(C206="LoDo","LoDo",IF(C206="ranch","Highlands Ranch",IF(C206="five","Five Points",IF(C206="stapleton","Stapleton",IF(C206="Cherry","Cherry Creek",IF(C206="dtc","DTC",IF(C206="Baker","Baker",IF(C206="Lakewood","Lakewood",IF(C206="Westminster","Westminster",IF(C206="lowery","Lowery",IF(C206="meadows","Park Meadows",IF(C206="larimer","Larimer Square",IF(C206="RiNo","RiNo",IF(C206="aurora","Aurora","")))))))))))))))))))))</f>
        <v>Lakewood</v>
      </c>
      <c r="BG206">
        <v>39.650627</v>
      </c>
      <c r="BH206">
        <v>-105.08063</v>
      </c>
      <c r="BI206" t="str">
        <f t="shared" ref="BI206:BI271" si="657">CONCATENATE("[",BG206,",",BH206,"],")</f>
        <v>[39.650627,-105.08063],</v>
      </c>
      <c r="BK206" t="str">
        <f>IF(BJ206&gt;0,"&lt;img src=@img/kidicon.png@&gt;","")</f>
        <v/>
      </c>
      <c r="BL206" s="7"/>
    </row>
    <row r="207" spans="2:64" ht="18.75" customHeight="1" x14ac:dyDescent="0.25">
      <c r="B207" t="s">
        <v>138</v>
      </c>
      <c r="C207" t="s">
        <v>718</v>
      </c>
      <c r="E207" t="s">
        <v>952</v>
      </c>
      <c r="G207" t="s">
        <v>491</v>
      </c>
      <c r="J207" t="s">
        <v>328</v>
      </c>
      <c r="K207" t="s">
        <v>330</v>
      </c>
      <c r="L207" t="s">
        <v>328</v>
      </c>
      <c r="M207" t="s">
        <v>330</v>
      </c>
      <c r="N207" t="s">
        <v>328</v>
      </c>
      <c r="O207" t="s">
        <v>330</v>
      </c>
      <c r="P207" t="s">
        <v>328</v>
      </c>
      <c r="Q207" t="s">
        <v>330</v>
      </c>
      <c r="R207" t="s">
        <v>328</v>
      </c>
      <c r="S207" t="s">
        <v>330</v>
      </c>
      <c r="V207" t="s">
        <v>293</v>
      </c>
      <c r="W207" t="str">
        <f t="shared" si="627"/>
        <v/>
      </c>
      <c r="X207" t="str">
        <f t="shared" si="628"/>
        <v/>
      </c>
      <c r="Y207">
        <f t="shared" si="629"/>
        <v>15</v>
      </c>
      <c r="Z207">
        <f t="shared" si="630"/>
        <v>18</v>
      </c>
      <c r="AA207">
        <f t="shared" si="631"/>
        <v>15</v>
      </c>
      <c r="AB207">
        <f t="shared" si="632"/>
        <v>18</v>
      </c>
      <c r="AC207">
        <f t="shared" si="633"/>
        <v>15</v>
      </c>
      <c r="AD207">
        <f t="shared" si="634"/>
        <v>18</v>
      </c>
      <c r="AE207">
        <f t="shared" si="635"/>
        <v>15</v>
      </c>
      <c r="AF207">
        <f t="shared" si="636"/>
        <v>18</v>
      </c>
      <c r="AG207">
        <f t="shared" si="637"/>
        <v>15</v>
      </c>
      <c r="AH207">
        <f t="shared" si="638"/>
        <v>18</v>
      </c>
      <c r="AI207" t="str">
        <f t="shared" si="639"/>
        <v/>
      </c>
      <c r="AJ207" t="str">
        <f t="shared" si="640"/>
        <v/>
      </c>
      <c r="AK207" t="str">
        <f t="shared" si="641"/>
        <v/>
      </c>
      <c r="AL207" t="str">
        <f t="shared" si="642"/>
        <v>3pm-6pm</v>
      </c>
      <c r="AM207" t="str">
        <f t="shared" si="643"/>
        <v>3pm-6pm</v>
      </c>
      <c r="AN207" t="str">
        <f t="shared" si="644"/>
        <v>3pm-6pm</v>
      </c>
      <c r="AO207" t="str">
        <f t="shared" si="645"/>
        <v>3pm-6pm</v>
      </c>
      <c r="AP207" t="str">
        <f t="shared" si="646"/>
        <v>3pm-6pm</v>
      </c>
      <c r="AQ207" t="str">
        <f t="shared" si="647"/>
        <v/>
      </c>
      <c r="AR207" s="10" t="s">
        <v>666</v>
      </c>
      <c r="AV207" t="s">
        <v>28</v>
      </c>
      <c r="AW207" t="s">
        <v>28</v>
      </c>
      <c r="AX207" s="8" t="str">
        <f t="shared" si="64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7" t="str">
        <f t="shared" si="649"/>
        <v/>
      </c>
      <c r="AZ207" t="str">
        <f t="shared" si="650"/>
        <v/>
      </c>
      <c r="BA207" t="str">
        <f t="shared" si="651"/>
        <v/>
      </c>
      <c r="BB207" t="str">
        <f t="shared" si="652"/>
        <v>&lt;img src=@img/drinkicon.png@&gt;</v>
      </c>
      <c r="BC207" t="str">
        <f t="shared" si="653"/>
        <v>&lt;img src=@img/foodicon.png@&gt;</v>
      </c>
      <c r="BD207" t="str">
        <f t="shared" si="654"/>
        <v>&lt;img src=@img/drinkicon.png@&gt;&lt;img src=@img/foodicon.png@&gt;</v>
      </c>
      <c r="BE207" t="str">
        <f t="shared" si="655"/>
        <v>drink food  med ranch</v>
      </c>
      <c r="BF207" t="str">
        <f t="shared" si="656"/>
        <v>Highlands Ranch</v>
      </c>
      <c r="BG207">
        <v>39.571725999999998</v>
      </c>
      <c r="BH207">
        <v>-104.989041</v>
      </c>
      <c r="BI207" t="str">
        <f t="shared" si="657"/>
        <v>[39.571726,-104.989041],</v>
      </c>
      <c r="BK207" t="str">
        <f>IF(BJ207&gt;0,"&lt;img src=@img/kidicon.png@&gt;","")</f>
        <v/>
      </c>
      <c r="BL207" s="7"/>
    </row>
    <row r="208" spans="2:64" ht="18.75" customHeight="1" x14ac:dyDescent="0.25">
      <c r="B208" t="s">
        <v>139</v>
      </c>
      <c r="C208" t="s">
        <v>233</v>
      </c>
      <c r="E208" t="s">
        <v>952</v>
      </c>
      <c r="G208" t="s">
        <v>492</v>
      </c>
      <c r="J208" t="s">
        <v>335</v>
      </c>
      <c r="K208" t="s">
        <v>330</v>
      </c>
      <c r="L208" t="s">
        <v>335</v>
      </c>
      <c r="M208" t="s">
        <v>330</v>
      </c>
      <c r="N208" t="s">
        <v>335</v>
      </c>
      <c r="O208" t="s">
        <v>330</v>
      </c>
      <c r="P208" t="s">
        <v>335</v>
      </c>
      <c r="Q208" t="s">
        <v>330</v>
      </c>
      <c r="R208" t="s">
        <v>335</v>
      </c>
      <c r="S208" t="s">
        <v>330</v>
      </c>
      <c r="V208" t="s">
        <v>293</v>
      </c>
      <c r="W208" t="str">
        <f t="shared" si="627"/>
        <v/>
      </c>
      <c r="X208" t="str">
        <f t="shared" si="628"/>
        <v/>
      </c>
      <c r="Y208">
        <f t="shared" si="629"/>
        <v>16</v>
      </c>
      <c r="Z208">
        <f t="shared" si="630"/>
        <v>18</v>
      </c>
      <c r="AA208">
        <f t="shared" si="631"/>
        <v>16</v>
      </c>
      <c r="AB208">
        <f t="shared" si="632"/>
        <v>18</v>
      </c>
      <c r="AC208">
        <f t="shared" si="633"/>
        <v>16</v>
      </c>
      <c r="AD208">
        <f t="shared" si="634"/>
        <v>18</v>
      </c>
      <c r="AE208">
        <f t="shared" si="635"/>
        <v>16</v>
      </c>
      <c r="AF208">
        <f t="shared" si="636"/>
        <v>18</v>
      </c>
      <c r="AG208">
        <f t="shared" si="637"/>
        <v>16</v>
      </c>
      <c r="AH208">
        <f t="shared" si="638"/>
        <v>18</v>
      </c>
      <c r="AI208" t="str">
        <f t="shared" si="639"/>
        <v/>
      </c>
      <c r="AJ208" t="str">
        <f t="shared" si="640"/>
        <v/>
      </c>
      <c r="AK208" t="str">
        <f t="shared" si="641"/>
        <v/>
      </c>
      <c r="AL208" t="str">
        <f t="shared" si="642"/>
        <v>4pm-6pm</v>
      </c>
      <c r="AM208" t="str">
        <f t="shared" si="643"/>
        <v>4pm-6pm</v>
      </c>
      <c r="AN208" t="str">
        <f t="shared" si="644"/>
        <v>4pm-6pm</v>
      </c>
      <c r="AO208" t="str">
        <f t="shared" si="645"/>
        <v>4pm-6pm</v>
      </c>
      <c r="AP208" t="str">
        <f t="shared" si="646"/>
        <v>4pm-6pm</v>
      </c>
      <c r="AQ208" t="str">
        <f t="shared" si="647"/>
        <v/>
      </c>
      <c r="AR208" t="s">
        <v>667</v>
      </c>
      <c r="AV208" t="s">
        <v>28</v>
      </c>
      <c r="AW208" t="s">
        <v>28</v>
      </c>
      <c r="AX208" s="8" t="str">
        <f t="shared" si="64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8" t="str">
        <f t="shared" si="649"/>
        <v/>
      </c>
      <c r="AZ208" t="str">
        <f t="shared" si="650"/>
        <v/>
      </c>
      <c r="BA208" t="str">
        <f t="shared" si="651"/>
        <v/>
      </c>
      <c r="BB208" t="str">
        <f t="shared" si="652"/>
        <v>&lt;img src=@img/drinkicon.png@&gt;</v>
      </c>
      <c r="BC208" t="str">
        <f t="shared" si="653"/>
        <v>&lt;img src=@img/foodicon.png@&gt;</v>
      </c>
      <c r="BD208" t="str">
        <f t="shared" si="654"/>
        <v>&lt;img src=@img/drinkicon.png@&gt;&lt;img src=@img/foodicon.png@&gt;</v>
      </c>
      <c r="BE208" t="str">
        <f t="shared" si="655"/>
        <v>drink food  med Lakewood</v>
      </c>
      <c r="BF208" t="str">
        <f t="shared" si="656"/>
        <v>Lakewood</v>
      </c>
      <c r="BG208">
        <v>39.717309999999998</v>
      </c>
      <c r="BH208">
        <v>-105.133662</v>
      </c>
      <c r="BI208" t="str">
        <f t="shared" si="657"/>
        <v>[39.71731,-105.133662],</v>
      </c>
      <c r="BK208" t="str">
        <f>IF(BJ208&gt;0,"&lt;img src=@img/kidicon.png@&gt;","")</f>
        <v/>
      </c>
      <c r="BL208" s="7"/>
    </row>
    <row r="209" spans="2:64" ht="18.75" customHeight="1" x14ac:dyDescent="0.25">
      <c r="B209" t="s">
        <v>1065</v>
      </c>
      <c r="C209" t="s">
        <v>719</v>
      </c>
      <c r="E209" t="s">
        <v>952</v>
      </c>
      <c r="G209" t="s">
        <v>1068</v>
      </c>
      <c r="H209">
        <v>1600</v>
      </c>
      <c r="I209">
        <v>1800</v>
      </c>
      <c r="N209">
        <v>1600</v>
      </c>
      <c r="O209">
        <v>1800</v>
      </c>
      <c r="P209">
        <v>1600</v>
      </c>
      <c r="Q209">
        <v>1800</v>
      </c>
      <c r="R209">
        <v>1600</v>
      </c>
      <c r="S209">
        <v>1800</v>
      </c>
      <c r="V209" t="s">
        <v>1066</v>
      </c>
      <c r="W209">
        <f t="shared" si="627"/>
        <v>16</v>
      </c>
      <c r="X209">
        <f t="shared" si="628"/>
        <v>18</v>
      </c>
      <c r="Y209" t="str">
        <f t="shared" si="629"/>
        <v/>
      </c>
      <c r="Z209" t="str">
        <f t="shared" si="630"/>
        <v/>
      </c>
      <c r="AA209" t="str">
        <f t="shared" si="631"/>
        <v/>
      </c>
      <c r="AB209" t="str">
        <f t="shared" si="632"/>
        <v/>
      </c>
      <c r="AC209">
        <f t="shared" si="633"/>
        <v>16</v>
      </c>
      <c r="AD209">
        <f t="shared" si="634"/>
        <v>18</v>
      </c>
      <c r="AE209">
        <f t="shared" si="635"/>
        <v>16</v>
      </c>
      <c r="AF209">
        <f t="shared" si="636"/>
        <v>18</v>
      </c>
      <c r="AG209">
        <f t="shared" si="637"/>
        <v>16</v>
      </c>
      <c r="AH209">
        <f t="shared" si="638"/>
        <v>18</v>
      </c>
      <c r="AI209" t="str">
        <f t="shared" si="639"/>
        <v/>
      </c>
      <c r="AJ209" t="str">
        <f t="shared" si="640"/>
        <v/>
      </c>
      <c r="AK209" t="str">
        <f t="shared" si="641"/>
        <v>4pm-6pm</v>
      </c>
      <c r="AL209" t="str">
        <f t="shared" si="642"/>
        <v/>
      </c>
      <c r="AM209" t="str">
        <f t="shared" si="643"/>
        <v/>
      </c>
      <c r="AN209" t="str">
        <f t="shared" si="644"/>
        <v>4pm-6pm</v>
      </c>
      <c r="AO209" t="str">
        <f t="shared" si="645"/>
        <v>4pm-6pm</v>
      </c>
      <c r="AP209" t="str">
        <f t="shared" si="646"/>
        <v>4pm-6pm</v>
      </c>
      <c r="AQ209" t="str">
        <f t="shared" si="647"/>
        <v/>
      </c>
      <c r="AR209" t="s">
        <v>1067</v>
      </c>
      <c r="AV209" s="4" t="s">
        <v>28</v>
      </c>
      <c r="AW209" s="4" t="s">
        <v>28</v>
      </c>
      <c r="AX209" s="8" t="str">
        <f t="shared" si="64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9" t="str">
        <f t="shared" si="649"/>
        <v/>
      </c>
      <c r="AZ209" t="str">
        <f t="shared" si="650"/>
        <v/>
      </c>
      <c r="BA209" t="str">
        <f t="shared" si="651"/>
        <v/>
      </c>
      <c r="BB209" t="str">
        <f t="shared" si="652"/>
        <v>&lt;img src=@img/drinkicon.png@&gt;</v>
      </c>
      <c r="BC209" t="str">
        <f t="shared" si="653"/>
        <v>&lt;img src=@img/foodicon.png@&gt;</v>
      </c>
      <c r="BD209" t="str">
        <f t="shared" si="654"/>
        <v>&lt;img src=@img/drinkicon.png@&gt;&lt;img src=@img/foodicon.png@&gt;</v>
      </c>
      <c r="BE209" t="str">
        <f t="shared" si="655"/>
        <v>drink food  med highlands</v>
      </c>
      <c r="BF209" t="str">
        <f t="shared" si="656"/>
        <v>Highlands</v>
      </c>
      <c r="BG209">
        <v>39.763539999999999</v>
      </c>
      <c r="BH209">
        <v>-105.01106</v>
      </c>
      <c r="BI209" t="str">
        <f t="shared" si="657"/>
        <v>[39.76354,-105.01106],</v>
      </c>
    </row>
    <row r="210" spans="2:64" ht="18.75" customHeight="1" x14ac:dyDescent="0.25">
      <c r="B210" t="s">
        <v>1076</v>
      </c>
      <c r="C210" t="s">
        <v>523</v>
      </c>
      <c r="E210" t="s">
        <v>952</v>
      </c>
      <c r="G210" t="s">
        <v>1077</v>
      </c>
      <c r="H210">
        <v>1500</v>
      </c>
      <c r="I210">
        <v>1800</v>
      </c>
      <c r="J210">
        <v>1500</v>
      </c>
      <c r="K210">
        <v>1800</v>
      </c>
      <c r="L210">
        <v>1500</v>
      </c>
      <c r="M210">
        <v>1800</v>
      </c>
      <c r="N210">
        <v>1500</v>
      </c>
      <c r="O210">
        <v>1800</v>
      </c>
      <c r="P210">
        <v>1500</v>
      </c>
      <c r="Q210">
        <v>1800</v>
      </c>
      <c r="R210">
        <v>1500</v>
      </c>
      <c r="S210">
        <v>1800</v>
      </c>
      <c r="T210">
        <v>1500</v>
      </c>
      <c r="U210">
        <v>1800</v>
      </c>
      <c r="V210" t="s">
        <v>1078</v>
      </c>
      <c r="W210">
        <f t="shared" si="627"/>
        <v>15</v>
      </c>
      <c r="X210">
        <f t="shared" si="628"/>
        <v>18</v>
      </c>
      <c r="Y210">
        <f t="shared" si="629"/>
        <v>15</v>
      </c>
      <c r="Z210">
        <f t="shared" si="630"/>
        <v>18</v>
      </c>
      <c r="AA210">
        <f t="shared" si="631"/>
        <v>15</v>
      </c>
      <c r="AB210">
        <f t="shared" si="632"/>
        <v>18</v>
      </c>
      <c r="AC210">
        <f t="shared" si="633"/>
        <v>15</v>
      </c>
      <c r="AD210">
        <f t="shared" si="634"/>
        <v>18</v>
      </c>
      <c r="AE210">
        <f t="shared" si="635"/>
        <v>15</v>
      </c>
      <c r="AF210">
        <f t="shared" si="636"/>
        <v>18</v>
      </c>
      <c r="AG210">
        <f t="shared" si="637"/>
        <v>15</v>
      </c>
      <c r="AH210">
        <f t="shared" si="638"/>
        <v>18</v>
      </c>
      <c r="AI210">
        <f t="shared" si="639"/>
        <v>15</v>
      </c>
      <c r="AJ210">
        <f t="shared" si="640"/>
        <v>18</v>
      </c>
      <c r="AK210" t="str">
        <f t="shared" si="641"/>
        <v>3pm-6pm</v>
      </c>
      <c r="AL210" t="str">
        <f t="shared" si="642"/>
        <v>3pm-6pm</v>
      </c>
      <c r="AM210" t="str">
        <f t="shared" si="643"/>
        <v>3pm-6pm</v>
      </c>
      <c r="AN210" t="str">
        <f t="shared" si="644"/>
        <v>3pm-6pm</v>
      </c>
      <c r="AO210" t="str">
        <f t="shared" si="645"/>
        <v>3pm-6pm</v>
      </c>
      <c r="AP210" t="str">
        <f t="shared" si="646"/>
        <v>3pm-6pm</v>
      </c>
      <c r="AQ210" t="str">
        <f t="shared" si="647"/>
        <v>3pm-6pm</v>
      </c>
      <c r="AR210" s="1" t="s">
        <v>1079</v>
      </c>
      <c r="AV210" s="4" t="s">
        <v>28</v>
      </c>
      <c r="AW210" s="4" t="s">
        <v>28</v>
      </c>
      <c r="AX210" s="8" t="str">
        <f t="shared" si="64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10" t="str">
        <f t="shared" si="649"/>
        <v/>
      </c>
      <c r="AZ210" t="str">
        <f t="shared" si="650"/>
        <v/>
      </c>
      <c r="BA210" t="str">
        <f t="shared" si="651"/>
        <v/>
      </c>
      <c r="BB210" t="str">
        <f t="shared" si="652"/>
        <v>&lt;img src=@img/drinkicon.png@&gt;</v>
      </c>
      <c r="BC210" t="str">
        <f t="shared" si="653"/>
        <v>&lt;img src=@img/foodicon.png@&gt;</v>
      </c>
      <c r="BD210" t="str">
        <f t="shared" si="654"/>
        <v>&lt;img src=@img/drinkicon.png@&gt;&lt;img src=@img/foodicon.png@&gt;</v>
      </c>
      <c r="BE210" t="str">
        <f t="shared" si="655"/>
        <v>drink food  med Cherry</v>
      </c>
      <c r="BF210" t="str">
        <f t="shared" si="656"/>
        <v>Cherry Creek</v>
      </c>
      <c r="BG210">
        <v>39.717610000000001</v>
      </c>
      <c r="BH210">
        <v>-104.94761</v>
      </c>
      <c r="BI210" t="str">
        <f t="shared" si="657"/>
        <v>[39.71761,-104.94761],</v>
      </c>
    </row>
    <row r="211" spans="2:64" ht="18.75" customHeight="1" x14ac:dyDescent="0.25">
      <c r="B211" t="s">
        <v>1254</v>
      </c>
      <c r="C211" t="s">
        <v>228</v>
      </c>
      <c r="E211" t="s">
        <v>952</v>
      </c>
      <c r="G211" t="s">
        <v>493</v>
      </c>
      <c r="J211" t="s">
        <v>338</v>
      </c>
      <c r="K211" t="s">
        <v>330</v>
      </c>
      <c r="L211" t="s">
        <v>338</v>
      </c>
      <c r="M211" t="s">
        <v>330</v>
      </c>
      <c r="N211" t="s">
        <v>338</v>
      </c>
      <c r="O211" t="s">
        <v>330</v>
      </c>
      <c r="P211" t="s">
        <v>338</v>
      </c>
      <c r="Q211" t="s">
        <v>330</v>
      </c>
      <c r="R211" t="s">
        <v>338</v>
      </c>
      <c r="S211" t="s">
        <v>330</v>
      </c>
      <c r="V211" t="s">
        <v>294</v>
      </c>
      <c r="W211" t="str">
        <f t="shared" si="627"/>
        <v/>
      </c>
      <c r="X211" t="str">
        <f t="shared" si="628"/>
        <v/>
      </c>
      <c r="Y211">
        <f t="shared" si="629"/>
        <v>14</v>
      </c>
      <c r="Z211">
        <f t="shared" si="630"/>
        <v>18</v>
      </c>
      <c r="AA211">
        <f t="shared" si="631"/>
        <v>14</v>
      </c>
      <c r="AB211">
        <f t="shared" si="632"/>
        <v>18</v>
      </c>
      <c r="AC211">
        <f t="shared" si="633"/>
        <v>14</v>
      </c>
      <c r="AD211">
        <f t="shared" si="634"/>
        <v>18</v>
      </c>
      <c r="AE211">
        <f t="shared" si="635"/>
        <v>14</v>
      </c>
      <c r="AF211">
        <f t="shared" si="636"/>
        <v>18</v>
      </c>
      <c r="AG211">
        <f t="shared" si="637"/>
        <v>14</v>
      </c>
      <c r="AH211">
        <f t="shared" si="638"/>
        <v>18</v>
      </c>
      <c r="AI211" t="str">
        <f t="shared" si="639"/>
        <v/>
      </c>
      <c r="AJ211" t="str">
        <f t="shared" si="640"/>
        <v/>
      </c>
      <c r="AK211" t="str">
        <f t="shared" si="641"/>
        <v/>
      </c>
      <c r="AL211" t="str">
        <f t="shared" si="642"/>
        <v>2pm-6pm</v>
      </c>
      <c r="AM211" t="str">
        <f t="shared" si="643"/>
        <v>2pm-6pm</v>
      </c>
      <c r="AN211" t="str">
        <f t="shared" si="644"/>
        <v>2pm-6pm</v>
      </c>
      <c r="AO211" t="str">
        <f t="shared" si="645"/>
        <v>2pm-6pm</v>
      </c>
      <c r="AP211" t="str">
        <f t="shared" si="646"/>
        <v>2pm-6pm</v>
      </c>
      <c r="AQ211" t="str">
        <f t="shared" si="647"/>
        <v/>
      </c>
      <c r="AR211" t="s">
        <v>668</v>
      </c>
      <c r="AV211" t="s">
        <v>28</v>
      </c>
      <c r="AW211" t="s">
        <v>28</v>
      </c>
      <c r="AX211" s="8" t="str">
        <f t="shared" si="64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11" t="str">
        <f t="shared" si="649"/>
        <v/>
      </c>
      <c r="AZ211" t="str">
        <f t="shared" si="650"/>
        <v/>
      </c>
      <c r="BA211" t="str">
        <f t="shared" si="651"/>
        <v/>
      </c>
      <c r="BB211" t="str">
        <f t="shared" si="652"/>
        <v>&lt;img src=@img/drinkicon.png@&gt;</v>
      </c>
      <c r="BC211" t="str">
        <f t="shared" si="653"/>
        <v>&lt;img src=@img/foodicon.png@&gt;</v>
      </c>
      <c r="BD211" t="str">
        <f t="shared" si="654"/>
        <v>&lt;img src=@img/drinkicon.png@&gt;&lt;img src=@img/foodicon.png@&gt;</v>
      </c>
      <c r="BE211" t="str">
        <f t="shared" si="655"/>
        <v>drink food  med Ballpark</v>
      </c>
      <c r="BF211" t="str">
        <f t="shared" si="656"/>
        <v>Ballpark</v>
      </c>
      <c r="BG211">
        <v>39.752623</v>
      </c>
      <c r="BH211">
        <v>-104.991974</v>
      </c>
      <c r="BI211" t="str">
        <f t="shared" si="657"/>
        <v>[39.752623,-104.991974],</v>
      </c>
      <c r="BK211" t="str">
        <f>IF(BJ211&gt;0,"&lt;img src=@img/kidicon.png@&gt;","")</f>
        <v/>
      </c>
      <c r="BL211" s="7"/>
    </row>
    <row r="212" spans="2:64" ht="18.75" customHeight="1" x14ac:dyDescent="0.25">
      <c r="B212" t="s">
        <v>1054</v>
      </c>
      <c r="C212" t="s">
        <v>1047</v>
      </c>
      <c r="E212" t="s">
        <v>952</v>
      </c>
      <c r="G212" t="s">
        <v>1055</v>
      </c>
      <c r="J212">
        <v>1500</v>
      </c>
      <c r="K212">
        <v>1800</v>
      </c>
      <c r="L212">
        <v>1500</v>
      </c>
      <c r="M212">
        <v>1800</v>
      </c>
      <c r="N212">
        <v>1500</v>
      </c>
      <c r="O212">
        <v>1800</v>
      </c>
      <c r="P212">
        <v>1500</v>
      </c>
      <c r="Q212">
        <v>1800</v>
      </c>
      <c r="R212">
        <v>1500</v>
      </c>
      <c r="S212">
        <v>1800</v>
      </c>
      <c r="V212" t="s">
        <v>1159</v>
      </c>
      <c r="W212" t="str">
        <f t="shared" si="627"/>
        <v/>
      </c>
      <c r="X212" t="str">
        <f t="shared" si="628"/>
        <v/>
      </c>
      <c r="Y212">
        <f t="shared" si="629"/>
        <v>15</v>
      </c>
      <c r="Z212">
        <f t="shared" si="630"/>
        <v>18</v>
      </c>
      <c r="AA212">
        <f t="shared" si="631"/>
        <v>15</v>
      </c>
      <c r="AB212">
        <f t="shared" si="632"/>
        <v>18</v>
      </c>
      <c r="AC212">
        <f t="shared" si="633"/>
        <v>15</v>
      </c>
      <c r="AD212">
        <f t="shared" si="634"/>
        <v>18</v>
      </c>
      <c r="AE212">
        <f t="shared" si="635"/>
        <v>15</v>
      </c>
      <c r="AF212">
        <f t="shared" si="636"/>
        <v>18</v>
      </c>
      <c r="AG212">
        <f t="shared" si="637"/>
        <v>15</v>
      </c>
      <c r="AH212">
        <f t="shared" si="638"/>
        <v>18</v>
      </c>
      <c r="AI212" t="str">
        <f t="shared" si="639"/>
        <v/>
      </c>
      <c r="AJ212" t="str">
        <f t="shared" si="640"/>
        <v/>
      </c>
      <c r="AK212" t="str">
        <f t="shared" si="641"/>
        <v/>
      </c>
      <c r="AL212" t="str">
        <f t="shared" si="642"/>
        <v>3pm-6pm</v>
      </c>
      <c r="AM212" t="str">
        <f t="shared" si="643"/>
        <v>3pm-6pm</v>
      </c>
      <c r="AN212" t="str">
        <f t="shared" si="644"/>
        <v>3pm-6pm</v>
      </c>
      <c r="AO212" t="str">
        <f t="shared" si="645"/>
        <v>3pm-6pm</v>
      </c>
      <c r="AP212" t="str">
        <f t="shared" si="646"/>
        <v>3pm-6pm</v>
      </c>
      <c r="AQ212" t="str">
        <f t="shared" si="647"/>
        <v/>
      </c>
      <c r="AR212" s="1" t="s">
        <v>1056</v>
      </c>
      <c r="AV212" s="4" t="s">
        <v>28</v>
      </c>
      <c r="AW212" s="4" t="s">
        <v>28</v>
      </c>
      <c r="AX212" s="8" t="str">
        <f t="shared" si="64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12" t="str">
        <f t="shared" si="649"/>
        <v/>
      </c>
      <c r="AZ212" t="str">
        <f t="shared" si="650"/>
        <v/>
      </c>
      <c r="BA212" t="str">
        <f t="shared" si="651"/>
        <v/>
      </c>
      <c r="BB212" t="str">
        <f t="shared" si="652"/>
        <v>&lt;img src=@img/drinkicon.png@&gt;</v>
      </c>
      <c r="BC212" t="str">
        <f t="shared" si="653"/>
        <v>&lt;img src=@img/foodicon.png@&gt;</v>
      </c>
      <c r="BD212" t="str">
        <f t="shared" si="654"/>
        <v>&lt;img src=@img/drinkicon.png@&gt;&lt;img src=@img/foodicon.png@&gt;</v>
      </c>
      <c r="BE212" t="str">
        <f t="shared" si="655"/>
        <v>drink food  med lodo</v>
      </c>
      <c r="BF212" t="str">
        <f t="shared" si="656"/>
        <v>LoDo</v>
      </c>
      <c r="BG212">
        <v>39.748190000000001</v>
      </c>
      <c r="BH212">
        <v>-104.99897</v>
      </c>
      <c r="BI212" t="str">
        <f t="shared" si="657"/>
        <v>[39.74819,-104.99897],</v>
      </c>
    </row>
    <row r="213" spans="2:64" ht="18.75" customHeight="1" x14ac:dyDescent="0.25">
      <c r="B213" t="s">
        <v>87</v>
      </c>
      <c r="C213" t="s">
        <v>218</v>
      </c>
      <c r="E213" t="s">
        <v>952</v>
      </c>
      <c r="G213" t="s">
        <v>413</v>
      </c>
      <c r="J213" t="s">
        <v>328</v>
      </c>
      <c r="K213" t="s">
        <v>330</v>
      </c>
      <c r="L213" t="s">
        <v>328</v>
      </c>
      <c r="M213" t="s">
        <v>330</v>
      </c>
      <c r="N213" t="s">
        <v>328</v>
      </c>
      <c r="O213" t="s">
        <v>330</v>
      </c>
      <c r="P213" t="s">
        <v>328</v>
      </c>
      <c r="Q213" t="s">
        <v>330</v>
      </c>
      <c r="R213" t="s">
        <v>328</v>
      </c>
      <c r="S213" t="s">
        <v>330</v>
      </c>
      <c r="V213" t="s">
        <v>969</v>
      </c>
      <c r="W213" t="str">
        <f t="shared" si="627"/>
        <v/>
      </c>
      <c r="X213" t="str">
        <f t="shared" si="628"/>
        <v/>
      </c>
      <c r="Y213">
        <f t="shared" si="629"/>
        <v>15</v>
      </c>
      <c r="Z213">
        <f t="shared" si="630"/>
        <v>18</v>
      </c>
      <c r="AA213">
        <f t="shared" si="631"/>
        <v>15</v>
      </c>
      <c r="AB213">
        <f t="shared" si="632"/>
        <v>18</v>
      </c>
      <c r="AC213">
        <f t="shared" si="633"/>
        <v>15</v>
      </c>
      <c r="AD213">
        <f t="shared" si="634"/>
        <v>18</v>
      </c>
      <c r="AE213">
        <f t="shared" si="635"/>
        <v>15</v>
      </c>
      <c r="AF213">
        <f t="shared" si="636"/>
        <v>18</v>
      </c>
      <c r="AG213">
        <f t="shared" si="637"/>
        <v>15</v>
      </c>
      <c r="AH213">
        <f t="shared" si="638"/>
        <v>18</v>
      </c>
      <c r="AI213" t="str">
        <f t="shared" si="639"/>
        <v/>
      </c>
      <c r="AJ213" t="str">
        <f t="shared" si="640"/>
        <v/>
      </c>
      <c r="AK213" t="str">
        <f t="shared" si="641"/>
        <v/>
      </c>
      <c r="AL213" t="str">
        <f t="shared" si="642"/>
        <v>3pm-6pm</v>
      </c>
      <c r="AM213" t="str">
        <f t="shared" si="643"/>
        <v>3pm-6pm</v>
      </c>
      <c r="AN213" t="str">
        <f t="shared" si="644"/>
        <v>3pm-6pm</v>
      </c>
      <c r="AO213" t="str">
        <f t="shared" si="645"/>
        <v>3pm-6pm</v>
      </c>
      <c r="AP213" t="str">
        <f t="shared" si="646"/>
        <v>3pm-6pm</v>
      </c>
      <c r="AQ213" t="str">
        <f t="shared" si="647"/>
        <v/>
      </c>
      <c r="AR213" s="1" t="s">
        <v>589</v>
      </c>
      <c r="AV213" s="4" t="s">
        <v>28</v>
      </c>
      <c r="AW213" s="4" t="s">
        <v>29</v>
      </c>
      <c r="AX213" s="8" t="str">
        <f t="shared" si="64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13" t="str">
        <f t="shared" si="649"/>
        <v/>
      </c>
      <c r="AZ213" t="str">
        <f t="shared" si="650"/>
        <v/>
      </c>
      <c r="BA213" t="str">
        <f t="shared" si="651"/>
        <v/>
      </c>
      <c r="BB213" t="str">
        <f t="shared" si="652"/>
        <v>&lt;img src=@img/drinkicon.png@&gt;</v>
      </c>
      <c r="BC213" t="str">
        <f t="shared" si="653"/>
        <v/>
      </c>
      <c r="BD213" t="str">
        <f t="shared" si="654"/>
        <v>&lt;img src=@img/drinkicon.png@&gt;</v>
      </c>
      <c r="BE213" t="str">
        <f t="shared" si="655"/>
        <v>drink  med Downtown</v>
      </c>
      <c r="BF213" t="str">
        <f t="shared" si="656"/>
        <v>Downtown</v>
      </c>
      <c r="BG213">
        <v>39.744244000000002</v>
      </c>
      <c r="BH213">
        <v>-104.99074400000001</v>
      </c>
      <c r="BI213" t="str">
        <f t="shared" si="657"/>
        <v>[39.744244,-104.990744],</v>
      </c>
      <c r="BK213" t="str">
        <f>IF(BJ213&gt;0,"&lt;img src=@img/kidicon.png@&gt;","")</f>
        <v/>
      </c>
      <c r="BL213" s="7"/>
    </row>
    <row r="214" spans="2:64" ht="18.75" customHeight="1" x14ac:dyDescent="0.25">
      <c r="B214" t="s">
        <v>798</v>
      </c>
      <c r="C214" t="s">
        <v>215</v>
      </c>
      <c r="E214" t="s">
        <v>952</v>
      </c>
      <c r="G214" s="8" t="s">
        <v>799</v>
      </c>
      <c r="J214">
        <v>1400</v>
      </c>
      <c r="K214">
        <v>1800</v>
      </c>
      <c r="L214">
        <v>1400</v>
      </c>
      <c r="M214">
        <v>1800</v>
      </c>
      <c r="N214">
        <v>1400</v>
      </c>
      <c r="O214">
        <v>1800</v>
      </c>
      <c r="P214">
        <v>1400</v>
      </c>
      <c r="Q214">
        <v>1800</v>
      </c>
      <c r="R214">
        <v>1400</v>
      </c>
      <c r="S214">
        <v>1800</v>
      </c>
      <c r="V214" t="s">
        <v>1103</v>
      </c>
      <c r="W214" t="str">
        <f t="shared" si="627"/>
        <v/>
      </c>
      <c r="X214" t="str">
        <f t="shared" si="628"/>
        <v/>
      </c>
      <c r="Y214">
        <f t="shared" si="629"/>
        <v>14</v>
      </c>
      <c r="Z214">
        <f t="shared" si="630"/>
        <v>18</v>
      </c>
      <c r="AA214">
        <f t="shared" si="631"/>
        <v>14</v>
      </c>
      <c r="AB214">
        <f t="shared" si="632"/>
        <v>18</v>
      </c>
      <c r="AC214">
        <f t="shared" si="633"/>
        <v>14</v>
      </c>
      <c r="AD214">
        <f t="shared" si="634"/>
        <v>18</v>
      </c>
      <c r="AE214">
        <f t="shared" si="635"/>
        <v>14</v>
      </c>
      <c r="AF214">
        <f t="shared" si="636"/>
        <v>18</v>
      </c>
      <c r="AG214">
        <f t="shared" si="637"/>
        <v>14</v>
      </c>
      <c r="AH214">
        <f t="shared" si="638"/>
        <v>18</v>
      </c>
      <c r="AI214" t="str">
        <f t="shared" si="639"/>
        <v/>
      </c>
      <c r="AJ214" t="str">
        <f t="shared" si="640"/>
        <v/>
      </c>
      <c r="AK214" t="str">
        <f t="shared" si="641"/>
        <v/>
      </c>
      <c r="AL214" t="str">
        <f t="shared" si="642"/>
        <v>2pm-6pm</v>
      </c>
      <c r="AM214" t="str">
        <f t="shared" si="643"/>
        <v>2pm-6pm</v>
      </c>
      <c r="AN214" t="str">
        <f t="shared" si="644"/>
        <v>2pm-6pm</v>
      </c>
      <c r="AO214" t="str">
        <f t="shared" si="645"/>
        <v>2pm-6pm</v>
      </c>
      <c r="AP214" t="str">
        <f t="shared" si="646"/>
        <v>2pm-6pm</v>
      </c>
      <c r="AQ214" t="str">
        <f t="shared" si="647"/>
        <v/>
      </c>
      <c r="AR214" t="s">
        <v>903</v>
      </c>
      <c r="AV214" s="4" t="s">
        <v>28</v>
      </c>
      <c r="AW214" s="4" t="s">
        <v>28</v>
      </c>
      <c r="AX214" s="8" t="str">
        <f t="shared" si="64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14" t="str">
        <f t="shared" si="649"/>
        <v/>
      </c>
      <c r="AZ214" t="str">
        <f t="shared" si="650"/>
        <v/>
      </c>
      <c r="BA214" t="str">
        <f t="shared" si="651"/>
        <v/>
      </c>
      <c r="BB214" t="str">
        <f t="shared" si="652"/>
        <v>&lt;img src=@img/drinkicon.png@&gt;</v>
      </c>
      <c r="BC214" t="str">
        <f t="shared" si="653"/>
        <v>&lt;img src=@img/foodicon.png@&gt;</v>
      </c>
      <c r="BD214" t="str">
        <f t="shared" si="654"/>
        <v>&lt;img src=@img/drinkicon.png@&gt;&lt;img src=@img/foodicon.png@&gt;</v>
      </c>
      <c r="BE214" t="str">
        <f t="shared" si="655"/>
        <v>drink food  med Uptown</v>
      </c>
      <c r="BF214" t="str">
        <f t="shared" si="656"/>
        <v>Uptown</v>
      </c>
      <c r="BG214">
        <v>39.743422000000002</v>
      </c>
      <c r="BH214">
        <v>-104.981375</v>
      </c>
      <c r="BI214" t="str">
        <f t="shared" si="657"/>
        <v>[39.743422,-104.981375],</v>
      </c>
      <c r="BK214" t="str">
        <f>IF(BJ214&gt;0,"&lt;img src=@img/kidicon.png@&gt;","")</f>
        <v/>
      </c>
    </row>
    <row r="215" spans="2:64" ht="18.75" customHeight="1" x14ac:dyDescent="0.25">
      <c r="B215" t="s">
        <v>1057</v>
      </c>
      <c r="C215" t="s">
        <v>187</v>
      </c>
      <c r="E215" t="s">
        <v>952</v>
      </c>
      <c r="G215" t="s">
        <v>1058</v>
      </c>
      <c r="J215">
        <v>1500</v>
      </c>
      <c r="K215">
        <v>1800</v>
      </c>
      <c r="L215">
        <v>1500</v>
      </c>
      <c r="M215">
        <v>1800</v>
      </c>
      <c r="N215">
        <v>1500</v>
      </c>
      <c r="O215">
        <v>1800</v>
      </c>
      <c r="P215">
        <v>1500</v>
      </c>
      <c r="Q215">
        <v>1800</v>
      </c>
      <c r="R215">
        <v>1500</v>
      </c>
      <c r="S215">
        <v>1800</v>
      </c>
      <c r="V215" t="s">
        <v>1059</v>
      </c>
      <c r="W215" t="str">
        <f t="shared" si="627"/>
        <v/>
      </c>
      <c r="X215" t="str">
        <f t="shared" si="628"/>
        <v/>
      </c>
      <c r="Y215">
        <f t="shared" si="629"/>
        <v>15</v>
      </c>
      <c r="Z215">
        <f t="shared" si="630"/>
        <v>18</v>
      </c>
      <c r="AA215">
        <f t="shared" si="631"/>
        <v>15</v>
      </c>
      <c r="AB215">
        <f t="shared" si="632"/>
        <v>18</v>
      </c>
      <c r="AC215">
        <f t="shared" si="633"/>
        <v>15</v>
      </c>
      <c r="AD215">
        <f t="shared" si="634"/>
        <v>18</v>
      </c>
      <c r="AE215">
        <f t="shared" si="635"/>
        <v>15</v>
      </c>
      <c r="AF215">
        <f t="shared" si="636"/>
        <v>18</v>
      </c>
      <c r="AG215">
        <f t="shared" si="637"/>
        <v>15</v>
      </c>
      <c r="AH215">
        <f t="shared" si="638"/>
        <v>18</v>
      </c>
      <c r="AI215" t="str">
        <f t="shared" si="639"/>
        <v/>
      </c>
      <c r="AJ215" t="str">
        <f t="shared" si="640"/>
        <v/>
      </c>
      <c r="AK215" t="str">
        <f t="shared" si="641"/>
        <v/>
      </c>
      <c r="AL215" t="str">
        <f t="shared" si="642"/>
        <v>3pm-6pm</v>
      </c>
      <c r="AM215" t="str">
        <f t="shared" si="643"/>
        <v>3pm-6pm</v>
      </c>
      <c r="AN215" t="str">
        <f t="shared" si="644"/>
        <v>3pm-6pm</v>
      </c>
      <c r="AO215" t="str">
        <f t="shared" si="645"/>
        <v>3pm-6pm</v>
      </c>
      <c r="AP215" t="str">
        <f t="shared" si="646"/>
        <v>3pm-6pm</v>
      </c>
      <c r="AQ215" t="str">
        <f t="shared" si="647"/>
        <v/>
      </c>
      <c r="AR215" s="1" t="s">
        <v>1060</v>
      </c>
      <c r="AV215" s="4" t="s">
        <v>28</v>
      </c>
      <c r="AW215" s="4" t="s">
        <v>28</v>
      </c>
      <c r="AX215" s="8" t="str">
        <f t="shared" si="64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15" t="str">
        <f t="shared" si="649"/>
        <v/>
      </c>
      <c r="AZ215" t="str">
        <f t="shared" si="650"/>
        <v/>
      </c>
      <c r="BA215" t="str">
        <f t="shared" si="651"/>
        <v/>
      </c>
      <c r="BB215" t="str">
        <f t="shared" si="652"/>
        <v>&lt;img src=@img/drinkicon.png@&gt;</v>
      </c>
      <c r="BC215" t="str">
        <f t="shared" si="653"/>
        <v>&lt;img src=@img/foodicon.png@&gt;</v>
      </c>
      <c r="BD215" t="str">
        <f t="shared" si="654"/>
        <v>&lt;img src=@img/drinkicon.png@&gt;&lt;img src=@img/foodicon.png@&gt;</v>
      </c>
      <c r="BE215" t="str">
        <f t="shared" si="655"/>
        <v>drink food  med RiNo</v>
      </c>
      <c r="BF215" t="str">
        <f t="shared" si="656"/>
        <v>RiNo</v>
      </c>
      <c r="BG215">
        <v>39.759590000000003</v>
      </c>
      <c r="BH215">
        <v>-104.98604</v>
      </c>
      <c r="BI215" t="str">
        <f t="shared" si="657"/>
        <v>[39.75959,-104.98604],</v>
      </c>
    </row>
    <row r="216" spans="2:64" ht="18.75" customHeight="1" x14ac:dyDescent="0.25">
      <c r="B216" t="s">
        <v>1300</v>
      </c>
      <c r="C216" t="s">
        <v>936</v>
      </c>
      <c r="E216" t="s">
        <v>954</v>
      </c>
      <c r="G216" t="s">
        <v>414</v>
      </c>
      <c r="H216" t="s">
        <v>343</v>
      </c>
      <c r="I216" t="s">
        <v>329</v>
      </c>
      <c r="J216" t="s">
        <v>343</v>
      </c>
      <c r="K216" t="s">
        <v>329</v>
      </c>
      <c r="N216" t="s">
        <v>343</v>
      </c>
      <c r="O216" t="s">
        <v>329</v>
      </c>
      <c r="P216" t="s">
        <v>343</v>
      </c>
      <c r="Q216" t="s">
        <v>329</v>
      </c>
      <c r="R216" t="s">
        <v>343</v>
      </c>
      <c r="S216" t="s">
        <v>329</v>
      </c>
      <c r="T216" t="s">
        <v>343</v>
      </c>
      <c r="U216" t="s">
        <v>329</v>
      </c>
      <c r="V216" t="s">
        <v>251</v>
      </c>
      <c r="W216">
        <f t="shared" si="627"/>
        <v>16.3</v>
      </c>
      <c r="X216">
        <f t="shared" si="628"/>
        <v>18.3</v>
      </c>
      <c r="Y216">
        <f t="shared" si="629"/>
        <v>16.3</v>
      </c>
      <c r="Z216">
        <f t="shared" si="630"/>
        <v>18.3</v>
      </c>
      <c r="AA216" t="str">
        <f t="shared" si="631"/>
        <v/>
      </c>
      <c r="AB216" t="str">
        <f t="shared" si="632"/>
        <v/>
      </c>
      <c r="AC216">
        <f t="shared" si="633"/>
        <v>16.3</v>
      </c>
      <c r="AD216">
        <f t="shared" si="634"/>
        <v>18.3</v>
      </c>
      <c r="AE216">
        <f t="shared" si="635"/>
        <v>16.3</v>
      </c>
      <c r="AF216">
        <f t="shared" si="636"/>
        <v>18.3</v>
      </c>
      <c r="AG216">
        <f t="shared" si="637"/>
        <v>16.3</v>
      </c>
      <c r="AH216">
        <f t="shared" si="638"/>
        <v>18.3</v>
      </c>
      <c r="AI216">
        <f t="shared" si="639"/>
        <v>16.3</v>
      </c>
      <c r="AJ216">
        <f t="shared" si="640"/>
        <v>18.3</v>
      </c>
      <c r="AK216" t="str">
        <f t="shared" si="641"/>
        <v>4.3pm-6.3pm</v>
      </c>
      <c r="AL216" t="str">
        <f t="shared" si="642"/>
        <v>4.3pm-6.3pm</v>
      </c>
      <c r="AM216" t="str">
        <f t="shared" si="643"/>
        <v/>
      </c>
      <c r="AN216" t="str">
        <f t="shared" si="644"/>
        <v>4.3pm-6.3pm</v>
      </c>
      <c r="AO216" t="str">
        <f t="shared" si="645"/>
        <v>4.3pm-6.3pm</v>
      </c>
      <c r="AP216" t="str">
        <f t="shared" si="646"/>
        <v>4.3pm-6.3pm</v>
      </c>
      <c r="AQ216" t="str">
        <f t="shared" si="647"/>
        <v>4.3pm-6.3pm</v>
      </c>
      <c r="AR216" s="1" t="s">
        <v>590</v>
      </c>
      <c r="AV216" s="4" t="s">
        <v>28</v>
      </c>
      <c r="AW216" s="4" t="s">
        <v>28</v>
      </c>
      <c r="AX216" s="8" t="str">
        <f t="shared" si="648"/>
        <v>{
    'name': "Park Tavern",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6" t="str">
        <f t="shared" si="649"/>
        <v/>
      </c>
      <c r="AZ216" t="str">
        <f t="shared" si="650"/>
        <v/>
      </c>
      <c r="BA216" t="str">
        <f t="shared" si="651"/>
        <v/>
      </c>
      <c r="BB216" t="str">
        <f t="shared" si="652"/>
        <v>&lt;img src=@img/drinkicon.png@&gt;</v>
      </c>
      <c r="BC216" t="str">
        <f t="shared" si="653"/>
        <v>&lt;img src=@img/foodicon.png@&gt;</v>
      </c>
      <c r="BD216" t="str">
        <f t="shared" si="654"/>
        <v>&lt;img src=@img/drinkicon.png@&gt;&lt;img src=@img/foodicon.png@&gt;</v>
      </c>
      <c r="BE216" t="str">
        <f t="shared" si="655"/>
        <v>drink food  low capital</v>
      </c>
      <c r="BF216" t="str">
        <f t="shared" si="656"/>
        <v>Capital Hill</v>
      </c>
      <c r="BG216">
        <v>39.733856000000003</v>
      </c>
      <c r="BH216">
        <v>-104.97563599999999</v>
      </c>
      <c r="BI216" t="str">
        <f t="shared" si="657"/>
        <v>[39.733856,-104.975636],</v>
      </c>
      <c r="BK216" t="str">
        <f>IF(BJ216&gt;0,"&lt;img src=@img/kidicon.png@&gt;","")</f>
        <v/>
      </c>
      <c r="BL216" s="7"/>
    </row>
    <row r="217" spans="2:64" ht="18.75" customHeight="1" x14ac:dyDescent="0.25">
      <c r="B217" t="s">
        <v>1275</v>
      </c>
      <c r="C217" t="s">
        <v>722</v>
      </c>
      <c r="E217" t="s">
        <v>954</v>
      </c>
      <c r="G217" s="8" t="s">
        <v>727</v>
      </c>
      <c r="J217">
        <v>1500</v>
      </c>
      <c r="K217">
        <v>1800</v>
      </c>
      <c r="L217">
        <v>1500</v>
      </c>
      <c r="M217">
        <v>1800</v>
      </c>
      <c r="N217">
        <v>1500</v>
      </c>
      <c r="O217">
        <v>1800</v>
      </c>
      <c r="P217">
        <v>1500</v>
      </c>
      <c r="Q217">
        <v>1800</v>
      </c>
      <c r="R217">
        <v>1500</v>
      </c>
      <c r="S217">
        <v>1800</v>
      </c>
      <c r="W217" t="str">
        <f t="shared" si="627"/>
        <v/>
      </c>
      <c r="X217" t="str">
        <f t="shared" si="628"/>
        <v/>
      </c>
      <c r="Y217">
        <f t="shared" si="629"/>
        <v>15</v>
      </c>
      <c r="Z217">
        <f t="shared" si="630"/>
        <v>18</v>
      </c>
      <c r="AA217">
        <f t="shared" si="631"/>
        <v>15</v>
      </c>
      <c r="AB217">
        <f t="shared" si="632"/>
        <v>18</v>
      </c>
      <c r="AC217">
        <f t="shared" si="633"/>
        <v>15</v>
      </c>
      <c r="AD217">
        <f t="shared" si="634"/>
        <v>18</v>
      </c>
      <c r="AE217">
        <f t="shared" si="635"/>
        <v>15</v>
      </c>
      <c r="AF217">
        <f t="shared" si="636"/>
        <v>18</v>
      </c>
      <c r="AG217">
        <f t="shared" si="637"/>
        <v>15</v>
      </c>
      <c r="AH217">
        <f t="shared" si="638"/>
        <v>18</v>
      </c>
      <c r="AI217" t="str">
        <f t="shared" si="639"/>
        <v/>
      </c>
      <c r="AJ217" t="str">
        <f t="shared" si="640"/>
        <v/>
      </c>
      <c r="AK217" t="str">
        <f t="shared" si="641"/>
        <v/>
      </c>
      <c r="AL217" t="str">
        <f t="shared" si="642"/>
        <v>3pm-6pm</v>
      </c>
      <c r="AM217" t="str">
        <f t="shared" si="643"/>
        <v>3pm-6pm</v>
      </c>
      <c r="AN217" t="str">
        <f t="shared" si="644"/>
        <v>3pm-6pm</v>
      </c>
      <c r="AO217" t="str">
        <f t="shared" si="645"/>
        <v>3pm-6pm</v>
      </c>
      <c r="AP217" t="str">
        <f t="shared" si="646"/>
        <v>3pm-6pm</v>
      </c>
      <c r="AQ217" t="str">
        <f t="shared" si="647"/>
        <v/>
      </c>
      <c r="AR217" t="s">
        <v>847</v>
      </c>
      <c r="AV217" s="4" t="s">
        <v>28</v>
      </c>
      <c r="AW217" s="4" t="s">
        <v>29</v>
      </c>
      <c r="AX217" s="8" t="str">
        <f t="shared" si="648"/>
        <v>{
    'name': "Peak To Peak Tap and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7" t="str">
        <f t="shared" si="649"/>
        <v/>
      </c>
      <c r="AZ217" t="str">
        <f t="shared" si="650"/>
        <v/>
      </c>
      <c r="BA217" t="str">
        <f t="shared" si="651"/>
        <v/>
      </c>
      <c r="BB217" t="str">
        <f t="shared" si="652"/>
        <v>&lt;img src=@img/drinkicon.png@&gt;</v>
      </c>
      <c r="BC217" t="str">
        <f t="shared" si="653"/>
        <v/>
      </c>
      <c r="BD217" t="str">
        <f t="shared" si="654"/>
        <v>&lt;img src=@img/drinkicon.png@&gt;</v>
      </c>
      <c r="BE217" t="str">
        <f t="shared" si="655"/>
        <v>drink  low aurora</v>
      </c>
      <c r="BF217" t="str">
        <f t="shared" si="656"/>
        <v>Aurora</v>
      </c>
      <c r="BG217">
        <v>39.674106000000002</v>
      </c>
      <c r="BH217">
        <v>-104.793802</v>
      </c>
      <c r="BI217" t="str">
        <f t="shared" si="657"/>
        <v>[39.674106,-104.793802],</v>
      </c>
      <c r="BK217" t="str">
        <f>IF(BJ217&gt;0,"&lt;img src=@img/kidicon.png@&gt;","")</f>
        <v/>
      </c>
    </row>
    <row r="218" spans="2:64" ht="18.75" customHeight="1" x14ac:dyDescent="0.25">
      <c r="B218" t="s">
        <v>1276</v>
      </c>
      <c r="C218" t="s">
        <v>725</v>
      </c>
      <c r="E218" t="s">
        <v>952</v>
      </c>
      <c r="G218" t="s">
        <v>415</v>
      </c>
      <c r="H218" t="s">
        <v>335</v>
      </c>
      <c r="I218" t="s">
        <v>336</v>
      </c>
      <c r="J218" t="s">
        <v>335</v>
      </c>
      <c r="K218" t="s">
        <v>331</v>
      </c>
      <c r="L218" t="s">
        <v>335</v>
      </c>
      <c r="M218" t="s">
        <v>331</v>
      </c>
      <c r="N218" t="s">
        <v>335</v>
      </c>
      <c r="O218" t="s">
        <v>331</v>
      </c>
      <c r="P218" t="s">
        <v>335</v>
      </c>
      <c r="Q218" t="s">
        <v>331</v>
      </c>
      <c r="R218" t="s">
        <v>335</v>
      </c>
      <c r="S218" t="s">
        <v>331</v>
      </c>
      <c r="V218" t="s">
        <v>252</v>
      </c>
      <c r="W218">
        <f t="shared" si="627"/>
        <v>16</v>
      </c>
      <c r="X218">
        <f t="shared" si="628"/>
        <v>21</v>
      </c>
      <c r="Y218">
        <f t="shared" si="629"/>
        <v>16</v>
      </c>
      <c r="Z218">
        <f t="shared" si="630"/>
        <v>19</v>
      </c>
      <c r="AA218">
        <f t="shared" si="631"/>
        <v>16</v>
      </c>
      <c r="AB218">
        <f t="shared" si="632"/>
        <v>19</v>
      </c>
      <c r="AC218">
        <f t="shared" si="633"/>
        <v>16</v>
      </c>
      <c r="AD218">
        <f t="shared" si="634"/>
        <v>19</v>
      </c>
      <c r="AE218">
        <f t="shared" si="635"/>
        <v>16</v>
      </c>
      <c r="AF218">
        <f t="shared" si="636"/>
        <v>19</v>
      </c>
      <c r="AG218">
        <f t="shared" si="637"/>
        <v>16</v>
      </c>
      <c r="AH218">
        <f t="shared" si="638"/>
        <v>19</v>
      </c>
      <c r="AI218" t="str">
        <f t="shared" si="639"/>
        <v/>
      </c>
      <c r="AJ218" t="str">
        <f t="shared" si="640"/>
        <v/>
      </c>
      <c r="AK218" t="str">
        <f t="shared" si="641"/>
        <v>4pm-9pm</v>
      </c>
      <c r="AL218" t="str">
        <f t="shared" si="642"/>
        <v>4pm-7pm</v>
      </c>
      <c r="AM218" t="str">
        <f t="shared" si="643"/>
        <v>4pm-7pm</v>
      </c>
      <c r="AN218" t="str">
        <f t="shared" si="644"/>
        <v>4pm-7pm</v>
      </c>
      <c r="AO218" t="str">
        <f t="shared" si="645"/>
        <v>4pm-7pm</v>
      </c>
      <c r="AP218" t="str">
        <f t="shared" si="646"/>
        <v>4pm-7pm</v>
      </c>
      <c r="AQ218" t="str">
        <f t="shared" si="647"/>
        <v/>
      </c>
      <c r="AR218" s="1" t="s">
        <v>591</v>
      </c>
      <c r="AV218" s="4" t="s">
        <v>28</v>
      </c>
      <c r="AW218" s="4" t="s">
        <v>28</v>
      </c>
      <c r="AX218" s="8" t="str">
        <f t="shared" si="648"/>
        <v>{
    'name': "Perrys Steakhouse and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8" t="str">
        <f t="shared" si="649"/>
        <v/>
      </c>
      <c r="AZ218" t="str">
        <f t="shared" si="650"/>
        <v/>
      </c>
      <c r="BA218" t="str">
        <f t="shared" si="651"/>
        <v/>
      </c>
      <c r="BB218" t="str">
        <f t="shared" si="652"/>
        <v>&lt;img src=@img/drinkicon.png@&gt;</v>
      </c>
      <c r="BC218" t="str">
        <f t="shared" si="653"/>
        <v>&lt;img src=@img/foodicon.png@&gt;</v>
      </c>
      <c r="BD218" t="str">
        <f t="shared" si="654"/>
        <v>&lt;img src=@img/drinkicon.png@&gt;&lt;img src=@img/foodicon.png@&gt;</v>
      </c>
      <c r="BE218" t="str">
        <f t="shared" si="655"/>
        <v>drink food  med meadows</v>
      </c>
      <c r="BF218" t="str">
        <f t="shared" si="656"/>
        <v>Park Meadows</v>
      </c>
      <c r="BG218">
        <v>39.561844999999998</v>
      </c>
      <c r="BH218">
        <v>-104.877948</v>
      </c>
      <c r="BI218" t="str">
        <f t="shared" si="657"/>
        <v>[39.561845,-104.877948],</v>
      </c>
      <c r="BK218" t="str">
        <f>IF(BJ218&gt;0,"&lt;img src=@img/kidicon.png@&gt;","")</f>
        <v/>
      </c>
      <c r="BL218" s="7"/>
    </row>
    <row r="219" spans="2:64" ht="18.75" customHeight="1" x14ac:dyDescent="0.25">
      <c r="B219" t="s">
        <v>1301</v>
      </c>
      <c r="C219" t="s">
        <v>219</v>
      </c>
      <c r="E219" t="s">
        <v>952</v>
      </c>
      <c r="G219" t="s">
        <v>416</v>
      </c>
      <c r="H219" t="s">
        <v>328</v>
      </c>
      <c r="I219" t="s">
        <v>330</v>
      </c>
      <c r="J219" t="s">
        <v>328</v>
      </c>
      <c r="K219" t="s">
        <v>330</v>
      </c>
      <c r="L219" t="s">
        <v>328</v>
      </c>
      <c r="M219" t="s">
        <v>330</v>
      </c>
      <c r="N219" t="s">
        <v>328</v>
      </c>
      <c r="O219" t="s">
        <v>330</v>
      </c>
      <c r="P219" t="s">
        <v>328</v>
      </c>
      <c r="Q219" t="s">
        <v>330</v>
      </c>
      <c r="R219" t="s">
        <v>328</v>
      </c>
      <c r="S219" t="s">
        <v>330</v>
      </c>
      <c r="T219" t="s">
        <v>328</v>
      </c>
      <c r="U219" t="s">
        <v>330</v>
      </c>
      <c r="V219" t="s">
        <v>970</v>
      </c>
      <c r="W219">
        <f t="shared" si="627"/>
        <v>15</v>
      </c>
      <c r="X219">
        <f t="shared" si="628"/>
        <v>18</v>
      </c>
      <c r="Y219">
        <f t="shared" si="629"/>
        <v>15</v>
      </c>
      <c r="Z219">
        <f t="shared" si="630"/>
        <v>18</v>
      </c>
      <c r="AA219">
        <f t="shared" si="631"/>
        <v>15</v>
      </c>
      <c r="AB219">
        <f t="shared" si="632"/>
        <v>18</v>
      </c>
      <c r="AC219">
        <f t="shared" si="633"/>
        <v>15</v>
      </c>
      <c r="AD219">
        <f t="shared" si="634"/>
        <v>18</v>
      </c>
      <c r="AE219">
        <f t="shared" si="635"/>
        <v>15</v>
      </c>
      <c r="AF219">
        <f t="shared" si="636"/>
        <v>18</v>
      </c>
      <c r="AG219">
        <f t="shared" si="637"/>
        <v>15</v>
      </c>
      <c r="AH219">
        <f t="shared" si="638"/>
        <v>18</v>
      </c>
      <c r="AI219">
        <f t="shared" si="639"/>
        <v>15</v>
      </c>
      <c r="AJ219">
        <f t="shared" si="640"/>
        <v>18</v>
      </c>
      <c r="AK219" t="str">
        <f t="shared" si="641"/>
        <v>3pm-6pm</v>
      </c>
      <c r="AL219" t="str">
        <f t="shared" si="642"/>
        <v>3pm-6pm</v>
      </c>
      <c r="AM219" t="str">
        <f t="shared" si="643"/>
        <v>3pm-6pm</v>
      </c>
      <c r="AN219" t="str">
        <f t="shared" si="644"/>
        <v>3pm-6pm</v>
      </c>
      <c r="AO219" t="str">
        <f t="shared" si="645"/>
        <v>3pm-6pm</v>
      </c>
      <c r="AP219" t="str">
        <f t="shared" si="646"/>
        <v>3pm-6pm</v>
      </c>
      <c r="AQ219" t="str">
        <f t="shared" si="647"/>
        <v>3pm-6pm</v>
      </c>
      <c r="AR219" s="1" t="s">
        <v>592</v>
      </c>
      <c r="AV219" s="4" t="s">
        <v>28</v>
      </c>
      <c r="AW219" s="4" t="s">
        <v>29</v>
      </c>
      <c r="AX219" s="8" t="str">
        <f t="shared" si="648"/>
        <v>{
    'name': "Pig and The Sprout",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9" t="str">
        <f t="shared" si="649"/>
        <v/>
      </c>
      <c r="AZ219" t="str">
        <f t="shared" si="650"/>
        <v/>
      </c>
      <c r="BA219" t="str">
        <f t="shared" si="651"/>
        <v/>
      </c>
      <c r="BB219" t="str">
        <f t="shared" si="652"/>
        <v>&lt;img src=@img/drinkicon.png@&gt;</v>
      </c>
      <c r="BC219" t="str">
        <f t="shared" si="653"/>
        <v/>
      </c>
      <c r="BD219" t="str">
        <f t="shared" si="654"/>
        <v>&lt;img src=@img/drinkicon.png@&gt;</v>
      </c>
      <c r="BE219" t="str">
        <f t="shared" si="655"/>
        <v>drink  med LoDo</v>
      </c>
      <c r="BF219" t="str">
        <f t="shared" si="656"/>
        <v>LoDo</v>
      </c>
      <c r="BG219">
        <v>39.756714000000002</v>
      </c>
      <c r="BH219">
        <v>-104.99962600000001</v>
      </c>
      <c r="BI219" t="str">
        <f t="shared" si="657"/>
        <v>[39.756714,-104.999626],</v>
      </c>
      <c r="BK219" t="str">
        <f>IF(BJ219&gt;0,"&lt;img src=@img/kidicon.png@&gt;","")</f>
        <v/>
      </c>
      <c r="BL219" s="7"/>
    </row>
    <row r="220" spans="2:64" ht="18.75" customHeight="1" x14ac:dyDescent="0.25">
      <c r="B220" t="s">
        <v>1023</v>
      </c>
      <c r="C220" t="s">
        <v>936</v>
      </c>
      <c r="E220" t="s">
        <v>952</v>
      </c>
      <c r="G220" t="s">
        <v>1024</v>
      </c>
      <c r="J220">
        <v>1600</v>
      </c>
      <c r="K220">
        <v>1800</v>
      </c>
      <c r="L220">
        <v>1600</v>
      </c>
      <c r="M220">
        <v>1800</v>
      </c>
      <c r="N220">
        <v>1600</v>
      </c>
      <c r="O220">
        <v>1800</v>
      </c>
      <c r="P220">
        <v>1600</v>
      </c>
      <c r="Q220">
        <v>1800</v>
      </c>
      <c r="R220">
        <v>1600</v>
      </c>
      <c r="S220">
        <v>1800</v>
      </c>
      <c r="V220" t="s">
        <v>1104</v>
      </c>
      <c r="W220" t="str">
        <f t="shared" si="627"/>
        <v/>
      </c>
      <c r="X220" t="str">
        <f t="shared" si="628"/>
        <v/>
      </c>
      <c r="Y220">
        <f t="shared" si="629"/>
        <v>16</v>
      </c>
      <c r="Z220">
        <f t="shared" si="630"/>
        <v>18</v>
      </c>
      <c r="AA220">
        <f t="shared" si="631"/>
        <v>16</v>
      </c>
      <c r="AB220">
        <f t="shared" si="632"/>
        <v>18</v>
      </c>
      <c r="AC220">
        <f t="shared" si="633"/>
        <v>16</v>
      </c>
      <c r="AD220">
        <f t="shared" si="634"/>
        <v>18</v>
      </c>
      <c r="AE220">
        <f t="shared" si="635"/>
        <v>16</v>
      </c>
      <c r="AF220">
        <f t="shared" si="636"/>
        <v>18</v>
      </c>
      <c r="AG220">
        <f t="shared" si="637"/>
        <v>16</v>
      </c>
      <c r="AH220">
        <f t="shared" si="638"/>
        <v>18</v>
      </c>
      <c r="AI220" t="str">
        <f t="shared" si="639"/>
        <v/>
      </c>
      <c r="AJ220" t="str">
        <f t="shared" si="640"/>
        <v/>
      </c>
      <c r="AK220" t="str">
        <f t="shared" si="641"/>
        <v/>
      </c>
      <c r="AL220" t="str">
        <f t="shared" si="642"/>
        <v>4pm-6pm</v>
      </c>
      <c r="AM220" t="str">
        <f t="shared" si="643"/>
        <v>4pm-6pm</v>
      </c>
      <c r="AN220" t="str">
        <f t="shared" si="644"/>
        <v>4pm-6pm</v>
      </c>
      <c r="AO220" t="str">
        <f t="shared" si="645"/>
        <v>4pm-6pm</v>
      </c>
      <c r="AP220" t="str">
        <f t="shared" si="646"/>
        <v>4pm-6pm</v>
      </c>
      <c r="AQ220" t="str">
        <f t="shared" si="647"/>
        <v/>
      </c>
      <c r="AR220" s="1" t="s">
        <v>1025</v>
      </c>
      <c r="AV220" s="4" t="s">
        <v>28</v>
      </c>
      <c r="AW220" s="4" t="s">
        <v>29</v>
      </c>
      <c r="AX220" s="8" t="str">
        <f t="shared" si="64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20" t="str">
        <f t="shared" si="649"/>
        <v/>
      </c>
      <c r="AZ220" t="str">
        <f t="shared" si="650"/>
        <v/>
      </c>
      <c r="BA220" t="str">
        <f t="shared" si="651"/>
        <v/>
      </c>
      <c r="BB220" t="str">
        <f t="shared" si="652"/>
        <v>&lt;img src=@img/drinkicon.png@&gt;</v>
      </c>
      <c r="BC220" t="str">
        <f t="shared" si="653"/>
        <v/>
      </c>
      <c r="BD220" t="str">
        <f t="shared" si="654"/>
        <v>&lt;img src=@img/drinkicon.png@&gt;</v>
      </c>
      <c r="BE220" t="str">
        <f t="shared" si="655"/>
        <v>drink  med capital</v>
      </c>
      <c r="BF220" t="str">
        <f t="shared" si="656"/>
        <v>Capital Hill</v>
      </c>
      <c r="BG220">
        <v>39.736972600000001</v>
      </c>
      <c r="BH220">
        <v>-104.9908527</v>
      </c>
      <c r="BI220" t="str">
        <f t="shared" si="657"/>
        <v>[39.7369726,-104.9908527],</v>
      </c>
      <c r="BL220" s="7"/>
    </row>
    <row r="221" spans="2:64" ht="18.75" customHeight="1" x14ac:dyDescent="0.25">
      <c r="B221" t="s">
        <v>88</v>
      </c>
      <c r="C221" t="s">
        <v>719</v>
      </c>
      <c r="E221" t="s">
        <v>952</v>
      </c>
      <c r="G221" t="s">
        <v>417</v>
      </c>
      <c r="H221">
        <v>900</v>
      </c>
      <c r="I221">
        <v>1700</v>
      </c>
      <c r="J221">
        <v>1100</v>
      </c>
      <c r="K221">
        <v>1700</v>
      </c>
      <c r="L221">
        <v>1100</v>
      </c>
      <c r="M221">
        <v>1700</v>
      </c>
      <c r="N221">
        <v>1100</v>
      </c>
      <c r="O221">
        <v>1700</v>
      </c>
      <c r="P221">
        <v>1100</v>
      </c>
      <c r="Q221">
        <v>1700</v>
      </c>
      <c r="R221">
        <v>1100</v>
      </c>
      <c r="S221">
        <v>1700</v>
      </c>
      <c r="T221">
        <v>900</v>
      </c>
      <c r="U221">
        <v>1700</v>
      </c>
      <c r="V221" t="s">
        <v>1107</v>
      </c>
      <c r="W221">
        <f t="shared" si="627"/>
        <v>9</v>
      </c>
      <c r="X221">
        <f t="shared" si="628"/>
        <v>17</v>
      </c>
      <c r="Y221">
        <f t="shared" si="629"/>
        <v>11</v>
      </c>
      <c r="Z221">
        <f t="shared" si="630"/>
        <v>17</v>
      </c>
      <c r="AA221">
        <f t="shared" si="631"/>
        <v>11</v>
      </c>
      <c r="AB221">
        <f t="shared" si="632"/>
        <v>17</v>
      </c>
      <c r="AC221">
        <f t="shared" si="633"/>
        <v>11</v>
      </c>
      <c r="AD221">
        <f t="shared" si="634"/>
        <v>17</v>
      </c>
      <c r="AE221">
        <f t="shared" si="635"/>
        <v>11</v>
      </c>
      <c r="AF221">
        <f t="shared" si="636"/>
        <v>17</v>
      </c>
      <c r="AG221">
        <f t="shared" si="637"/>
        <v>11</v>
      </c>
      <c r="AH221">
        <f t="shared" si="638"/>
        <v>17</v>
      </c>
      <c r="AI221">
        <f t="shared" si="639"/>
        <v>9</v>
      </c>
      <c r="AJ221">
        <f t="shared" si="640"/>
        <v>17</v>
      </c>
      <c r="AK221" t="str">
        <f t="shared" si="641"/>
        <v>9am-5pm</v>
      </c>
      <c r="AL221" t="str">
        <f t="shared" si="642"/>
        <v>11am-5pm</v>
      </c>
      <c r="AM221" t="str">
        <f t="shared" si="643"/>
        <v>11am-5pm</v>
      </c>
      <c r="AN221" t="str">
        <f t="shared" si="644"/>
        <v>11am-5pm</v>
      </c>
      <c r="AO221" t="str">
        <f t="shared" si="645"/>
        <v>11am-5pm</v>
      </c>
      <c r="AP221" t="str">
        <f t="shared" si="646"/>
        <v>11am-5pm</v>
      </c>
      <c r="AQ221" t="str">
        <f t="shared" si="647"/>
        <v>9am-5pm</v>
      </c>
      <c r="AR221" s="1" t="s">
        <v>593</v>
      </c>
      <c r="AS221" t="s">
        <v>325</v>
      </c>
      <c r="AV221" s="4" t="s">
        <v>28</v>
      </c>
      <c r="AW221" s="4" t="s">
        <v>29</v>
      </c>
      <c r="AX221" s="8" t="str">
        <f t="shared" si="64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21" t="str">
        <f t="shared" si="649"/>
        <v>&lt;img src=@img/outdoor.png@&gt;</v>
      </c>
      <c r="AZ221" t="str">
        <f t="shared" si="650"/>
        <v/>
      </c>
      <c r="BA221" t="str">
        <f t="shared" si="651"/>
        <v/>
      </c>
      <c r="BB221" t="str">
        <f t="shared" si="652"/>
        <v>&lt;img src=@img/drinkicon.png@&gt;</v>
      </c>
      <c r="BC221" t="str">
        <f t="shared" si="653"/>
        <v/>
      </c>
      <c r="BD221" t="str">
        <f t="shared" si="654"/>
        <v>&lt;img src=@img/outdoor.png@&gt;&lt;img src=@img/drinkicon.png@&gt;</v>
      </c>
      <c r="BE221" t="str">
        <f t="shared" si="655"/>
        <v>outdoor drink  med highlands</v>
      </c>
      <c r="BF221" t="str">
        <f t="shared" si="656"/>
        <v>Highlands</v>
      </c>
      <c r="BG221">
        <v>39.761527999999998</v>
      </c>
      <c r="BH221">
        <v>-105.01049500000001</v>
      </c>
      <c r="BI221" t="str">
        <f t="shared" si="657"/>
        <v>[39.761528,-105.010495],</v>
      </c>
      <c r="BK221" t="str">
        <f t="shared" ref="BK221:BK244" si="658">IF(BJ221&gt;0,"&lt;img src=@img/kidicon.png@&gt;","")</f>
        <v/>
      </c>
      <c r="BL221" s="7"/>
    </row>
    <row r="222" spans="2:64" ht="18.75" customHeight="1" x14ac:dyDescent="0.25">
      <c r="B222" t="s">
        <v>88</v>
      </c>
      <c r="C222" t="s">
        <v>1205</v>
      </c>
      <c r="E222" t="s">
        <v>952</v>
      </c>
      <c r="G222" t="s">
        <v>1215</v>
      </c>
      <c r="H222">
        <v>900</v>
      </c>
      <c r="I222">
        <v>1700</v>
      </c>
      <c r="J222">
        <v>1100</v>
      </c>
      <c r="K222">
        <v>1700</v>
      </c>
      <c r="L222">
        <v>1100</v>
      </c>
      <c r="M222">
        <v>1700</v>
      </c>
      <c r="N222">
        <v>1100</v>
      </c>
      <c r="O222">
        <v>1700</v>
      </c>
      <c r="P222">
        <v>1100</v>
      </c>
      <c r="Q222">
        <v>1700</v>
      </c>
      <c r="R222">
        <v>1100</v>
      </c>
      <c r="S222">
        <v>1700</v>
      </c>
      <c r="T222">
        <v>900</v>
      </c>
      <c r="U222">
        <v>1700</v>
      </c>
      <c r="V222" t="s">
        <v>1107</v>
      </c>
      <c r="W222">
        <f t="shared" ref="W222" si="659">IF(H222&gt;0,H222/100,"")</f>
        <v>9</v>
      </c>
      <c r="X222">
        <f t="shared" ref="X222" si="660">IF(I222&gt;0,I222/100,"")</f>
        <v>17</v>
      </c>
      <c r="Y222">
        <f t="shared" ref="Y222" si="661">IF(J222&gt;0,J222/100,"")</f>
        <v>11</v>
      </c>
      <c r="Z222">
        <f t="shared" ref="Z222" si="662">IF(K222&gt;0,K222/100,"")</f>
        <v>17</v>
      </c>
      <c r="AA222">
        <f t="shared" ref="AA222" si="663">IF(L222&gt;0,L222/100,"")</f>
        <v>11</v>
      </c>
      <c r="AB222">
        <f t="shared" ref="AB222" si="664">IF(M222&gt;0,M222/100,"")</f>
        <v>17</v>
      </c>
      <c r="AC222">
        <f t="shared" ref="AC222" si="665">IF(N222&gt;0,N222/100,"")</f>
        <v>11</v>
      </c>
      <c r="AD222">
        <f t="shared" ref="AD222" si="666">IF(O222&gt;0,O222/100,"")</f>
        <v>17</v>
      </c>
      <c r="AE222">
        <f t="shared" ref="AE222" si="667">IF(P222&gt;0,P222/100,"")</f>
        <v>11</v>
      </c>
      <c r="AF222">
        <f t="shared" ref="AF222" si="668">IF(Q222&gt;0,Q222/100,"")</f>
        <v>17</v>
      </c>
      <c r="AG222">
        <f t="shared" ref="AG222" si="669">IF(R222&gt;0,R222/100,"")</f>
        <v>11</v>
      </c>
      <c r="AH222">
        <f t="shared" ref="AH222" si="670">IF(S222&gt;0,S222/100,"")</f>
        <v>17</v>
      </c>
      <c r="AI222">
        <f t="shared" ref="AI222" si="671">IF(T222&gt;0,T222/100,"")</f>
        <v>9</v>
      </c>
      <c r="AJ222">
        <f t="shared" ref="AJ222" si="672">IF(U222&gt;0,U222/100,"")</f>
        <v>17</v>
      </c>
      <c r="AK222" t="str">
        <f t="shared" ref="AK222" si="673">IF(H222&gt;0,CONCATENATE(IF(W222&lt;=12,W222,W222-12),IF(OR(W222&lt;12,W222=24),"am","pm"),"-",IF(X222&lt;=12,X222,X222-12),IF(OR(X222&lt;12,X222=24),"am","pm")),"")</f>
        <v>9am-5pm</v>
      </c>
      <c r="AL222" t="str">
        <f t="shared" ref="AL222" si="674">IF(J222&gt;0,CONCATENATE(IF(Y222&lt;=12,Y222,Y222-12),IF(OR(Y222&lt;12,Y222=24),"am","pm"),"-",IF(Z222&lt;=12,Z222,Z222-12),IF(OR(Z222&lt;12,Z222=24),"am","pm")),"")</f>
        <v>11am-5pm</v>
      </c>
      <c r="AM222" t="str">
        <f t="shared" ref="AM222" si="675">IF(L222&gt;0,CONCATENATE(IF(AA222&lt;=12,AA222,AA222-12),IF(OR(AA222&lt;12,AA222=24),"am","pm"),"-",IF(AB222&lt;=12,AB222,AB222-12),IF(OR(AB222&lt;12,AB222=24),"am","pm")),"")</f>
        <v>11am-5pm</v>
      </c>
      <c r="AN222" t="str">
        <f t="shared" ref="AN222" si="676">IF(N222&gt;0,CONCATENATE(IF(AC222&lt;=12,AC222,AC222-12),IF(OR(AC222&lt;12,AC222=24),"am","pm"),"-",IF(AD222&lt;=12,AD222,AD222-12),IF(OR(AD222&lt;12,AD222=24),"am","pm")),"")</f>
        <v>11am-5pm</v>
      </c>
      <c r="AO222" t="str">
        <f t="shared" ref="AO222" si="677">IF(P222&gt;0,CONCATENATE(IF(AE222&lt;=12,AE222,AE222-12),IF(OR(AE222&lt;12,AE222=24),"am","pm"),"-",IF(AF222&lt;=12,AF222,AF222-12),IF(OR(AF222&lt;12,AF222=24),"am","pm")),"")</f>
        <v>11am-5pm</v>
      </c>
      <c r="AP222" t="str">
        <f t="shared" ref="AP222" si="678">IF(R222&gt;0,CONCATENATE(IF(AG222&lt;=12,AG222,AG222-12),IF(OR(AG222&lt;12,AG222=24),"am","pm"),"-",IF(AH222&lt;=12,AH222,AH222-12),IF(OR(AH222&lt;12,AH222=24),"am","pm")),"")</f>
        <v>11am-5pm</v>
      </c>
      <c r="AQ222" t="str">
        <f t="shared" ref="AQ222" si="679">IF(T222&gt;0,CONCATENATE(IF(AI222&lt;=12,AI222,AI222-12),IF(OR(AI222&lt;12,AI222=24),"am","pm"),"-",IF(AJ222&lt;=12,AJ222,AJ222-12),IF(OR(AJ222&lt;12,AJ222=24),"am","pm")),"")</f>
        <v>9am-5pm</v>
      </c>
      <c r="AR222" s="1"/>
      <c r="AV222" s="4" t="s">
        <v>28</v>
      </c>
      <c r="AW222" s="4" t="s">
        <v>29</v>
      </c>
      <c r="AX222" s="8" t="str">
        <f t="shared" ref="AX222" si="680">CONCATENATE("{
    'name': """,B222,""",
    'area': ","""",C222,""",",
"'hours': {
      'sunday-start':","""",H222,"""",", 'sunday-end':","""",I222,"""",", 'monday-start':","""",J222,"""",", 'monday-end':","""",K222,"""",", 'tuesday-start':","""",L222,"""",", 'tuesday-end':","""",M222,""", 'wednesday-start':","""",N222,""", 'wednesday-end':","""",O222,""", 'thursday-start':","""",P222,""", 'thursday-end':","""",Q222,""", 'friday-start':","""",R222,""", 'friday-end':","""",S222,""", 'saturday-start':","""",T222,""", 'saturday-end':","""",U222,"""","},","  'description': ","""",V222,"""",", 'link':","""",AR222,"""",", 'pricing':","""",E222,"""",",   'phone-number': ","""",F222,"""",", 'address': ","""",G222,"""",", 'other-amenities': [","'",AS222,"','",AT222,"','",AU222,"'","]",", 'has-drink':",AV222,", 'has-food':",AW222,"},")</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22" t="str">
        <f t="shared" ref="AY222" si="681">IF(AS222&gt;0,"&lt;img src=@img/outdoor.png@&gt;","")</f>
        <v/>
      </c>
      <c r="AZ222" t="str">
        <f t="shared" ref="AZ222" si="682">IF(AT222&gt;0,"&lt;img src=@img/pets.png@&gt;","")</f>
        <v/>
      </c>
      <c r="BA222" t="str">
        <f t="shared" ref="BA222" si="683">IF(AU222="hard","&lt;img src=@img/hard.png@&gt;",IF(AU222="medium","&lt;img src=@img/medium.png@&gt;",IF(AU222="easy","&lt;img src=@img/easy.png@&gt;","")))</f>
        <v/>
      </c>
      <c r="BB222" t="str">
        <f t="shared" ref="BB222" si="684">IF(AV222="true","&lt;img src=@img/drinkicon.png@&gt;","")</f>
        <v>&lt;img src=@img/drinkicon.png@&gt;</v>
      </c>
      <c r="BC222" t="str">
        <f t="shared" ref="BC222" si="685">IF(AW222="true","&lt;img src=@img/foodicon.png@&gt;","")</f>
        <v/>
      </c>
      <c r="BD222" t="str">
        <f t="shared" ref="BD222" si="686">CONCATENATE(AY222,AZ222,BA222,BB222,BC222,BK222)</f>
        <v>&lt;img src=@img/drinkicon.png@&gt;</v>
      </c>
      <c r="BE222" t="str">
        <f t="shared" ref="BE222" si="687">CONCATENATE(IF(AS222&gt;0,"outdoor ",""),IF(AT222&gt;0,"pet ",""),IF(AV222="true","drink ",""),IF(AW222="true","food ",""),AU222," ",E222," ",C222,IF(BJ222=TRUE," kid",""))</f>
        <v>drink  med baker</v>
      </c>
      <c r="BF222" t="str">
        <f t="shared" ref="BF222" si="688">IF(C222="highlands","Highlands",IF(C222="Washington","Washington Park",IF(C222="Downtown","Downtown",IF(C222="city","City Park",IF(C222="Uptown","Uptown",IF(C222="capital","Capital Hill",IF(C222="Ballpark","Ballpark",IF(C222="LoDo","LoDo",IF(C222="ranch","Highlands Ranch",IF(C222="five","Five Points",IF(C222="stapleton","Stapleton",IF(C222="Cherry","Cherry Creek",IF(C222="dtc","DTC",IF(C222="Baker","Baker",IF(C222="Lakewood","Lakewood",IF(C222="Westminster","Westminster",IF(C222="lowery","Lowery",IF(C222="meadows","Park Meadows",IF(C222="larimer","Larimer Square",IF(C222="RiNo","RiNo",IF(C222="aurora","Aurora","")))))))))))))))))))))</f>
        <v>Baker</v>
      </c>
      <c r="BG222">
        <v>39.7188236</v>
      </c>
      <c r="BH222">
        <v>-104.987604</v>
      </c>
      <c r="BI222" t="str">
        <f t="shared" ref="BI222" si="689">CONCATENATE("[",BG222,",",BH222,"],")</f>
        <v>[39.7188236,-104.987604],</v>
      </c>
      <c r="BL222" s="7"/>
    </row>
    <row r="223" spans="2:64" ht="18.75" customHeight="1" x14ac:dyDescent="0.25">
      <c r="B223" t="s">
        <v>1302</v>
      </c>
      <c r="C223" t="s">
        <v>219</v>
      </c>
      <c r="E223" t="s">
        <v>952</v>
      </c>
      <c r="G223" t="s">
        <v>418</v>
      </c>
      <c r="J223" t="s">
        <v>338</v>
      </c>
      <c r="K223" t="s">
        <v>342</v>
      </c>
      <c r="L223" t="s">
        <v>338</v>
      </c>
      <c r="M223" t="s">
        <v>342</v>
      </c>
      <c r="N223" t="s">
        <v>338</v>
      </c>
      <c r="O223" t="s">
        <v>342</v>
      </c>
      <c r="P223" t="s">
        <v>338</v>
      </c>
      <c r="Q223" t="s">
        <v>342</v>
      </c>
      <c r="R223" t="s">
        <v>338</v>
      </c>
      <c r="S223" t="s">
        <v>342</v>
      </c>
      <c r="V223" t="s">
        <v>348</v>
      </c>
      <c r="W223" t="str">
        <f t="shared" si="627"/>
        <v/>
      </c>
      <c r="X223" t="str">
        <f t="shared" si="628"/>
        <v/>
      </c>
      <c r="Y223">
        <f t="shared" si="629"/>
        <v>14</v>
      </c>
      <c r="Z223">
        <f t="shared" si="630"/>
        <v>20</v>
      </c>
      <c r="AA223">
        <f t="shared" si="631"/>
        <v>14</v>
      </c>
      <c r="AB223">
        <f t="shared" si="632"/>
        <v>20</v>
      </c>
      <c r="AC223">
        <f t="shared" si="633"/>
        <v>14</v>
      </c>
      <c r="AD223">
        <f t="shared" si="634"/>
        <v>20</v>
      </c>
      <c r="AE223">
        <f t="shared" si="635"/>
        <v>14</v>
      </c>
      <c r="AF223">
        <f t="shared" si="636"/>
        <v>20</v>
      </c>
      <c r="AG223">
        <f t="shared" si="637"/>
        <v>14</v>
      </c>
      <c r="AH223">
        <f t="shared" si="638"/>
        <v>20</v>
      </c>
      <c r="AI223" t="str">
        <f t="shared" si="639"/>
        <v/>
      </c>
      <c r="AJ223" t="str">
        <f t="shared" si="640"/>
        <v/>
      </c>
      <c r="AK223" t="str">
        <f t="shared" si="641"/>
        <v/>
      </c>
      <c r="AL223" t="str">
        <f t="shared" si="642"/>
        <v>2pm-8pm</v>
      </c>
      <c r="AM223" t="str">
        <f t="shared" si="643"/>
        <v>2pm-8pm</v>
      </c>
      <c r="AN223" t="str">
        <f t="shared" si="644"/>
        <v>2pm-8pm</v>
      </c>
      <c r="AO223" t="str">
        <f t="shared" si="645"/>
        <v>2pm-8pm</v>
      </c>
      <c r="AP223" t="str">
        <f t="shared" si="646"/>
        <v>2pm-8pm</v>
      </c>
      <c r="AQ223" t="str">
        <f t="shared" si="647"/>
        <v/>
      </c>
      <c r="AR223" s="1" t="s">
        <v>717</v>
      </c>
      <c r="AV223" t="s">
        <v>28</v>
      </c>
      <c r="AW223" t="s">
        <v>29</v>
      </c>
      <c r="AX223" s="8" t="str">
        <f t="shared" si="648"/>
        <v>{
    'name': "Pour House Pub",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23" t="str">
        <f t="shared" si="649"/>
        <v/>
      </c>
      <c r="AZ223" t="str">
        <f t="shared" si="650"/>
        <v/>
      </c>
      <c r="BA223" t="str">
        <f t="shared" si="651"/>
        <v/>
      </c>
      <c r="BB223" t="str">
        <f t="shared" si="652"/>
        <v>&lt;img src=@img/drinkicon.png@&gt;</v>
      </c>
      <c r="BC223" t="str">
        <f t="shared" si="653"/>
        <v/>
      </c>
      <c r="BD223" t="str">
        <f t="shared" si="654"/>
        <v>&lt;img src=@img/drinkicon.png@&gt;</v>
      </c>
      <c r="BE223" t="str">
        <f t="shared" si="655"/>
        <v>drink  med LoDo</v>
      </c>
      <c r="BF223" t="str">
        <f t="shared" si="656"/>
        <v>LoDo</v>
      </c>
      <c r="BG223">
        <v>39.748671999999999</v>
      </c>
      <c r="BH223">
        <v>-105.000281</v>
      </c>
      <c r="BI223" t="str">
        <f t="shared" si="657"/>
        <v>[39.748672,-105.000281],</v>
      </c>
      <c r="BK223" t="str">
        <f t="shared" si="658"/>
        <v/>
      </c>
      <c r="BL223" s="7"/>
    </row>
    <row r="224" spans="2:64" ht="18.75" customHeight="1" x14ac:dyDescent="0.25">
      <c r="B224" t="s">
        <v>140</v>
      </c>
      <c r="C224" t="s">
        <v>215</v>
      </c>
      <c r="E224" t="s">
        <v>952</v>
      </c>
      <c r="G224" t="s">
        <v>494</v>
      </c>
      <c r="J224">
        <v>1500</v>
      </c>
      <c r="K224">
        <v>1900</v>
      </c>
      <c r="L224">
        <v>1500</v>
      </c>
      <c r="M224">
        <v>1900</v>
      </c>
      <c r="N224">
        <v>1500</v>
      </c>
      <c r="O224">
        <v>1900</v>
      </c>
      <c r="P224">
        <v>1500</v>
      </c>
      <c r="Q224">
        <v>1900</v>
      </c>
      <c r="R224">
        <v>1500</v>
      </c>
      <c r="S224">
        <v>1900</v>
      </c>
      <c r="V224" t="s">
        <v>971</v>
      </c>
      <c r="W224" t="str">
        <f t="shared" si="627"/>
        <v/>
      </c>
      <c r="X224" t="str">
        <f t="shared" si="628"/>
        <v/>
      </c>
      <c r="Y224">
        <f t="shared" si="629"/>
        <v>15</v>
      </c>
      <c r="Z224">
        <f t="shared" si="630"/>
        <v>19</v>
      </c>
      <c r="AA224">
        <f t="shared" si="631"/>
        <v>15</v>
      </c>
      <c r="AB224">
        <f t="shared" si="632"/>
        <v>19</v>
      </c>
      <c r="AC224">
        <f t="shared" si="633"/>
        <v>15</v>
      </c>
      <c r="AD224">
        <f t="shared" si="634"/>
        <v>19</v>
      </c>
      <c r="AE224">
        <f t="shared" si="635"/>
        <v>15</v>
      </c>
      <c r="AF224">
        <f t="shared" si="636"/>
        <v>19</v>
      </c>
      <c r="AG224">
        <f t="shared" si="637"/>
        <v>15</v>
      </c>
      <c r="AH224">
        <f t="shared" si="638"/>
        <v>19</v>
      </c>
      <c r="AI224" t="str">
        <f t="shared" si="639"/>
        <v/>
      </c>
      <c r="AJ224" t="str">
        <f t="shared" si="640"/>
        <v/>
      </c>
      <c r="AK224" t="str">
        <f t="shared" si="641"/>
        <v/>
      </c>
      <c r="AL224" t="str">
        <f t="shared" si="642"/>
        <v>3pm-7pm</v>
      </c>
      <c r="AM224" t="str">
        <f t="shared" si="643"/>
        <v>3pm-7pm</v>
      </c>
      <c r="AN224" t="str">
        <f t="shared" si="644"/>
        <v>3pm-7pm</v>
      </c>
      <c r="AO224" t="str">
        <f t="shared" si="645"/>
        <v>3pm-7pm</v>
      </c>
      <c r="AP224" t="str">
        <f t="shared" si="646"/>
        <v>3pm-7pm</v>
      </c>
      <c r="AQ224" t="str">
        <f t="shared" si="647"/>
        <v/>
      </c>
      <c r="AR224" t="s">
        <v>669</v>
      </c>
      <c r="AV224" t="s">
        <v>28</v>
      </c>
      <c r="AW224" t="s">
        <v>28</v>
      </c>
      <c r="AX224" s="8" t="str">
        <f t="shared" si="64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24" t="str">
        <f t="shared" si="649"/>
        <v/>
      </c>
      <c r="AZ224" t="str">
        <f t="shared" si="650"/>
        <v/>
      </c>
      <c r="BA224" t="str">
        <f t="shared" si="651"/>
        <v/>
      </c>
      <c r="BB224" t="str">
        <f t="shared" si="652"/>
        <v>&lt;img src=@img/drinkicon.png@&gt;</v>
      </c>
      <c r="BC224" t="str">
        <f t="shared" si="653"/>
        <v>&lt;img src=@img/foodicon.png@&gt;</v>
      </c>
      <c r="BD224" t="str">
        <f t="shared" si="654"/>
        <v>&lt;img src=@img/drinkicon.png@&gt;&lt;img src=@img/foodicon.png@&gt;</v>
      </c>
      <c r="BE224" t="str">
        <f t="shared" si="655"/>
        <v>drink food  med Uptown</v>
      </c>
      <c r="BF224" t="str">
        <f t="shared" si="656"/>
        <v>Uptown</v>
      </c>
      <c r="BG224">
        <v>39.739866999999997</v>
      </c>
      <c r="BH224">
        <v>-104.980897</v>
      </c>
      <c r="BI224" t="str">
        <f t="shared" si="657"/>
        <v>[39.739867,-104.980897],</v>
      </c>
      <c r="BK224" t="str">
        <f t="shared" si="658"/>
        <v/>
      </c>
      <c r="BL224" s="7"/>
    </row>
    <row r="225" spans="2:64" ht="18.75" customHeight="1" x14ac:dyDescent="0.25">
      <c r="B225" t="s">
        <v>181</v>
      </c>
      <c r="C225" t="s">
        <v>719</v>
      </c>
      <c r="E225" t="s">
        <v>952</v>
      </c>
      <c r="G225" t="s">
        <v>209</v>
      </c>
      <c r="W225" t="str">
        <f t="shared" si="627"/>
        <v/>
      </c>
      <c r="X225" t="str">
        <f t="shared" si="628"/>
        <v/>
      </c>
      <c r="Y225" t="str">
        <f t="shared" si="629"/>
        <v/>
      </c>
      <c r="Z225" t="str">
        <f t="shared" si="630"/>
        <v/>
      </c>
      <c r="AA225" t="str">
        <f t="shared" si="631"/>
        <v/>
      </c>
      <c r="AB225" t="str">
        <f t="shared" si="632"/>
        <v/>
      </c>
      <c r="AC225" t="str">
        <f t="shared" si="633"/>
        <v/>
      </c>
      <c r="AD225" t="str">
        <f t="shared" si="634"/>
        <v/>
      </c>
      <c r="AE225" t="str">
        <f t="shared" si="635"/>
        <v/>
      </c>
      <c r="AF225" t="str">
        <f t="shared" si="636"/>
        <v/>
      </c>
      <c r="AG225" t="str">
        <f t="shared" si="637"/>
        <v/>
      </c>
      <c r="AH225" t="str">
        <f t="shared" si="638"/>
        <v/>
      </c>
      <c r="AI225" t="str">
        <f t="shared" si="639"/>
        <v/>
      </c>
      <c r="AJ225" t="str">
        <f t="shared" si="640"/>
        <v/>
      </c>
      <c r="AK225" t="str">
        <f t="shared" si="641"/>
        <v/>
      </c>
      <c r="AL225" t="str">
        <f t="shared" si="642"/>
        <v/>
      </c>
      <c r="AM225" t="str">
        <f t="shared" si="643"/>
        <v/>
      </c>
      <c r="AN225" t="str">
        <f t="shared" si="644"/>
        <v/>
      </c>
      <c r="AO225" t="str">
        <f t="shared" si="645"/>
        <v/>
      </c>
      <c r="AP225" t="str">
        <f t="shared" si="646"/>
        <v/>
      </c>
      <c r="AQ225" t="str">
        <f t="shared" si="647"/>
        <v/>
      </c>
      <c r="AR225" t="s">
        <v>24</v>
      </c>
      <c r="AT225" t="s">
        <v>326</v>
      </c>
      <c r="AV225" t="s">
        <v>29</v>
      </c>
      <c r="AW225" t="s">
        <v>29</v>
      </c>
      <c r="AX225" s="8" t="str">
        <f>CONCATENATE("{
    'name': """,B225,""",
    'area': ","""",C225,""",",
"'hours': {
      'sunday-start':","""",H225,"""",", 'sunday-end':","""",I225,"""",", 'monday-start':","""",J225,"""",", 'monday-end':","""",K225,"""",", 'tuesday-start':","""",L225,"""",", 'tuesday-end':","""",M225,""", 'wednesday-start':","""",N225,""", 'wednesday-end':","""",O225,""", 'thursday-start':","""",P225,""", 'thursday-end':","""",Q225,""", 'friday-start':","""",R225,""", 'friday-end':","""",S225,""", 'saturday-start':","""",T225,""", 'saturday-end':","""",U225,"""","},","  'description': ","""",V227,"""",", 'link':","""",AR225,"""",", 'pricing':","""",E225,"""",",   'phone-number': ","""",F225,"""",", 'address': ","""",G225,"""",", 'other-amenities': [","'",AS225,"','",AT225,"','",AU225,"'","]",", 'has-drink':",AV225,", 'has-food':",AW225,"},")</f>
        <v>{
    'name': "Prost",
    'area': "highlands",'hours': {
      'sunday-start':"", 'sunday-end':"", 'monday-start':"", 'monday-end':"", 'tuesday-start':"", 'tuesday-end':"", 'wednesday-start':"", 'wednesday-end':"", 'thursday-start':"", 'thursday-end':"", 'friday-start':"", 'friday-end':"", 'saturday-start':"", 'saturday-end':""},  'description': "Mon-Fri 11am-3pm: $4 burgers&lt;br&gt;11am-7pm: $2.50 Bud &amp; Bud Light, $3.25 Wells&lt;br&gt;Monday $1.25 Tacos, $3.50 Carona, Dos Equis &amp; Dos Equis Amber $3.25 Tequila Shots&lt;br&gt;Tuesday  $4 Breck &amp; Titan IPA, $2.75 Capital Apple Shots, half priced Appetizers (Starting at 6pm)&lt;br&gt;Wednesday $8 all you can eat wings, $9 pitchers of Bud &amp; Bud Light (Starting at 5pm)&lt;br&gt;Thursday (All Day) $4 Burgers &amp; all flavors of Pearl Vodka&lt;br&gt;Team Trivia (Starting at 8pm)&lt;br&gt;Friday  $1 Sliders - Pulled Pork, Chorizo &amp; Beef (Starting at 6pm)&lt;br&gt;Saturday $4 Breakfast Burritos, $4 Jagermeister Shots&lt;br&gt;Sunday $4 Breakfast Burritos, $4 Mimosas, $3 Screwdrivers, $3 Bloody Marys", 'link':"https://prostbrewing.com/", 'pricing':"med",   'phone-number': "", 'address': "2540 19th St, Denver, CO", 'other-amenities': ['','pet',''], 'has-drink':false, 'has-food':false},</v>
      </c>
      <c r="AY225" t="str">
        <f t="shared" si="649"/>
        <v/>
      </c>
      <c r="AZ225" t="str">
        <f t="shared" si="650"/>
        <v>&lt;img src=@img/pets.png@&gt;</v>
      </c>
      <c r="BA225" t="str">
        <f t="shared" si="651"/>
        <v/>
      </c>
      <c r="BB225" t="str">
        <f t="shared" si="652"/>
        <v/>
      </c>
      <c r="BC225" t="str">
        <f t="shared" si="653"/>
        <v/>
      </c>
      <c r="BD225" t="str">
        <f t="shared" si="654"/>
        <v>&lt;img src=@img/pets.png@&gt;</v>
      </c>
      <c r="BE225" t="str">
        <f t="shared" si="655"/>
        <v>pet  med highlands</v>
      </c>
      <c r="BF225" t="str">
        <f t="shared" si="656"/>
        <v>Highlands</v>
      </c>
      <c r="BG225">
        <v>39.760278</v>
      </c>
      <c r="BH225">
        <v>-105.003967</v>
      </c>
      <c r="BI225" t="str">
        <f t="shared" si="657"/>
        <v>[39.760278,-105.003967],</v>
      </c>
      <c r="BK225" t="str">
        <f t="shared" si="658"/>
        <v/>
      </c>
      <c r="BL225" s="7"/>
    </row>
    <row r="226" spans="2:64" ht="18.75" customHeight="1" x14ac:dyDescent="0.25">
      <c r="B226" t="s">
        <v>89</v>
      </c>
      <c r="C226" t="s">
        <v>524</v>
      </c>
      <c r="E226" t="s">
        <v>954</v>
      </c>
      <c r="G226" t="s">
        <v>419</v>
      </c>
      <c r="J226" t="s">
        <v>344</v>
      </c>
      <c r="K226" t="s">
        <v>331</v>
      </c>
      <c r="L226" t="s">
        <v>344</v>
      </c>
      <c r="M226" t="s">
        <v>331</v>
      </c>
      <c r="N226" t="s">
        <v>344</v>
      </c>
      <c r="O226" t="s">
        <v>331</v>
      </c>
      <c r="P226" t="s">
        <v>334</v>
      </c>
      <c r="Q226" t="s">
        <v>330</v>
      </c>
      <c r="R226" t="s">
        <v>334</v>
      </c>
      <c r="S226" t="s">
        <v>330</v>
      </c>
      <c r="V226" t="s">
        <v>253</v>
      </c>
      <c r="W226" t="str">
        <f t="shared" si="627"/>
        <v/>
      </c>
      <c r="X226" t="str">
        <f t="shared" si="628"/>
        <v/>
      </c>
      <c r="Y226">
        <f t="shared" si="629"/>
        <v>13</v>
      </c>
      <c r="Z226">
        <f t="shared" si="630"/>
        <v>19</v>
      </c>
      <c r="AA226">
        <f t="shared" si="631"/>
        <v>13</v>
      </c>
      <c r="AB226">
        <f t="shared" si="632"/>
        <v>19</v>
      </c>
      <c r="AC226">
        <f t="shared" si="633"/>
        <v>13</v>
      </c>
      <c r="AD226">
        <f t="shared" si="634"/>
        <v>19</v>
      </c>
      <c r="AE226">
        <f t="shared" si="635"/>
        <v>11</v>
      </c>
      <c r="AF226">
        <f t="shared" si="636"/>
        <v>18</v>
      </c>
      <c r="AG226">
        <f t="shared" si="637"/>
        <v>11</v>
      </c>
      <c r="AH226">
        <f t="shared" si="638"/>
        <v>18</v>
      </c>
      <c r="AI226" t="str">
        <f t="shared" si="639"/>
        <v/>
      </c>
      <c r="AJ226" t="str">
        <f t="shared" si="640"/>
        <v/>
      </c>
      <c r="AK226" t="str">
        <f t="shared" si="641"/>
        <v/>
      </c>
      <c r="AL226" t="str">
        <f t="shared" si="642"/>
        <v>1pm-7pm</v>
      </c>
      <c r="AM226" t="str">
        <f t="shared" si="643"/>
        <v>1pm-7pm</v>
      </c>
      <c r="AN226" t="str">
        <f t="shared" si="644"/>
        <v>1pm-7pm</v>
      </c>
      <c r="AO226" t="str">
        <f t="shared" si="645"/>
        <v>11am-6pm</v>
      </c>
      <c r="AP226" t="str">
        <f t="shared" si="646"/>
        <v>11am-6pm</v>
      </c>
      <c r="AQ226" t="str">
        <f t="shared" si="647"/>
        <v/>
      </c>
      <c r="AR226" t="s">
        <v>594</v>
      </c>
      <c r="AV226" s="4" t="s">
        <v>28</v>
      </c>
      <c r="AW226" s="4" t="s">
        <v>29</v>
      </c>
      <c r="AX226" s="8" t="str">
        <f t="shared" si="64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26" t="str">
        <f t="shared" si="649"/>
        <v/>
      </c>
      <c r="AZ226" t="str">
        <f t="shared" si="650"/>
        <v/>
      </c>
      <c r="BA226" t="str">
        <f t="shared" si="651"/>
        <v/>
      </c>
      <c r="BB226" t="str">
        <f t="shared" si="652"/>
        <v>&lt;img src=@img/drinkicon.png@&gt;</v>
      </c>
      <c r="BC226" t="str">
        <f t="shared" si="653"/>
        <v/>
      </c>
      <c r="BD226" t="str">
        <f t="shared" si="654"/>
        <v>&lt;img src=@img/drinkicon.png@&gt;</v>
      </c>
      <c r="BE226" t="str">
        <f t="shared" si="655"/>
        <v>drink  low Washington</v>
      </c>
      <c r="BF226" t="str">
        <f t="shared" si="656"/>
        <v>Washington Park</v>
      </c>
      <c r="BG226">
        <v>39.696491000000002</v>
      </c>
      <c r="BH226">
        <v>-104.980605</v>
      </c>
      <c r="BI226" t="str">
        <f t="shared" si="657"/>
        <v>[39.696491,-104.980605],</v>
      </c>
      <c r="BK226" t="str">
        <f t="shared" si="658"/>
        <v/>
      </c>
      <c r="BL226" s="7"/>
    </row>
    <row r="227" spans="2:64" ht="18.75" customHeight="1" x14ac:dyDescent="0.25">
      <c r="B227" t="s">
        <v>1351</v>
      </c>
      <c r="C227" t="s">
        <v>936</v>
      </c>
      <c r="E227" t="s">
        <v>952</v>
      </c>
      <c r="G227" t="s">
        <v>1352</v>
      </c>
      <c r="J227">
        <v>1100</v>
      </c>
      <c r="K227">
        <v>1900</v>
      </c>
      <c r="L227">
        <v>1100</v>
      </c>
      <c r="M227">
        <v>1900</v>
      </c>
      <c r="N227">
        <v>1100</v>
      </c>
      <c r="O227">
        <v>1900</v>
      </c>
      <c r="P227">
        <v>1100</v>
      </c>
      <c r="Q227">
        <v>1900</v>
      </c>
      <c r="R227">
        <v>1100</v>
      </c>
      <c r="S227">
        <v>1900</v>
      </c>
      <c r="V227" t="s">
        <v>1353</v>
      </c>
      <c r="W227" t="str">
        <f t="shared" ref="W227" si="690">IF(H227&gt;0,H227/100,"")</f>
        <v/>
      </c>
      <c r="X227" t="str">
        <f t="shared" ref="X227" si="691">IF(I227&gt;0,I227/100,"")</f>
        <v/>
      </c>
      <c r="Y227">
        <f t="shared" ref="Y227" si="692">IF(J227&gt;0,J227/100,"")</f>
        <v>11</v>
      </c>
      <c r="Z227">
        <f t="shared" ref="Z227" si="693">IF(K227&gt;0,K227/100,"")</f>
        <v>19</v>
      </c>
      <c r="AA227">
        <f t="shared" ref="AA227" si="694">IF(L227&gt;0,L227/100,"")</f>
        <v>11</v>
      </c>
      <c r="AB227">
        <f t="shared" ref="AB227" si="695">IF(M227&gt;0,M227/100,"")</f>
        <v>19</v>
      </c>
      <c r="AC227">
        <f t="shared" ref="AC227" si="696">IF(N227&gt;0,N227/100,"")</f>
        <v>11</v>
      </c>
      <c r="AD227">
        <f t="shared" ref="AD227" si="697">IF(O227&gt;0,O227/100,"")</f>
        <v>19</v>
      </c>
      <c r="AE227">
        <f t="shared" ref="AE227" si="698">IF(P227&gt;0,P227/100,"")</f>
        <v>11</v>
      </c>
      <c r="AF227">
        <f t="shared" ref="AF227" si="699">IF(Q227&gt;0,Q227/100,"")</f>
        <v>19</v>
      </c>
      <c r="AG227">
        <f t="shared" ref="AG227" si="700">IF(R227&gt;0,R227/100,"")</f>
        <v>11</v>
      </c>
      <c r="AH227">
        <f t="shared" ref="AH227" si="701">IF(S227&gt;0,S227/100,"")</f>
        <v>19</v>
      </c>
      <c r="AI227" t="str">
        <f t="shared" ref="AI227" si="702">IF(T227&gt;0,T227/100,"")</f>
        <v/>
      </c>
      <c r="AJ227" t="str">
        <f t="shared" ref="AJ227" si="703">IF(U227&gt;0,U227/100,"")</f>
        <v/>
      </c>
      <c r="AK227" t="str">
        <f t="shared" ref="AK227" si="704">IF(H227&gt;0,CONCATENATE(IF(W227&lt;=12,W227,W227-12),IF(OR(W227&lt;12,W227=24),"am","pm"),"-",IF(X227&lt;=12,X227,X227-12),IF(OR(X227&lt;12,X227=24),"am","pm")),"")</f>
        <v/>
      </c>
      <c r="AL227" t="str">
        <f t="shared" ref="AL227" si="705">IF(J227&gt;0,CONCATENATE(IF(Y227&lt;=12,Y227,Y227-12),IF(OR(Y227&lt;12,Y227=24),"am","pm"),"-",IF(Z227&lt;=12,Z227,Z227-12),IF(OR(Z227&lt;12,Z227=24),"am","pm")),"")</f>
        <v>11am-7pm</v>
      </c>
      <c r="AM227" t="str">
        <f t="shared" ref="AM227" si="706">IF(L227&gt;0,CONCATENATE(IF(AA227&lt;=12,AA227,AA227-12),IF(OR(AA227&lt;12,AA227=24),"am","pm"),"-",IF(AB227&lt;=12,AB227,AB227-12),IF(OR(AB227&lt;12,AB227=24),"am","pm")),"")</f>
        <v>11am-7pm</v>
      </c>
      <c r="AN227" t="str">
        <f t="shared" ref="AN227" si="707">IF(N227&gt;0,CONCATENATE(IF(AC227&lt;=12,AC227,AC227-12),IF(OR(AC227&lt;12,AC227=24),"am","pm"),"-",IF(AD227&lt;=12,AD227,AD227-12),IF(OR(AD227&lt;12,AD227=24),"am","pm")),"")</f>
        <v>11am-7pm</v>
      </c>
      <c r="AO227" t="str">
        <f t="shared" ref="AO227" si="708">IF(P227&gt;0,CONCATENATE(IF(AE227&lt;=12,AE227,AE227-12),IF(OR(AE227&lt;12,AE227=24),"am","pm"),"-",IF(AF227&lt;=12,AF227,AF227-12),IF(OR(AF227&lt;12,AF227=24),"am","pm")),"")</f>
        <v>11am-7pm</v>
      </c>
      <c r="AP227" t="str">
        <f t="shared" ref="AP227" si="709">IF(R227&gt;0,CONCATENATE(IF(AG227&lt;=12,AG227,AG227-12),IF(OR(AG227&lt;12,AG227=24),"am","pm"),"-",IF(AH227&lt;=12,AH227,AH227-12),IF(OR(AH227&lt;12,AH227=24),"am","pm")),"")</f>
        <v>11am-7pm</v>
      </c>
      <c r="AQ227" t="str">
        <f t="shared" ref="AQ227" si="710">IF(T227&gt;0,CONCATENATE(IF(AI227&lt;=12,AI227,AI227-12),IF(OR(AI227&lt;12,AI227=24),"am","pm"),"-",IF(AJ227&lt;=12,AJ227,AJ227-12),IF(OR(AJ227&lt;12,AJ227=24),"am","pm")),"")</f>
        <v/>
      </c>
      <c r="AR227" s="1" t="s">
        <v>1354</v>
      </c>
      <c r="AV227" s="4" t="s">
        <v>28</v>
      </c>
      <c r="AW227" s="4" t="s">
        <v>28</v>
      </c>
      <c r="AX227" s="8" t="str">
        <f t="shared" ref="AX227" si="711">CONCATENATE("{
    'name': """,B227,""",
    'area': ","""",C227,""",",
"'hours': {
      'sunday-start':","""",H227,"""",", 'sunday-end':","""",I227,"""",", 'monday-start':","""",J227,"""",", 'monday-end':","""",K227,"""",", 'tuesday-start':","""",L227,"""",", 'tuesday-end':","""",M227,""", 'wednesday-start':","""",N227,""", 'wednesday-end':","""",O227,""", 'thursday-start':","""",P227,""", 'thursday-end':","""",Q227,""", 'friday-start':","""",R227,""", 'friday-end':","""",S227,""", 'saturday-start':","""",T227,""", 'saturday-end':","""",U227,"""","},","  'description': ","""",V227,"""",", 'link':","""",AR227,"""",", 'pricing':","""",E227,"""",",   'phone-number': ","""",F227,"""",", 'address': ","""",G227,"""",", 'other-amenities': [","'",AS227,"','",AT227,"','",AU227,"'","]",", 'has-drink':",AV227,", 'has-food':",AW227,"},")</f>
        <v>{
    'name': "Pub on Penn",
    'area': "capital",'hours': {
      'sunday-start':"", 'sunday-end':"", 'monday-start':"1100", 'monday-end':"1900", 'tuesday-start':"1100", 'tuesday-end':"1900", 'wednesday-start':"1100", 'wednesday-end':"1900", 'thursday-start':"1100", 'thursday-end':"1900", 'friday-start':"1100", 'friday-end':"1900", 'saturday-start':"", 'saturday-end':""},  'description': "Mon-Fri 11am-3pm: $4 burgers&lt;br&gt;11am-7pm: $2.50 Bud &amp; Bud Light, $3.25 Wells&lt;br&gt;Monday $1.25 Tacos, $3.50 Carona, Dos Equis &amp; Dos Equis Amber $3.25 Tequila Shots&lt;br&gt;Tuesday  $4 Breck &amp; Titan IPA, $2.75 Capital Apple Shots, half priced Appetizers (Starting at 6pm)&lt;br&gt;Wednesday $8 all you can eat wings, $9 pitchers of Bud &amp; Bud Light (Starting at 5pm)&lt;br&gt;Thursday (All Day) $4 Burgers &amp; all flavors of Pearl Vodka&lt;br&gt;Team Trivia (Starting at 8pm)&lt;br&gt;Friday  $1 Sliders - Pulled Pork, Chorizo &amp; Beef (Starting at 6pm)&lt;br&gt;Saturday $4 Breakfast Burritos, $4 Jagermeister Shots&lt;br&gt;Sunday $4 Breakfast Burritos, $4 Mimosas, $3 Screwdrivers, $3 Bloody Marys", 'link':"http://www.barsindenver.net/The-Pub-on-Penn-Specials.htm", 'pricing':"med",   'phone-number': "", 'address': "1278 Pennsylvania St, Denver, CO 80203", 'other-amenities': ['','',''], 'has-drink':true, 'has-food':true},</v>
      </c>
      <c r="AY227" t="str">
        <f t="shared" ref="AY227" si="712">IF(AS227&gt;0,"&lt;img src=@img/outdoor.png@&gt;","")</f>
        <v/>
      </c>
      <c r="AZ227" t="str">
        <f t="shared" ref="AZ227" si="713">IF(AT227&gt;0,"&lt;img src=@img/pets.png@&gt;","")</f>
        <v/>
      </c>
      <c r="BA227" t="str">
        <f t="shared" ref="BA227" si="714">IF(AU227="hard","&lt;img src=@img/hard.png@&gt;",IF(AU227="medium","&lt;img src=@img/medium.png@&gt;",IF(AU227="easy","&lt;img src=@img/easy.png@&gt;","")))</f>
        <v/>
      </c>
      <c r="BB227" t="str">
        <f t="shared" ref="BB227" si="715">IF(AV227="true","&lt;img src=@img/drinkicon.png@&gt;","")</f>
        <v>&lt;img src=@img/drinkicon.png@&gt;</v>
      </c>
      <c r="BC227" t="str">
        <f t="shared" ref="BC227" si="716">IF(AW227="true","&lt;img src=@img/foodicon.png@&gt;","")</f>
        <v>&lt;img src=@img/foodicon.png@&gt;</v>
      </c>
      <c r="BD227" t="str">
        <f t="shared" ref="BD227" si="717">CONCATENATE(AY227,AZ227,BA227,BB227,BC227,BK227)</f>
        <v>&lt;img src=@img/drinkicon.png@&gt;&lt;img src=@img/foodicon.png@&gt;</v>
      </c>
      <c r="BE227" t="str">
        <f t="shared" ref="BE227" si="718">CONCATENATE(IF(AS227&gt;0,"outdoor ",""),IF(AT227&gt;0,"pet ",""),IF(AV227="true","drink ",""),IF(AW227="true","food ",""),AU227," ",E227," ",C227,IF(BJ227=TRUE," kid",""))</f>
        <v>drink food  med capital</v>
      </c>
      <c r="BF227" t="str">
        <f t="shared" ref="BF227" si="719">IF(C227="highlands","Highlands",IF(C227="Washington","Washington Park",IF(C227="Downtown","Downtown",IF(C227="city","City Park",IF(C227="Uptown","Uptown",IF(C227="capital","Capital Hill",IF(C227="Ballpark","Ballpark",IF(C227="LoDo","LoDo",IF(C227="ranch","Highlands Ranch",IF(C227="five","Five Points",IF(C227="stapleton","Stapleton",IF(C227="Cherry","Cherry Creek",IF(C227="dtc","DTC",IF(C227="Baker","Baker",IF(C227="Lakewood","Lakewood",IF(C227="Westminster","Westminster",IF(C227="lowery","Lowery",IF(C227="meadows","Park Meadows",IF(C227="larimer","Larimer Square",IF(C227="RiNo","RiNo",IF(C227="aurora","Aurora","")))))))))))))))))))))</f>
        <v>Capital Hill</v>
      </c>
      <c r="BG227">
        <v>39.736785099999999</v>
      </c>
      <c r="BH227">
        <v>-104.98086360000001</v>
      </c>
      <c r="BI227" t="str">
        <f t="shared" ref="BI227" si="720">CONCATENATE("[",BG227,",",BH227,"],")</f>
        <v>[39.7367851,-104.9808636],</v>
      </c>
      <c r="BK227" t="str">
        <f t="shared" ref="BK227" si="721">IF(BJ227&gt;0,"&lt;img src=@img/kidicon.png@&gt;","")</f>
        <v/>
      </c>
      <c r="BL227" s="7"/>
    </row>
    <row r="228" spans="2:64" ht="18.75" customHeight="1" x14ac:dyDescent="0.25">
      <c r="B228" t="s">
        <v>90</v>
      </c>
      <c r="C228" t="s">
        <v>219</v>
      </c>
      <c r="E228" t="s">
        <v>952</v>
      </c>
      <c r="G228" t="s">
        <v>420</v>
      </c>
      <c r="H228" t="s">
        <v>328</v>
      </c>
      <c r="I228" t="s">
        <v>331</v>
      </c>
      <c r="J228" t="s">
        <v>328</v>
      </c>
      <c r="K228" t="s">
        <v>331</v>
      </c>
      <c r="L228" t="s">
        <v>328</v>
      </c>
      <c r="M228" t="s">
        <v>331</v>
      </c>
      <c r="N228" t="s">
        <v>328</v>
      </c>
      <c r="O228" t="s">
        <v>331</v>
      </c>
      <c r="P228" t="s">
        <v>328</v>
      </c>
      <c r="Q228" t="s">
        <v>331</v>
      </c>
      <c r="R228" t="s">
        <v>328</v>
      </c>
      <c r="S228" t="s">
        <v>331</v>
      </c>
      <c r="T228" t="s">
        <v>328</v>
      </c>
      <c r="U228" t="s">
        <v>331</v>
      </c>
      <c r="V228" t="s">
        <v>972</v>
      </c>
      <c r="W228">
        <f t="shared" si="627"/>
        <v>15</v>
      </c>
      <c r="X228">
        <f t="shared" si="628"/>
        <v>19</v>
      </c>
      <c r="Y228">
        <f t="shared" si="629"/>
        <v>15</v>
      </c>
      <c r="Z228">
        <f t="shared" si="630"/>
        <v>19</v>
      </c>
      <c r="AA228">
        <f t="shared" si="631"/>
        <v>15</v>
      </c>
      <c r="AB228">
        <f t="shared" si="632"/>
        <v>19</v>
      </c>
      <c r="AC228">
        <f t="shared" si="633"/>
        <v>15</v>
      </c>
      <c r="AD228">
        <f t="shared" si="634"/>
        <v>19</v>
      </c>
      <c r="AE228">
        <f t="shared" si="635"/>
        <v>15</v>
      </c>
      <c r="AF228">
        <f t="shared" si="636"/>
        <v>19</v>
      </c>
      <c r="AG228">
        <f t="shared" si="637"/>
        <v>15</v>
      </c>
      <c r="AH228">
        <f t="shared" si="638"/>
        <v>19</v>
      </c>
      <c r="AI228">
        <f t="shared" si="639"/>
        <v>15</v>
      </c>
      <c r="AJ228">
        <f t="shared" si="640"/>
        <v>19</v>
      </c>
      <c r="AK228" t="str">
        <f t="shared" si="641"/>
        <v>3pm-7pm</v>
      </c>
      <c r="AL228" t="str">
        <f t="shared" si="642"/>
        <v>3pm-7pm</v>
      </c>
      <c r="AM228" t="str">
        <f t="shared" si="643"/>
        <v>3pm-7pm</v>
      </c>
      <c r="AN228" t="str">
        <f t="shared" si="644"/>
        <v>3pm-7pm</v>
      </c>
      <c r="AO228" t="str">
        <f t="shared" si="645"/>
        <v>3pm-7pm</v>
      </c>
      <c r="AP228" t="str">
        <f t="shared" si="646"/>
        <v>3pm-7pm</v>
      </c>
      <c r="AQ228" t="str">
        <f t="shared" si="647"/>
        <v>3pm-7pm</v>
      </c>
      <c r="AR228" s="1" t="s">
        <v>595</v>
      </c>
      <c r="AV228" s="4" t="s">
        <v>28</v>
      </c>
      <c r="AW228" s="4" t="s">
        <v>28</v>
      </c>
      <c r="AX228" s="8" t="str">
        <f t="shared" si="64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8" t="str">
        <f t="shared" si="649"/>
        <v/>
      </c>
      <c r="AZ228" t="str">
        <f t="shared" si="650"/>
        <v/>
      </c>
      <c r="BA228" t="str">
        <f t="shared" si="651"/>
        <v/>
      </c>
      <c r="BB228" t="str">
        <f t="shared" si="652"/>
        <v>&lt;img src=@img/drinkicon.png@&gt;</v>
      </c>
      <c r="BC228" t="str">
        <f t="shared" si="653"/>
        <v>&lt;img src=@img/foodicon.png@&gt;</v>
      </c>
      <c r="BD228" t="str">
        <f t="shared" si="654"/>
        <v>&lt;img src=@img/drinkicon.png@&gt;&lt;img src=@img/foodicon.png@&gt;</v>
      </c>
      <c r="BE228" t="str">
        <f t="shared" si="655"/>
        <v>drink food  med LoDo</v>
      </c>
      <c r="BF228" t="str">
        <f t="shared" si="656"/>
        <v>LoDo</v>
      </c>
      <c r="BG228">
        <v>39.753753000000003</v>
      </c>
      <c r="BH228">
        <v>-105.002923</v>
      </c>
      <c r="BI228" t="str">
        <f t="shared" si="657"/>
        <v>[39.753753,-105.002923],</v>
      </c>
      <c r="BK228" t="str">
        <f t="shared" si="658"/>
        <v/>
      </c>
      <c r="BL228" s="7"/>
    </row>
    <row r="229" spans="2:64" ht="18.75" customHeight="1" x14ac:dyDescent="0.25">
      <c r="B229" t="s">
        <v>770</v>
      </c>
      <c r="C229" t="s">
        <v>720</v>
      </c>
      <c r="E229" t="s">
        <v>952</v>
      </c>
      <c r="G229" s="8" t="s">
        <v>771</v>
      </c>
      <c r="J229">
        <v>1500</v>
      </c>
      <c r="K229">
        <v>1800</v>
      </c>
      <c r="L229">
        <v>1500</v>
      </c>
      <c r="M229">
        <v>1800</v>
      </c>
      <c r="N229">
        <v>1500</v>
      </c>
      <c r="O229">
        <v>1800</v>
      </c>
      <c r="P229">
        <v>1500</v>
      </c>
      <c r="Q229">
        <v>1800</v>
      </c>
      <c r="R229">
        <v>1500</v>
      </c>
      <c r="S229">
        <v>1800</v>
      </c>
      <c r="V229" t="s">
        <v>1200</v>
      </c>
      <c r="W229" t="str">
        <f t="shared" si="627"/>
        <v/>
      </c>
      <c r="X229" t="str">
        <f t="shared" si="628"/>
        <v/>
      </c>
      <c r="Y229">
        <f t="shared" si="629"/>
        <v>15</v>
      </c>
      <c r="Z229">
        <f t="shared" si="630"/>
        <v>18</v>
      </c>
      <c r="AA229">
        <f t="shared" si="631"/>
        <v>15</v>
      </c>
      <c r="AB229">
        <f t="shared" si="632"/>
        <v>18</v>
      </c>
      <c r="AC229">
        <f t="shared" si="633"/>
        <v>15</v>
      </c>
      <c r="AD229">
        <f t="shared" si="634"/>
        <v>18</v>
      </c>
      <c r="AE229">
        <f t="shared" si="635"/>
        <v>15</v>
      </c>
      <c r="AF229">
        <f t="shared" si="636"/>
        <v>18</v>
      </c>
      <c r="AG229">
        <f t="shared" si="637"/>
        <v>15</v>
      </c>
      <c r="AH229">
        <f t="shared" si="638"/>
        <v>18</v>
      </c>
      <c r="AI229" t="str">
        <f t="shared" si="639"/>
        <v/>
      </c>
      <c r="AJ229" t="str">
        <f t="shared" si="640"/>
        <v/>
      </c>
      <c r="AK229" t="str">
        <f t="shared" si="641"/>
        <v/>
      </c>
      <c r="AL229" t="str">
        <f t="shared" si="642"/>
        <v>3pm-6pm</v>
      </c>
      <c r="AM229" t="str">
        <f t="shared" si="643"/>
        <v>3pm-6pm</v>
      </c>
      <c r="AN229" t="str">
        <f t="shared" si="644"/>
        <v>3pm-6pm</v>
      </c>
      <c r="AO229" t="str">
        <f t="shared" si="645"/>
        <v>3pm-6pm</v>
      </c>
      <c r="AP229" t="str">
        <f t="shared" si="646"/>
        <v>3pm-6pm</v>
      </c>
      <c r="AQ229" t="str">
        <f t="shared" si="647"/>
        <v/>
      </c>
      <c r="AR229" t="s">
        <v>884</v>
      </c>
      <c r="AV229" s="4" t="s">
        <v>28</v>
      </c>
      <c r="AW229" s="4" t="s">
        <v>28</v>
      </c>
      <c r="AX229" s="8" t="str">
        <f t="shared" si="64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9" t="str">
        <f t="shared" si="649"/>
        <v/>
      </c>
      <c r="AZ229" t="str">
        <f t="shared" si="650"/>
        <v/>
      </c>
      <c r="BA229" t="str">
        <f t="shared" si="651"/>
        <v/>
      </c>
      <c r="BB229" t="str">
        <f t="shared" si="652"/>
        <v>&lt;img src=@img/drinkicon.png@&gt;</v>
      </c>
      <c r="BC229" t="str">
        <f t="shared" si="653"/>
        <v>&lt;img src=@img/foodicon.png@&gt;</v>
      </c>
      <c r="BD229" t="str">
        <f t="shared" si="654"/>
        <v>&lt;img src=@img/drinkicon.png@&gt;&lt;img src=@img/foodicon.png@&gt;</v>
      </c>
      <c r="BE229" t="str">
        <f t="shared" si="655"/>
        <v>drink food  med stapleton</v>
      </c>
      <c r="BF229" t="str">
        <f t="shared" si="656"/>
        <v>Stapleton</v>
      </c>
      <c r="BG229">
        <v>39.760672</v>
      </c>
      <c r="BH229">
        <v>-104.892036</v>
      </c>
      <c r="BI229" t="str">
        <f t="shared" si="657"/>
        <v>[39.760672,-104.892036],</v>
      </c>
      <c r="BK229" t="str">
        <f t="shared" si="658"/>
        <v/>
      </c>
    </row>
    <row r="230" spans="2:64" ht="18.75" customHeight="1" x14ac:dyDescent="0.25">
      <c r="B230" t="s">
        <v>1277</v>
      </c>
      <c r="C230" t="s">
        <v>186</v>
      </c>
      <c r="E230" t="s">
        <v>952</v>
      </c>
      <c r="G230" t="s">
        <v>421</v>
      </c>
      <c r="J230">
        <v>1600</v>
      </c>
      <c r="K230">
        <v>1900</v>
      </c>
      <c r="L230">
        <v>1600</v>
      </c>
      <c r="M230">
        <v>1900</v>
      </c>
      <c r="N230">
        <v>1600</v>
      </c>
      <c r="O230">
        <v>1900</v>
      </c>
      <c r="P230">
        <v>1600</v>
      </c>
      <c r="Q230">
        <v>1900</v>
      </c>
      <c r="R230">
        <v>1600</v>
      </c>
      <c r="S230">
        <v>1900</v>
      </c>
      <c r="V230" t="s">
        <v>1200</v>
      </c>
      <c r="W230" t="str">
        <f t="shared" si="627"/>
        <v/>
      </c>
      <c r="X230" t="str">
        <f t="shared" si="628"/>
        <v/>
      </c>
      <c r="Y230">
        <f t="shared" si="629"/>
        <v>16</v>
      </c>
      <c r="Z230">
        <f t="shared" si="630"/>
        <v>19</v>
      </c>
      <c r="AA230">
        <f t="shared" si="631"/>
        <v>16</v>
      </c>
      <c r="AB230">
        <f t="shared" si="632"/>
        <v>19</v>
      </c>
      <c r="AC230">
        <f t="shared" si="633"/>
        <v>16</v>
      </c>
      <c r="AD230">
        <f t="shared" si="634"/>
        <v>19</v>
      </c>
      <c r="AE230">
        <f t="shared" si="635"/>
        <v>16</v>
      </c>
      <c r="AF230">
        <f t="shared" si="636"/>
        <v>19</v>
      </c>
      <c r="AG230">
        <f t="shared" si="637"/>
        <v>16</v>
      </c>
      <c r="AH230">
        <f t="shared" si="638"/>
        <v>19</v>
      </c>
      <c r="AI230" t="str">
        <f t="shared" si="639"/>
        <v/>
      </c>
      <c r="AJ230" t="str">
        <f t="shared" si="640"/>
        <v/>
      </c>
      <c r="AK230" t="str">
        <f t="shared" si="641"/>
        <v/>
      </c>
      <c r="AL230" t="str">
        <f t="shared" si="642"/>
        <v>4pm-7pm</v>
      </c>
      <c r="AM230" t="str">
        <f t="shared" si="643"/>
        <v>4pm-7pm</v>
      </c>
      <c r="AN230" t="str">
        <f t="shared" si="644"/>
        <v>4pm-7pm</v>
      </c>
      <c r="AO230" t="str">
        <f t="shared" si="645"/>
        <v>4pm-7pm</v>
      </c>
      <c r="AP230" t="str">
        <f t="shared" si="646"/>
        <v>4pm-7pm</v>
      </c>
      <c r="AQ230" t="str">
        <f t="shared" si="647"/>
        <v/>
      </c>
      <c r="AR230" s="10" t="s">
        <v>596</v>
      </c>
      <c r="AV230" t="s">
        <v>28</v>
      </c>
      <c r="AW230" t="s">
        <v>28</v>
      </c>
      <c r="AX230" s="8" t="str">
        <f t="shared" si="648"/>
        <v>{
    'name': "Punch Bowl Social Food and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30" t="str">
        <f t="shared" si="649"/>
        <v/>
      </c>
      <c r="AZ230" t="str">
        <f t="shared" si="650"/>
        <v/>
      </c>
      <c r="BA230" t="str">
        <f t="shared" si="651"/>
        <v/>
      </c>
      <c r="BB230" t="str">
        <f t="shared" si="652"/>
        <v>&lt;img src=@img/drinkicon.png@&gt;</v>
      </c>
      <c r="BC230" t="str">
        <f t="shared" si="653"/>
        <v>&lt;img src=@img/foodicon.png@&gt;</v>
      </c>
      <c r="BD230" t="str">
        <f t="shared" si="654"/>
        <v>&lt;img src=@img/drinkicon.png@&gt;&lt;img src=@img/foodicon.png@&gt;</v>
      </c>
      <c r="BE230" t="str">
        <f t="shared" si="655"/>
        <v>drink food  med Baker</v>
      </c>
      <c r="BF230" t="str">
        <f t="shared" si="656"/>
        <v>Baker</v>
      </c>
      <c r="BG230">
        <v>39.717928999999998</v>
      </c>
      <c r="BH230">
        <v>-104.987981</v>
      </c>
      <c r="BI230" t="str">
        <f t="shared" si="657"/>
        <v>[39.717929,-104.987981],</v>
      </c>
      <c r="BK230" t="str">
        <f t="shared" si="658"/>
        <v/>
      </c>
      <c r="BL230" s="7"/>
    </row>
    <row r="231" spans="2:64" ht="18.75" customHeight="1" x14ac:dyDescent="0.25">
      <c r="B231" t="s">
        <v>173</v>
      </c>
      <c r="C231" t="s">
        <v>936</v>
      </c>
      <c r="E231" t="s">
        <v>952</v>
      </c>
      <c r="G231" t="s">
        <v>316</v>
      </c>
      <c r="J231" t="s">
        <v>328</v>
      </c>
      <c r="K231" t="s">
        <v>330</v>
      </c>
      <c r="L231" t="s">
        <v>328</v>
      </c>
      <c r="M231" t="s">
        <v>330</v>
      </c>
      <c r="N231" t="s">
        <v>328</v>
      </c>
      <c r="O231" t="s">
        <v>330</v>
      </c>
      <c r="P231" t="s">
        <v>328</v>
      </c>
      <c r="Q231" t="s">
        <v>330</v>
      </c>
      <c r="R231" t="s">
        <v>328</v>
      </c>
      <c r="S231" t="s">
        <v>330</v>
      </c>
      <c r="V231" t="s">
        <v>200</v>
      </c>
      <c r="W231" t="str">
        <f t="shared" si="627"/>
        <v/>
      </c>
      <c r="X231" t="str">
        <f t="shared" si="628"/>
        <v/>
      </c>
      <c r="Y231">
        <f t="shared" si="629"/>
        <v>15</v>
      </c>
      <c r="Z231">
        <f t="shared" si="630"/>
        <v>18</v>
      </c>
      <c r="AA231">
        <f t="shared" si="631"/>
        <v>15</v>
      </c>
      <c r="AB231">
        <f t="shared" si="632"/>
        <v>18</v>
      </c>
      <c r="AC231">
        <f t="shared" si="633"/>
        <v>15</v>
      </c>
      <c r="AD231">
        <f t="shared" si="634"/>
        <v>18</v>
      </c>
      <c r="AE231">
        <f t="shared" si="635"/>
        <v>15</v>
      </c>
      <c r="AF231">
        <f t="shared" si="636"/>
        <v>18</v>
      </c>
      <c r="AG231">
        <f t="shared" si="637"/>
        <v>15</v>
      </c>
      <c r="AH231">
        <f t="shared" si="638"/>
        <v>18</v>
      </c>
      <c r="AI231" t="str">
        <f t="shared" si="639"/>
        <v/>
      </c>
      <c r="AJ231" t="str">
        <f t="shared" si="640"/>
        <v/>
      </c>
      <c r="AK231" t="str">
        <f t="shared" si="641"/>
        <v/>
      </c>
      <c r="AL231" t="str">
        <f t="shared" si="642"/>
        <v>3pm-6pm</v>
      </c>
      <c r="AM231" t="str">
        <f t="shared" si="643"/>
        <v>3pm-6pm</v>
      </c>
      <c r="AN231" t="str">
        <f t="shared" si="644"/>
        <v>3pm-6pm</v>
      </c>
      <c r="AO231" t="str">
        <f t="shared" si="645"/>
        <v>3pm-6pm</v>
      </c>
      <c r="AP231" t="str">
        <f t="shared" si="646"/>
        <v>3pm-6pm</v>
      </c>
      <c r="AQ231" t="str">
        <f t="shared" si="647"/>
        <v/>
      </c>
      <c r="AR231" t="s">
        <v>707</v>
      </c>
      <c r="AS231" t="s">
        <v>325</v>
      </c>
      <c r="AT231" t="s">
        <v>326</v>
      </c>
      <c r="AV231" t="s">
        <v>28</v>
      </c>
      <c r="AW231" t="s">
        <v>28</v>
      </c>
      <c r="AX231" s="8" t="str">
        <f t="shared" si="64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31" t="str">
        <f t="shared" si="649"/>
        <v>&lt;img src=@img/outdoor.png@&gt;</v>
      </c>
      <c r="AZ231" t="str">
        <f t="shared" si="650"/>
        <v>&lt;img src=@img/pets.png@&gt;</v>
      </c>
      <c r="BA231" t="str">
        <f t="shared" si="651"/>
        <v/>
      </c>
      <c r="BB231" t="str">
        <f t="shared" si="652"/>
        <v>&lt;img src=@img/drinkicon.png@&gt;</v>
      </c>
      <c r="BC231" t="str">
        <f t="shared" si="653"/>
        <v>&lt;img src=@img/foodicon.png@&gt;</v>
      </c>
      <c r="BD231" t="str">
        <f t="shared" si="654"/>
        <v>&lt;img src=@img/outdoor.png@&gt;&lt;img src=@img/pets.png@&gt;&lt;img src=@img/drinkicon.png@&gt;&lt;img src=@img/foodicon.png@&gt;</v>
      </c>
      <c r="BE231" t="str">
        <f t="shared" si="655"/>
        <v>outdoor pet drink food  med capital</v>
      </c>
      <c r="BF231" t="str">
        <f t="shared" si="656"/>
        <v>Capital Hill</v>
      </c>
      <c r="BG231">
        <v>39.726602999999997</v>
      </c>
      <c r="BH231">
        <v>-104.984477</v>
      </c>
      <c r="BI231" t="str">
        <f t="shared" si="657"/>
        <v>[39.726603,-104.984477],</v>
      </c>
      <c r="BK231" t="str">
        <f t="shared" si="658"/>
        <v/>
      </c>
      <c r="BL231" s="7"/>
    </row>
    <row r="232" spans="2:64" ht="18.75" customHeight="1" x14ac:dyDescent="0.25">
      <c r="B232" t="s">
        <v>834</v>
      </c>
      <c r="C232" t="s">
        <v>273</v>
      </c>
      <c r="E232" t="s">
        <v>952</v>
      </c>
      <c r="G232" s="8" t="s">
        <v>835</v>
      </c>
      <c r="W232" t="str">
        <f t="shared" si="627"/>
        <v/>
      </c>
      <c r="X232" t="str">
        <f t="shared" si="628"/>
        <v/>
      </c>
      <c r="Y232" t="str">
        <f t="shared" si="629"/>
        <v/>
      </c>
      <c r="Z232" t="str">
        <f t="shared" si="630"/>
        <v/>
      </c>
      <c r="AA232" t="str">
        <f t="shared" si="631"/>
        <v/>
      </c>
      <c r="AB232" t="str">
        <f t="shared" si="632"/>
        <v/>
      </c>
      <c r="AC232" t="str">
        <f t="shared" si="633"/>
        <v/>
      </c>
      <c r="AD232" t="str">
        <f t="shared" si="634"/>
        <v/>
      </c>
      <c r="AE232" t="str">
        <f t="shared" si="635"/>
        <v/>
      </c>
      <c r="AF232" t="str">
        <f t="shared" si="636"/>
        <v/>
      </c>
      <c r="AG232" t="str">
        <f t="shared" si="637"/>
        <v/>
      </c>
      <c r="AH232" t="str">
        <f t="shared" si="638"/>
        <v/>
      </c>
      <c r="AI232" t="str">
        <f t="shared" si="639"/>
        <v/>
      </c>
      <c r="AJ232" t="str">
        <f t="shared" si="640"/>
        <v/>
      </c>
      <c r="AK232" t="str">
        <f t="shared" si="641"/>
        <v/>
      </c>
      <c r="AL232" t="str">
        <f t="shared" si="642"/>
        <v/>
      </c>
      <c r="AM232" t="str">
        <f t="shared" si="643"/>
        <v/>
      </c>
      <c r="AN232" t="str">
        <f t="shared" si="644"/>
        <v/>
      </c>
      <c r="AO232" t="str">
        <f t="shared" si="645"/>
        <v/>
      </c>
      <c r="AP232" t="str">
        <f t="shared" si="646"/>
        <v/>
      </c>
      <c r="AQ232" t="str">
        <f t="shared" si="647"/>
        <v/>
      </c>
      <c r="AR232" t="s">
        <v>928</v>
      </c>
      <c r="AV232" s="4" t="s">
        <v>29</v>
      </c>
      <c r="AW232" s="4" t="s">
        <v>29</v>
      </c>
      <c r="AX232" s="8" t="str">
        <f t="shared" si="64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32" t="str">
        <f t="shared" si="649"/>
        <v/>
      </c>
      <c r="AZ232" t="str">
        <f t="shared" si="650"/>
        <v/>
      </c>
      <c r="BA232" t="str">
        <f t="shared" si="651"/>
        <v/>
      </c>
      <c r="BB232" t="str">
        <f t="shared" si="652"/>
        <v/>
      </c>
      <c r="BC232" t="str">
        <f t="shared" si="653"/>
        <v/>
      </c>
      <c r="BD232" t="str">
        <f t="shared" si="654"/>
        <v/>
      </c>
      <c r="BE232" t="str">
        <f t="shared" si="655"/>
        <v xml:space="preserve"> med Westminster</v>
      </c>
      <c r="BF232" t="str">
        <f t="shared" si="656"/>
        <v>Westminster</v>
      </c>
      <c r="BG232">
        <v>39.908419000000002</v>
      </c>
      <c r="BH232">
        <v>-105.07514999999999</v>
      </c>
      <c r="BI232" t="str">
        <f t="shared" si="657"/>
        <v>[39.908419,-105.07515],</v>
      </c>
      <c r="BK232" t="str">
        <f t="shared" si="658"/>
        <v/>
      </c>
    </row>
    <row r="233" spans="2:64" ht="18.75" customHeight="1" x14ac:dyDescent="0.25">
      <c r="B233" t="s">
        <v>180</v>
      </c>
      <c r="C233" t="s">
        <v>187</v>
      </c>
      <c r="E233" t="s">
        <v>954</v>
      </c>
      <c r="G233" t="s">
        <v>208</v>
      </c>
      <c r="W233" t="str">
        <f t="shared" si="627"/>
        <v/>
      </c>
      <c r="X233" t="str">
        <f t="shared" si="628"/>
        <v/>
      </c>
      <c r="Y233" t="str">
        <f t="shared" si="629"/>
        <v/>
      </c>
      <c r="Z233" t="str">
        <f t="shared" si="630"/>
        <v/>
      </c>
      <c r="AA233" t="str">
        <f t="shared" si="631"/>
        <v/>
      </c>
      <c r="AB233" t="str">
        <f t="shared" si="632"/>
        <v/>
      </c>
      <c r="AC233" t="str">
        <f t="shared" si="633"/>
        <v/>
      </c>
      <c r="AD233" t="str">
        <f t="shared" si="634"/>
        <v/>
      </c>
      <c r="AE233" t="str">
        <f t="shared" si="635"/>
        <v/>
      </c>
      <c r="AF233" t="str">
        <f t="shared" si="636"/>
        <v/>
      </c>
      <c r="AG233" t="str">
        <f t="shared" si="637"/>
        <v/>
      </c>
      <c r="AH233" t="str">
        <f t="shared" si="638"/>
        <v/>
      </c>
      <c r="AI233" t="str">
        <f t="shared" si="639"/>
        <v/>
      </c>
      <c r="AJ233" t="str">
        <f t="shared" si="640"/>
        <v/>
      </c>
      <c r="AK233" t="str">
        <f t="shared" si="641"/>
        <v/>
      </c>
      <c r="AL233" t="str">
        <f t="shared" si="642"/>
        <v/>
      </c>
      <c r="AM233" t="str">
        <f t="shared" si="643"/>
        <v/>
      </c>
      <c r="AN233" t="str">
        <f t="shared" si="644"/>
        <v/>
      </c>
      <c r="AO233" t="str">
        <f t="shared" si="645"/>
        <v/>
      </c>
      <c r="AP233" t="str">
        <f t="shared" si="646"/>
        <v/>
      </c>
      <c r="AQ233" t="str">
        <f t="shared" si="647"/>
        <v/>
      </c>
      <c r="AR233" t="s">
        <v>715</v>
      </c>
      <c r="AS233" t="s">
        <v>325</v>
      </c>
      <c r="AV233" t="s">
        <v>29</v>
      </c>
      <c r="AW233" t="s">
        <v>29</v>
      </c>
      <c r="AX233" s="8" t="str">
        <f t="shared" si="64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33" t="str">
        <f t="shared" si="649"/>
        <v>&lt;img src=@img/outdoor.png@&gt;</v>
      </c>
      <c r="AZ233" t="str">
        <f t="shared" si="650"/>
        <v/>
      </c>
      <c r="BA233" t="str">
        <f t="shared" si="651"/>
        <v/>
      </c>
      <c r="BB233" t="str">
        <f t="shared" si="652"/>
        <v/>
      </c>
      <c r="BC233" t="str">
        <f t="shared" si="653"/>
        <v/>
      </c>
      <c r="BD233" t="str">
        <f t="shared" si="654"/>
        <v>&lt;img src=@img/outdoor.png@&gt;</v>
      </c>
      <c r="BE233" t="str">
        <f t="shared" si="655"/>
        <v>outdoor  low RiNo</v>
      </c>
      <c r="BF233" t="str">
        <f t="shared" si="656"/>
        <v>RiNo</v>
      </c>
      <c r="BG233">
        <v>39.761485999999998</v>
      </c>
      <c r="BH233">
        <v>-104.981076</v>
      </c>
      <c r="BI233" t="str">
        <f t="shared" si="657"/>
        <v>[39.761486,-104.981076],</v>
      </c>
      <c r="BK233" t="str">
        <f t="shared" si="658"/>
        <v/>
      </c>
      <c r="BL233" s="7"/>
    </row>
    <row r="234" spans="2:64" ht="18.75" customHeight="1" x14ac:dyDescent="0.25">
      <c r="B234" t="s">
        <v>166</v>
      </c>
      <c r="C234" t="s">
        <v>719</v>
      </c>
      <c r="E234" t="s">
        <v>952</v>
      </c>
      <c r="G234" t="s">
        <v>314</v>
      </c>
      <c r="J234" t="s">
        <v>328</v>
      </c>
      <c r="K234" t="s">
        <v>331</v>
      </c>
      <c r="L234" t="s">
        <v>328</v>
      </c>
      <c r="M234" t="s">
        <v>331</v>
      </c>
      <c r="N234" t="s">
        <v>328</v>
      </c>
      <c r="O234" t="s">
        <v>331</v>
      </c>
      <c r="P234" t="s">
        <v>328</v>
      </c>
      <c r="Q234" t="s">
        <v>331</v>
      </c>
      <c r="R234" t="s">
        <v>328</v>
      </c>
      <c r="S234" t="s">
        <v>331</v>
      </c>
      <c r="V234" s="8" t="s">
        <v>948</v>
      </c>
      <c r="W234" t="str">
        <f t="shared" si="627"/>
        <v/>
      </c>
      <c r="X234" t="str">
        <f t="shared" si="628"/>
        <v/>
      </c>
      <c r="Y234">
        <f t="shared" si="629"/>
        <v>15</v>
      </c>
      <c r="Z234">
        <f t="shared" si="630"/>
        <v>19</v>
      </c>
      <c r="AA234">
        <f t="shared" si="631"/>
        <v>15</v>
      </c>
      <c r="AB234">
        <f t="shared" si="632"/>
        <v>19</v>
      </c>
      <c r="AC234">
        <f t="shared" si="633"/>
        <v>15</v>
      </c>
      <c r="AD234">
        <f t="shared" si="634"/>
        <v>19</v>
      </c>
      <c r="AE234">
        <f t="shared" si="635"/>
        <v>15</v>
      </c>
      <c r="AF234">
        <f t="shared" si="636"/>
        <v>19</v>
      </c>
      <c r="AG234">
        <f t="shared" si="637"/>
        <v>15</v>
      </c>
      <c r="AH234">
        <f t="shared" si="638"/>
        <v>19</v>
      </c>
      <c r="AI234" t="str">
        <f t="shared" si="639"/>
        <v/>
      </c>
      <c r="AJ234" t="str">
        <f t="shared" si="640"/>
        <v/>
      </c>
      <c r="AK234" t="str">
        <f t="shared" si="641"/>
        <v/>
      </c>
      <c r="AL234" t="str">
        <f t="shared" si="642"/>
        <v>3pm-7pm</v>
      </c>
      <c r="AM234" t="str">
        <f t="shared" si="643"/>
        <v>3pm-7pm</v>
      </c>
      <c r="AN234" t="str">
        <f t="shared" si="644"/>
        <v>3pm-7pm</v>
      </c>
      <c r="AO234" t="str">
        <f t="shared" si="645"/>
        <v>3pm-7pm</v>
      </c>
      <c r="AP234" t="str">
        <f t="shared" si="646"/>
        <v>3pm-7pm</v>
      </c>
      <c r="AQ234" t="str">
        <f t="shared" si="647"/>
        <v/>
      </c>
      <c r="AR234" t="s">
        <v>700</v>
      </c>
      <c r="AS234" t="s">
        <v>325</v>
      </c>
      <c r="AV234" t="s">
        <v>28</v>
      </c>
      <c r="AW234" t="s">
        <v>28</v>
      </c>
      <c r="AX234" s="8" t="str">
        <f t="shared" si="64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34" t="str">
        <f t="shared" si="649"/>
        <v>&lt;img src=@img/outdoor.png@&gt;</v>
      </c>
      <c r="AZ234" t="str">
        <f t="shared" si="650"/>
        <v/>
      </c>
      <c r="BA234" t="str">
        <f t="shared" si="651"/>
        <v/>
      </c>
      <c r="BB234" t="str">
        <f t="shared" si="652"/>
        <v>&lt;img src=@img/drinkicon.png@&gt;</v>
      </c>
      <c r="BC234" t="str">
        <f t="shared" si="653"/>
        <v>&lt;img src=@img/foodicon.png@&gt;</v>
      </c>
      <c r="BD234" t="str">
        <f t="shared" si="654"/>
        <v>&lt;img src=@img/outdoor.png@&gt;&lt;img src=@img/drinkicon.png@&gt;&lt;img src=@img/foodicon.png@&gt;</v>
      </c>
      <c r="BE234" t="str">
        <f t="shared" si="655"/>
        <v>outdoor drink food  med highlands</v>
      </c>
      <c r="BF234" t="str">
        <f t="shared" si="656"/>
        <v>Highlands</v>
      </c>
      <c r="BG234">
        <v>39.761527999999998</v>
      </c>
      <c r="BH234">
        <v>-105.01049500000001</v>
      </c>
      <c r="BI234" t="str">
        <f t="shared" si="657"/>
        <v>[39.761528,-105.010495],</v>
      </c>
      <c r="BK234" t="str">
        <f t="shared" si="658"/>
        <v/>
      </c>
      <c r="BL234" s="7"/>
    </row>
    <row r="235" spans="2:64" ht="18.75" customHeight="1" x14ac:dyDescent="0.25">
      <c r="B235" t="s">
        <v>91</v>
      </c>
      <c r="C235" t="s">
        <v>219</v>
      </c>
      <c r="E235" t="s">
        <v>952</v>
      </c>
      <c r="G235" t="s">
        <v>422</v>
      </c>
      <c r="H235" t="s">
        <v>332</v>
      </c>
      <c r="I235" t="s">
        <v>331</v>
      </c>
      <c r="J235" t="s">
        <v>332</v>
      </c>
      <c r="K235" t="s">
        <v>331</v>
      </c>
      <c r="N235" t="s">
        <v>332</v>
      </c>
      <c r="O235" t="s">
        <v>331</v>
      </c>
      <c r="P235" t="s">
        <v>332</v>
      </c>
      <c r="Q235" t="s">
        <v>331</v>
      </c>
      <c r="R235" t="s">
        <v>332</v>
      </c>
      <c r="S235" t="s">
        <v>331</v>
      </c>
      <c r="T235" t="s">
        <v>332</v>
      </c>
      <c r="U235" t="s">
        <v>331</v>
      </c>
      <c r="V235" t="s">
        <v>973</v>
      </c>
      <c r="W235">
        <f t="shared" si="627"/>
        <v>17</v>
      </c>
      <c r="X235">
        <f t="shared" si="628"/>
        <v>19</v>
      </c>
      <c r="Y235">
        <f t="shared" si="629"/>
        <v>17</v>
      </c>
      <c r="Z235">
        <f t="shared" si="630"/>
        <v>19</v>
      </c>
      <c r="AA235" t="str">
        <f t="shared" si="631"/>
        <v/>
      </c>
      <c r="AB235" t="str">
        <f t="shared" si="632"/>
        <v/>
      </c>
      <c r="AC235">
        <f t="shared" si="633"/>
        <v>17</v>
      </c>
      <c r="AD235">
        <f t="shared" si="634"/>
        <v>19</v>
      </c>
      <c r="AE235">
        <f t="shared" si="635"/>
        <v>17</v>
      </c>
      <c r="AF235">
        <f t="shared" si="636"/>
        <v>19</v>
      </c>
      <c r="AG235">
        <f t="shared" si="637"/>
        <v>17</v>
      </c>
      <c r="AH235">
        <f t="shared" si="638"/>
        <v>19</v>
      </c>
      <c r="AI235">
        <f t="shared" si="639"/>
        <v>17</v>
      </c>
      <c r="AJ235">
        <f t="shared" si="640"/>
        <v>19</v>
      </c>
      <c r="AK235" t="str">
        <f t="shared" si="641"/>
        <v>5pm-7pm</v>
      </c>
      <c r="AL235" t="str">
        <f t="shared" si="642"/>
        <v>5pm-7pm</v>
      </c>
      <c r="AM235" t="str">
        <f t="shared" si="643"/>
        <v/>
      </c>
      <c r="AN235" t="str">
        <f t="shared" si="644"/>
        <v>5pm-7pm</v>
      </c>
      <c r="AO235" t="str">
        <f t="shared" si="645"/>
        <v>5pm-7pm</v>
      </c>
      <c r="AP235" t="str">
        <f t="shared" si="646"/>
        <v>5pm-7pm</v>
      </c>
      <c r="AQ235" t="str">
        <f t="shared" si="647"/>
        <v>5pm-7pm</v>
      </c>
      <c r="AR235" s="1" t="s">
        <v>597</v>
      </c>
      <c r="AV235" s="4" t="s">
        <v>28</v>
      </c>
      <c r="AW235" s="4" t="s">
        <v>29</v>
      </c>
      <c r="AX235" s="8" t="str">
        <f t="shared" si="64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35" t="str">
        <f t="shared" si="649"/>
        <v/>
      </c>
      <c r="AZ235" t="str">
        <f t="shared" si="650"/>
        <v/>
      </c>
      <c r="BA235" t="str">
        <f t="shared" si="651"/>
        <v/>
      </c>
      <c r="BB235" t="str">
        <f t="shared" si="652"/>
        <v>&lt;img src=@img/drinkicon.png@&gt;</v>
      </c>
      <c r="BC235" t="str">
        <f t="shared" si="653"/>
        <v/>
      </c>
      <c r="BD235" t="str">
        <f t="shared" si="654"/>
        <v>&lt;img src=@img/drinkicon.png@&gt;</v>
      </c>
      <c r="BE235" t="str">
        <f t="shared" si="655"/>
        <v>drink  med LoDo</v>
      </c>
      <c r="BF235" t="str">
        <f t="shared" si="656"/>
        <v>LoDo</v>
      </c>
      <c r="BG235">
        <v>39.748474999999999</v>
      </c>
      <c r="BH235">
        <v>-104.99763799999999</v>
      </c>
      <c r="BI235" t="str">
        <f t="shared" si="657"/>
        <v>[39.748475,-104.997638],</v>
      </c>
      <c r="BK235" t="str">
        <f t="shared" si="658"/>
        <v/>
      </c>
      <c r="BL235" s="7"/>
    </row>
    <row r="236" spans="2:64" ht="18.75" customHeight="1" x14ac:dyDescent="0.25">
      <c r="B236" t="s">
        <v>1303</v>
      </c>
      <c r="C236" t="s">
        <v>219</v>
      </c>
      <c r="E236" t="s">
        <v>954</v>
      </c>
      <c r="G236" t="s">
        <v>423</v>
      </c>
      <c r="H236" t="s">
        <v>334</v>
      </c>
      <c r="I236" t="s">
        <v>345</v>
      </c>
      <c r="J236" t="s">
        <v>335</v>
      </c>
      <c r="K236" t="s">
        <v>331</v>
      </c>
      <c r="L236">
        <v>1600</v>
      </c>
      <c r="M236" t="s">
        <v>331</v>
      </c>
      <c r="N236" t="s">
        <v>335</v>
      </c>
      <c r="O236" t="s">
        <v>331</v>
      </c>
      <c r="P236" t="s">
        <v>335</v>
      </c>
      <c r="Q236" t="s">
        <v>331</v>
      </c>
      <c r="R236" t="s">
        <v>335</v>
      </c>
      <c r="S236" t="s">
        <v>331</v>
      </c>
      <c r="T236" t="s">
        <v>334</v>
      </c>
      <c r="U236" t="s">
        <v>331</v>
      </c>
      <c r="V236" t="s">
        <v>222</v>
      </c>
      <c r="W236">
        <f t="shared" si="627"/>
        <v>11</v>
      </c>
      <c r="X236">
        <f t="shared" si="628"/>
        <v>2</v>
      </c>
      <c r="Y236">
        <f t="shared" si="629"/>
        <v>16</v>
      </c>
      <c r="Z236">
        <f t="shared" si="630"/>
        <v>19</v>
      </c>
      <c r="AA236">
        <f t="shared" si="631"/>
        <v>16</v>
      </c>
      <c r="AB236">
        <f t="shared" si="632"/>
        <v>19</v>
      </c>
      <c r="AC236">
        <f t="shared" si="633"/>
        <v>16</v>
      </c>
      <c r="AD236">
        <f t="shared" si="634"/>
        <v>19</v>
      </c>
      <c r="AE236">
        <f t="shared" si="635"/>
        <v>16</v>
      </c>
      <c r="AF236">
        <f t="shared" si="636"/>
        <v>19</v>
      </c>
      <c r="AG236">
        <f t="shared" si="637"/>
        <v>16</v>
      </c>
      <c r="AH236">
        <f t="shared" si="638"/>
        <v>19</v>
      </c>
      <c r="AI236">
        <f t="shared" si="639"/>
        <v>11</v>
      </c>
      <c r="AJ236">
        <f t="shared" si="640"/>
        <v>19</v>
      </c>
      <c r="AK236" t="str">
        <f t="shared" si="641"/>
        <v>11am-2am</v>
      </c>
      <c r="AL236" t="str">
        <f t="shared" si="642"/>
        <v>4pm-7pm</v>
      </c>
      <c r="AM236" t="str">
        <f t="shared" si="643"/>
        <v>4pm-7pm</v>
      </c>
      <c r="AN236" t="str">
        <f t="shared" si="644"/>
        <v>4pm-7pm</v>
      </c>
      <c r="AO236" t="str">
        <f t="shared" si="645"/>
        <v>4pm-7pm</v>
      </c>
      <c r="AP236" t="str">
        <f t="shared" si="646"/>
        <v>4pm-7pm</v>
      </c>
      <c r="AQ236" t="str">
        <f t="shared" si="647"/>
        <v>11am-7pm</v>
      </c>
      <c r="AR236" s="10" t="s">
        <v>598</v>
      </c>
      <c r="AV236" t="s">
        <v>28</v>
      </c>
      <c r="AW236" t="s">
        <v>28</v>
      </c>
      <c r="AX236" s="8" t="str">
        <f t="shared" si="648"/>
        <v>{
    'name': "Refinery",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36" t="str">
        <f t="shared" si="649"/>
        <v/>
      </c>
      <c r="AZ236" t="str">
        <f t="shared" si="650"/>
        <v/>
      </c>
      <c r="BA236" t="str">
        <f t="shared" si="651"/>
        <v/>
      </c>
      <c r="BB236" t="str">
        <f t="shared" si="652"/>
        <v>&lt;img src=@img/drinkicon.png@&gt;</v>
      </c>
      <c r="BC236" t="str">
        <f t="shared" si="653"/>
        <v>&lt;img src=@img/foodicon.png@&gt;</v>
      </c>
      <c r="BD236" t="str">
        <f t="shared" si="654"/>
        <v>&lt;img src=@img/drinkicon.png@&gt;&lt;img src=@img/foodicon.png@&gt;</v>
      </c>
      <c r="BE236" t="str">
        <f t="shared" si="655"/>
        <v>drink food  low LoDo</v>
      </c>
      <c r="BF236" t="str">
        <f t="shared" si="656"/>
        <v>LoDo</v>
      </c>
      <c r="BG236">
        <v>39.753697000000003</v>
      </c>
      <c r="BH236">
        <v>-104.994598</v>
      </c>
      <c r="BI236" t="str">
        <f t="shared" si="657"/>
        <v>[39.753697,-104.994598],</v>
      </c>
      <c r="BK236" t="str">
        <f t="shared" si="658"/>
        <v/>
      </c>
      <c r="BL236" s="7"/>
    </row>
    <row r="237" spans="2:64" ht="18.75" customHeight="1" x14ac:dyDescent="0.25">
      <c r="B237" t="s">
        <v>141</v>
      </c>
      <c r="C237" t="s">
        <v>524</v>
      </c>
      <c r="E237" t="s">
        <v>952</v>
      </c>
      <c r="G237" t="s">
        <v>495</v>
      </c>
      <c r="J237" t="s">
        <v>328</v>
      </c>
      <c r="K237" t="s">
        <v>330</v>
      </c>
      <c r="L237" t="s">
        <v>328</v>
      </c>
      <c r="M237" t="s">
        <v>330</v>
      </c>
      <c r="N237" t="s">
        <v>328</v>
      </c>
      <c r="O237" t="s">
        <v>330</v>
      </c>
      <c r="P237" t="s">
        <v>328</v>
      </c>
      <c r="Q237" t="s">
        <v>330</v>
      </c>
      <c r="R237" t="s">
        <v>328</v>
      </c>
      <c r="S237" t="s">
        <v>330</v>
      </c>
      <c r="V237" t="s">
        <v>295</v>
      </c>
      <c r="W237" t="str">
        <f t="shared" si="627"/>
        <v/>
      </c>
      <c r="X237" t="str">
        <f t="shared" si="628"/>
        <v/>
      </c>
      <c r="Y237">
        <f t="shared" si="629"/>
        <v>15</v>
      </c>
      <c r="Z237">
        <f t="shared" si="630"/>
        <v>18</v>
      </c>
      <c r="AA237">
        <f t="shared" si="631"/>
        <v>15</v>
      </c>
      <c r="AB237">
        <f t="shared" si="632"/>
        <v>18</v>
      </c>
      <c r="AC237">
        <f t="shared" si="633"/>
        <v>15</v>
      </c>
      <c r="AD237">
        <f t="shared" si="634"/>
        <v>18</v>
      </c>
      <c r="AE237">
        <f t="shared" si="635"/>
        <v>15</v>
      </c>
      <c r="AF237">
        <f t="shared" si="636"/>
        <v>18</v>
      </c>
      <c r="AG237">
        <f t="shared" si="637"/>
        <v>15</v>
      </c>
      <c r="AH237">
        <f t="shared" si="638"/>
        <v>18</v>
      </c>
      <c r="AI237" t="str">
        <f t="shared" si="639"/>
        <v/>
      </c>
      <c r="AJ237" t="str">
        <f t="shared" si="640"/>
        <v/>
      </c>
      <c r="AK237" t="str">
        <f t="shared" si="641"/>
        <v/>
      </c>
      <c r="AL237" t="str">
        <f t="shared" si="642"/>
        <v>3pm-6pm</v>
      </c>
      <c r="AM237" t="str">
        <f t="shared" si="643"/>
        <v>3pm-6pm</v>
      </c>
      <c r="AN237" t="str">
        <f t="shared" si="644"/>
        <v>3pm-6pm</v>
      </c>
      <c r="AO237" t="str">
        <f t="shared" si="645"/>
        <v>3pm-6pm</v>
      </c>
      <c r="AP237" t="str">
        <f t="shared" si="646"/>
        <v>3pm-6pm</v>
      </c>
      <c r="AQ237" t="str">
        <f t="shared" si="647"/>
        <v/>
      </c>
      <c r="AR237" t="s">
        <v>670</v>
      </c>
      <c r="AV237" t="s">
        <v>28</v>
      </c>
      <c r="AW237" t="s">
        <v>28</v>
      </c>
      <c r="AX237" s="8" t="str">
        <f t="shared" si="64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37" t="str">
        <f t="shared" si="649"/>
        <v/>
      </c>
      <c r="AZ237" t="str">
        <f t="shared" si="650"/>
        <v/>
      </c>
      <c r="BA237" t="str">
        <f t="shared" si="651"/>
        <v/>
      </c>
      <c r="BB237" t="str">
        <f t="shared" si="652"/>
        <v>&lt;img src=@img/drinkicon.png@&gt;</v>
      </c>
      <c r="BC237" t="str">
        <f t="shared" si="653"/>
        <v>&lt;img src=@img/foodicon.png@&gt;</v>
      </c>
      <c r="BD237" t="str">
        <f t="shared" si="654"/>
        <v>&lt;img src=@img/drinkicon.png@&gt;&lt;img src=@img/foodicon.png@&gt;</v>
      </c>
      <c r="BE237" t="str">
        <f t="shared" si="655"/>
        <v>drink food  med Washington</v>
      </c>
      <c r="BF237" t="str">
        <f t="shared" si="656"/>
        <v>Washington Park</v>
      </c>
      <c r="BG237">
        <v>39.696883</v>
      </c>
      <c r="BH237">
        <v>-104.96195299999999</v>
      </c>
      <c r="BI237" t="str">
        <f t="shared" si="657"/>
        <v>[39.696883,-104.961953],</v>
      </c>
      <c r="BK237" t="str">
        <f t="shared" si="658"/>
        <v/>
      </c>
      <c r="BL237" s="7"/>
    </row>
    <row r="238" spans="2:64" ht="18.75" customHeight="1" x14ac:dyDescent="0.25">
      <c r="B238" t="s">
        <v>1304</v>
      </c>
      <c r="C238" t="s">
        <v>228</v>
      </c>
      <c r="E238" t="s">
        <v>952</v>
      </c>
      <c r="G238" t="s">
        <v>424</v>
      </c>
      <c r="H238" t="s">
        <v>335</v>
      </c>
      <c r="I238" t="s">
        <v>331</v>
      </c>
      <c r="J238" t="s">
        <v>335</v>
      </c>
      <c r="K238" t="s">
        <v>331</v>
      </c>
      <c r="L238" t="s">
        <v>335</v>
      </c>
      <c r="M238" t="s">
        <v>331</v>
      </c>
      <c r="N238" t="s">
        <v>335</v>
      </c>
      <c r="O238" t="s">
        <v>331</v>
      </c>
      <c r="P238" t="s">
        <v>335</v>
      </c>
      <c r="Q238" t="s">
        <v>331</v>
      </c>
      <c r="R238" t="s">
        <v>335</v>
      </c>
      <c r="S238" t="s">
        <v>331</v>
      </c>
      <c r="T238" t="s">
        <v>335</v>
      </c>
      <c r="U238" t="s">
        <v>331</v>
      </c>
      <c r="V238" t="s">
        <v>974</v>
      </c>
      <c r="W238">
        <f t="shared" si="627"/>
        <v>16</v>
      </c>
      <c r="X238">
        <f t="shared" si="628"/>
        <v>19</v>
      </c>
      <c r="Y238">
        <f t="shared" si="629"/>
        <v>16</v>
      </c>
      <c r="Z238">
        <f t="shared" si="630"/>
        <v>19</v>
      </c>
      <c r="AA238">
        <f t="shared" si="631"/>
        <v>16</v>
      </c>
      <c r="AB238">
        <f t="shared" si="632"/>
        <v>19</v>
      </c>
      <c r="AC238">
        <f t="shared" si="633"/>
        <v>16</v>
      </c>
      <c r="AD238">
        <f t="shared" si="634"/>
        <v>19</v>
      </c>
      <c r="AE238">
        <f t="shared" si="635"/>
        <v>16</v>
      </c>
      <c r="AF238">
        <f t="shared" si="636"/>
        <v>19</v>
      </c>
      <c r="AG238">
        <f t="shared" si="637"/>
        <v>16</v>
      </c>
      <c r="AH238">
        <f t="shared" si="638"/>
        <v>19</v>
      </c>
      <c r="AI238">
        <f t="shared" si="639"/>
        <v>16</v>
      </c>
      <c r="AJ238">
        <f t="shared" si="640"/>
        <v>19</v>
      </c>
      <c r="AK238" t="str">
        <f t="shared" si="641"/>
        <v>4pm-7pm</v>
      </c>
      <c r="AL238" t="str">
        <f t="shared" si="642"/>
        <v>4pm-7pm</v>
      </c>
      <c r="AM238" t="str">
        <f t="shared" si="643"/>
        <v>4pm-7pm</v>
      </c>
      <c r="AN238" t="str">
        <f t="shared" si="644"/>
        <v>4pm-7pm</v>
      </c>
      <c r="AO238" t="str">
        <f t="shared" si="645"/>
        <v>4pm-7pm</v>
      </c>
      <c r="AP238" t="str">
        <f t="shared" si="646"/>
        <v>4pm-7pm</v>
      </c>
      <c r="AQ238" t="str">
        <f t="shared" si="647"/>
        <v>4pm-7pm</v>
      </c>
      <c r="AR238" t="s">
        <v>599</v>
      </c>
      <c r="AV238" t="s">
        <v>28</v>
      </c>
      <c r="AW238" t="s">
        <v>29</v>
      </c>
      <c r="AX238" s="8" t="str">
        <f t="shared" si="648"/>
        <v>{
    'name': "Retro Room",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8" t="str">
        <f t="shared" si="649"/>
        <v/>
      </c>
      <c r="AZ238" t="str">
        <f t="shared" si="650"/>
        <v/>
      </c>
      <c r="BA238" t="str">
        <f t="shared" si="651"/>
        <v/>
      </c>
      <c r="BB238" t="str">
        <f t="shared" si="652"/>
        <v>&lt;img src=@img/drinkicon.png@&gt;</v>
      </c>
      <c r="BC238" t="str">
        <f t="shared" si="653"/>
        <v/>
      </c>
      <c r="BD238" t="str">
        <f t="shared" si="654"/>
        <v>&lt;img src=@img/drinkicon.png@&gt;</v>
      </c>
      <c r="BE238" t="str">
        <f t="shared" si="655"/>
        <v>drink  med Ballpark</v>
      </c>
      <c r="BF238" t="str">
        <f t="shared" si="656"/>
        <v>Ballpark</v>
      </c>
      <c r="BG238">
        <v>39.753298000000001</v>
      </c>
      <c r="BH238">
        <v>-104.99176799999999</v>
      </c>
      <c r="BI238" t="str">
        <f t="shared" si="657"/>
        <v>[39.753298,-104.991768],</v>
      </c>
      <c r="BK238" t="str">
        <f t="shared" si="658"/>
        <v/>
      </c>
      <c r="BL238" s="7"/>
    </row>
    <row r="239" spans="2:64" ht="18.75" customHeight="1" x14ac:dyDescent="0.25">
      <c r="B239" t="s">
        <v>802</v>
      </c>
      <c r="C239" t="s">
        <v>215</v>
      </c>
      <c r="E239" t="s">
        <v>952</v>
      </c>
      <c r="G239" s="8" t="s">
        <v>803</v>
      </c>
      <c r="W239" t="str">
        <f t="shared" si="627"/>
        <v/>
      </c>
      <c r="X239" t="str">
        <f t="shared" si="628"/>
        <v/>
      </c>
      <c r="Y239" t="str">
        <f t="shared" si="629"/>
        <v/>
      </c>
      <c r="Z239" t="str">
        <f t="shared" si="630"/>
        <v/>
      </c>
      <c r="AA239" t="str">
        <f t="shared" si="631"/>
        <v/>
      </c>
      <c r="AB239" t="str">
        <f t="shared" si="632"/>
        <v/>
      </c>
      <c r="AC239" t="str">
        <f t="shared" si="633"/>
        <v/>
      </c>
      <c r="AD239" t="str">
        <f t="shared" si="634"/>
        <v/>
      </c>
      <c r="AE239" t="str">
        <f t="shared" si="635"/>
        <v/>
      </c>
      <c r="AF239" t="str">
        <f t="shared" si="636"/>
        <v/>
      </c>
      <c r="AG239" t="str">
        <f t="shared" si="637"/>
        <v/>
      </c>
      <c r="AH239" t="str">
        <f t="shared" si="638"/>
        <v/>
      </c>
      <c r="AI239" t="str">
        <f t="shared" si="639"/>
        <v/>
      </c>
      <c r="AJ239" t="str">
        <f t="shared" si="640"/>
        <v/>
      </c>
      <c r="AK239" t="str">
        <f t="shared" si="641"/>
        <v/>
      </c>
      <c r="AL239" t="str">
        <f t="shared" si="642"/>
        <v/>
      </c>
      <c r="AM239" t="str">
        <f t="shared" si="643"/>
        <v/>
      </c>
      <c r="AN239" t="str">
        <f t="shared" si="644"/>
        <v/>
      </c>
      <c r="AO239" t="str">
        <f t="shared" si="645"/>
        <v/>
      </c>
      <c r="AP239" t="str">
        <f t="shared" si="646"/>
        <v/>
      </c>
      <c r="AQ239" t="str">
        <f t="shared" si="647"/>
        <v/>
      </c>
      <c r="AR239" t="s">
        <v>906</v>
      </c>
      <c r="AV239" s="4" t="s">
        <v>29</v>
      </c>
      <c r="AW239" s="4" t="s">
        <v>29</v>
      </c>
      <c r="AX239" s="8" t="str">
        <f t="shared" si="64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9" t="str">
        <f t="shared" si="649"/>
        <v/>
      </c>
      <c r="AZ239" t="str">
        <f t="shared" si="650"/>
        <v/>
      </c>
      <c r="BA239" t="str">
        <f t="shared" si="651"/>
        <v/>
      </c>
      <c r="BB239" t="str">
        <f t="shared" si="652"/>
        <v/>
      </c>
      <c r="BC239" t="str">
        <f t="shared" si="653"/>
        <v/>
      </c>
      <c r="BD239" t="str">
        <f t="shared" si="654"/>
        <v/>
      </c>
      <c r="BE239" t="str">
        <f t="shared" si="655"/>
        <v xml:space="preserve"> med Uptown</v>
      </c>
      <c r="BF239" t="str">
        <f t="shared" si="656"/>
        <v>Uptown</v>
      </c>
      <c r="BG239">
        <v>39.746059000000002</v>
      </c>
      <c r="BH239">
        <v>-104.980614</v>
      </c>
      <c r="BI239" t="str">
        <f t="shared" si="657"/>
        <v>[39.746059,-104.980614],</v>
      </c>
      <c r="BK239" t="str">
        <f t="shared" si="658"/>
        <v/>
      </c>
    </row>
    <row r="240" spans="2:64" ht="18.75" customHeight="1" x14ac:dyDescent="0.25">
      <c r="B240" t="s">
        <v>92</v>
      </c>
      <c r="C240" t="s">
        <v>219</v>
      </c>
      <c r="E240" t="s">
        <v>952</v>
      </c>
      <c r="G240" t="s">
        <v>425</v>
      </c>
      <c r="J240">
        <v>1600</v>
      </c>
      <c r="K240">
        <v>1800</v>
      </c>
      <c r="L240">
        <v>1600</v>
      </c>
      <c r="M240">
        <v>1800</v>
      </c>
      <c r="N240">
        <v>1600</v>
      </c>
      <c r="O240">
        <v>1800</v>
      </c>
      <c r="P240">
        <v>1600</v>
      </c>
      <c r="Q240">
        <v>1800</v>
      </c>
      <c r="R240">
        <v>1600</v>
      </c>
      <c r="S240">
        <v>1800</v>
      </c>
      <c r="V240" t="s">
        <v>1207</v>
      </c>
      <c r="W240" t="str">
        <f t="shared" si="627"/>
        <v/>
      </c>
      <c r="X240" t="str">
        <f t="shared" si="628"/>
        <v/>
      </c>
      <c r="Y240">
        <f t="shared" si="629"/>
        <v>16</v>
      </c>
      <c r="Z240">
        <f t="shared" si="630"/>
        <v>18</v>
      </c>
      <c r="AA240">
        <f t="shared" si="631"/>
        <v>16</v>
      </c>
      <c r="AB240">
        <f t="shared" si="632"/>
        <v>18</v>
      </c>
      <c r="AC240">
        <f t="shared" si="633"/>
        <v>16</v>
      </c>
      <c r="AD240">
        <f t="shared" si="634"/>
        <v>18</v>
      </c>
      <c r="AE240">
        <f t="shared" si="635"/>
        <v>16</v>
      </c>
      <c r="AF240">
        <f t="shared" si="636"/>
        <v>18</v>
      </c>
      <c r="AG240">
        <f t="shared" si="637"/>
        <v>16</v>
      </c>
      <c r="AH240">
        <f t="shared" si="638"/>
        <v>18</v>
      </c>
      <c r="AI240" t="str">
        <f t="shared" si="639"/>
        <v/>
      </c>
      <c r="AJ240" t="str">
        <f t="shared" si="640"/>
        <v/>
      </c>
      <c r="AK240" t="str">
        <f t="shared" si="641"/>
        <v/>
      </c>
      <c r="AL240" t="str">
        <f t="shared" si="642"/>
        <v>4pm-6pm</v>
      </c>
      <c r="AM240" t="str">
        <f t="shared" si="643"/>
        <v>4pm-6pm</v>
      </c>
      <c r="AN240" t="str">
        <f t="shared" si="644"/>
        <v>4pm-6pm</v>
      </c>
      <c r="AO240" t="str">
        <f t="shared" si="645"/>
        <v>4pm-6pm</v>
      </c>
      <c r="AP240" t="str">
        <f t="shared" si="646"/>
        <v>4pm-6pm</v>
      </c>
      <c r="AQ240" t="str">
        <f t="shared" si="647"/>
        <v/>
      </c>
      <c r="AR240" t="s">
        <v>600</v>
      </c>
      <c r="AV240" s="4" t="s">
        <v>28</v>
      </c>
      <c r="AW240" s="4" t="s">
        <v>28</v>
      </c>
      <c r="AX240" s="8" t="str">
        <f t="shared" si="64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40" t="str">
        <f t="shared" si="649"/>
        <v/>
      </c>
      <c r="AZ240" t="str">
        <f t="shared" si="650"/>
        <v/>
      </c>
      <c r="BA240" t="str">
        <f t="shared" si="651"/>
        <v/>
      </c>
      <c r="BB240" t="str">
        <f t="shared" si="652"/>
        <v>&lt;img src=@img/drinkicon.png@&gt;</v>
      </c>
      <c r="BC240" t="str">
        <f t="shared" si="653"/>
        <v>&lt;img src=@img/foodicon.png@&gt;</v>
      </c>
      <c r="BD240" t="str">
        <f t="shared" si="654"/>
        <v>&lt;img src=@img/drinkicon.png@&gt;&lt;img src=@img/foodicon.png@&gt;</v>
      </c>
      <c r="BE240" t="str">
        <f t="shared" si="655"/>
        <v>drink food  med LoDo</v>
      </c>
      <c r="BF240" t="str">
        <f t="shared" si="656"/>
        <v>LoDo</v>
      </c>
      <c r="BG240">
        <v>39.748373000000001</v>
      </c>
      <c r="BH240">
        <v>-105.000596</v>
      </c>
      <c r="BI240" t="str">
        <f t="shared" si="657"/>
        <v>[39.748373,-105.000596],</v>
      </c>
      <c r="BK240" t="str">
        <f t="shared" si="658"/>
        <v/>
      </c>
      <c r="BL240" s="7"/>
    </row>
    <row r="241" spans="2:64" ht="18.75" customHeight="1" x14ac:dyDescent="0.25">
      <c r="B241" t="s">
        <v>93</v>
      </c>
      <c r="C241" t="s">
        <v>218</v>
      </c>
      <c r="E241" t="s">
        <v>952</v>
      </c>
      <c r="G241" t="s">
        <v>426</v>
      </c>
      <c r="H241" t="s">
        <v>328</v>
      </c>
      <c r="I241" t="s">
        <v>330</v>
      </c>
      <c r="J241" t="s">
        <v>328</v>
      </c>
      <c r="K241" t="s">
        <v>330</v>
      </c>
      <c r="L241" t="s">
        <v>328</v>
      </c>
      <c r="M241" t="s">
        <v>330</v>
      </c>
      <c r="N241" t="s">
        <v>328</v>
      </c>
      <c r="O241" t="s">
        <v>330</v>
      </c>
      <c r="P241" t="s">
        <v>328</v>
      </c>
      <c r="Q241" t="s">
        <v>330</v>
      </c>
      <c r="R241" t="s">
        <v>328</v>
      </c>
      <c r="S241" t="s">
        <v>330</v>
      </c>
      <c r="T241" t="s">
        <v>328</v>
      </c>
      <c r="U241" t="s">
        <v>330</v>
      </c>
      <c r="V241" t="s">
        <v>254</v>
      </c>
      <c r="W241">
        <f t="shared" si="627"/>
        <v>15</v>
      </c>
      <c r="X241">
        <f t="shared" si="628"/>
        <v>18</v>
      </c>
      <c r="Y241">
        <f t="shared" si="629"/>
        <v>15</v>
      </c>
      <c r="Z241">
        <f t="shared" si="630"/>
        <v>18</v>
      </c>
      <c r="AA241">
        <f t="shared" si="631"/>
        <v>15</v>
      </c>
      <c r="AB241">
        <f t="shared" si="632"/>
        <v>18</v>
      </c>
      <c r="AC241">
        <f t="shared" si="633"/>
        <v>15</v>
      </c>
      <c r="AD241">
        <f t="shared" si="634"/>
        <v>18</v>
      </c>
      <c r="AE241">
        <f t="shared" si="635"/>
        <v>15</v>
      </c>
      <c r="AF241">
        <f t="shared" si="636"/>
        <v>18</v>
      </c>
      <c r="AG241">
        <f t="shared" si="637"/>
        <v>15</v>
      </c>
      <c r="AH241">
        <f t="shared" si="638"/>
        <v>18</v>
      </c>
      <c r="AI241">
        <f t="shared" si="639"/>
        <v>15</v>
      </c>
      <c r="AJ241">
        <f t="shared" si="640"/>
        <v>18</v>
      </c>
      <c r="AK241" t="str">
        <f t="shared" si="641"/>
        <v>3pm-6pm</v>
      </c>
      <c r="AL241" t="str">
        <f t="shared" si="642"/>
        <v>3pm-6pm</v>
      </c>
      <c r="AM241" t="str">
        <f t="shared" si="643"/>
        <v>3pm-6pm</v>
      </c>
      <c r="AN241" t="str">
        <f t="shared" si="644"/>
        <v>3pm-6pm</v>
      </c>
      <c r="AO241" t="str">
        <f t="shared" si="645"/>
        <v>3pm-6pm</v>
      </c>
      <c r="AP241" t="str">
        <f t="shared" si="646"/>
        <v>3pm-6pm</v>
      </c>
      <c r="AQ241" t="str">
        <f t="shared" si="647"/>
        <v>3pm-6pm</v>
      </c>
      <c r="AR241" s="1" t="s">
        <v>601</v>
      </c>
      <c r="AV241" s="4" t="s">
        <v>28</v>
      </c>
      <c r="AW241" s="4" t="s">
        <v>28</v>
      </c>
      <c r="AX241" s="8" t="str">
        <f t="shared" si="64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41" t="str">
        <f t="shared" si="649"/>
        <v/>
      </c>
      <c r="AZ241" t="str">
        <f t="shared" si="650"/>
        <v/>
      </c>
      <c r="BA241" t="str">
        <f t="shared" si="651"/>
        <v/>
      </c>
      <c r="BB241" t="str">
        <f t="shared" si="652"/>
        <v>&lt;img src=@img/drinkicon.png@&gt;</v>
      </c>
      <c r="BC241" t="str">
        <f t="shared" si="653"/>
        <v>&lt;img src=@img/foodicon.png@&gt;</v>
      </c>
      <c r="BD241" t="str">
        <f t="shared" si="654"/>
        <v>&lt;img src=@img/drinkicon.png@&gt;&lt;img src=@img/foodicon.png@&gt;</v>
      </c>
      <c r="BE241" t="str">
        <f t="shared" si="655"/>
        <v>drink food  med Downtown</v>
      </c>
      <c r="BF241" t="str">
        <f t="shared" si="656"/>
        <v>Downtown</v>
      </c>
      <c r="BG241">
        <v>39.746763999999999</v>
      </c>
      <c r="BH241">
        <v>-104.99486400000001</v>
      </c>
      <c r="BI241" t="str">
        <f t="shared" si="657"/>
        <v>[39.746764,-104.994864],</v>
      </c>
      <c r="BK241" t="str">
        <f t="shared" si="658"/>
        <v/>
      </c>
      <c r="BL241" s="7"/>
    </row>
    <row r="242" spans="2:64" ht="18.75" customHeight="1" x14ac:dyDescent="0.25">
      <c r="B242" t="s">
        <v>1216</v>
      </c>
      <c r="C242" t="s">
        <v>936</v>
      </c>
      <c r="E242" t="s">
        <v>952</v>
      </c>
      <c r="G242" t="s">
        <v>1217</v>
      </c>
      <c r="H242">
        <v>1500</v>
      </c>
      <c r="I242">
        <v>1800</v>
      </c>
      <c r="J242">
        <v>1500</v>
      </c>
      <c r="K242">
        <v>2300</v>
      </c>
      <c r="L242">
        <v>1500</v>
      </c>
      <c r="M242">
        <v>1800</v>
      </c>
      <c r="N242">
        <v>1500</v>
      </c>
      <c r="O242">
        <v>1800</v>
      </c>
      <c r="P242">
        <v>1500</v>
      </c>
      <c r="Q242">
        <v>1800</v>
      </c>
      <c r="R242">
        <v>1500</v>
      </c>
      <c r="S242">
        <v>1800</v>
      </c>
      <c r="T242">
        <v>1500</v>
      </c>
      <c r="U242">
        <v>1800</v>
      </c>
      <c r="V242" t="s">
        <v>1218</v>
      </c>
      <c r="W242">
        <f t="shared" ref="W242" si="722">IF(H242&gt;0,H242/100,"")</f>
        <v>15</v>
      </c>
      <c r="X242">
        <f t="shared" ref="X242" si="723">IF(I242&gt;0,I242/100,"")</f>
        <v>18</v>
      </c>
      <c r="Y242">
        <f t="shared" ref="Y242" si="724">IF(J242&gt;0,J242/100,"")</f>
        <v>15</v>
      </c>
      <c r="Z242">
        <f t="shared" ref="Z242" si="725">IF(K242&gt;0,K242/100,"")</f>
        <v>23</v>
      </c>
      <c r="AA242">
        <f t="shared" ref="AA242" si="726">IF(L242&gt;0,L242/100,"")</f>
        <v>15</v>
      </c>
      <c r="AB242">
        <f t="shared" ref="AB242" si="727">IF(M242&gt;0,M242/100,"")</f>
        <v>18</v>
      </c>
      <c r="AC242">
        <f t="shared" ref="AC242" si="728">IF(N242&gt;0,N242/100,"")</f>
        <v>15</v>
      </c>
      <c r="AD242">
        <f t="shared" ref="AD242" si="729">IF(O242&gt;0,O242/100,"")</f>
        <v>18</v>
      </c>
      <c r="AE242">
        <f t="shared" ref="AE242" si="730">IF(P242&gt;0,P242/100,"")</f>
        <v>15</v>
      </c>
      <c r="AF242">
        <f t="shared" ref="AF242" si="731">IF(Q242&gt;0,Q242/100,"")</f>
        <v>18</v>
      </c>
      <c r="AG242">
        <f t="shared" ref="AG242" si="732">IF(R242&gt;0,R242/100,"")</f>
        <v>15</v>
      </c>
      <c r="AH242">
        <f t="shared" ref="AH242" si="733">IF(S242&gt;0,S242/100,"")</f>
        <v>18</v>
      </c>
      <c r="AI242">
        <f t="shared" ref="AI242" si="734">IF(T242&gt;0,T242/100,"")</f>
        <v>15</v>
      </c>
      <c r="AJ242">
        <f t="shared" ref="AJ242" si="735">IF(U242&gt;0,U242/100,"")</f>
        <v>18</v>
      </c>
      <c r="AK242" t="str">
        <f t="shared" ref="AK242" si="736">IF(H242&gt;0,CONCATENATE(IF(W242&lt;=12,W242,W242-12),IF(OR(W242&lt;12,W242=24),"am","pm"),"-",IF(X242&lt;=12,X242,X242-12),IF(OR(X242&lt;12,X242=24),"am","pm")),"")</f>
        <v>3pm-6pm</v>
      </c>
      <c r="AL242" t="str">
        <f t="shared" ref="AL242" si="737">IF(J242&gt;0,CONCATENATE(IF(Y242&lt;=12,Y242,Y242-12),IF(OR(Y242&lt;12,Y242=24),"am","pm"),"-",IF(Z242&lt;=12,Z242,Z242-12),IF(OR(Z242&lt;12,Z242=24),"am","pm")),"")</f>
        <v>3pm-11pm</v>
      </c>
      <c r="AM242" t="str">
        <f t="shared" ref="AM242" si="738">IF(L242&gt;0,CONCATENATE(IF(AA242&lt;=12,AA242,AA242-12),IF(OR(AA242&lt;12,AA242=24),"am","pm"),"-",IF(AB242&lt;=12,AB242,AB242-12),IF(OR(AB242&lt;12,AB242=24),"am","pm")),"")</f>
        <v>3pm-6pm</v>
      </c>
      <c r="AN242" t="str">
        <f t="shared" ref="AN242" si="739">IF(N242&gt;0,CONCATENATE(IF(AC242&lt;=12,AC242,AC242-12),IF(OR(AC242&lt;12,AC242=24),"am","pm"),"-",IF(AD242&lt;=12,AD242,AD242-12),IF(OR(AD242&lt;12,AD242=24),"am","pm")),"")</f>
        <v>3pm-6pm</v>
      </c>
      <c r="AO242" t="str">
        <f t="shared" ref="AO242" si="740">IF(P242&gt;0,CONCATENATE(IF(AE242&lt;=12,AE242,AE242-12),IF(OR(AE242&lt;12,AE242=24),"am","pm"),"-",IF(AF242&lt;=12,AF242,AF242-12),IF(OR(AF242&lt;12,AF242=24),"am","pm")),"")</f>
        <v>3pm-6pm</v>
      </c>
      <c r="AP242" t="str">
        <f t="shared" ref="AP242" si="741">IF(R242&gt;0,CONCATENATE(IF(AG242&lt;=12,AG242,AG242-12),IF(OR(AG242&lt;12,AG242=24),"am","pm"),"-",IF(AH242&lt;=12,AH242,AH242-12),IF(OR(AH242&lt;12,AH242=24),"am","pm")),"")</f>
        <v>3pm-6pm</v>
      </c>
      <c r="AQ242" t="str">
        <f t="shared" ref="AQ242" si="742">IF(T242&gt;0,CONCATENATE(IF(AI242&lt;=12,AI242,AI242-12),IF(OR(AI242&lt;12,AI242=24),"am","pm"),"-",IF(AJ242&lt;=12,AJ242,AJ242-12),IF(OR(AJ242&lt;12,AJ242=24),"am","pm")),"")</f>
        <v>3pm-6pm</v>
      </c>
      <c r="AR242" s="1" t="s">
        <v>1219</v>
      </c>
      <c r="AV242" s="4" t="s">
        <v>28</v>
      </c>
      <c r="AW242" s="4" t="s">
        <v>28</v>
      </c>
      <c r="AX242" s="8" t="str">
        <f t="shared" ref="AX242" si="743">CONCATENATE("{
    'name': """,B242,""",
    'area': ","""",C242,""",",
"'hours': {
      'sunday-start':","""",H242,"""",", 'sunday-end':","""",I242,"""",", 'monday-start':","""",J242,"""",", 'monday-end':","""",K242,"""",", 'tuesday-start':","""",L242,"""",", 'tuesday-end':","""",M242,""", 'wednesday-start':","""",N242,""", 'wednesday-end':","""",O242,""", 'thursday-start':","""",P242,""", 'thursday-end':","""",Q242,""", 'friday-start':","""",R242,""", 'friday-end':","""",S242,""", 'saturday-start':","""",T242,""", 'saturday-end':","""",U242,"""","},","  'description': ","""",V242,"""",", 'link':","""",AR242,"""",", 'pricing':","""",E242,"""",",   'phone-number': ","""",F242,"""",", 'address': ","""",G242,"""",", 'other-amenities': [","'",AS242,"','",AT242,"','",AU242,"'","]",", 'has-drink':",AV242,", 'has-food':",AW242,"},")</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42" t="str">
        <f t="shared" ref="AY242" si="744">IF(AS242&gt;0,"&lt;img src=@img/outdoor.png@&gt;","")</f>
        <v/>
      </c>
      <c r="AZ242" t="str">
        <f t="shared" ref="AZ242" si="745">IF(AT242&gt;0,"&lt;img src=@img/pets.png@&gt;","")</f>
        <v/>
      </c>
      <c r="BA242" t="str">
        <f t="shared" ref="BA242" si="746">IF(AU242="hard","&lt;img src=@img/hard.png@&gt;",IF(AU242="medium","&lt;img src=@img/medium.png@&gt;",IF(AU242="easy","&lt;img src=@img/easy.png@&gt;","")))</f>
        <v/>
      </c>
      <c r="BB242" t="str">
        <f t="shared" ref="BB242" si="747">IF(AV242="true","&lt;img src=@img/drinkicon.png@&gt;","")</f>
        <v>&lt;img src=@img/drinkicon.png@&gt;</v>
      </c>
      <c r="BC242" t="str">
        <f t="shared" ref="BC242" si="748">IF(AW242="true","&lt;img src=@img/foodicon.png@&gt;","")</f>
        <v>&lt;img src=@img/foodicon.png@&gt;</v>
      </c>
      <c r="BD242" t="str">
        <f t="shared" ref="BD242" si="749">CONCATENATE(AY242,AZ242,BA242,BB242,BC242,BK242)</f>
        <v>&lt;img src=@img/drinkicon.png@&gt;&lt;img src=@img/foodicon.png@&gt;</v>
      </c>
      <c r="BE242" t="str">
        <f t="shared" ref="BE242" si="750">CONCATENATE(IF(AS242&gt;0,"outdoor ",""),IF(AT242&gt;0,"pet ",""),IF(AV242="true","drink ",""),IF(AW242="true","food ",""),AU242," ",E242," ",C242,IF(BJ242=TRUE," kid",""))</f>
        <v>drink food  med capital</v>
      </c>
      <c r="BF242" t="str">
        <f t="shared" ref="BF242" si="751">IF(C242="highlands","Highlands",IF(C242="Washington","Washington Park",IF(C242="Downtown","Downtown",IF(C242="city","City Park",IF(C242="Uptown","Uptown",IF(C242="capital","Capital Hill",IF(C242="Ballpark","Ballpark",IF(C242="LoDo","LoDo",IF(C242="ranch","Highlands Ranch",IF(C242="five","Five Points",IF(C242="stapleton","Stapleton",IF(C242="Cherry","Cherry Creek",IF(C242="dtc","DTC",IF(C242="Baker","Baker",IF(C242="Lakewood","Lakewood",IF(C242="Westminster","Westminster",IF(C242="lowery","Lowery",IF(C242="meadows","Park Meadows",IF(C242="larimer","Larimer Square",IF(C242="RiNo","RiNo",IF(C242="aurora","Aurora","")))))))))))))))))))))</f>
        <v>Capital Hill</v>
      </c>
      <c r="BG242">
        <v>39.736980500000001</v>
      </c>
      <c r="BH242">
        <v>-104.97256950000001</v>
      </c>
      <c r="BI242" t="str">
        <f t="shared" ref="BI242" si="752">CONCATENATE("[",BG242,",",BH242,"],")</f>
        <v>[39.7369805,-104.9725695],</v>
      </c>
      <c r="BL242" s="7"/>
    </row>
    <row r="243" spans="2:64" ht="18.75" customHeight="1" x14ac:dyDescent="0.25">
      <c r="B243" t="s">
        <v>1305</v>
      </c>
      <c r="C243" t="s">
        <v>718</v>
      </c>
      <c r="E243" t="s">
        <v>952</v>
      </c>
      <c r="G243" t="s">
        <v>427</v>
      </c>
      <c r="H243" t="s">
        <v>335</v>
      </c>
      <c r="I243" t="s">
        <v>331</v>
      </c>
      <c r="J243" t="s">
        <v>335</v>
      </c>
      <c r="K243" t="s">
        <v>331</v>
      </c>
      <c r="L243" t="s">
        <v>335</v>
      </c>
      <c r="M243" t="s">
        <v>331</v>
      </c>
      <c r="N243" t="s">
        <v>335</v>
      </c>
      <c r="O243" t="s">
        <v>331</v>
      </c>
      <c r="P243" t="s">
        <v>335</v>
      </c>
      <c r="Q243" t="s">
        <v>331</v>
      </c>
      <c r="R243" t="s">
        <v>335</v>
      </c>
      <c r="S243" t="s">
        <v>331</v>
      </c>
      <c r="T243" t="s">
        <v>335</v>
      </c>
      <c r="U243" t="s">
        <v>331</v>
      </c>
      <c r="V243" t="s">
        <v>255</v>
      </c>
      <c r="W243">
        <f t="shared" si="627"/>
        <v>16</v>
      </c>
      <c r="X243">
        <f t="shared" si="628"/>
        <v>19</v>
      </c>
      <c r="Y243">
        <f t="shared" si="629"/>
        <v>16</v>
      </c>
      <c r="Z243">
        <f t="shared" si="630"/>
        <v>19</v>
      </c>
      <c r="AA243">
        <f t="shared" si="631"/>
        <v>16</v>
      </c>
      <c r="AB243">
        <f t="shared" si="632"/>
        <v>19</v>
      </c>
      <c r="AC243">
        <f t="shared" si="633"/>
        <v>16</v>
      </c>
      <c r="AD243">
        <f t="shared" si="634"/>
        <v>19</v>
      </c>
      <c r="AE243">
        <f t="shared" si="635"/>
        <v>16</v>
      </c>
      <c r="AF243">
        <f t="shared" si="636"/>
        <v>19</v>
      </c>
      <c r="AG243">
        <f t="shared" si="637"/>
        <v>16</v>
      </c>
      <c r="AH243">
        <f t="shared" si="638"/>
        <v>19</v>
      </c>
      <c r="AI243">
        <f t="shared" si="639"/>
        <v>16</v>
      </c>
      <c r="AJ243">
        <f t="shared" si="640"/>
        <v>19</v>
      </c>
      <c r="AK243" t="str">
        <f t="shared" si="641"/>
        <v>4pm-7pm</v>
      </c>
      <c r="AL243" t="str">
        <f t="shared" si="642"/>
        <v>4pm-7pm</v>
      </c>
      <c r="AM243" t="str">
        <f t="shared" si="643"/>
        <v>4pm-7pm</v>
      </c>
      <c r="AN243" t="str">
        <f t="shared" si="644"/>
        <v>4pm-7pm</v>
      </c>
      <c r="AO243" t="str">
        <f t="shared" si="645"/>
        <v>4pm-7pm</v>
      </c>
      <c r="AP243" t="str">
        <f t="shared" si="646"/>
        <v>4pm-7pm</v>
      </c>
      <c r="AQ243" t="str">
        <f t="shared" si="647"/>
        <v>4pm-7pm</v>
      </c>
      <c r="AR243" s="1" t="s">
        <v>602</v>
      </c>
      <c r="AV243" s="4" t="s">
        <v>28</v>
      </c>
      <c r="AW243" s="4" t="s">
        <v>29</v>
      </c>
      <c r="AX243" s="8" t="str">
        <f t="shared" si="648"/>
        <v>{
    'name': "Robusto Room",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43" t="str">
        <f t="shared" si="649"/>
        <v/>
      </c>
      <c r="AZ243" t="str">
        <f t="shared" si="650"/>
        <v/>
      </c>
      <c r="BA243" t="str">
        <f t="shared" si="651"/>
        <v/>
      </c>
      <c r="BB243" t="str">
        <f t="shared" si="652"/>
        <v>&lt;img src=@img/drinkicon.png@&gt;</v>
      </c>
      <c r="BC243" t="str">
        <f t="shared" si="653"/>
        <v/>
      </c>
      <c r="BD243" t="str">
        <f t="shared" si="654"/>
        <v>&lt;img src=@img/drinkicon.png@&gt;</v>
      </c>
      <c r="BE243" t="str">
        <f t="shared" si="655"/>
        <v>drink  med ranch</v>
      </c>
      <c r="BF243" t="str">
        <f t="shared" si="656"/>
        <v>Highlands Ranch</v>
      </c>
      <c r="BG243">
        <v>39.554721000000001</v>
      </c>
      <c r="BH243">
        <v>-104.87889</v>
      </c>
      <c r="BI243" t="str">
        <f t="shared" si="657"/>
        <v>[39.554721,-104.87889],</v>
      </c>
      <c r="BK243" t="str">
        <f t="shared" si="658"/>
        <v/>
      </c>
      <c r="BL243" s="7"/>
    </row>
    <row r="244" spans="2:64" ht="18.75" customHeight="1" x14ac:dyDescent="0.25">
      <c r="B244" t="s">
        <v>182</v>
      </c>
      <c r="C244" t="s">
        <v>218</v>
      </c>
      <c r="E244" t="s">
        <v>952</v>
      </c>
      <c r="G244" t="s">
        <v>210</v>
      </c>
      <c r="W244" t="str">
        <f t="shared" si="627"/>
        <v/>
      </c>
      <c r="X244" t="str">
        <f t="shared" si="628"/>
        <v/>
      </c>
      <c r="Y244" t="str">
        <f t="shared" si="629"/>
        <v/>
      </c>
      <c r="Z244" t="str">
        <f t="shared" si="630"/>
        <v/>
      </c>
      <c r="AA244" t="str">
        <f t="shared" si="631"/>
        <v/>
      </c>
      <c r="AB244" t="str">
        <f t="shared" si="632"/>
        <v/>
      </c>
      <c r="AC244" t="str">
        <f t="shared" si="633"/>
        <v/>
      </c>
      <c r="AD244" t="str">
        <f t="shared" si="634"/>
        <v/>
      </c>
      <c r="AE244" t="str">
        <f t="shared" si="635"/>
        <v/>
      </c>
      <c r="AF244" t="str">
        <f t="shared" si="636"/>
        <v/>
      </c>
      <c r="AG244" t="str">
        <f t="shared" si="637"/>
        <v/>
      </c>
      <c r="AH244" t="str">
        <f t="shared" si="638"/>
        <v/>
      </c>
      <c r="AI244" t="str">
        <f t="shared" si="639"/>
        <v/>
      </c>
      <c r="AJ244" t="str">
        <f t="shared" si="640"/>
        <v/>
      </c>
      <c r="AK244" t="str">
        <f t="shared" si="641"/>
        <v/>
      </c>
      <c r="AL244" t="str">
        <f t="shared" si="642"/>
        <v/>
      </c>
      <c r="AM244" t="str">
        <f t="shared" si="643"/>
        <v/>
      </c>
      <c r="AN244" t="str">
        <f t="shared" si="644"/>
        <v/>
      </c>
      <c r="AO244" t="str">
        <f t="shared" si="645"/>
        <v/>
      </c>
      <c r="AP244" t="str">
        <f t="shared" si="646"/>
        <v/>
      </c>
      <c r="AQ244" t="str">
        <f t="shared" si="647"/>
        <v/>
      </c>
      <c r="AR244" t="s">
        <v>322</v>
      </c>
      <c r="AT244" t="s">
        <v>326</v>
      </c>
      <c r="AV244" t="s">
        <v>29</v>
      </c>
      <c r="AW244" t="s">
        <v>29</v>
      </c>
      <c r="AX244" s="8" t="str">
        <f t="shared" si="64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44" t="str">
        <f t="shared" si="649"/>
        <v/>
      </c>
      <c r="AZ244" t="str">
        <f t="shared" si="650"/>
        <v>&lt;img src=@img/pets.png@&gt;</v>
      </c>
      <c r="BA244" t="str">
        <f t="shared" si="651"/>
        <v/>
      </c>
      <c r="BB244" t="str">
        <f t="shared" si="652"/>
        <v/>
      </c>
      <c r="BC244" t="str">
        <f t="shared" si="653"/>
        <v/>
      </c>
      <c r="BD244" t="str">
        <f t="shared" si="654"/>
        <v>&lt;img src=@img/pets.png@&gt;</v>
      </c>
      <c r="BE244" t="str">
        <f t="shared" si="655"/>
        <v>pet  med Downtown</v>
      </c>
      <c r="BF244" t="str">
        <f t="shared" si="656"/>
        <v>Downtown</v>
      </c>
      <c r="BG244">
        <v>39.747579000000002</v>
      </c>
      <c r="BH244">
        <v>-104.994722</v>
      </c>
      <c r="BI244" t="str">
        <f t="shared" si="657"/>
        <v>[39.747579,-104.994722],</v>
      </c>
      <c r="BK244" t="str">
        <f t="shared" si="658"/>
        <v/>
      </c>
      <c r="BL244" s="7"/>
    </row>
    <row r="245" spans="2:64" ht="18.75" customHeight="1" x14ac:dyDescent="0.25">
      <c r="B245" t="s">
        <v>1126</v>
      </c>
      <c r="C245" t="s">
        <v>187</v>
      </c>
      <c r="E245" t="s">
        <v>952</v>
      </c>
      <c r="G245" t="s">
        <v>1127</v>
      </c>
      <c r="J245">
        <v>1600</v>
      </c>
      <c r="K245">
        <v>1900</v>
      </c>
      <c r="L245">
        <v>1600</v>
      </c>
      <c r="M245">
        <v>1900</v>
      </c>
      <c r="N245">
        <v>1600</v>
      </c>
      <c r="O245">
        <v>1900</v>
      </c>
      <c r="P245">
        <v>1600</v>
      </c>
      <c r="Q245">
        <v>1900</v>
      </c>
      <c r="R245">
        <v>1600</v>
      </c>
      <c r="S245">
        <v>1900</v>
      </c>
      <c r="V245" s="8" t="s">
        <v>1288</v>
      </c>
      <c r="W245" t="str">
        <f t="shared" si="627"/>
        <v/>
      </c>
      <c r="X245" t="str">
        <f t="shared" si="628"/>
        <v/>
      </c>
      <c r="Y245">
        <f t="shared" si="629"/>
        <v>16</v>
      </c>
      <c r="Z245">
        <f t="shared" si="630"/>
        <v>19</v>
      </c>
      <c r="AA245">
        <f t="shared" si="631"/>
        <v>16</v>
      </c>
      <c r="AB245">
        <f t="shared" si="632"/>
        <v>19</v>
      </c>
      <c r="AC245">
        <f t="shared" si="633"/>
        <v>16</v>
      </c>
      <c r="AD245">
        <f t="shared" si="634"/>
        <v>19</v>
      </c>
      <c r="AE245">
        <f t="shared" si="635"/>
        <v>16</v>
      </c>
      <c r="AF245">
        <f t="shared" si="636"/>
        <v>19</v>
      </c>
      <c r="AG245">
        <f t="shared" si="637"/>
        <v>16</v>
      </c>
      <c r="AH245">
        <f t="shared" si="638"/>
        <v>19</v>
      </c>
      <c r="AI245" t="str">
        <f t="shared" si="639"/>
        <v/>
      </c>
      <c r="AJ245" t="str">
        <f t="shared" si="640"/>
        <v/>
      </c>
      <c r="AK245" t="str">
        <f t="shared" si="641"/>
        <v/>
      </c>
      <c r="AL245" t="str">
        <f t="shared" si="642"/>
        <v>4pm-7pm</v>
      </c>
      <c r="AM245" t="str">
        <f t="shared" si="643"/>
        <v>4pm-7pm</v>
      </c>
      <c r="AN245" t="str">
        <f t="shared" si="644"/>
        <v>4pm-7pm</v>
      </c>
      <c r="AO245" t="str">
        <f t="shared" si="645"/>
        <v>4pm-7pm</v>
      </c>
      <c r="AP245" t="str">
        <f t="shared" si="646"/>
        <v>4pm-7pm</v>
      </c>
      <c r="AQ245" t="str">
        <f t="shared" si="647"/>
        <v/>
      </c>
      <c r="AV245" s="4" t="s">
        <v>28</v>
      </c>
      <c r="AW245" s="4" t="s">
        <v>28</v>
      </c>
      <c r="AX245" s="8" t="str">
        <f t="shared" si="64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45" t="str">
        <f t="shared" si="649"/>
        <v/>
      </c>
      <c r="AZ245" t="str">
        <f t="shared" si="650"/>
        <v/>
      </c>
      <c r="BA245" t="str">
        <f t="shared" si="651"/>
        <v/>
      </c>
      <c r="BB245" t="str">
        <f t="shared" si="652"/>
        <v>&lt;img src=@img/drinkicon.png@&gt;</v>
      </c>
      <c r="BC245" t="str">
        <f t="shared" si="653"/>
        <v>&lt;img src=@img/foodicon.png@&gt;</v>
      </c>
      <c r="BD245" t="str">
        <f t="shared" si="654"/>
        <v>&lt;img src=@img/drinkicon.png@&gt;&lt;img src=@img/foodicon.png@&gt;</v>
      </c>
      <c r="BE245" t="str">
        <f t="shared" si="655"/>
        <v>drink food  med RiNo</v>
      </c>
      <c r="BF245" t="str">
        <f t="shared" si="656"/>
        <v>RiNo</v>
      </c>
      <c r="BG245">
        <v>39.765461999999999</v>
      </c>
      <c r="BH245">
        <v>-104.9935601</v>
      </c>
      <c r="BI245" t="str">
        <f t="shared" si="657"/>
        <v>[39.765462,-104.9935601],</v>
      </c>
      <c r="BL245" s="7"/>
    </row>
    <row r="246" spans="2:64" ht="18.75" customHeight="1" x14ac:dyDescent="0.25">
      <c r="B246" t="s">
        <v>94</v>
      </c>
      <c r="C246" t="s">
        <v>719</v>
      </c>
      <c r="E246" t="s">
        <v>952</v>
      </c>
      <c r="G246" t="s">
        <v>428</v>
      </c>
      <c r="J246" t="s">
        <v>335</v>
      </c>
      <c r="K246" t="s">
        <v>329</v>
      </c>
      <c r="L246" t="s">
        <v>335</v>
      </c>
      <c r="M246" t="s">
        <v>329</v>
      </c>
      <c r="N246" t="s">
        <v>335</v>
      </c>
      <c r="O246" t="s">
        <v>329</v>
      </c>
      <c r="P246" t="s">
        <v>335</v>
      </c>
      <c r="Q246" t="s">
        <v>329</v>
      </c>
      <c r="R246" t="s">
        <v>335</v>
      </c>
      <c r="S246" t="s">
        <v>329</v>
      </c>
      <c r="V246" t="s">
        <v>256</v>
      </c>
      <c r="W246" t="str">
        <f t="shared" si="627"/>
        <v/>
      </c>
      <c r="X246" t="str">
        <f t="shared" si="628"/>
        <v/>
      </c>
      <c r="Y246">
        <f t="shared" si="629"/>
        <v>16</v>
      </c>
      <c r="Z246">
        <f t="shared" si="630"/>
        <v>18.3</v>
      </c>
      <c r="AA246">
        <f t="shared" si="631"/>
        <v>16</v>
      </c>
      <c r="AB246">
        <f t="shared" si="632"/>
        <v>18.3</v>
      </c>
      <c r="AC246">
        <f t="shared" si="633"/>
        <v>16</v>
      </c>
      <c r="AD246">
        <f t="shared" si="634"/>
        <v>18.3</v>
      </c>
      <c r="AE246">
        <f t="shared" si="635"/>
        <v>16</v>
      </c>
      <c r="AF246">
        <f t="shared" si="636"/>
        <v>18.3</v>
      </c>
      <c r="AG246">
        <f t="shared" si="637"/>
        <v>16</v>
      </c>
      <c r="AH246">
        <f t="shared" si="638"/>
        <v>18.3</v>
      </c>
      <c r="AI246" t="str">
        <f t="shared" si="639"/>
        <v/>
      </c>
      <c r="AJ246" t="str">
        <f t="shared" si="640"/>
        <v/>
      </c>
      <c r="AK246" t="str">
        <f t="shared" si="641"/>
        <v/>
      </c>
      <c r="AL246" t="str">
        <f t="shared" si="642"/>
        <v>4pm-6.3pm</v>
      </c>
      <c r="AM246" t="str">
        <f t="shared" si="643"/>
        <v>4pm-6.3pm</v>
      </c>
      <c r="AN246" t="str">
        <f t="shared" si="644"/>
        <v>4pm-6.3pm</v>
      </c>
      <c r="AO246" t="str">
        <f t="shared" si="645"/>
        <v>4pm-6.3pm</v>
      </c>
      <c r="AP246" t="str">
        <f t="shared" si="646"/>
        <v>4pm-6.3pm</v>
      </c>
      <c r="AQ246" t="str">
        <f t="shared" si="647"/>
        <v/>
      </c>
      <c r="AR246" s="11" t="s">
        <v>603</v>
      </c>
      <c r="AS246" t="s">
        <v>325</v>
      </c>
      <c r="AV246" t="s">
        <v>28</v>
      </c>
      <c r="AW246" t="s">
        <v>28</v>
      </c>
      <c r="AX246" s="8" t="str">
        <f t="shared" si="64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46" t="str">
        <f t="shared" si="649"/>
        <v>&lt;img src=@img/outdoor.png@&gt;</v>
      </c>
      <c r="AZ246" t="str">
        <f t="shared" si="650"/>
        <v/>
      </c>
      <c r="BA246" t="str">
        <f t="shared" si="651"/>
        <v/>
      </c>
      <c r="BB246" t="str">
        <f t="shared" si="652"/>
        <v>&lt;img src=@img/drinkicon.png@&gt;</v>
      </c>
      <c r="BC246" t="str">
        <f t="shared" si="653"/>
        <v>&lt;img src=@img/foodicon.png@&gt;</v>
      </c>
      <c r="BD246" t="str">
        <f t="shared" si="654"/>
        <v>&lt;img src=@img/outdoor.png@&gt;&lt;img src=@img/drinkicon.png@&gt;&lt;img src=@img/foodicon.png@&gt;</v>
      </c>
      <c r="BE246" t="str">
        <f t="shared" si="655"/>
        <v>outdoor drink food  med highlands</v>
      </c>
      <c r="BF246" t="str">
        <f t="shared" si="656"/>
        <v>Highlands</v>
      </c>
      <c r="BG246">
        <v>39.763044000000001</v>
      </c>
      <c r="BH246">
        <v>-105.005565</v>
      </c>
      <c r="BI246" t="str">
        <f t="shared" si="657"/>
        <v>[39.763044,-105.005565],</v>
      </c>
      <c r="BK246" t="str">
        <f>IF(BJ246&gt;0,"&lt;img src=@img/kidicon.png@&gt;","")</f>
        <v/>
      </c>
      <c r="BL246" s="7"/>
    </row>
    <row r="247" spans="2:64" ht="18.75" customHeight="1" x14ac:dyDescent="0.25">
      <c r="B247" t="s">
        <v>739</v>
      </c>
      <c r="C247" t="s">
        <v>722</v>
      </c>
      <c r="E247" t="s">
        <v>952</v>
      </c>
      <c r="G247" s="8" t="s">
        <v>740</v>
      </c>
      <c r="H247">
        <v>1500</v>
      </c>
      <c r="I247">
        <v>1800</v>
      </c>
      <c r="J247">
        <v>1500</v>
      </c>
      <c r="K247">
        <v>1800</v>
      </c>
      <c r="L247">
        <v>1500</v>
      </c>
      <c r="M247">
        <v>1800</v>
      </c>
      <c r="N247">
        <v>1500</v>
      </c>
      <c r="O247">
        <v>1800</v>
      </c>
      <c r="P247">
        <v>1500</v>
      </c>
      <c r="Q247">
        <v>1800</v>
      </c>
      <c r="R247">
        <v>1500</v>
      </c>
      <c r="S247">
        <v>1800</v>
      </c>
      <c r="T247">
        <v>1500</v>
      </c>
      <c r="U247">
        <v>1800</v>
      </c>
      <c r="V247" t="s">
        <v>858</v>
      </c>
      <c r="W247">
        <f t="shared" si="627"/>
        <v>15</v>
      </c>
      <c r="X247">
        <f t="shared" si="628"/>
        <v>18</v>
      </c>
      <c r="Y247">
        <f t="shared" si="629"/>
        <v>15</v>
      </c>
      <c r="Z247">
        <f t="shared" si="630"/>
        <v>18</v>
      </c>
      <c r="AA247">
        <f t="shared" si="631"/>
        <v>15</v>
      </c>
      <c r="AB247">
        <f t="shared" si="632"/>
        <v>18</v>
      </c>
      <c r="AC247">
        <f t="shared" si="633"/>
        <v>15</v>
      </c>
      <c r="AD247">
        <f t="shared" si="634"/>
        <v>18</v>
      </c>
      <c r="AE247">
        <f t="shared" si="635"/>
        <v>15</v>
      </c>
      <c r="AF247">
        <f t="shared" si="636"/>
        <v>18</v>
      </c>
      <c r="AG247">
        <f t="shared" si="637"/>
        <v>15</v>
      </c>
      <c r="AH247">
        <f t="shared" si="638"/>
        <v>18</v>
      </c>
      <c r="AI247">
        <f t="shared" si="639"/>
        <v>15</v>
      </c>
      <c r="AJ247">
        <f t="shared" si="640"/>
        <v>18</v>
      </c>
      <c r="AK247" t="str">
        <f t="shared" si="641"/>
        <v>3pm-6pm</v>
      </c>
      <c r="AL247" t="str">
        <f t="shared" si="642"/>
        <v>3pm-6pm</v>
      </c>
      <c r="AM247" t="str">
        <f t="shared" si="643"/>
        <v>3pm-6pm</v>
      </c>
      <c r="AN247" t="str">
        <f t="shared" si="644"/>
        <v>3pm-6pm</v>
      </c>
      <c r="AO247" t="str">
        <f t="shared" si="645"/>
        <v>3pm-6pm</v>
      </c>
      <c r="AP247" t="str">
        <f t="shared" si="646"/>
        <v>3pm-6pm</v>
      </c>
      <c r="AQ247" t="str">
        <f t="shared" si="647"/>
        <v>3pm-6pm</v>
      </c>
      <c r="AR247" s="13" t="s">
        <v>857</v>
      </c>
      <c r="AV247" s="4" t="s">
        <v>28</v>
      </c>
      <c r="AW247" s="4" t="s">
        <v>28</v>
      </c>
      <c r="AX247" s="8" t="str">
        <f t="shared" si="64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47" t="str">
        <f t="shared" si="649"/>
        <v/>
      </c>
      <c r="AZ247" t="str">
        <f t="shared" si="650"/>
        <v/>
      </c>
      <c r="BA247" t="str">
        <f t="shared" si="651"/>
        <v/>
      </c>
      <c r="BB247" t="str">
        <f t="shared" si="652"/>
        <v>&lt;img src=@img/drinkicon.png@&gt;</v>
      </c>
      <c r="BC247" t="str">
        <f t="shared" si="653"/>
        <v>&lt;img src=@img/foodicon.png@&gt;</v>
      </c>
      <c r="BD247" t="str">
        <f t="shared" si="654"/>
        <v>&lt;img src=@img/drinkicon.png@&gt;&lt;img src=@img/foodicon.png@&gt;</v>
      </c>
      <c r="BE247" t="str">
        <f t="shared" si="655"/>
        <v>drink food  med aurora</v>
      </c>
      <c r="BF247" t="str">
        <f t="shared" si="656"/>
        <v>Aurora</v>
      </c>
      <c r="BG247">
        <v>39.605943000000003</v>
      </c>
      <c r="BH247">
        <v>-104.708513</v>
      </c>
      <c r="BI247" t="str">
        <f t="shared" si="657"/>
        <v>[39.605943,-104.708513],</v>
      </c>
      <c r="BK247" t="str">
        <f>IF(BJ247&gt;0,"&lt;img src=@img/kidicon.png@&gt;","")</f>
        <v/>
      </c>
    </row>
    <row r="248" spans="2:64" ht="18.75" customHeight="1" x14ac:dyDescent="0.25">
      <c r="B248" t="s">
        <v>1255</v>
      </c>
      <c r="C248" t="s">
        <v>526</v>
      </c>
      <c r="E248" t="s">
        <v>952</v>
      </c>
      <c r="G248" t="s">
        <v>496</v>
      </c>
      <c r="J248" t="s">
        <v>335</v>
      </c>
      <c r="K248" t="s">
        <v>330</v>
      </c>
      <c r="L248" t="s">
        <v>335</v>
      </c>
      <c r="M248" t="s">
        <v>330</v>
      </c>
      <c r="N248" t="s">
        <v>335</v>
      </c>
      <c r="O248" t="s">
        <v>330</v>
      </c>
      <c r="P248" t="s">
        <v>335</v>
      </c>
      <c r="Q248" t="s">
        <v>330</v>
      </c>
      <c r="R248" t="s">
        <v>335</v>
      </c>
      <c r="S248" t="s">
        <v>330</v>
      </c>
      <c r="V248" t="s">
        <v>296</v>
      </c>
      <c r="W248" t="str">
        <f t="shared" si="627"/>
        <v/>
      </c>
      <c r="X248" t="str">
        <f t="shared" si="628"/>
        <v/>
      </c>
      <c r="Y248">
        <f t="shared" si="629"/>
        <v>16</v>
      </c>
      <c r="Z248">
        <f t="shared" si="630"/>
        <v>18</v>
      </c>
      <c r="AA248">
        <f t="shared" si="631"/>
        <v>16</v>
      </c>
      <c r="AB248">
        <f t="shared" si="632"/>
        <v>18</v>
      </c>
      <c r="AC248">
        <f t="shared" si="633"/>
        <v>16</v>
      </c>
      <c r="AD248">
        <f t="shared" si="634"/>
        <v>18</v>
      </c>
      <c r="AE248">
        <f t="shared" si="635"/>
        <v>16</v>
      </c>
      <c r="AF248">
        <f t="shared" si="636"/>
        <v>18</v>
      </c>
      <c r="AG248">
        <f t="shared" si="637"/>
        <v>16</v>
      </c>
      <c r="AH248">
        <f t="shared" si="638"/>
        <v>18</v>
      </c>
      <c r="AI248" t="str">
        <f t="shared" si="639"/>
        <v/>
      </c>
      <c r="AJ248" t="str">
        <f t="shared" si="640"/>
        <v/>
      </c>
      <c r="AK248" t="str">
        <f t="shared" si="641"/>
        <v/>
      </c>
      <c r="AL248" t="str">
        <f t="shared" si="642"/>
        <v>4pm-6pm</v>
      </c>
      <c r="AM248" t="str">
        <f t="shared" si="643"/>
        <v>4pm-6pm</v>
      </c>
      <c r="AN248" t="str">
        <f t="shared" si="644"/>
        <v>4pm-6pm</v>
      </c>
      <c r="AO248" t="str">
        <f t="shared" si="645"/>
        <v>4pm-6pm</v>
      </c>
      <c r="AP248" t="str">
        <f t="shared" si="646"/>
        <v>4pm-6pm</v>
      </c>
      <c r="AQ248" t="str">
        <f t="shared" si="647"/>
        <v/>
      </c>
      <c r="AR248" t="s">
        <v>671</v>
      </c>
      <c r="AV248" t="s">
        <v>28</v>
      </c>
      <c r="AW248" t="s">
        <v>28</v>
      </c>
      <c r="AX248" s="8" t="str">
        <f t="shared" si="64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8" t="str">
        <f t="shared" si="649"/>
        <v/>
      </c>
      <c r="AZ248" t="str">
        <f t="shared" si="650"/>
        <v/>
      </c>
      <c r="BA248" t="str">
        <f t="shared" si="651"/>
        <v/>
      </c>
      <c r="BB248" t="str">
        <f t="shared" si="652"/>
        <v>&lt;img src=@img/drinkicon.png@&gt;</v>
      </c>
      <c r="BC248" t="str">
        <f t="shared" si="653"/>
        <v>&lt;img src=@img/foodicon.png@&gt;</v>
      </c>
      <c r="BD248" t="str">
        <f t="shared" si="654"/>
        <v>&lt;img src=@img/drinkicon.png@&gt;&lt;img src=@img/foodicon.png@&gt;</v>
      </c>
      <c r="BE248" t="str">
        <f t="shared" si="655"/>
        <v>drink food  med larimer</v>
      </c>
      <c r="BF248" t="str">
        <f t="shared" si="656"/>
        <v>Larimer Square</v>
      </c>
      <c r="BG248">
        <v>39.747565999999999</v>
      </c>
      <c r="BH248">
        <v>-104.999121</v>
      </c>
      <c r="BI248" t="str">
        <f t="shared" si="657"/>
        <v>[39.747566,-104.999121],</v>
      </c>
      <c r="BK248" t="str">
        <f>IF(BJ248&gt;0,"&lt;img src=@img/kidicon.png@&gt;","")</f>
        <v/>
      </c>
      <c r="BL248" s="7"/>
    </row>
    <row r="249" spans="2:64" ht="18.75" customHeight="1" x14ac:dyDescent="0.25">
      <c r="B249" t="s">
        <v>814</v>
      </c>
      <c r="C249" t="s">
        <v>721</v>
      </c>
      <c r="E249" t="s">
        <v>952</v>
      </c>
      <c r="G249" s="8" t="s">
        <v>815</v>
      </c>
      <c r="W249" t="str">
        <f t="shared" si="627"/>
        <v/>
      </c>
      <c r="X249" t="str">
        <f t="shared" si="628"/>
        <v/>
      </c>
      <c r="Y249" t="str">
        <f t="shared" si="629"/>
        <v/>
      </c>
      <c r="Z249" t="str">
        <f t="shared" si="630"/>
        <v/>
      </c>
      <c r="AA249" t="str">
        <f t="shared" si="631"/>
        <v/>
      </c>
      <c r="AB249" t="str">
        <f t="shared" si="632"/>
        <v/>
      </c>
      <c r="AC249" t="str">
        <f t="shared" si="633"/>
        <v/>
      </c>
      <c r="AD249" t="str">
        <f t="shared" si="634"/>
        <v/>
      </c>
      <c r="AE249" t="str">
        <f t="shared" si="635"/>
        <v/>
      </c>
      <c r="AF249" t="str">
        <f t="shared" si="636"/>
        <v/>
      </c>
      <c r="AG249" t="str">
        <f t="shared" si="637"/>
        <v/>
      </c>
      <c r="AH249" t="str">
        <f t="shared" si="638"/>
        <v/>
      </c>
      <c r="AI249" t="str">
        <f t="shared" si="639"/>
        <v/>
      </c>
      <c r="AJ249" t="str">
        <f t="shared" si="640"/>
        <v/>
      </c>
      <c r="AK249" t="str">
        <f t="shared" si="641"/>
        <v/>
      </c>
      <c r="AL249" t="str">
        <f t="shared" si="642"/>
        <v/>
      </c>
      <c r="AM249" t="str">
        <f t="shared" si="643"/>
        <v/>
      </c>
      <c r="AN249" t="str">
        <f t="shared" si="644"/>
        <v/>
      </c>
      <c r="AO249" t="str">
        <f t="shared" si="645"/>
        <v/>
      </c>
      <c r="AP249" t="str">
        <f t="shared" si="646"/>
        <v/>
      </c>
      <c r="AQ249" t="str">
        <f t="shared" si="647"/>
        <v/>
      </c>
      <c r="AR249" t="s">
        <v>914</v>
      </c>
      <c r="AV249" s="4" t="s">
        <v>29</v>
      </c>
      <c r="AW249" s="4" t="s">
        <v>29</v>
      </c>
      <c r="AX249" s="8" t="str">
        <f t="shared" si="64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9" t="str">
        <f t="shared" si="649"/>
        <v/>
      </c>
      <c r="AZ249" t="str">
        <f t="shared" si="650"/>
        <v/>
      </c>
      <c r="BA249" t="str">
        <f t="shared" si="651"/>
        <v/>
      </c>
      <c r="BB249" t="str">
        <f t="shared" si="652"/>
        <v/>
      </c>
      <c r="BC249" t="str">
        <f t="shared" si="653"/>
        <v/>
      </c>
      <c r="BD249" t="str">
        <f t="shared" si="654"/>
        <v/>
      </c>
      <c r="BE249" t="str">
        <f t="shared" si="655"/>
        <v xml:space="preserve"> med dtc</v>
      </c>
      <c r="BF249" t="str">
        <f t="shared" si="656"/>
        <v>DTC</v>
      </c>
      <c r="BG249">
        <v>39.617455999999997</v>
      </c>
      <c r="BH249">
        <v>-104.900052</v>
      </c>
      <c r="BI249" t="str">
        <f t="shared" si="657"/>
        <v>[39.617456,-104.900052],</v>
      </c>
      <c r="BK249" t="str">
        <f>IF(BJ249&gt;0,"&lt;img src=@img/kidicon.png@&gt;","")</f>
        <v/>
      </c>
    </row>
    <row r="250" spans="2:64" ht="18.75" customHeight="1" x14ac:dyDescent="0.25">
      <c r="B250" t="s">
        <v>1002</v>
      </c>
      <c r="C250" t="s">
        <v>723</v>
      </c>
      <c r="E250" t="s">
        <v>953</v>
      </c>
      <c r="G250" t="s">
        <v>1012</v>
      </c>
      <c r="H250">
        <v>1500</v>
      </c>
      <c r="I250">
        <v>2000</v>
      </c>
      <c r="J250">
        <v>1500</v>
      </c>
      <c r="K250">
        <v>2000</v>
      </c>
      <c r="L250">
        <v>1500</v>
      </c>
      <c r="M250">
        <v>2000</v>
      </c>
      <c r="N250">
        <v>1500</v>
      </c>
      <c r="O250">
        <v>2000</v>
      </c>
      <c r="P250">
        <v>1500</v>
      </c>
      <c r="Q250">
        <v>2000</v>
      </c>
      <c r="R250">
        <v>1500</v>
      </c>
      <c r="S250">
        <v>2000</v>
      </c>
      <c r="T250">
        <v>1500</v>
      </c>
      <c r="U250">
        <v>2000</v>
      </c>
      <c r="V250" t="s">
        <v>1135</v>
      </c>
      <c r="W250">
        <f t="shared" si="627"/>
        <v>15</v>
      </c>
      <c r="X250">
        <f t="shared" si="628"/>
        <v>20</v>
      </c>
      <c r="Y250">
        <f t="shared" si="629"/>
        <v>15</v>
      </c>
      <c r="Z250">
        <f t="shared" si="630"/>
        <v>20</v>
      </c>
      <c r="AA250">
        <f t="shared" si="631"/>
        <v>15</v>
      </c>
      <c r="AB250">
        <f t="shared" si="632"/>
        <v>20</v>
      </c>
      <c r="AC250">
        <f t="shared" si="633"/>
        <v>15</v>
      </c>
      <c r="AD250">
        <f t="shared" si="634"/>
        <v>20</v>
      </c>
      <c r="AE250">
        <f t="shared" si="635"/>
        <v>15</v>
      </c>
      <c r="AF250">
        <f t="shared" si="636"/>
        <v>20</v>
      </c>
      <c r="AG250">
        <f t="shared" si="637"/>
        <v>15</v>
      </c>
      <c r="AH250">
        <f t="shared" si="638"/>
        <v>20</v>
      </c>
      <c r="AI250">
        <f t="shared" si="639"/>
        <v>15</v>
      </c>
      <c r="AJ250">
        <f t="shared" si="640"/>
        <v>20</v>
      </c>
      <c r="AK250" t="str">
        <f t="shared" si="641"/>
        <v>3pm-8pm</v>
      </c>
      <c r="AL250" t="str">
        <f t="shared" si="642"/>
        <v>3pm-8pm</v>
      </c>
      <c r="AM250" t="str">
        <f t="shared" si="643"/>
        <v>3pm-8pm</v>
      </c>
      <c r="AN250" t="str">
        <f t="shared" si="644"/>
        <v>3pm-8pm</v>
      </c>
      <c r="AO250" t="str">
        <f t="shared" si="645"/>
        <v>3pm-8pm</v>
      </c>
      <c r="AP250" t="str">
        <f t="shared" si="646"/>
        <v>3pm-8pm</v>
      </c>
      <c r="AQ250" t="str">
        <f t="shared" si="647"/>
        <v>3pm-8pm</v>
      </c>
      <c r="AR250" t="s">
        <v>1008</v>
      </c>
      <c r="AV250" s="4" t="s">
        <v>28</v>
      </c>
      <c r="AW250" s="4" t="s">
        <v>29</v>
      </c>
      <c r="AX250" s="8" t="str">
        <f t="shared" si="64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50" t="str">
        <f t="shared" si="649"/>
        <v/>
      </c>
      <c r="AZ250" t="str">
        <f t="shared" si="650"/>
        <v/>
      </c>
      <c r="BA250" t="str">
        <f t="shared" si="651"/>
        <v/>
      </c>
      <c r="BB250" t="str">
        <f t="shared" si="652"/>
        <v>&lt;img src=@img/drinkicon.png@&gt;</v>
      </c>
      <c r="BC250" t="str">
        <f t="shared" si="653"/>
        <v/>
      </c>
      <c r="BD250" t="str">
        <f t="shared" si="654"/>
        <v>&lt;img src=@img/drinkicon.png@&gt;</v>
      </c>
      <c r="BE250" t="str">
        <f t="shared" si="655"/>
        <v>drink  high five</v>
      </c>
      <c r="BF250" t="str">
        <f t="shared" si="656"/>
        <v>Five Points</v>
      </c>
      <c r="BG250">
        <v>39.753306000000002</v>
      </c>
      <c r="BH250">
        <v>-104.996116</v>
      </c>
      <c r="BI250" t="str">
        <f t="shared" si="657"/>
        <v>[39.753306,-104.996116],</v>
      </c>
    </row>
    <row r="251" spans="2:64" ht="18.75" customHeight="1" x14ac:dyDescent="0.25">
      <c r="B251" t="s">
        <v>1256</v>
      </c>
      <c r="C251" t="s">
        <v>721</v>
      </c>
      <c r="E251" t="s">
        <v>953</v>
      </c>
      <c r="G251" t="s">
        <v>497</v>
      </c>
      <c r="J251" t="s">
        <v>328</v>
      </c>
      <c r="K251" t="s">
        <v>330</v>
      </c>
      <c r="L251" t="s">
        <v>328</v>
      </c>
      <c r="M251" t="s">
        <v>330</v>
      </c>
      <c r="N251" t="s">
        <v>328</v>
      </c>
      <c r="O251" t="s">
        <v>330</v>
      </c>
      <c r="P251" t="s">
        <v>328</v>
      </c>
      <c r="Q251" t="s">
        <v>330</v>
      </c>
      <c r="R251" t="s">
        <v>328</v>
      </c>
      <c r="S251" t="s">
        <v>330</v>
      </c>
      <c r="V251" t="s">
        <v>297</v>
      </c>
      <c r="W251" t="str">
        <f t="shared" si="627"/>
        <v/>
      </c>
      <c r="X251" t="str">
        <f t="shared" si="628"/>
        <v/>
      </c>
      <c r="Y251">
        <f t="shared" si="629"/>
        <v>15</v>
      </c>
      <c r="Z251">
        <f t="shared" si="630"/>
        <v>18</v>
      </c>
      <c r="AA251">
        <f t="shared" si="631"/>
        <v>15</v>
      </c>
      <c r="AB251">
        <f t="shared" si="632"/>
        <v>18</v>
      </c>
      <c r="AC251">
        <f t="shared" si="633"/>
        <v>15</v>
      </c>
      <c r="AD251">
        <f t="shared" si="634"/>
        <v>18</v>
      </c>
      <c r="AE251">
        <f t="shared" si="635"/>
        <v>15</v>
      </c>
      <c r="AF251">
        <f t="shared" si="636"/>
        <v>18</v>
      </c>
      <c r="AG251">
        <f t="shared" si="637"/>
        <v>15</v>
      </c>
      <c r="AH251">
        <f t="shared" si="638"/>
        <v>18</v>
      </c>
      <c r="AI251" t="str">
        <f t="shared" si="639"/>
        <v/>
      </c>
      <c r="AJ251" t="str">
        <f t="shared" si="640"/>
        <v/>
      </c>
      <c r="AK251" t="str">
        <f t="shared" si="641"/>
        <v/>
      </c>
      <c r="AL251" t="str">
        <f t="shared" si="642"/>
        <v>3pm-6pm</v>
      </c>
      <c r="AM251" t="str">
        <f t="shared" si="643"/>
        <v>3pm-6pm</v>
      </c>
      <c r="AN251" t="str">
        <f t="shared" si="644"/>
        <v>3pm-6pm</v>
      </c>
      <c r="AO251" t="str">
        <f t="shared" si="645"/>
        <v>3pm-6pm</v>
      </c>
      <c r="AP251" t="str">
        <f t="shared" si="646"/>
        <v>3pm-6pm</v>
      </c>
      <c r="AQ251" t="str">
        <f t="shared" si="647"/>
        <v/>
      </c>
      <c r="AR251" t="s">
        <v>672</v>
      </c>
      <c r="AS251" t="s">
        <v>325</v>
      </c>
      <c r="AV251" t="s">
        <v>28</v>
      </c>
      <c r="AW251" t="s">
        <v>28</v>
      </c>
      <c r="AX251" s="8" t="str">
        <f t="shared" si="64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51" t="str">
        <f t="shared" si="649"/>
        <v>&lt;img src=@img/outdoor.png@&gt;</v>
      </c>
      <c r="AZ251" t="str">
        <f t="shared" si="650"/>
        <v/>
      </c>
      <c r="BA251" t="str">
        <f t="shared" si="651"/>
        <v/>
      </c>
      <c r="BB251" t="str">
        <f t="shared" si="652"/>
        <v>&lt;img src=@img/drinkicon.png@&gt;</v>
      </c>
      <c r="BC251" t="str">
        <f t="shared" si="653"/>
        <v>&lt;img src=@img/foodicon.png@&gt;</v>
      </c>
      <c r="BD251" t="str">
        <f t="shared" si="654"/>
        <v>&lt;img src=@img/outdoor.png@&gt;&lt;img src=@img/drinkicon.png@&gt;&lt;img src=@img/foodicon.png@&gt;</v>
      </c>
      <c r="BE251" t="str">
        <f t="shared" si="655"/>
        <v>outdoor drink food  high dtc</v>
      </c>
      <c r="BF251" t="str">
        <f t="shared" si="656"/>
        <v>DTC</v>
      </c>
      <c r="BG251">
        <v>39.625109999999999</v>
      </c>
      <c r="BH251">
        <v>-104.900154</v>
      </c>
      <c r="BI251" t="str">
        <f t="shared" si="657"/>
        <v>[39.62511,-104.900154],</v>
      </c>
      <c r="BK251" t="str">
        <f>IF(BJ251&gt;0,"&lt;img src=@img/kidicon.png@&gt;","")</f>
        <v/>
      </c>
      <c r="BL251" s="7"/>
    </row>
    <row r="252" spans="2:64" ht="18.75" customHeight="1" x14ac:dyDescent="0.25">
      <c r="B252" t="s">
        <v>95</v>
      </c>
      <c r="C252" t="s">
        <v>525</v>
      </c>
      <c r="E252" t="s">
        <v>952</v>
      </c>
      <c r="G252" t="s">
        <v>429</v>
      </c>
      <c r="H252" t="s">
        <v>346</v>
      </c>
      <c r="I252" t="s">
        <v>330</v>
      </c>
      <c r="L252" t="s">
        <v>328</v>
      </c>
      <c r="M252" t="s">
        <v>330</v>
      </c>
      <c r="N252" t="s">
        <v>328</v>
      </c>
      <c r="O252" t="s">
        <v>330</v>
      </c>
      <c r="P252" t="s">
        <v>328</v>
      </c>
      <c r="Q252" t="s">
        <v>330</v>
      </c>
      <c r="R252" t="s">
        <v>328</v>
      </c>
      <c r="S252" t="s">
        <v>330</v>
      </c>
      <c r="T252" t="s">
        <v>346</v>
      </c>
      <c r="U252" t="s">
        <v>330</v>
      </c>
      <c r="V252" t="s">
        <v>257</v>
      </c>
      <c r="W252">
        <f t="shared" si="627"/>
        <v>15.3</v>
      </c>
      <c r="X252">
        <f t="shared" si="628"/>
        <v>18</v>
      </c>
      <c r="Y252" t="str">
        <f t="shared" si="629"/>
        <v/>
      </c>
      <c r="Z252" t="str">
        <f t="shared" si="630"/>
        <v/>
      </c>
      <c r="AA252">
        <f t="shared" si="631"/>
        <v>15</v>
      </c>
      <c r="AB252">
        <f t="shared" si="632"/>
        <v>18</v>
      </c>
      <c r="AC252">
        <f t="shared" si="633"/>
        <v>15</v>
      </c>
      <c r="AD252">
        <f t="shared" si="634"/>
        <v>18</v>
      </c>
      <c r="AE252">
        <f t="shared" si="635"/>
        <v>15</v>
      </c>
      <c r="AF252">
        <f t="shared" si="636"/>
        <v>18</v>
      </c>
      <c r="AG252">
        <f t="shared" si="637"/>
        <v>15</v>
      </c>
      <c r="AH252">
        <f t="shared" si="638"/>
        <v>18</v>
      </c>
      <c r="AI252">
        <f t="shared" si="639"/>
        <v>15.3</v>
      </c>
      <c r="AJ252">
        <f t="shared" si="640"/>
        <v>18</v>
      </c>
      <c r="AK252" t="str">
        <f t="shared" si="641"/>
        <v>3.3pm-6pm</v>
      </c>
      <c r="AL252" t="str">
        <f t="shared" si="642"/>
        <v/>
      </c>
      <c r="AM252" t="str">
        <f t="shared" si="643"/>
        <v>3pm-6pm</v>
      </c>
      <c r="AN252" t="str">
        <f t="shared" si="644"/>
        <v>3pm-6pm</v>
      </c>
      <c r="AO252" t="str">
        <f t="shared" si="645"/>
        <v>3pm-6pm</v>
      </c>
      <c r="AP252" t="str">
        <f t="shared" si="646"/>
        <v>3pm-6pm</v>
      </c>
      <c r="AQ252" t="str">
        <f t="shared" si="647"/>
        <v>3.3pm-6pm</v>
      </c>
      <c r="AR252" s="1" t="s">
        <v>604</v>
      </c>
      <c r="AV252" s="4" t="s">
        <v>28</v>
      </c>
      <c r="AW252" s="4" t="s">
        <v>28</v>
      </c>
      <c r="AX252" s="8" t="str">
        <f t="shared" si="64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52" t="str">
        <f t="shared" si="649"/>
        <v/>
      </c>
      <c r="AZ252" t="str">
        <f t="shared" si="650"/>
        <v/>
      </c>
      <c r="BA252" t="str">
        <f t="shared" si="651"/>
        <v/>
      </c>
      <c r="BB252" t="str">
        <f t="shared" si="652"/>
        <v>&lt;img src=@img/drinkicon.png@&gt;</v>
      </c>
      <c r="BC252" t="str">
        <f t="shared" si="653"/>
        <v>&lt;img src=@img/foodicon.png@&gt;</v>
      </c>
      <c r="BD252" t="str">
        <f t="shared" si="654"/>
        <v>&lt;img src=@img/drinkicon.png@&gt;&lt;img src=@img/foodicon.png@&gt;</v>
      </c>
      <c r="BE252" t="str">
        <f t="shared" si="655"/>
        <v>drink food  med city</v>
      </c>
      <c r="BF252" t="str">
        <f t="shared" si="656"/>
        <v>City Park</v>
      </c>
      <c r="BG252">
        <v>39.735013000000002</v>
      </c>
      <c r="BH252">
        <v>-104.95613400000001</v>
      </c>
      <c r="BI252" t="str">
        <f t="shared" si="657"/>
        <v>[39.735013,-104.956134],</v>
      </c>
      <c r="BK252" t="str">
        <f>IF(BJ252&gt;0,"&lt;img src=@img/kidicon.png@&gt;","")</f>
        <v/>
      </c>
      <c r="BL252" s="7"/>
    </row>
    <row r="253" spans="2:64" ht="18.75" customHeight="1" x14ac:dyDescent="0.25">
      <c r="B253" t="s">
        <v>991</v>
      </c>
      <c r="C253" t="s">
        <v>218</v>
      </c>
      <c r="E253" t="s">
        <v>952</v>
      </c>
      <c r="G253" s="16" t="s">
        <v>992</v>
      </c>
      <c r="W253" t="str">
        <f t="shared" si="627"/>
        <v/>
      </c>
      <c r="X253" t="str">
        <f t="shared" si="628"/>
        <v/>
      </c>
      <c r="Y253" t="str">
        <f t="shared" si="629"/>
        <v/>
      </c>
      <c r="Z253" t="str">
        <f t="shared" si="630"/>
        <v/>
      </c>
      <c r="AA253" t="str">
        <f t="shared" si="631"/>
        <v/>
      </c>
      <c r="AB253" t="str">
        <f t="shared" si="632"/>
        <v/>
      </c>
      <c r="AC253" t="str">
        <f t="shared" si="633"/>
        <v/>
      </c>
      <c r="AD253" t="str">
        <f t="shared" si="634"/>
        <v/>
      </c>
      <c r="AE253" t="str">
        <f t="shared" si="635"/>
        <v/>
      </c>
      <c r="AF253" t="str">
        <f t="shared" si="636"/>
        <v/>
      </c>
      <c r="AG253" t="str">
        <f t="shared" si="637"/>
        <v/>
      </c>
      <c r="AH253" t="str">
        <f t="shared" si="638"/>
        <v/>
      </c>
      <c r="AI253" t="str">
        <f t="shared" si="639"/>
        <v/>
      </c>
      <c r="AJ253" t="str">
        <f t="shared" si="640"/>
        <v/>
      </c>
      <c r="AK253" t="str">
        <f t="shared" si="641"/>
        <v/>
      </c>
      <c r="AL253" t="str">
        <f t="shared" si="642"/>
        <v/>
      </c>
      <c r="AM253" t="str">
        <f t="shared" si="643"/>
        <v/>
      </c>
      <c r="AN253" t="str">
        <f t="shared" si="644"/>
        <v/>
      </c>
      <c r="AO253" t="str">
        <f t="shared" si="645"/>
        <v/>
      </c>
      <c r="AP253" t="str">
        <f t="shared" si="646"/>
        <v/>
      </c>
      <c r="AQ253" t="str">
        <f t="shared" si="647"/>
        <v/>
      </c>
      <c r="AR253" s="1" t="s">
        <v>993</v>
      </c>
      <c r="AV253" s="4" t="s">
        <v>29</v>
      </c>
      <c r="AW253" s="4" t="s">
        <v>29</v>
      </c>
      <c r="AX253" s="8" t="str">
        <f t="shared" si="64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53" t="str">
        <f t="shared" si="649"/>
        <v/>
      </c>
      <c r="AZ253" t="str">
        <f t="shared" si="650"/>
        <v/>
      </c>
      <c r="BA253" t="str">
        <f t="shared" si="651"/>
        <v/>
      </c>
      <c r="BB253" t="str">
        <f t="shared" si="652"/>
        <v/>
      </c>
      <c r="BC253" t="str">
        <f t="shared" si="653"/>
        <v/>
      </c>
      <c r="BD253" t="str">
        <f t="shared" si="654"/>
        <v/>
      </c>
      <c r="BE253" t="str">
        <f t="shared" si="655"/>
        <v xml:space="preserve"> med Downtown</v>
      </c>
      <c r="BF253" t="str">
        <f t="shared" si="656"/>
        <v>Downtown</v>
      </c>
      <c r="BG253">
        <v>39.744109999999999</v>
      </c>
      <c r="BH253">
        <v>-104.9876</v>
      </c>
      <c r="BI253" t="str">
        <f t="shared" si="657"/>
        <v>[39.74411,-104.9876],</v>
      </c>
      <c r="BL253" s="7"/>
    </row>
    <row r="254" spans="2:64" ht="18.75" customHeight="1" x14ac:dyDescent="0.25">
      <c r="B254" t="s">
        <v>789</v>
      </c>
      <c r="C254" t="s">
        <v>723</v>
      </c>
      <c r="E254" t="s">
        <v>952</v>
      </c>
      <c r="G254" s="8" t="s">
        <v>790</v>
      </c>
      <c r="H254">
        <v>1000</v>
      </c>
      <c r="I254">
        <v>2400</v>
      </c>
      <c r="J254">
        <v>1600</v>
      </c>
      <c r="K254">
        <v>1900</v>
      </c>
      <c r="L254">
        <v>1600</v>
      </c>
      <c r="M254">
        <v>1900</v>
      </c>
      <c r="N254">
        <v>1600</v>
      </c>
      <c r="O254">
        <v>1900</v>
      </c>
      <c r="P254">
        <v>1600</v>
      </c>
      <c r="Q254">
        <v>1900</v>
      </c>
      <c r="R254">
        <v>1600</v>
      </c>
      <c r="S254">
        <v>1900</v>
      </c>
      <c r="T254">
        <v>1600</v>
      </c>
      <c r="U254">
        <v>1900</v>
      </c>
      <c r="V254" t="s">
        <v>897</v>
      </c>
      <c r="W254">
        <f t="shared" si="627"/>
        <v>10</v>
      </c>
      <c r="X254">
        <f t="shared" si="628"/>
        <v>24</v>
      </c>
      <c r="Y254">
        <f t="shared" si="629"/>
        <v>16</v>
      </c>
      <c r="Z254">
        <f t="shared" si="630"/>
        <v>19</v>
      </c>
      <c r="AA254">
        <f t="shared" si="631"/>
        <v>16</v>
      </c>
      <c r="AB254">
        <f t="shared" si="632"/>
        <v>19</v>
      </c>
      <c r="AC254">
        <f t="shared" si="633"/>
        <v>16</v>
      </c>
      <c r="AD254">
        <f t="shared" si="634"/>
        <v>19</v>
      </c>
      <c r="AE254">
        <f t="shared" si="635"/>
        <v>16</v>
      </c>
      <c r="AF254">
        <f t="shared" si="636"/>
        <v>19</v>
      </c>
      <c r="AG254">
        <f t="shared" si="637"/>
        <v>16</v>
      </c>
      <c r="AH254">
        <f t="shared" si="638"/>
        <v>19</v>
      </c>
      <c r="AI254">
        <f t="shared" si="639"/>
        <v>16</v>
      </c>
      <c r="AJ254">
        <f t="shared" si="640"/>
        <v>19</v>
      </c>
      <c r="AK254" t="str">
        <f t="shared" si="641"/>
        <v>10am-12am</v>
      </c>
      <c r="AL254" t="str">
        <f t="shared" si="642"/>
        <v>4pm-7pm</v>
      </c>
      <c r="AM254" t="str">
        <f t="shared" si="643"/>
        <v>4pm-7pm</v>
      </c>
      <c r="AN254" t="str">
        <f t="shared" si="644"/>
        <v>4pm-7pm</v>
      </c>
      <c r="AO254" t="str">
        <f t="shared" si="645"/>
        <v>4pm-7pm</v>
      </c>
      <c r="AP254" t="str">
        <f t="shared" si="646"/>
        <v>4pm-7pm</v>
      </c>
      <c r="AQ254" t="str">
        <f t="shared" si="647"/>
        <v>4pm-7pm</v>
      </c>
      <c r="AR254" t="s">
        <v>896</v>
      </c>
      <c r="AV254" s="4" t="s">
        <v>28</v>
      </c>
      <c r="AW254" s="4" t="s">
        <v>28</v>
      </c>
      <c r="AX254" s="8" t="str">
        <f t="shared" si="64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54" t="str">
        <f t="shared" si="649"/>
        <v/>
      </c>
      <c r="AZ254" t="str">
        <f t="shared" si="650"/>
        <v/>
      </c>
      <c r="BA254" t="str">
        <f t="shared" si="651"/>
        <v/>
      </c>
      <c r="BB254" t="str">
        <f t="shared" si="652"/>
        <v>&lt;img src=@img/drinkicon.png@&gt;</v>
      </c>
      <c r="BC254" t="str">
        <f t="shared" si="653"/>
        <v>&lt;img src=@img/foodicon.png@&gt;</v>
      </c>
      <c r="BD254" t="str">
        <f t="shared" si="654"/>
        <v>&lt;img src=@img/drinkicon.png@&gt;&lt;img src=@img/foodicon.png@&gt;</v>
      </c>
      <c r="BE254" t="str">
        <f t="shared" si="655"/>
        <v>drink food  med five</v>
      </c>
      <c r="BF254" t="str">
        <f t="shared" si="656"/>
        <v>Five Points</v>
      </c>
      <c r="BG254">
        <v>39.753430000000002</v>
      </c>
      <c r="BH254">
        <v>-104.991437</v>
      </c>
      <c r="BI254" t="str">
        <f t="shared" si="657"/>
        <v>[39.75343,-104.991437],</v>
      </c>
      <c r="BK254" t="str">
        <f t="shared" ref="BK254:BK260" si="753">IF(BJ254&gt;0,"&lt;img src=@img/kidicon.png@&gt;","")</f>
        <v/>
      </c>
    </row>
    <row r="255" spans="2:64" ht="18.75" customHeight="1" x14ac:dyDescent="0.25">
      <c r="B255" t="s">
        <v>96</v>
      </c>
      <c r="C255" t="s">
        <v>233</v>
      </c>
      <c r="E255" t="s">
        <v>953</v>
      </c>
      <c r="G255" t="s">
        <v>430</v>
      </c>
      <c r="H255" t="s">
        <v>335</v>
      </c>
      <c r="I255" t="s">
        <v>331</v>
      </c>
      <c r="J255" t="s">
        <v>335</v>
      </c>
      <c r="K255" t="s">
        <v>331</v>
      </c>
      <c r="L255" t="s">
        <v>335</v>
      </c>
      <c r="M255" t="s">
        <v>331</v>
      </c>
      <c r="N255" t="s">
        <v>335</v>
      </c>
      <c r="O255" t="s">
        <v>331</v>
      </c>
      <c r="P255" t="s">
        <v>335</v>
      </c>
      <c r="Q255" t="s">
        <v>331</v>
      </c>
      <c r="R255" t="s">
        <v>335</v>
      </c>
      <c r="S255" t="s">
        <v>331</v>
      </c>
      <c r="T255" t="s">
        <v>335</v>
      </c>
      <c r="U255" t="s">
        <v>331</v>
      </c>
      <c r="V255" t="s">
        <v>258</v>
      </c>
      <c r="W255">
        <f t="shared" si="627"/>
        <v>16</v>
      </c>
      <c r="X255">
        <f t="shared" si="628"/>
        <v>19</v>
      </c>
      <c r="Y255">
        <f t="shared" si="629"/>
        <v>16</v>
      </c>
      <c r="Z255">
        <f t="shared" si="630"/>
        <v>19</v>
      </c>
      <c r="AA255">
        <f t="shared" si="631"/>
        <v>16</v>
      </c>
      <c r="AB255">
        <f t="shared" si="632"/>
        <v>19</v>
      </c>
      <c r="AC255">
        <f t="shared" si="633"/>
        <v>16</v>
      </c>
      <c r="AD255">
        <f t="shared" si="634"/>
        <v>19</v>
      </c>
      <c r="AE255">
        <f t="shared" si="635"/>
        <v>16</v>
      </c>
      <c r="AF255">
        <f t="shared" si="636"/>
        <v>19</v>
      </c>
      <c r="AG255">
        <f t="shared" si="637"/>
        <v>16</v>
      </c>
      <c r="AH255">
        <f t="shared" si="638"/>
        <v>19</v>
      </c>
      <c r="AI255">
        <f t="shared" si="639"/>
        <v>16</v>
      </c>
      <c r="AJ255">
        <f t="shared" si="640"/>
        <v>19</v>
      </c>
      <c r="AK255" t="str">
        <f t="shared" si="641"/>
        <v>4pm-7pm</v>
      </c>
      <c r="AL255" t="str">
        <f t="shared" si="642"/>
        <v>4pm-7pm</v>
      </c>
      <c r="AM255" t="str">
        <f t="shared" si="643"/>
        <v>4pm-7pm</v>
      </c>
      <c r="AN255" t="str">
        <f t="shared" si="644"/>
        <v>4pm-7pm</v>
      </c>
      <c r="AO255" t="str">
        <f t="shared" si="645"/>
        <v>4pm-7pm</v>
      </c>
      <c r="AP255" t="str">
        <f t="shared" si="646"/>
        <v>4pm-7pm</v>
      </c>
      <c r="AQ255" t="str">
        <f t="shared" si="647"/>
        <v>4pm-7pm</v>
      </c>
      <c r="AR255" t="s">
        <v>605</v>
      </c>
      <c r="AV255" s="4" t="s">
        <v>28</v>
      </c>
      <c r="AW255" s="4" t="s">
        <v>28</v>
      </c>
      <c r="AX255" s="8" t="str">
        <f t="shared" si="64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55" t="str">
        <f t="shared" si="649"/>
        <v/>
      </c>
      <c r="AZ255" t="str">
        <f t="shared" si="650"/>
        <v/>
      </c>
      <c r="BA255" t="str">
        <f t="shared" si="651"/>
        <v/>
      </c>
      <c r="BB255" t="str">
        <f t="shared" si="652"/>
        <v>&lt;img src=@img/drinkicon.png@&gt;</v>
      </c>
      <c r="BC255" t="str">
        <f t="shared" si="653"/>
        <v>&lt;img src=@img/foodicon.png@&gt;</v>
      </c>
      <c r="BD255" t="str">
        <f t="shared" si="654"/>
        <v>&lt;img src=@img/drinkicon.png@&gt;&lt;img src=@img/foodicon.png@&gt;</v>
      </c>
      <c r="BE255" t="str">
        <f t="shared" si="655"/>
        <v>drink food  high Lakewood</v>
      </c>
      <c r="BF255" t="str">
        <f t="shared" si="656"/>
        <v>Lakewood</v>
      </c>
      <c r="BG255">
        <v>39.726702000000003</v>
      </c>
      <c r="BH255">
        <v>-105.132611</v>
      </c>
      <c r="BI255" t="str">
        <f t="shared" si="657"/>
        <v>[39.726702,-105.132611],</v>
      </c>
      <c r="BK255" t="str">
        <f t="shared" si="753"/>
        <v/>
      </c>
      <c r="BL255" s="7"/>
    </row>
    <row r="256" spans="2:64" ht="18.75" customHeight="1" x14ac:dyDescent="0.25">
      <c r="B256" t="s">
        <v>804</v>
      </c>
      <c r="C256" t="s">
        <v>218</v>
      </c>
      <c r="E256" t="s">
        <v>952</v>
      </c>
      <c r="G256" s="8" t="s">
        <v>805</v>
      </c>
      <c r="W256" t="str">
        <f t="shared" si="627"/>
        <v/>
      </c>
      <c r="X256" t="str">
        <f t="shared" si="628"/>
        <v/>
      </c>
      <c r="Y256" t="str">
        <f t="shared" si="629"/>
        <v/>
      </c>
      <c r="Z256" t="str">
        <f t="shared" si="630"/>
        <v/>
      </c>
      <c r="AA256" t="str">
        <f t="shared" si="631"/>
        <v/>
      </c>
      <c r="AB256" t="str">
        <f t="shared" si="632"/>
        <v/>
      </c>
      <c r="AC256" t="str">
        <f t="shared" si="633"/>
        <v/>
      </c>
      <c r="AD256" t="str">
        <f t="shared" si="634"/>
        <v/>
      </c>
      <c r="AE256" t="str">
        <f t="shared" si="635"/>
        <v/>
      </c>
      <c r="AF256" t="str">
        <f t="shared" si="636"/>
        <v/>
      </c>
      <c r="AG256" t="str">
        <f t="shared" si="637"/>
        <v/>
      </c>
      <c r="AH256" t="str">
        <f t="shared" si="638"/>
        <v/>
      </c>
      <c r="AI256" t="str">
        <f t="shared" si="639"/>
        <v/>
      </c>
      <c r="AJ256" t="str">
        <f t="shared" si="640"/>
        <v/>
      </c>
      <c r="AK256" t="str">
        <f t="shared" si="641"/>
        <v/>
      </c>
      <c r="AL256" t="str">
        <f t="shared" si="642"/>
        <v/>
      </c>
      <c r="AM256" t="str">
        <f t="shared" si="643"/>
        <v/>
      </c>
      <c r="AN256" t="str">
        <f t="shared" si="644"/>
        <v/>
      </c>
      <c r="AO256" t="str">
        <f t="shared" si="645"/>
        <v/>
      </c>
      <c r="AP256" t="str">
        <f t="shared" si="646"/>
        <v/>
      </c>
      <c r="AQ256" t="str">
        <f t="shared" si="647"/>
        <v/>
      </c>
      <c r="AV256" s="4" t="s">
        <v>29</v>
      </c>
      <c r="AW256" s="4" t="s">
        <v>29</v>
      </c>
      <c r="AX256" s="8" t="str">
        <f t="shared" si="64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56" t="str">
        <f t="shared" si="649"/>
        <v/>
      </c>
      <c r="AZ256" t="str">
        <f t="shared" si="650"/>
        <v/>
      </c>
      <c r="BA256" t="str">
        <f t="shared" si="651"/>
        <v/>
      </c>
      <c r="BB256" t="str">
        <f t="shared" si="652"/>
        <v/>
      </c>
      <c r="BC256" t="str">
        <f t="shared" si="653"/>
        <v/>
      </c>
      <c r="BD256" t="str">
        <f t="shared" si="654"/>
        <v/>
      </c>
      <c r="BE256" t="str">
        <f t="shared" si="655"/>
        <v xml:space="preserve"> med Downtown</v>
      </c>
      <c r="BF256" t="str">
        <f t="shared" si="656"/>
        <v>Downtown</v>
      </c>
      <c r="BG256">
        <v>39.744874000000003</v>
      </c>
      <c r="BH256">
        <v>-104.99556800000001</v>
      </c>
      <c r="BI256" t="str">
        <f t="shared" si="657"/>
        <v>[39.744874,-104.995568],</v>
      </c>
      <c r="BK256" t="str">
        <f t="shared" si="753"/>
        <v/>
      </c>
    </row>
    <row r="257" spans="2:64" ht="18.75" customHeight="1" x14ac:dyDescent="0.25">
      <c r="B257" t="s">
        <v>777</v>
      </c>
      <c r="C257" t="s">
        <v>719</v>
      </c>
      <c r="E257" t="s">
        <v>952</v>
      </c>
      <c r="G257" t="s">
        <v>431</v>
      </c>
      <c r="H257" t="s">
        <v>328</v>
      </c>
      <c r="I257">
        <v>1800</v>
      </c>
      <c r="J257" t="s">
        <v>328</v>
      </c>
      <c r="K257">
        <v>1800</v>
      </c>
      <c r="L257" t="s">
        <v>328</v>
      </c>
      <c r="M257">
        <v>1800</v>
      </c>
      <c r="N257" t="s">
        <v>328</v>
      </c>
      <c r="O257">
        <v>1800</v>
      </c>
      <c r="P257" t="s">
        <v>328</v>
      </c>
      <c r="Q257">
        <v>1800</v>
      </c>
      <c r="R257" t="s">
        <v>328</v>
      </c>
      <c r="S257">
        <v>1800</v>
      </c>
      <c r="T257" t="s">
        <v>328</v>
      </c>
      <c r="U257">
        <v>1800</v>
      </c>
      <c r="V257" t="s">
        <v>1209</v>
      </c>
      <c r="W257">
        <f t="shared" si="627"/>
        <v>15</v>
      </c>
      <c r="X257">
        <f t="shared" si="628"/>
        <v>18</v>
      </c>
      <c r="Y257">
        <f t="shared" si="629"/>
        <v>15</v>
      </c>
      <c r="Z257">
        <f t="shared" si="630"/>
        <v>18</v>
      </c>
      <c r="AA257">
        <f t="shared" si="631"/>
        <v>15</v>
      </c>
      <c r="AB257">
        <f t="shared" si="632"/>
        <v>18</v>
      </c>
      <c r="AC257">
        <f t="shared" si="633"/>
        <v>15</v>
      </c>
      <c r="AD257">
        <f t="shared" si="634"/>
        <v>18</v>
      </c>
      <c r="AE257">
        <f t="shared" si="635"/>
        <v>15</v>
      </c>
      <c r="AF257">
        <f t="shared" si="636"/>
        <v>18</v>
      </c>
      <c r="AG257">
        <f t="shared" si="637"/>
        <v>15</v>
      </c>
      <c r="AH257">
        <f t="shared" si="638"/>
        <v>18</v>
      </c>
      <c r="AI257">
        <f t="shared" si="639"/>
        <v>15</v>
      </c>
      <c r="AJ257">
        <f t="shared" si="640"/>
        <v>18</v>
      </c>
      <c r="AK257" t="str">
        <f t="shared" si="641"/>
        <v>3pm-6pm</v>
      </c>
      <c r="AL257" t="str">
        <f t="shared" si="642"/>
        <v>3pm-6pm</v>
      </c>
      <c r="AM257" t="str">
        <f t="shared" si="643"/>
        <v>3pm-6pm</v>
      </c>
      <c r="AN257" t="str">
        <f t="shared" si="644"/>
        <v>3pm-6pm</v>
      </c>
      <c r="AO257" t="str">
        <f t="shared" si="645"/>
        <v>3pm-6pm</v>
      </c>
      <c r="AP257" t="str">
        <f t="shared" si="646"/>
        <v>3pm-6pm</v>
      </c>
      <c r="AQ257" t="str">
        <f t="shared" si="647"/>
        <v>3pm-6pm</v>
      </c>
      <c r="AR257" s="1" t="s">
        <v>606</v>
      </c>
      <c r="AV257" s="4" t="s">
        <v>28</v>
      </c>
      <c r="AW257" s="4" t="s">
        <v>28</v>
      </c>
      <c r="AX257" s="8" t="str">
        <f t="shared" si="64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57" t="str">
        <f t="shared" si="649"/>
        <v/>
      </c>
      <c r="AZ257" t="str">
        <f t="shared" si="650"/>
        <v/>
      </c>
      <c r="BA257" t="str">
        <f t="shared" si="651"/>
        <v/>
      </c>
      <c r="BB257" t="str">
        <f t="shared" si="652"/>
        <v>&lt;img src=@img/drinkicon.png@&gt;</v>
      </c>
      <c r="BC257" t="str">
        <f t="shared" si="653"/>
        <v>&lt;img src=@img/foodicon.png@&gt;</v>
      </c>
      <c r="BD257" t="str">
        <f t="shared" si="654"/>
        <v>&lt;img src=@img/drinkicon.png@&gt;&lt;img src=@img/foodicon.png@&gt;</v>
      </c>
      <c r="BE257" t="str">
        <f t="shared" si="655"/>
        <v>drink food  med highlands</v>
      </c>
      <c r="BF257" t="str">
        <f t="shared" si="656"/>
        <v>Highlands</v>
      </c>
      <c r="BG257">
        <v>39.742266000000001</v>
      </c>
      <c r="BH257">
        <v>-105.041906</v>
      </c>
      <c r="BI257" t="str">
        <f t="shared" si="657"/>
        <v>[39.742266,-105.041906],</v>
      </c>
      <c r="BK257" t="str">
        <f t="shared" si="753"/>
        <v/>
      </c>
      <c r="BL257" s="7"/>
    </row>
    <row r="258" spans="2:64" ht="18.75" customHeight="1" x14ac:dyDescent="0.25">
      <c r="B258" t="s">
        <v>142</v>
      </c>
      <c r="C258" t="s">
        <v>186</v>
      </c>
      <c r="E258" t="s">
        <v>952</v>
      </c>
      <c r="G258" t="s">
        <v>498</v>
      </c>
      <c r="J258" t="s">
        <v>335</v>
      </c>
      <c r="K258" t="s">
        <v>330</v>
      </c>
      <c r="L258" t="s">
        <v>335</v>
      </c>
      <c r="M258" t="s">
        <v>330</v>
      </c>
      <c r="N258" t="s">
        <v>335</v>
      </c>
      <c r="O258" t="s">
        <v>330</v>
      </c>
      <c r="P258" t="s">
        <v>335</v>
      </c>
      <c r="Q258" t="s">
        <v>330</v>
      </c>
      <c r="R258" t="s">
        <v>335</v>
      </c>
      <c r="S258" t="s">
        <v>330</v>
      </c>
      <c r="V258" t="s">
        <v>298</v>
      </c>
      <c r="W258" t="str">
        <f t="shared" si="627"/>
        <v/>
      </c>
      <c r="X258" t="str">
        <f t="shared" si="628"/>
        <v/>
      </c>
      <c r="Y258">
        <f t="shared" si="629"/>
        <v>16</v>
      </c>
      <c r="Z258">
        <f t="shared" si="630"/>
        <v>18</v>
      </c>
      <c r="AA258">
        <f t="shared" si="631"/>
        <v>16</v>
      </c>
      <c r="AB258">
        <f t="shared" si="632"/>
        <v>18</v>
      </c>
      <c r="AC258">
        <f t="shared" si="633"/>
        <v>16</v>
      </c>
      <c r="AD258">
        <f t="shared" si="634"/>
        <v>18</v>
      </c>
      <c r="AE258">
        <f t="shared" si="635"/>
        <v>16</v>
      </c>
      <c r="AF258">
        <f t="shared" si="636"/>
        <v>18</v>
      </c>
      <c r="AG258">
        <f t="shared" si="637"/>
        <v>16</v>
      </c>
      <c r="AH258">
        <f t="shared" si="638"/>
        <v>18</v>
      </c>
      <c r="AI258" t="str">
        <f t="shared" si="639"/>
        <v/>
      </c>
      <c r="AJ258" t="str">
        <f t="shared" si="640"/>
        <v/>
      </c>
      <c r="AK258" t="str">
        <f t="shared" si="641"/>
        <v/>
      </c>
      <c r="AL258" t="str">
        <f t="shared" si="642"/>
        <v>4pm-6pm</v>
      </c>
      <c r="AM258" t="str">
        <f t="shared" si="643"/>
        <v>4pm-6pm</v>
      </c>
      <c r="AN258" t="str">
        <f t="shared" si="644"/>
        <v>4pm-6pm</v>
      </c>
      <c r="AO258" t="str">
        <f t="shared" si="645"/>
        <v>4pm-6pm</v>
      </c>
      <c r="AP258" t="str">
        <f t="shared" si="646"/>
        <v>4pm-6pm</v>
      </c>
      <c r="AQ258" t="str">
        <f t="shared" si="647"/>
        <v/>
      </c>
      <c r="AR258" t="s">
        <v>673</v>
      </c>
      <c r="AV258" t="s">
        <v>28</v>
      </c>
      <c r="AW258" t="s">
        <v>28</v>
      </c>
      <c r="AX258" s="8" t="str">
        <f t="shared" si="64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8" t="str">
        <f t="shared" si="649"/>
        <v/>
      </c>
      <c r="AZ258" t="str">
        <f t="shared" si="650"/>
        <v/>
      </c>
      <c r="BA258" t="str">
        <f t="shared" si="651"/>
        <v/>
      </c>
      <c r="BB258" t="str">
        <f t="shared" si="652"/>
        <v>&lt;img src=@img/drinkicon.png@&gt;</v>
      </c>
      <c r="BC258" t="str">
        <f t="shared" si="653"/>
        <v>&lt;img src=@img/foodicon.png@&gt;</v>
      </c>
      <c r="BD258" t="str">
        <f t="shared" si="654"/>
        <v>&lt;img src=@img/drinkicon.png@&gt;&lt;img src=@img/foodicon.png@&gt;</v>
      </c>
      <c r="BE258" t="str">
        <f t="shared" si="655"/>
        <v>drink food  med Baker</v>
      </c>
      <c r="BF258" t="str">
        <f t="shared" si="656"/>
        <v>Baker</v>
      </c>
      <c r="BG258">
        <v>39.713577999999998</v>
      </c>
      <c r="BH258">
        <v>-104.987872</v>
      </c>
      <c r="BI258" t="str">
        <f t="shared" si="657"/>
        <v>[39.713578,-104.987872],</v>
      </c>
      <c r="BK258" t="str">
        <f t="shared" si="753"/>
        <v/>
      </c>
      <c r="BL258" s="7"/>
    </row>
    <row r="259" spans="2:64" ht="18.75" customHeight="1" x14ac:dyDescent="0.25">
      <c r="B259" t="s">
        <v>143</v>
      </c>
      <c r="C259" t="s">
        <v>523</v>
      </c>
      <c r="E259" t="s">
        <v>952</v>
      </c>
      <c r="G259" t="s">
        <v>499</v>
      </c>
      <c r="J259" t="s">
        <v>338</v>
      </c>
      <c r="K259" t="s">
        <v>331</v>
      </c>
      <c r="L259" t="s">
        <v>338</v>
      </c>
      <c r="M259" t="s">
        <v>331</v>
      </c>
      <c r="N259" t="s">
        <v>338</v>
      </c>
      <c r="O259" t="s">
        <v>331</v>
      </c>
      <c r="P259" t="s">
        <v>338</v>
      </c>
      <c r="Q259" t="s">
        <v>331</v>
      </c>
      <c r="R259" t="s">
        <v>338</v>
      </c>
      <c r="S259" t="s">
        <v>331</v>
      </c>
      <c r="V259" t="s">
        <v>299</v>
      </c>
      <c r="W259" t="str">
        <f t="shared" si="627"/>
        <v/>
      </c>
      <c r="X259" t="str">
        <f t="shared" si="628"/>
        <v/>
      </c>
      <c r="Y259">
        <f t="shared" si="629"/>
        <v>14</v>
      </c>
      <c r="Z259">
        <f t="shared" si="630"/>
        <v>19</v>
      </c>
      <c r="AA259">
        <f t="shared" si="631"/>
        <v>14</v>
      </c>
      <c r="AB259">
        <f t="shared" si="632"/>
        <v>19</v>
      </c>
      <c r="AC259">
        <f t="shared" si="633"/>
        <v>14</v>
      </c>
      <c r="AD259">
        <f t="shared" si="634"/>
        <v>19</v>
      </c>
      <c r="AE259">
        <f t="shared" si="635"/>
        <v>14</v>
      </c>
      <c r="AF259">
        <f t="shared" si="636"/>
        <v>19</v>
      </c>
      <c r="AG259">
        <f t="shared" si="637"/>
        <v>14</v>
      </c>
      <c r="AH259">
        <f t="shared" si="638"/>
        <v>19</v>
      </c>
      <c r="AI259" t="str">
        <f t="shared" si="639"/>
        <v/>
      </c>
      <c r="AJ259" t="str">
        <f t="shared" si="640"/>
        <v/>
      </c>
      <c r="AK259" t="str">
        <f t="shared" si="641"/>
        <v/>
      </c>
      <c r="AL259" t="str">
        <f t="shared" si="642"/>
        <v>2pm-7pm</v>
      </c>
      <c r="AM259" t="str">
        <f t="shared" si="643"/>
        <v>2pm-7pm</v>
      </c>
      <c r="AN259" t="str">
        <f t="shared" si="644"/>
        <v>2pm-7pm</v>
      </c>
      <c r="AO259" t="str">
        <f t="shared" si="645"/>
        <v>2pm-7pm</v>
      </c>
      <c r="AP259" t="str">
        <f t="shared" si="646"/>
        <v>2pm-7pm</v>
      </c>
      <c r="AQ259" t="str">
        <f t="shared" si="647"/>
        <v/>
      </c>
      <c r="AR259" t="s">
        <v>674</v>
      </c>
      <c r="AV259" t="s">
        <v>28</v>
      </c>
      <c r="AW259" t="s">
        <v>28</v>
      </c>
      <c r="AX259" s="8" t="str">
        <f t="shared" si="64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9" t="str">
        <f t="shared" si="649"/>
        <v/>
      </c>
      <c r="AZ259" t="str">
        <f t="shared" si="650"/>
        <v/>
      </c>
      <c r="BA259" t="str">
        <f t="shared" si="651"/>
        <v/>
      </c>
      <c r="BB259" t="str">
        <f t="shared" si="652"/>
        <v>&lt;img src=@img/drinkicon.png@&gt;</v>
      </c>
      <c r="BC259" t="str">
        <f t="shared" si="653"/>
        <v>&lt;img src=@img/foodicon.png@&gt;</v>
      </c>
      <c r="BD259" t="str">
        <f t="shared" si="654"/>
        <v>&lt;img src=@img/drinkicon.png@&gt;&lt;img src=@img/foodicon.png@&gt;</v>
      </c>
      <c r="BE259" t="str">
        <f t="shared" si="655"/>
        <v>drink food  med Cherry</v>
      </c>
      <c r="BF259" t="str">
        <f t="shared" si="656"/>
        <v>Cherry Creek</v>
      </c>
      <c r="BG259">
        <v>39.718888</v>
      </c>
      <c r="BH259">
        <v>-104.95562099999999</v>
      </c>
      <c r="BI259" t="str">
        <f t="shared" si="657"/>
        <v>[39.718888,-104.955621],</v>
      </c>
      <c r="BK259" t="str">
        <f t="shared" si="753"/>
        <v/>
      </c>
      <c r="BL259" s="7"/>
    </row>
    <row r="260" spans="2:64" ht="18.75" customHeight="1" x14ac:dyDescent="0.25">
      <c r="B260" t="s">
        <v>1278</v>
      </c>
      <c r="C260" t="s">
        <v>219</v>
      </c>
      <c r="E260" t="s">
        <v>952</v>
      </c>
      <c r="G260" t="s">
        <v>500</v>
      </c>
      <c r="J260" t="s">
        <v>346</v>
      </c>
      <c r="K260" t="s">
        <v>330</v>
      </c>
      <c r="L260" t="s">
        <v>346</v>
      </c>
      <c r="M260" t="s">
        <v>330</v>
      </c>
      <c r="N260" t="s">
        <v>346</v>
      </c>
      <c r="O260" t="s">
        <v>330</v>
      </c>
      <c r="P260" t="s">
        <v>346</v>
      </c>
      <c r="Q260" t="s">
        <v>330</v>
      </c>
      <c r="R260" t="s">
        <v>346</v>
      </c>
      <c r="S260" t="s">
        <v>330</v>
      </c>
      <c r="V260" t="s">
        <v>238</v>
      </c>
      <c r="W260" t="str">
        <f t="shared" si="627"/>
        <v/>
      </c>
      <c r="X260" t="str">
        <f t="shared" si="628"/>
        <v/>
      </c>
      <c r="Y260">
        <f t="shared" si="629"/>
        <v>15.3</v>
      </c>
      <c r="Z260">
        <f t="shared" si="630"/>
        <v>18</v>
      </c>
      <c r="AA260">
        <f t="shared" si="631"/>
        <v>15.3</v>
      </c>
      <c r="AB260">
        <f t="shared" si="632"/>
        <v>18</v>
      </c>
      <c r="AC260">
        <f t="shared" si="633"/>
        <v>15.3</v>
      </c>
      <c r="AD260">
        <f t="shared" si="634"/>
        <v>18</v>
      </c>
      <c r="AE260">
        <f t="shared" si="635"/>
        <v>15.3</v>
      </c>
      <c r="AF260">
        <f t="shared" si="636"/>
        <v>18</v>
      </c>
      <c r="AG260">
        <f t="shared" si="637"/>
        <v>15.3</v>
      </c>
      <c r="AH260">
        <f t="shared" si="638"/>
        <v>18</v>
      </c>
      <c r="AI260" t="str">
        <f t="shared" si="639"/>
        <v/>
      </c>
      <c r="AJ260" t="str">
        <f t="shared" si="640"/>
        <v/>
      </c>
      <c r="AK260" t="str">
        <f t="shared" si="641"/>
        <v/>
      </c>
      <c r="AL260" t="str">
        <f t="shared" si="642"/>
        <v>3.3pm-6pm</v>
      </c>
      <c r="AM260" t="str">
        <f t="shared" si="643"/>
        <v>3.3pm-6pm</v>
      </c>
      <c r="AN260" t="str">
        <f t="shared" si="644"/>
        <v>3.3pm-6pm</v>
      </c>
      <c r="AO260" t="str">
        <f t="shared" si="645"/>
        <v>3.3pm-6pm</v>
      </c>
      <c r="AP260" t="str">
        <f t="shared" si="646"/>
        <v>3.3pm-6pm</v>
      </c>
      <c r="AQ260" t="str">
        <f t="shared" si="647"/>
        <v/>
      </c>
      <c r="AR260" t="s">
        <v>675</v>
      </c>
      <c r="AV260" t="s">
        <v>28</v>
      </c>
      <c r="AW260" t="s">
        <v>29</v>
      </c>
      <c r="AX260" s="8" t="str">
        <f t="shared" si="648"/>
        <v>{
    'name': "Society Sports and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60" t="str">
        <f t="shared" si="649"/>
        <v/>
      </c>
      <c r="AZ260" t="str">
        <f t="shared" si="650"/>
        <v/>
      </c>
      <c r="BA260" t="str">
        <f t="shared" si="651"/>
        <v/>
      </c>
      <c r="BB260" t="str">
        <f t="shared" si="652"/>
        <v>&lt;img src=@img/drinkicon.png@&gt;</v>
      </c>
      <c r="BC260" t="str">
        <f t="shared" si="653"/>
        <v/>
      </c>
      <c r="BD260" t="str">
        <f t="shared" si="654"/>
        <v>&lt;img src=@img/drinkicon.png@&gt;</v>
      </c>
      <c r="BE260" t="str">
        <f t="shared" si="655"/>
        <v>drink  med LoDo</v>
      </c>
      <c r="BF260" t="str">
        <f t="shared" si="656"/>
        <v>LoDo</v>
      </c>
      <c r="BG260">
        <v>39.748978999999999</v>
      </c>
      <c r="BH260">
        <v>-105.000686</v>
      </c>
      <c r="BI260" t="str">
        <f t="shared" si="657"/>
        <v>[39.748979,-105.000686],</v>
      </c>
      <c r="BK260" t="str">
        <f t="shared" si="753"/>
        <v/>
      </c>
      <c r="BL260" s="7"/>
    </row>
    <row r="261" spans="2:64" ht="18.75" customHeight="1" x14ac:dyDescent="0.25">
      <c r="B261" t="s">
        <v>1139</v>
      </c>
      <c r="C261" t="s">
        <v>523</v>
      </c>
      <c r="E261" t="s">
        <v>952</v>
      </c>
      <c r="G261" t="s">
        <v>1138</v>
      </c>
      <c r="J261">
        <v>1500</v>
      </c>
      <c r="K261">
        <v>1800</v>
      </c>
      <c r="L261">
        <v>1500</v>
      </c>
      <c r="M261">
        <v>1800</v>
      </c>
      <c r="N261">
        <v>1500</v>
      </c>
      <c r="O261">
        <v>1800</v>
      </c>
      <c r="P261">
        <v>1500</v>
      </c>
      <c r="Q261">
        <v>1800</v>
      </c>
      <c r="R261">
        <v>1500</v>
      </c>
      <c r="S261">
        <v>1800</v>
      </c>
      <c r="V261" t="s">
        <v>1136</v>
      </c>
      <c r="W261" t="str">
        <f t="shared" si="627"/>
        <v/>
      </c>
      <c r="X261" t="str">
        <f t="shared" si="628"/>
        <v/>
      </c>
      <c r="Y261">
        <f t="shared" si="629"/>
        <v>15</v>
      </c>
      <c r="Z261">
        <f t="shared" si="630"/>
        <v>18</v>
      </c>
      <c r="AA261">
        <f t="shared" si="631"/>
        <v>15</v>
      </c>
      <c r="AB261">
        <f t="shared" si="632"/>
        <v>18</v>
      </c>
      <c r="AC261">
        <f t="shared" si="633"/>
        <v>15</v>
      </c>
      <c r="AD261">
        <f t="shared" si="634"/>
        <v>18</v>
      </c>
      <c r="AE261">
        <f t="shared" si="635"/>
        <v>15</v>
      </c>
      <c r="AF261">
        <f t="shared" si="636"/>
        <v>18</v>
      </c>
      <c r="AG261">
        <f t="shared" si="637"/>
        <v>15</v>
      </c>
      <c r="AH261">
        <f t="shared" si="638"/>
        <v>18</v>
      </c>
      <c r="AI261" t="str">
        <f t="shared" si="639"/>
        <v/>
      </c>
      <c r="AJ261" t="str">
        <f t="shared" si="640"/>
        <v/>
      </c>
      <c r="AK261" t="str">
        <f t="shared" si="641"/>
        <v/>
      </c>
      <c r="AL261" t="str">
        <f t="shared" si="642"/>
        <v>3pm-6pm</v>
      </c>
      <c r="AM261" t="str">
        <f t="shared" si="643"/>
        <v>3pm-6pm</v>
      </c>
      <c r="AN261" t="str">
        <f t="shared" si="644"/>
        <v>3pm-6pm</v>
      </c>
      <c r="AO261" t="str">
        <f t="shared" si="645"/>
        <v>3pm-6pm</v>
      </c>
      <c r="AP261" t="str">
        <f t="shared" si="646"/>
        <v>3pm-6pm</v>
      </c>
      <c r="AQ261" t="str">
        <f t="shared" si="647"/>
        <v/>
      </c>
      <c r="AR261" t="s">
        <v>1137</v>
      </c>
      <c r="AV261" s="4" t="s">
        <v>28</v>
      </c>
      <c r="AW261" s="4" t="s">
        <v>28</v>
      </c>
      <c r="AX261" s="8" t="str">
        <f t="shared" si="64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61" t="str">
        <f t="shared" si="649"/>
        <v/>
      </c>
      <c r="AZ261" t="str">
        <f t="shared" si="650"/>
        <v/>
      </c>
      <c r="BA261" t="str">
        <f t="shared" si="651"/>
        <v/>
      </c>
      <c r="BB261" t="str">
        <f t="shared" si="652"/>
        <v>&lt;img src=@img/drinkicon.png@&gt;</v>
      </c>
      <c r="BC261" t="str">
        <f t="shared" si="653"/>
        <v>&lt;img src=@img/foodicon.png@&gt;</v>
      </c>
      <c r="BD261" t="str">
        <f t="shared" si="654"/>
        <v>&lt;img src=@img/drinkicon.png@&gt;&lt;img src=@img/foodicon.png@&gt;</v>
      </c>
      <c r="BE261" t="str">
        <f t="shared" si="655"/>
        <v>drink food  med Cherry</v>
      </c>
      <c r="BF261" t="str">
        <f t="shared" si="656"/>
        <v>Cherry Creek</v>
      </c>
      <c r="BG261">
        <v>39.719618500000003</v>
      </c>
      <c r="BH261">
        <v>-104.9565973</v>
      </c>
      <c r="BI261" t="str">
        <f t="shared" si="657"/>
        <v>[39.7196185,-104.9565973],</v>
      </c>
      <c r="BL261" s="7"/>
    </row>
    <row r="262" spans="2:64" ht="18.75" customHeight="1" x14ac:dyDescent="0.25">
      <c r="B262" t="s">
        <v>144</v>
      </c>
      <c r="C262" t="s">
        <v>219</v>
      </c>
      <c r="E262" t="s">
        <v>952</v>
      </c>
      <c r="G262" t="s">
        <v>501</v>
      </c>
      <c r="J262" t="s">
        <v>335</v>
      </c>
      <c r="K262" t="s">
        <v>330</v>
      </c>
      <c r="L262" t="s">
        <v>335</v>
      </c>
      <c r="M262" t="s">
        <v>330</v>
      </c>
      <c r="N262" t="s">
        <v>335</v>
      </c>
      <c r="O262" t="s">
        <v>330</v>
      </c>
      <c r="P262" t="s">
        <v>335</v>
      </c>
      <c r="Q262" t="s">
        <v>330</v>
      </c>
      <c r="R262" t="s">
        <v>335</v>
      </c>
      <c r="S262" t="s">
        <v>330</v>
      </c>
      <c r="V262" t="s">
        <v>975</v>
      </c>
      <c r="W262" t="str">
        <f t="shared" si="627"/>
        <v/>
      </c>
      <c r="X262" t="str">
        <f t="shared" si="628"/>
        <v/>
      </c>
      <c r="Y262">
        <f t="shared" si="629"/>
        <v>16</v>
      </c>
      <c r="Z262">
        <f t="shared" si="630"/>
        <v>18</v>
      </c>
      <c r="AA262">
        <f t="shared" si="631"/>
        <v>16</v>
      </c>
      <c r="AB262">
        <f t="shared" si="632"/>
        <v>18</v>
      </c>
      <c r="AC262">
        <f t="shared" si="633"/>
        <v>16</v>
      </c>
      <c r="AD262">
        <f t="shared" si="634"/>
        <v>18</v>
      </c>
      <c r="AE262">
        <f t="shared" si="635"/>
        <v>16</v>
      </c>
      <c r="AF262">
        <f t="shared" si="636"/>
        <v>18</v>
      </c>
      <c r="AG262">
        <f t="shared" si="637"/>
        <v>16</v>
      </c>
      <c r="AH262">
        <f t="shared" si="638"/>
        <v>18</v>
      </c>
      <c r="AI262" t="str">
        <f t="shared" si="639"/>
        <v/>
      </c>
      <c r="AJ262" t="str">
        <f t="shared" si="640"/>
        <v/>
      </c>
      <c r="AK262" t="str">
        <f t="shared" si="641"/>
        <v/>
      </c>
      <c r="AL262" t="str">
        <f t="shared" si="642"/>
        <v>4pm-6pm</v>
      </c>
      <c r="AM262" t="str">
        <f t="shared" si="643"/>
        <v>4pm-6pm</v>
      </c>
      <c r="AN262" t="str">
        <f t="shared" si="644"/>
        <v>4pm-6pm</v>
      </c>
      <c r="AO262" t="str">
        <f t="shared" si="645"/>
        <v>4pm-6pm</v>
      </c>
      <c r="AP262" t="str">
        <f t="shared" si="646"/>
        <v>4pm-6pm</v>
      </c>
      <c r="AQ262" t="str">
        <f t="shared" si="647"/>
        <v/>
      </c>
      <c r="AR262" t="s">
        <v>676</v>
      </c>
      <c r="AV262" t="s">
        <v>28</v>
      </c>
      <c r="AW262" t="s">
        <v>28</v>
      </c>
      <c r="AX262" s="8" t="str">
        <f t="shared" si="64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62" t="str">
        <f t="shared" si="649"/>
        <v/>
      </c>
      <c r="AZ262" t="str">
        <f t="shared" si="650"/>
        <v/>
      </c>
      <c r="BA262" t="str">
        <f t="shared" si="651"/>
        <v/>
      </c>
      <c r="BB262" t="str">
        <f t="shared" si="652"/>
        <v>&lt;img src=@img/drinkicon.png@&gt;</v>
      </c>
      <c r="BC262" t="str">
        <f t="shared" si="653"/>
        <v>&lt;img src=@img/foodicon.png@&gt;</v>
      </c>
      <c r="BD262" t="str">
        <f t="shared" si="654"/>
        <v>&lt;img src=@img/drinkicon.png@&gt;&lt;img src=@img/foodicon.png@&gt;</v>
      </c>
      <c r="BE262" t="str">
        <f t="shared" si="655"/>
        <v>drink food  med LoDo</v>
      </c>
      <c r="BF262" t="str">
        <f t="shared" si="656"/>
        <v>LoDo</v>
      </c>
      <c r="BG262">
        <v>39.753664000000001</v>
      </c>
      <c r="BH262">
        <v>-104.994817</v>
      </c>
      <c r="BI262" t="str">
        <f t="shared" si="657"/>
        <v>[39.753664,-104.994817],</v>
      </c>
      <c r="BK262" t="str">
        <f t="shared" ref="BK262:BK267" si="754">IF(BJ262&gt;0,"&lt;img src=@img/kidicon.png@&gt;","")</f>
        <v/>
      </c>
      <c r="BL262" s="7"/>
    </row>
    <row r="263" spans="2:64" ht="18.75" customHeight="1" x14ac:dyDescent="0.25">
      <c r="B263" t="s">
        <v>97</v>
      </c>
      <c r="C263" t="s">
        <v>186</v>
      </c>
      <c r="E263" t="s">
        <v>954</v>
      </c>
      <c r="G263" t="s">
        <v>432</v>
      </c>
      <c r="H263" t="s">
        <v>328</v>
      </c>
      <c r="I263">
        <v>1800</v>
      </c>
      <c r="J263" t="s">
        <v>328</v>
      </c>
      <c r="K263">
        <v>1800</v>
      </c>
      <c r="L263" t="s">
        <v>328</v>
      </c>
      <c r="M263">
        <v>1800</v>
      </c>
      <c r="N263" t="s">
        <v>328</v>
      </c>
      <c r="O263">
        <v>1800</v>
      </c>
      <c r="P263" t="s">
        <v>328</v>
      </c>
      <c r="Q263">
        <v>1800</v>
      </c>
      <c r="R263" t="s">
        <v>328</v>
      </c>
      <c r="S263">
        <v>1800</v>
      </c>
      <c r="T263" t="s">
        <v>328</v>
      </c>
      <c r="U263">
        <v>1800</v>
      </c>
      <c r="V263" t="s">
        <v>259</v>
      </c>
      <c r="W263">
        <f t="shared" si="627"/>
        <v>15</v>
      </c>
      <c r="X263">
        <f t="shared" si="628"/>
        <v>18</v>
      </c>
      <c r="Y263">
        <f t="shared" si="629"/>
        <v>15</v>
      </c>
      <c r="Z263">
        <f t="shared" si="630"/>
        <v>18</v>
      </c>
      <c r="AA263">
        <f t="shared" si="631"/>
        <v>15</v>
      </c>
      <c r="AB263">
        <f t="shared" si="632"/>
        <v>18</v>
      </c>
      <c r="AC263">
        <f t="shared" si="633"/>
        <v>15</v>
      </c>
      <c r="AD263">
        <f t="shared" si="634"/>
        <v>18</v>
      </c>
      <c r="AE263">
        <f t="shared" si="635"/>
        <v>15</v>
      </c>
      <c r="AF263">
        <f t="shared" si="636"/>
        <v>18</v>
      </c>
      <c r="AG263">
        <f t="shared" si="637"/>
        <v>15</v>
      </c>
      <c r="AH263">
        <f t="shared" si="638"/>
        <v>18</v>
      </c>
      <c r="AI263">
        <f t="shared" si="639"/>
        <v>15</v>
      </c>
      <c r="AJ263">
        <f t="shared" si="640"/>
        <v>18</v>
      </c>
      <c r="AK263" t="str">
        <f t="shared" si="641"/>
        <v>3pm-6pm</v>
      </c>
      <c r="AL263" t="str">
        <f t="shared" si="642"/>
        <v>3pm-6pm</v>
      </c>
      <c r="AM263" t="str">
        <f t="shared" si="643"/>
        <v>3pm-6pm</v>
      </c>
      <c r="AN263" t="str">
        <f t="shared" si="644"/>
        <v>3pm-6pm</v>
      </c>
      <c r="AO263" t="str">
        <f t="shared" si="645"/>
        <v>3pm-6pm</v>
      </c>
      <c r="AP263" t="str">
        <f t="shared" si="646"/>
        <v>3pm-6pm</v>
      </c>
      <c r="AQ263" t="str">
        <f t="shared" si="647"/>
        <v>3pm-6pm</v>
      </c>
      <c r="AR263" t="s">
        <v>607</v>
      </c>
      <c r="AV263" s="4" t="s">
        <v>28</v>
      </c>
      <c r="AW263" s="4" t="s">
        <v>29</v>
      </c>
      <c r="AX263" s="8" t="str">
        <f t="shared" si="64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63" t="str">
        <f t="shared" si="649"/>
        <v/>
      </c>
      <c r="AZ263" t="str">
        <f t="shared" si="650"/>
        <v/>
      </c>
      <c r="BA263" t="str">
        <f t="shared" si="651"/>
        <v/>
      </c>
      <c r="BB263" t="str">
        <f t="shared" si="652"/>
        <v>&lt;img src=@img/drinkicon.png@&gt;</v>
      </c>
      <c r="BC263" t="str">
        <f t="shared" si="653"/>
        <v/>
      </c>
      <c r="BD263" t="str">
        <f t="shared" si="654"/>
        <v>&lt;img src=@img/drinkicon.png@&gt;</v>
      </c>
      <c r="BE263" t="str">
        <f t="shared" si="655"/>
        <v>drink  low Baker</v>
      </c>
      <c r="BF263" t="str">
        <f t="shared" si="656"/>
        <v>Baker</v>
      </c>
      <c r="BG263">
        <v>39.716388999999999</v>
      </c>
      <c r="BH263">
        <v>-104.987758</v>
      </c>
      <c r="BI263" t="str">
        <f t="shared" si="657"/>
        <v>[39.716389,-104.987758],</v>
      </c>
      <c r="BK263" t="str">
        <f t="shared" si="754"/>
        <v/>
      </c>
      <c r="BL263" s="7"/>
    </row>
    <row r="264" spans="2:64" ht="18.75" customHeight="1" x14ac:dyDescent="0.25">
      <c r="B264" t="s">
        <v>177</v>
      </c>
      <c r="C264" t="s">
        <v>228</v>
      </c>
      <c r="E264" t="s">
        <v>954</v>
      </c>
      <c r="G264" t="s">
        <v>204</v>
      </c>
      <c r="W264" t="str">
        <f t="shared" si="627"/>
        <v/>
      </c>
      <c r="X264" t="str">
        <f t="shared" si="628"/>
        <v/>
      </c>
      <c r="Y264" t="str">
        <f t="shared" si="629"/>
        <v/>
      </c>
      <c r="Z264" t="str">
        <f t="shared" si="630"/>
        <v/>
      </c>
      <c r="AA264" t="str">
        <f t="shared" si="631"/>
        <v/>
      </c>
      <c r="AB264" t="str">
        <f t="shared" si="632"/>
        <v/>
      </c>
      <c r="AC264" t="str">
        <f t="shared" si="633"/>
        <v/>
      </c>
      <c r="AD264" t="str">
        <f t="shared" si="634"/>
        <v/>
      </c>
      <c r="AE264" t="str">
        <f t="shared" si="635"/>
        <v/>
      </c>
      <c r="AF264" t="str">
        <f t="shared" si="636"/>
        <v/>
      </c>
      <c r="AG264" t="str">
        <f t="shared" si="637"/>
        <v/>
      </c>
      <c r="AH264" t="str">
        <f t="shared" si="638"/>
        <v/>
      </c>
      <c r="AI264" t="str">
        <f t="shared" si="639"/>
        <v/>
      </c>
      <c r="AJ264" t="str">
        <f t="shared" si="640"/>
        <v/>
      </c>
      <c r="AK264" t="str">
        <f t="shared" si="641"/>
        <v/>
      </c>
      <c r="AL264" t="str">
        <f t="shared" si="642"/>
        <v/>
      </c>
      <c r="AM264" t="str">
        <f t="shared" si="643"/>
        <v/>
      </c>
      <c r="AN264" t="str">
        <f t="shared" si="644"/>
        <v/>
      </c>
      <c r="AO264" t="str">
        <f t="shared" si="645"/>
        <v/>
      </c>
      <c r="AP264" t="str">
        <f t="shared" si="646"/>
        <v/>
      </c>
      <c r="AQ264" t="str">
        <f t="shared" si="647"/>
        <v/>
      </c>
      <c r="AR264" t="s">
        <v>712</v>
      </c>
      <c r="AS264" t="s">
        <v>325</v>
      </c>
      <c r="AV264" t="s">
        <v>29</v>
      </c>
      <c r="AW264" t="s">
        <v>29</v>
      </c>
      <c r="AX264" s="8" t="str">
        <f t="shared" si="64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64" t="str">
        <f t="shared" si="649"/>
        <v>&lt;img src=@img/outdoor.png@&gt;</v>
      </c>
      <c r="AZ264" t="str">
        <f t="shared" si="650"/>
        <v/>
      </c>
      <c r="BA264" t="str">
        <f t="shared" si="651"/>
        <v/>
      </c>
      <c r="BB264" t="str">
        <f t="shared" si="652"/>
        <v/>
      </c>
      <c r="BC264" t="str">
        <f t="shared" si="653"/>
        <v/>
      </c>
      <c r="BD264" t="str">
        <f t="shared" si="654"/>
        <v>&lt;img src=@img/outdoor.png@&gt;</v>
      </c>
      <c r="BE264" t="str">
        <f t="shared" si="655"/>
        <v>outdoor  low Ballpark</v>
      </c>
      <c r="BF264" t="str">
        <f t="shared" si="656"/>
        <v>Ballpark</v>
      </c>
      <c r="BG264">
        <v>39.75461</v>
      </c>
      <c r="BH264">
        <v>-104.99092400000001</v>
      </c>
      <c r="BI264" t="str">
        <f t="shared" si="657"/>
        <v>[39.75461,-104.990924],</v>
      </c>
      <c r="BK264" t="str">
        <f t="shared" si="754"/>
        <v/>
      </c>
      <c r="BL264" s="7"/>
    </row>
    <row r="265" spans="2:64" ht="18.75" customHeight="1" x14ac:dyDescent="0.25">
      <c r="B265" t="s">
        <v>167</v>
      </c>
      <c r="C265" t="s">
        <v>187</v>
      </c>
      <c r="E265" t="s">
        <v>952</v>
      </c>
      <c r="G265" t="s">
        <v>192</v>
      </c>
      <c r="W265" t="str">
        <f t="shared" si="627"/>
        <v/>
      </c>
      <c r="X265" t="str">
        <f t="shared" si="628"/>
        <v/>
      </c>
      <c r="Y265" t="str">
        <f t="shared" si="629"/>
        <v/>
      </c>
      <c r="Z265" t="str">
        <f t="shared" si="630"/>
        <v/>
      </c>
      <c r="AA265" t="str">
        <f t="shared" si="631"/>
        <v/>
      </c>
      <c r="AB265" t="str">
        <f t="shared" si="632"/>
        <v/>
      </c>
      <c r="AC265" t="str">
        <f t="shared" si="633"/>
        <v/>
      </c>
      <c r="AD265" t="str">
        <f t="shared" si="634"/>
        <v/>
      </c>
      <c r="AE265" t="str">
        <f t="shared" si="635"/>
        <v/>
      </c>
      <c r="AF265" t="str">
        <f t="shared" si="636"/>
        <v/>
      </c>
      <c r="AG265" t="str">
        <f t="shared" si="637"/>
        <v/>
      </c>
      <c r="AH265" t="str">
        <f t="shared" si="638"/>
        <v/>
      </c>
      <c r="AI265" t="str">
        <f t="shared" si="639"/>
        <v/>
      </c>
      <c r="AJ265" t="str">
        <f t="shared" si="640"/>
        <v/>
      </c>
      <c r="AK265" t="str">
        <f t="shared" si="641"/>
        <v/>
      </c>
      <c r="AL265" t="str">
        <f t="shared" si="642"/>
        <v/>
      </c>
      <c r="AM265" t="str">
        <f t="shared" si="643"/>
        <v/>
      </c>
      <c r="AN265" t="str">
        <f t="shared" si="644"/>
        <v/>
      </c>
      <c r="AO265" t="str">
        <f t="shared" si="645"/>
        <v/>
      </c>
      <c r="AP265" t="str">
        <f t="shared" si="646"/>
        <v/>
      </c>
      <c r="AQ265" t="str">
        <f t="shared" si="647"/>
        <v/>
      </c>
      <c r="AR265" t="s">
        <v>320</v>
      </c>
      <c r="AS265" t="s">
        <v>325</v>
      </c>
      <c r="AV265" t="s">
        <v>29</v>
      </c>
      <c r="AW265" t="s">
        <v>29</v>
      </c>
      <c r="AX265" s="8" t="str">
        <f t="shared" si="64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65" t="str">
        <f t="shared" si="649"/>
        <v>&lt;img src=@img/outdoor.png@&gt;</v>
      </c>
      <c r="AZ265" t="str">
        <f t="shared" si="650"/>
        <v/>
      </c>
      <c r="BA265" t="str">
        <f t="shared" si="651"/>
        <v/>
      </c>
      <c r="BB265" t="str">
        <f t="shared" si="652"/>
        <v/>
      </c>
      <c r="BC265" t="str">
        <f t="shared" si="653"/>
        <v/>
      </c>
      <c r="BD265" t="str">
        <f t="shared" si="654"/>
        <v>&lt;img src=@img/outdoor.png@&gt;</v>
      </c>
      <c r="BE265" t="str">
        <f t="shared" si="655"/>
        <v>outdoor  med RiNo</v>
      </c>
      <c r="BF265" t="str">
        <f t="shared" si="656"/>
        <v>RiNo</v>
      </c>
      <c r="BG265">
        <v>39.76153</v>
      </c>
      <c r="BH265">
        <v>-104.98388300000001</v>
      </c>
      <c r="BI265" t="str">
        <f t="shared" si="657"/>
        <v>[39.76153,-104.983883],</v>
      </c>
      <c r="BK265" t="str">
        <f t="shared" si="754"/>
        <v/>
      </c>
      <c r="BL265" s="7"/>
    </row>
    <row r="266" spans="2:64" ht="18.75" customHeight="1" x14ac:dyDescent="0.25">
      <c r="B266" t="s">
        <v>1257</v>
      </c>
      <c r="C266" t="s">
        <v>215</v>
      </c>
      <c r="E266" t="s">
        <v>952</v>
      </c>
      <c r="G266" t="s">
        <v>433</v>
      </c>
      <c r="H266" t="s">
        <v>328</v>
      </c>
      <c r="I266" t="s">
        <v>330</v>
      </c>
      <c r="J266" t="s">
        <v>328</v>
      </c>
      <c r="K266" t="s">
        <v>330</v>
      </c>
      <c r="L266" t="s">
        <v>328</v>
      </c>
      <c r="M266" t="s">
        <v>330</v>
      </c>
      <c r="N266" t="s">
        <v>328</v>
      </c>
      <c r="O266" t="s">
        <v>330</v>
      </c>
      <c r="P266" t="s">
        <v>328</v>
      </c>
      <c r="Q266" t="s">
        <v>330</v>
      </c>
      <c r="R266" t="s">
        <v>328</v>
      </c>
      <c r="S266" t="s">
        <v>330</v>
      </c>
      <c r="T266" t="s">
        <v>328</v>
      </c>
      <c r="U266" t="s">
        <v>330</v>
      </c>
      <c r="V266" t="s">
        <v>976</v>
      </c>
      <c r="W266">
        <f t="shared" si="627"/>
        <v>15</v>
      </c>
      <c r="X266">
        <f t="shared" si="628"/>
        <v>18</v>
      </c>
      <c r="Y266">
        <f t="shared" si="629"/>
        <v>15</v>
      </c>
      <c r="Z266">
        <f t="shared" si="630"/>
        <v>18</v>
      </c>
      <c r="AA266">
        <f t="shared" si="631"/>
        <v>15</v>
      </c>
      <c r="AB266">
        <f t="shared" si="632"/>
        <v>18</v>
      </c>
      <c r="AC266">
        <f t="shared" si="633"/>
        <v>15</v>
      </c>
      <c r="AD266">
        <f t="shared" si="634"/>
        <v>18</v>
      </c>
      <c r="AE266">
        <f t="shared" si="635"/>
        <v>15</v>
      </c>
      <c r="AF266">
        <f t="shared" si="636"/>
        <v>18</v>
      </c>
      <c r="AG266">
        <f t="shared" si="637"/>
        <v>15</v>
      </c>
      <c r="AH266">
        <f t="shared" si="638"/>
        <v>18</v>
      </c>
      <c r="AI266">
        <f t="shared" si="639"/>
        <v>15</v>
      </c>
      <c r="AJ266">
        <f t="shared" si="640"/>
        <v>18</v>
      </c>
      <c r="AK266" t="str">
        <f t="shared" si="641"/>
        <v>3pm-6pm</v>
      </c>
      <c r="AL266" t="str">
        <f t="shared" si="642"/>
        <v>3pm-6pm</v>
      </c>
      <c r="AM266" t="str">
        <f t="shared" si="643"/>
        <v>3pm-6pm</v>
      </c>
      <c r="AN266" t="str">
        <f t="shared" si="644"/>
        <v>3pm-6pm</v>
      </c>
      <c r="AO266" t="str">
        <f t="shared" si="645"/>
        <v>3pm-6pm</v>
      </c>
      <c r="AP266" t="str">
        <f t="shared" si="646"/>
        <v>3pm-6pm</v>
      </c>
      <c r="AQ266" t="str">
        <f t="shared" si="647"/>
        <v>3pm-6pm</v>
      </c>
      <c r="AR266" s="1" t="s">
        <v>608</v>
      </c>
      <c r="AV266" s="4" t="s">
        <v>28</v>
      </c>
      <c r="AW266" s="4" t="s">
        <v>28</v>
      </c>
      <c r="AX266" s="8" t="str">
        <f t="shared" si="64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66" t="str">
        <f t="shared" si="649"/>
        <v/>
      </c>
      <c r="AZ266" t="str">
        <f t="shared" si="650"/>
        <v/>
      </c>
      <c r="BA266" t="str">
        <f t="shared" si="651"/>
        <v/>
      </c>
      <c r="BB266" t="str">
        <f t="shared" si="652"/>
        <v>&lt;img src=@img/drinkicon.png@&gt;</v>
      </c>
      <c r="BC266" t="str">
        <f t="shared" si="653"/>
        <v>&lt;img src=@img/foodicon.png@&gt;</v>
      </c>
      <c r="BD266" t="str">
        <f t="shared" si="654"/>
        <v>&lt;img src=@img/drinkicon.png@&gt;&lt;img src=@img/foodicon.png@&gt;</v>
      </c>
      <c r="BE266" t="str">
        <f t="shared" si="655"/>
        <v>drink food  med Uptown</v>
      </c>
      <c r="BF266" t="str">
        <f t="shared" si="656"/>
        <v>Uptown</v>
      </c>
      <c r="BG266">
        <v>39.743614000000001</v>
      </c>
      <c r="BH266">
        <v>-104.980378</v>
      </c>
      <c r="BI266" t="str">
        <f t="shared" si="657"/>
        <v>[39.743614,-104.980378],</v>
      </c>
      <c r="BK266" t="str">
        <f t="shared" si="754"/>
        <v/>
      </c>
      <c r="BL266" s="7"/>
    </row>
    <row r="267" spans="2:64" ht="18.75" customHeight="1" x14ac:dyDescent="0.25">
      <c r="B267" t="s">
        <v>145</v>
      </c>
      <c r="C267" t="s">
        <v>219</v>
      </c>
      <c r="E267" t="s">
        <v>953</v>
      </c>
      <c r="G267" t="s">
        <v>502</v>
      </c>
      <c r="J267" t="s">
        <v>335</v>
      </c>
      <c r="K267" t="s">
        <v>331</v>
      </c>
      <c r="L267" t="s">
        <v>335</v>
      </c>
      <c r="M267" t="s">
        <v>331</v>
      </c>
      <c r="N267" t="s">
        <v>335</v>
      </c>
      <c r="O267" t="s">
        <v>331</v>
      </c>
      <c r="P267" t="s">
        <v>335</v>
      </c>
      <c r="Q267" t="s">
        <v>331</v>
      </c>
      <c r="R267" t="s">
        <v>335</v>
      </c>
      <c r="S267" t="s">
        <v>331</v>
      </c>
      <c r="V267" t="s">
        <v>300</v>
      </c>
      <c r="W267" t="str">
        <f t="shared" si="627"/>
        <v/>
      </c>
      <c r="X267" t="str">
        <f t="shared" si="628"/>
        <v/>
      </c>
      <c r="Y267">
        <f t="shared" si="629"/>
        <v>16</v>
      </c>
      <c r="Z267">
        <f t="shared" si="630"/>
        <v>19</v>
      </c>
      <c r="AA267">
        <f t="shared" si="631"/>
        <v>16</v>
      </c>
      <c r="AB267">
        <f t="shared" si="632"/>
        <v>19</v>
      </c>
      <c r="AC267">
        <f t="shared" si="633"/>
        <v>16</v>
      </c>
      <c r="AD267">
        <f t="shared" si="634"/>
        <v>19</v>
      </c>
      <c r="AE267">
        <f t="shared" si="635"/>
        <v>16</v>
      </c>
      <c r="AF267">
        <f t="shared" si="636"/>
        <v>19</v>
      </c>
      <c r="AG267">
        <f t="shared" si="637"/>
        <v>16</v>
      </c>
      <c r="AH267">
        <f t="shared" si="638"/>
        <v>19</v>
      </c>
      <c r="AI267" t="str">
        <f t="shared" si="639"/>
        <v/>
      </c>
      <c r="AJ267" t="str">
        <f t="shared" si="640"/>
        <v/>
      </c>
      <c r="AK267" t="str">
        <f t="shared" si="641"/>
        <v/>
      </c>
      <c r="AL267" t="str">
        <f t="shared" si="642"/>
        <v>4pm-7pm</v>
      </c>
      <c r="AM267" t="str">
        <f t="shared" si="643"/>
        <v>4pm-7pm</v>
      </c>
      <c r="AN267" t="str">
        <f t="shared" si="644"/>
        <v>4pm-7pm</v>
      </c>
      <c r="AO267" t="str">
        <f t="shared" si="645"/>
        <v>4pm-7pm</v>
      </c>
      <c r="AP267" t="str">
        <f t="shared" si="646"/>
        <v>4pm-7pm</v>
      </c>
      <c r="AQ267" t="str">
        <f t="shared" si="647"/>
        <v/>
      </c>
      <c r="AR267" t="s">
        <v>677</v>
      </c>
      <c r="AV267" t="s">
        <v>28</v>
      </c>
      <c r="AW267" t="s">
        <v>28</v>
      </c>
      <c r="AX267" s="8" t="str">
        <f t="shared" si="64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67" t="str">
        <f t="shared" si="649"/>
        <v/>
      </c>
      <c r="AZ267" t="str">
        <f t="shared" si="650"/>
        <v/>
      </c>
      <c r="BA267" t="str">
        <f t="shared" si="651"/>
        <v/>
      </c>
      <c r="BB267" t="str">
        <f t="shared" si="652"/>
        <v>&lt;img src=@img/drinkicon.png@&gt;</v>
      </c>
      <c r="BC267" t="str">
        <f t="shared" si="653"/>
        <v>&lt;img src=@img/foodicon.png@&gt;</v>
      </c>
      <c r="BD267" t="str">
        <f t="shared" si="654"/>
        <v>&lt;img src=@img/drinkicon.png@&gt;&lt;img src=@img/foodicon.png@&gt;</v>
      </c>
      <c r="BE267" t="str">
        <f t="shared" si="655"/>
        <v>drink food  high LoDo</v>
      </c>
      <c r="BF267" t="str">
        <f t="shared" si="656"/>
        <v>LoDo</v>
      </c>
      <c r="BG267">
        <v>39.749408000000003</v>
      </c>
      <c r="BH267">
        <v>-104.998468</v>
      </c>
      <c r="BI267" t="str">
        <f t="shared" si="657"/>
        <v>[39.749408,-104.998468],</v>
      </c>
      <c r="BK267" t="str">
        <f t="shared" si="754"/>
        <v/>
      </c>
      <c r="BL267" s="7"/>
    </row>
    <row r="268" spans="2:64" ht="18.75" customHeight="1" x14ac:dyDescent="0.25">
      <c r="B268" t="s">
        <v>1030</v>
      </c>
      <c r="C268" t="s">
        <v>228</v>
      </c>
      <c r="E268" t="s">
        <v>952</v>
      </c>
      <c r="G268" t="s">
        <v>1031</v>
      </c>
      <c r="H268">
        <v>1400</v>
      </c>
      <c r="I268">
        <v>1800</v>
      </c>
      <c r="J268">
        <v>1400</v>
      </c>
      <c r="K268">
        <v>1800</v>
      </c>
      <c r="L268">
        <v>1400</v>
      </c>
      <c r="M268">
        <v>1800</v>
      </c>
      <c r="N268">
        <v>1400</v>
      </c>
      <c r="O268">
        <v>1800</v>
      </c>
      <c r="P268">
        <v>1400</v>
      </c>
      <c r="Q268">
        <v>1800</v>
      </c>
      <c r="R268">
        <v>1400</v>
      </c>
      <c r="S268">
        <v>1800</v>
      </c>
      <c r="V268" t="s">
        <v>1032</v>
      </c>
      <c r="W268">
        <f t="shared" si="627"/>
        <v>14</v>
      </c>
      <c r="X268">
        <f t="shared" si="628"/>
        <v>18</v>
      </c>
      <c r="Y268">
        <f t="shared" si="629"/>
        <v>14</v>
      </c>
      <c r="Z268">
        <f t="shared" si="630"/>
        <v>18</v>
      </c>
      <c r="AA268">
        <f t="shared" si="631"/>
        <v>14</v>
      </c>
      <c r="AB268">
        <f t="shared" si="632"/>
        <v>18</v>
      </c>
      <c r="AC268">
        <f t="shared" si="633"/>
        <v>14</v>
      </c>
      <c r="AD268">
        <f t="shared" si="634"/>
        <v>18</v>
      </c>
      <c r="AE268">
        <f t="shared" si="635"/>
        <v>14</v>
      </c>
      <c r="AF268">
        <f t="shared" si="636"/>
        <v>18</v>
      </c>
      <c r="AG268">
        <f t="shared" si="637"/>
        <v>14</v>
      </c>
      <c r="AH268">
        <f t="shared" si="638"/>
        <v>18</v>
      </c>
      <c r="AI268" t="str">
        <f t="shared" si="639"/>
        <v/>
      </c>
      <c r="AJ268" t="str">
        <f t="shared" si="640"/>
        <v/>
      </c>
      <c r="AK268" t="str">
        <f t="shared" si="641"/>
        <v>2pm-6pm</v>
      </c>
      <c r="AL268" t="str">
        <f t="shared" si="642"/>
        <v>2pm-6pm</v>
      </c>
      <c r="AM268" t="str">
        <f t="shared" si="643"/>
        <v>2pm-6pm</v>
      </c>
      <c r="AN268" t="str">
        <f t="shared" si="644"/>
        <v>2pm-6pm</v>
      </c>
      <c r="AO268" t="str">
        <f t="shared" si="645"/>
        <v>2pm-6pm</v>
      </c>
      <c r="AP268" t="str">
        <f t="shared" si="646"/>
        <v>2pm-6pm</v>
      </c>
      <c r="AQ268" t="str">
        <f t="shared" si="647"/>
        <v/>
      </c>
      <c r="AR268" t="s">
        <v>1033</v>
      </c>
      <c r="AV268" s="4" t="s">
        <v>28</v>
      </c>
      <c r="AW268" s="4" t="s">
        <v>28</v>
      </c>
      <c r="AX268" s="8" t="str">
        <f t="shared" si="64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8" t="str">
        <f t="shared" si="649"/>
        <v/>
      </c>
      <c r="AZ268" t="str">
        <f t="shared" si="650"/>
        <v/>
      </c>
      <c r="BA268" t="str">
        <f t="shared" si="651"/>
        <v/>
      </c>
      <c r="BB268" t="str">
        <f t="shared" si="652"/>
        <v>&lt;img src=@img/drinkicon.png@&gt;</v>
      </c>
      <c r="BC268" t="str">
        <f t="shared" si="653"/>
        <v>&lt;img src=@img/foodicon.png@&gt;</v>
      </c>
      <c r="BD268" t="str">
        <f t="shared" si="654"/>
        <v>&lt;img src=@img/drinkicon.png@&gt;&lt;img src=@img/foodicon.png@&gt;</v>
      </c>
      <c r="BE268" t="str">
        <f t="shared" si="655"/>
        <v>drink food  med Ballpark</v>
      </c>
      <c r="BF268" t="str">
        <f t="shared" si="656"/>
        <v>Ballpark</v>
      </c>
      <c r="BG268">
        <v>39.753050000000002</v>
      </c>
      <c r="BH268">
        <v>-104.99995</v>
      </c>
      <c r="BI268" t="str">
        <f t="shared" si="657"/>
        <v>[39.75305,-104.99995],</v>
      </c>
    </row>
    <row r="269" spans="2:64" ht="18.75" customHeight="1" x14ac:dyDescent="0.25">
      <c r="B269" t="s">
        <v>1258</v>
      </c>
      <c r="C269" t="s">
        <v>936</v>
      </c>
      <c r="E269" t="s">
        <v>952</v>
      </c>
      <c r="G269" t="s">
        <v>503</v>
      </c>
      <c r="J269" t="s">
        <v>328</v>
      </c>
      <c r="K269" t="s">
        <v>330</v>
      </c>
      <c r="L269" t="s">
        <v>328</v>
      </c>
      <c r="M269" t="s">
        <v>330</v>
      </c>
      <c r="N269" t="s">
        <v>328</v>
      </c>
      <c r="O269" t="s">
        <v>330</v>
      </c>
      <c r="P269" t="s">
        <v>328</v>
      </c>
      <c r="Q269" t="s">
        <v>330</v>
      </c>
      <c r="R269" t="s">
        <v>328</v>
      </c>
      <c r="S269" t="s">
        <v>330</v>
      </c>
      <c r="V269" t="s">
        <v>301</v>
      </c>
      <c r="W269" t="str">
        <f t="shared" si="627"/>
        <v/>
      </c>
      <c r="X269" t="str">
        <f t="shared" si="628"/>
        <v/>
      </c>
      <c r="Y269">
        <f t="shared" si="629"/>
        <v>15</v>
      </c>
      <c r="Z269">
        <f t="shared" si="630"/>
        <v>18</v>
      </c>
      <c r="AA269">
        <f t="shared" si="631"/>
        <v>15</v>
      </c>
      <c r="AB269">
        <f t="shared" si="632"/>
        <v>18</v>
      </c>
      <c r="AC269">
        <f t="shared" si="633"/>
        <v>15</v>
      </c>
      <c r="AD269">
        <f t="shared" si="634"/>
        <v>18</v>
      </c>
      <c r="AE269">
        <f t="shared" si="635"/>
        <v>15</v>
      </c>
      <c r="AF269">
        <f t="shared" si="636"/>
        <v>18</v>
      </c>
      <c r="AG269">
        <f t="shared" si="637"/>
        <v>15</v>
      </c>
      <c r="AH269">
        <f t="shared" si="638"/>
        <v>18</v>
      </c>
      <c r="AI269" t="str">
        <f t="shared" si="639"/>
        <v/>
      </c>
      <c r="AJ269" t="str">
        <f t="shared" si="640"/>
        <v/>
      </c>
      <c r="AK269" t="str">
        <f t="shared" si="641"/>
        <v/>
      </c>
      <c r="AL269" t="str">
        <f t="shared" si="642"/>
        <v>3pm-6pm</v>
      </c>
      <c r="AM269" t="str">
        <f t="shared" si="643"/>
        <v>3pm-6pm</v>
      </c>
      <c r="AN269" t="str">
        <f t="shared" si="644"/>
        <v>3pm-6pm</v>
      </c>
      <c r="AO269" t="str">
        <f t="shared" si="645"/>
        <v>3pm-6pm</v>
      </c>
      <c r="AP269" t="str">
        <f t="shared" si="646"/>
        <v>3pm-6pm</v>
      </c>
      <c r="AQ269" t="str">
        <f t="shared" si="647"/>
        <v/>
      </c>
      <c r="AR269" t="s">
        <v>678</v>
      </c>
      <c r="AV269" t="s">
        <v>28</v>
      </c>
      <c r="AW269" t="s">
        <v>28</v>
      </c>
      <c r="AX269" s="8" t="str">
        <f t="shared" si="64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9" t="str">
        <f t="shared" si="649"/>
        <v/>
      </c>
      <c r="AZ269" t="str">
        <f t="shared" si="650"/>
        <v/>
      </c>
      <c r="BA269" t="str">
        <f t="shared" si="651"/>
        <v/>
      </c>
      <c r="BB269" t="str">
        <f t="shared" si="652"/>
        <v>&lt;img src=@img/drinkicon.png@&gt;</v>
      </c>
      <c r="BC269" t="str">
        <f t="shared" si="653"/>
        <v>&lt;img src=@img/foodicon.png@&gt;</v>
      </c>
      <c r="BD269" t="str">
        <f t="shared" si="654"/>
        <v>&lt;img src=@img/drinkicon.png@&gt;&lt;img src=@img/foodicon.png@&gt;</v>
      </c>
      <c r="BE269" t="str">
        <f t="shared" si="655"/>
        <v>drink food  med capital</v>
      </c>
      <c r="BF269" t="str">
        <f t="shared" si="656"/>
        <v>Capital Hill</v>
      </c>
      <c r="BG269">
        <v>39.734262000000001</v>
      </c>
      <c r="BH269">
        <v>-104.986439</v>
      </c>
      <c r="BI269" t="str">
        <f t="shared" si="657"/>
        <v>[39.734262,-104.986439],</v>
      </c>
      <c r="BK269" t="str">
        <f>IF(BJ269&gt;0,"&lt;img src=@img/kidicon.png@&gt;","")</f>
        <v/>
      </c>
      <c r="BL269" s="7"/>
    </row>
    <row r="270" spans="2:64" ht="18.75" customHeight="1" x14ac:dyDescent="0.25">
      <c r="B270" t="s">
        <v>146</v>
      </c>
      <c r="C270" t="s">
        <v>218</v>
      </c>
      <c r="E270" t="s">
        <v>952</v>
      </c>
      <c r="G270" t="s">
        <v>504</v>
      </c>
      <c r="J270" t="s">
        <v>338</v>
      </c>
      <c r="K270" t="s">
        <v>330</v>
      </c>
      <c r="L270" t="s">
        <v>338</v>
      </c>
      <c r="M270" t="s">
        <v>330</v>
      </c>
      <c r="N270" t="s">
        <v>338</v>
      </c>
      <c r="O270" t="s">
        <v>330</v>
      </c>
      <c r="P270" t="s">
        <v>338</v>
      </c>
      <c r="Q270" t="s">
        <v>330</v>
      </c>
      <c r="R270" t="s">
        <v>338</v>
      </c>
      <c r="S270" t="s">
        <v>330</v>
      </c>
      <c r="V270" t="s">
        <v>302</v>
      </c>
      <c r="W270" t="str">
        <f t="shared" si="627"/>
        <v/>
      </c>
      <c r="X270" t="str">
        <f t="shared" si="628"/>
        <v/>
      </c>
      <c r="Y270">
        <f t="shared" si="629"/>
        <v>14</v>
      </c>
      <c r="Z270">
        <f t="shared" si="630"/>
        <v>18</v>
      </c>
      <c r="AA270">
        <f t="shared" si="631"/>
        <v>14</v>
      </c>
      <c r="AB270">
        <f t="shared" si="632"/>
        <v>18</v>
      </c>
      <c r="AC270">
        <f t="shared" si="633"/>
        <v>14</v>
      </c>
      <c r="AD270">
        <f t="shared" si="634"/>
        <v>18</v>
      </c>
      <c r="AE270">
        <f t="shared" si="635"/>
        <v>14</v>
      </c>
      <c r="AF270">
        <f t="shared" si="636"/>
        <v>18</v>
      </c>
      <c r="AG270">
        <f t="shared" si="637"/>
        <v>14</v>
      </c>
      <c r="AH270">
        <f t="shared" si="638"/>
        <v>18</v>
      </c>
      <c r="AI270" t="str">
        <f t="shared" si="639"/>
        <v/>
      </c>
      <c r="AJ270" t="str">
        <f t="shared" si="640"/>
        <v/>
      </c>
      <c r="AK270" t="str">
        <f t="shared" si="641"/>
        <v/>
      </c>
      <c r="AL270" t="str">
        <f t="shared" si="642"/>
        <v>2pm-6pm</v>
      </c>
      <c r="AM270" t="str">
        <f t="shared" si="643"/>
        <v>2pm-6pm</v>
      </c>
      <c r="AN270" t="str">
        <f t="shared" si="644"/>
        <v>2pm-6pm</v>
      </c>
      <c r="AO270" t="str">
        <f t="shared" si="645"/>
        <v>2pm-6pm</v>
      </c>
      <c r="AP270" t="str">
        <f t="shared" si="646"/>
        <v>2pm-6pm</v>
      </c>
      <c r="AQ270" t="str">
        <f t="shared" si="647"/>
        <v/>
      </c>
      <c r="AR270" t="s">
        <v>679</v>
      </c>
      <c r="AV270" t="s">
        <v>28</v>
      </c>
      <c r="AW270" t="s">
        <v>28</v>
      </c>
      <c r="AX270" s="8" t="str">
        <f t="shared" si="64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70" t="str">
        <f t="shared" si="649"/>
        <v/>
      </c>
      <c r="AZ270" t="str">
        <f t="shared" si="650"/>
        <v/>
      </c>
      <c r="BA270" t="str">
        <f t="shared" si="651"/>
        <v/>
      </c>
      <c r="BB270" t="str">
        <f t="shared" si="652"/>
        <v>&lt;img src=@img/drinkicon.png@&gt;</v>
      </c>
      <c r="BC270" t="str">
        <f t="shared" si="653"/>
        <v>&lt;img src=@img/foodicon.png@&gt;</v>
      </c>
      <c r="BD270" t="str">
        <f t="shared" si="654"/>
        <v>&lt;img src=@img/drinkicon.png@&gt;&lt;img src=@img/foodicon.png@&gt;</v>
      </c>
      <c r="BE270" t="str">
        <f t="shared" si="655"/>
        <v>drink food  med Downtown</v>
      </c>
      <c r="BF270" t="str">
        <f t="shared" si="656"/>
        <v>Downtown</v>
      </c>
      <c r="BG270">
        <v>39.744083000000003</v>
      </c>
      <c r="BH270">
        <v>-104.99507199999999</v>
      </c>
      <c r="BI270" t="str">
        <f t="shared" si="657"/>
        <v>[39.744083,-104.995072],</v>
      </c>
      <c r="BK270" t="str">
        <f>IF(BJ270&gt;0,"&lt;img src=@img/kidicon.png@&gt;","")</f>
        <v/>
      </c>
      <c r="BL270" s="7"/>
    </row>
    <row r="271" spans="2:64" ht="18.75" customHeight="1" x14ac:dyDescent="0.25">
      <c r="B271" t="s">
        <v>1113</v>
      </c>
      <c r="C271" t="s">
        <v>719</v>
      </c>
      <c r="E271" t="s">
        <v>952</v>
      </c>
      <c r="G271" t="s">
        <v>1112</v>
      </c>
      <c r="H271">
        <v>1500</v>
      </c>
      <c r="I271">
        <v>1800</v>
      </c>
      <c r="J271">
        <v>1500</v>
      </c>
      <c r="K271">
        <v>1800</v>
      </c>
      <c r="L271">
        <v>1500</v>
      </c>
      <c r="M271">
        <v>1800</v>
      </c>
      <c r="N271">
        <v>1500</v>
      </c>
      <c r="O271">
        <v>1800</v>
      </c>
      <c r="P271">
        <v>1500</v>
      </c>
      <c r="Q271">
        <v>1800</v>
      </c>
      <c r="R271">
        <v>1500</v>
      </c>
      <c r="S271">
        <v>1800</v>
      </c>
      <c r="T271">
        <v>1500</v>
      </c>
      <c r="U271">
        <v>1800</v>
      </c>
      <c r="V271" t="s">
        <v>1115</v>
      </c>
      <c r="W271">
        <f t="shared" si="627"/>
        <v>15</v>
      </c>
      <c r="X271">
        <f t="shared" si="628"/>
        <v>18</v>
      </c>
      <c r="Y271">
        <f t="shared" si="629"/>
        <v>15</v>
      </c>
      <c r="Z271">
        <f t="shared" si="630"/>
        <v>18</v>
      </c>
      <c r="AA271">
        <f t="shared" si="631"/>
        <v>15</v>
      </c>
      <c r="AB271">
        <f t="shared" si="632"/>
        <v>18</v>
      </c>
      <c r="AC271">
        <f t="shared" si="633"/>
        <v>15</v>
      </c>
      <c r="AD271">
        <f t="shared" si="634"/>
        <v>18</v>
      </c>
      <c r="AE271">
        <f t="shared" si="635"/>
        <v>15</v>
      </c>
      <c r="AF271">
        <f t="shared" si="636"/>
        <v>18</v>
      </c>
      <c r="AG271">
        <f t="shared" si="637"/>
        <v>15</v>
      </c>
      <c r="AH271">
        <f t="shared" si="638"/>
        <v>18</v>
      </c>
      <c r="AI271">
        <f t="shared" si="639"/>
        <v>15</v>
      </c>
      <c r="AJ271">
        <f t="shared" si="640"/>
        <v>18</v>
      </c>
      <c r="AK271" t="str">
        <f t="shared" si="641"/>
        <v>3pm-6pm</v>
      </c>
      <c r="AL271" t="str">
        <f t="shared" si="642"/>
        <v>3pm-6pm</v>
      </c>
      <c r="AM271" t="str">
        <f t="shared" si="643"/>
        <v>3pm-6pm</v>
      </c>
      <c r="AN271" t="str">
        <f t="shared" si="644"/>
        <v>3pm-6pm</v>
      </c>
      <c r="AO271" t="str">
        <f t="shared" si="645"/>
        <v>3pm-6pm</v>
      </c>
      <c r="AP271" t="str">
        <f t="shared" si="646"/>
        <v>3pm-6pm</v>
      </c>
      <c r="AQ271" t="str">
        <f t="shared" si="647"/>
        <v>3pm-6pm</v>
      </c>
      <c r="AR271" t="s">
        <v>1114</v>
      </c>
      <c r="AV271" t="s">
        <v>28</v>
      </c>
      <c r="AW271" t="s">
        <v>28</v>
      </c>
      <c r="AX271" s="8" t="str">
        <f t="shared" si="64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71" t="str">
        <f t="shared" si="649"/>
        <v/>
      </c>
      <c r="AZ271" t="str">
        <f t="shared" si="650"/>
        <v/>
      </c>
      <c r="BA271" t="str">
        <f t="shared" si="651"/>
        <v/>
      </c>
      <c r="BB271" t="str">
        <f t="shared" si="652"/>
        <v>&lt;img src=@img/drinkicon.png@&gt;</v>
      </c>
      <c r="BC271" t="str">
        <f t="shared" si="653"/>
        <v>&lt;img src=@img/foodicon.png@&gt;</v>
      </c>
      <c r="BD271" t="str">
        <f t="shared" si="654"/>
        <v>&lt;img src=@img/drinkicon.png@&gt;&lt;img src=@img/foodicon.png@&gt;</v>
      </c>
      <c r="BE271" t="str">
        <f t="shared" si="655"/>
        <v>drink food  med highlands</v>
      </c>
      <c r="BF271" t="str">
        <f t="shared" si="656"/>
        <v>Highlands</v>
      </c>
      <c r="BG271">
        <v>39.7706327</v>
      </c>
      <c r="BH271">
        <v>-105.0442314</v>
      </c>
      <c r="BI271" t="str">
        <f t="shared" si="657"/>
        <v>[39.7706327,-105.0442314],</v>
      </c>
      <c r="BL271" s="7"/>
    </row>
    <row r="272" spans="2:64" ht="18.75" customHeight="1" x14ac:dyDescent="0.25">
      <c r="B272" t="s">
        <v>1111</v>
      </c>
      <c r="C272" t="s">
        <v>187</v>
      </c>
      <c r="E272" t="s">
        <v>952</v>
      </c>
      <c r="G272" t="s">
        <v>1108</v>
      </c>
      <c r="J272">
        <v>1500</v>
      </c>
      <c r="K272">
        <v>1800</v>
      </c>
      <c r="L272">
        <v>1500</v>
      </c>
      <c r="M272">
        <v>1800</v>
      </c>
      <c r="N272">
        <v>1500</v>
      </c>
      <c r="O272">
        <v>1800</v>
      </c>
      <c r="P272">
        <v>1500</v>
      </c>
      <c r="Q272">
        <v>1800</v>
      </c>
      <c r="R272">
        <v>1500</v>
      </c>
      <c r="S272">
        <v>1800</v>
      </c>
      <c r="V272" t="s">
        <v>1110</v>
      </c>
      <c r="W272" t="str">
        <f t="shared" ref="W272:W332" si="755">IF(H272&gt;0,H272/100,"")</f>
        <v/>
      </c>
      <c r="X272" t="str">
        <f t="shared" ref="X272:X332" si="756">IF(I272&gt;0,I272/100,"")</f>
        <v/>
      </c>
      <c r="Y272">
        <f t="shared" ref="Y272:Y332" si="757">IF(J272&gt;0,J272/100,"")</f>
        <v>15</v>
      </c>
      <c r="Z272">
        <f t="shared" ref="Z272:Z332" si="758">IF(K272&gt;0,K272/100,"")</f>
        <v>18</v>
      </c>
      <c r="AA272">
        <f t="shared" ref="AA272:AA332" si="759">IF(L272&gt;0,L272/100,"")</f>
        <v>15</v>
      </c>
      <c r="AB272">
        <f t="shared" ref="AB272:AB332" si="760">IF(M272&gt;0,M272/100,"")</f>
        <v>18</v>
      </c>
      <c r="AC272">
        <f t="shared" ref="AC272:AC332" si="761">IF(N272&gt;0,N272/100,"")</f>
        <v>15</v>
      </c>
      <c r="AD272">
        <f t="shared" ref="AD272:AD332" si="762">IF(O272&gt;0,O272/100,"")</f>
        <v>18</v>
      </c>
      <c r="AE272">
        <f t="shared" ref="AE272:AE332" si="763">IF(P272&gt;0,P272/100,"")</f>
        <v>15</v>
      </c>
      <c r="AF272">
        <f t="shared" ref="AF272:AF332" si="764">IF(Q272&gt;0,Q272/100,"")</f>
        <v>18</v>
      </c>
      <c r="AG272">
        <f t="shared" ref="AG272:AG332" si="765">IF(R272&gt;0,R272/100,"")</f>
        <v>15</v>
      </c>
      <c r="AH272">
        <f t="shared" ref="AH272:AH332" si="766">IF(S272&gt;0,S272/100,"")</f>
        <v>18</v>
      </c>
      <c r="AI272" t="str">
        <f t="shared" ref="AI272:AI332" si="767">IF(T272&gt;0,T272/100,"")</f>
        <v/>
      </c>
      <c r="AJ272" t="str">
        <f t="shared" ref="AJ272:AJ332" si="768">IF(U272&gt;0,U272/100,"")</f>
        <v/>
      </c>
      <c r="AK272" t="str">
        <f t="shared" ref="AK272:AK332" si="769">IF(H272&gt;0,CONCATENATE(IF(W272&lt;=12,W272,W272-12),IF(OR(W272&lt;12,W272=24),"am","pm"),"-",IF(X272&lt;=12,X272,X272-12),IF(OR(X272&lt;12,X272=24),"am","pm")),"")</f>
        <v/>
      </c>
      <c r="AL272" t="str">
        <f t="shared" ref="AL272:AL332" si="770">IF(J272&gt;0,CONCATENATE(IF(Y272&lt;=12,Y272,Y272-12),IF(OR(Y272&lt;12,Y272=24),"am","pm"),"-",IF(Z272&lt;=12,Z272,Z272-12),IF(OR(Z272&lt;12,Z272=24),"am","pm")),"")</f>
        <v>3pm-6pm</v>
      </c>
      <c r="AM272" t="str">
        <f t="shared" ref="AM272:AM332" si="771">IF(L272&gt;0,CONCATENATE(IF(AA272&lt;=12,AA272,AA272-12),IF(OR(AA272&lt;12,AA272=24),"am","pm"),"-",IF(AB272&lt;=12,AB272,AB272-12),IF(OR(AB272&lt;12,AB272=24),"am","pm")),"")</f>
        <v>3pm-6pm</v>
      </c>
      <c r="AN272" t="str">
        <f t="shared" ref="AN272:AN332" si="772">IF(N272&gt;0,CONCATENATE(IF(AC272&lt;=12,AC272,AC272-12),IF(OR(AC272&lt;12,AC272=24),"am","pm"),"-",IF(AD272&lt;=12,AD272,AD272-12),IF(OR(AD272&lt;12,AD272=24),"am","pm")),"")</f>
        <v>3pm-6pm</v>
      </c>
      <c r="AO272" t="str">
        <f t="shared" ref="AO272:AO332" si="773">IF(P272&gt;0,CONCATENATE(IF(AE272&lt;=12,AE272,AE272-12),IF(OR(AE272&lt;12,AE272=24),"am","pm"),"-",IF(AF272&lt;=12,AF272,AF272-12),IF(OR(AF272&lt;12,AF272=24),"am","pm")),"")</f>
        <v>3pm-6pm</v>
      </c>
      <c r="AP272" t="str">
        <f t="shared" ref="AP272:AP332" si="774">IF(R272&gt;0,CONCATENATE(IF(AG272&lt;=12,AG272,AG272-12),IF(OR(AG272&lt;12,AG272=24),"am","pm"),"-",IF(AH272&lt;=12,AH272,AH272-12),IF(OR(AH272&lt;12,AH272=24),"am","pm")),"")</f>
        <v>3pm-6pm</v>
      </c>
      <c r="AQ272" t="str">
        <f t="shared" ref="AQ272:AQ332" si="775">IF(T272&gt;0,CONCATENATE(IF(AI272&lt;=12,AI272,AI272-12),IF(OR(AI272&lt;12,AI272=24),"am","pm"),"-",IF(AJ272&lt;=12,AJ272,AJ272-12),IF(OR(AJ272&lt;12,AJ272=24),"am","pm")),"")</f>
        <v/>
      </c>
      <c r="AR272" t="s">
        <v>1109</v>
      </c>
      <c r="AV272" t="s">
        <v>28</v>
      </c>
      <c r="AW272" t="s">
        <v>28</v>
      </c>
      <c r="AX272" s="8" t="str">
        <f t="shared" ref="AX272:AX332" si="776">CONCATENATE("{
    'name': """,B272,""",
    'area': ","""",C272,""",",
"'hours': {
      'sunday-start':","""",H272,"""",", 'sunday-end':","""",I272,"""",", 'monday-start':","""",J272,"""",", 'monday-end':","""",K272,"""",", 'tuesday-start':","""",L272,"""",", 'tuesday-end':","""",M272,""", 'wednesday-start':","""",N272,""", 'wednesday-end':","""",O272,""", 'thursday-start':","""",P272,""", 'thursday-end':","""",Q272,""", 'friday-start':","""",R272,""", 'friday-end':","""",S272,""", 'saturday-start':","""",T272,""", 'saturday-end':","""",U272,"""","},","  'description': ","""",V272,"""",", 'link':","""",AR272,"""",", 'pricing':","""",E272,"""",",   'phone-number': ","""",F272,"""",", 'address': ","""",G272,"""",", 'other-amenities': [","'",AS272,"','",AT272,"','",AU272,"'","]",", 'has-drink':",AV272,", 'has-food':",AW272,"},")</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72" t="str">
        <f t="shared" ref="AY272:AY332" si="777">IF(AS272&gt;0,"&lt;img src=@img/outdoor.png@&gt;","")</f>
        <v/>
      </c>
      <c r="AZ272" t="str">
        <f t="shared" ref="AZ272:AZ332" si="778">IF(AT272&gt;0,"&lt;img src=@img/pets.png@&gt;","")</f>
        <v/>
      </c>
      <c r="BA272" t="str">
        <f t="shared" ref="BA272:BA332" si="779">IF(AU272="hard","&lt;img src=@img/hard.png@&gt;",IF(AU272="medium","&lt;img src=@img/medium.png@&gt;",IF(AU272="easy","&lt;img src=@img/easy.png@&gt;","")))</f>
        <v/>
      </c>
      <c r="BB272" t="str">
        <f t="shared" ref="BB272:BB332" si="780">IF(AV272="true","&lt;img src=@img/drinkicon.png@&gt;","")</f>
        <v>&lt;img src=@img/drinkicon.png@&gt;</v>
      </c>
      <c r="BC272" t="str">
        <f t="shared" ref="BC272:BC332" si="781">IF(AW272="true","&lt;img src=@img/foodicon.png@&gt;","")</f>
        <v>&lt;img src=@img/foodicon.png@&gt;</v>
      </c>
      <c r="BD272" t="str">
        <f t="shared" ref="BD272:BD332" si="782">CONCATENATE(AY272,AZ272,BA272,BB272,BC272,BK272)</f>
        <v>&lt;img src=@img/drinkicon.png@&gt;&lt;img src=@img/foodicon.png@&gt;</v>
      </c>
      <c r="BE272" t="str">
        <f t="shared" ref="BE272:BE332" si="783">CONCATENATE(IF(AS272&gt;0,"outdoor ",""),IF(AT272&gt;0,"pet ",""),IF(AV272="true","drink ",""),IF(AW272="true","food ",""),AU272," ",E272," ",C272,IF(BJ272=TRUE," kid",""))</f>
        <v>drink food  med RiNo</v>
      </c>
      <c r="BF272" t="str">
        <f t="shared" ref="BF272:BF332" si="784">IF(C272="highlands","Highlands",IF(C272="Washington","Washington Park",IF(C272="Downtown","Downtown",IF(C272="city","City Park",IF(C272="Uptown","Uptown",IF(C272="capital","Capital Hill",IF(C272="Ballpark","Ballpark",IF(C272="LoDo","LoDo",IF(C272="ranch","Highlands Ranch",IF(C272="five","Five Points",IF(C272="stapleton","Stapleton",IF(C272="Cherry","Cherry Creek",IF(C272="dtc","DTC",IF(C272="Baker","Baker",IF(C272="Lakewood","Lakewood",IF(C272="Westminster","Westminster",IF(C272="lowery","Lowery",IF(C272="meadows","Park Meadows",IF(C272="larimer","Larimer Square",IF(C272="RiNo","RiNo",IF(C272="aurora","Aurora","")))))))))))))))))))))</f>
        <v>RiNo</v>
      </c>
      <c r="BG272">
        <v>39.758906099999997</v>
      </c>
      <c r="BH272">
        <v>-104.98517409999999</v>
      </c>
      <c r="BI272" t="str">
        <f t="shared" ref="BI272:BI332" si="785">CONCATENATE("[",BG272,",",BH272,"],")</f>
        <v>[39.7589061,-104.9851741],</v>
      </c>
      <c r="BL272" s="7"/>
    </row>
    <row r="273" spans="2:64" ht="18.75" customHeight="1" x14ac:dyDescent="0.25">
      <c r="B273" t="s">
        <v>98</v>
      </c>
      <c r="C273" t="s">
        <v>233</v>
      </c>
      <c r="E273" t="s">
        <v>954</v>
      </c>
      <c r="G273" t="s">
        <v>434</v>
      </c>
      <c r="H273">
        <v>1500</v>
      </c>
      <c r="I273">
        <v>1800</v>
      </c>
      <c r="J273">
        <v>1500</v>
      </c>
      <c r="K273">
        <v>1800</v>
      </c>
      <c r="L273">
        <v>1500</v>
      </c>
      <c r="M273">
        <v>1800</v>
      </c>
      <c r="N273">
        <v>1500</v>
      </c>
      <c r="O273">
        <v>1800</v>
      </c>
      <c r="P273">
        <v>1500</v>
      </c>
      <c r="Q273">
        <v>1800</v>
      </c>
      <c r="R273">
        <v>1500</v>
      </c>
      <c r="S273">
        <v>1800</v>
      </c>
      <c r="T273">
        <v>1500</v>
      </c>
      <c r="U273">
        <v>1800</v>
      </c>
      <c r="V273" t="s">
        <v>940</v>
      </c>
      <c r="W273">
        <f t="shared" si="755"/>
        <v>15</v>
      </c>
      <c r="X273">
        <f t="shared" si="756"/>
        <v>18</v>
      </c>
      <c r="Y273">
        <f t="shared" si="757"/>
        <v>15</v>
      </c>
      <c r="Z273">
        <f t="shared" si="758"/>
        <v>18</v>
      </c>
      <c r="AA273">
        <f t="shared" si="759"/>
        <v>15</v>
      </c>
      <c r="AB273">
        <f t="shared" si="760"/>
        <v>18</v>
      </c>
      <c r="AC273">
        <f t="shared" si="761"/>
        <v>15</v>
      </c>
      <c r="AD273">
        <f t="shared" si="762"/>
        <v>18</v>
      </c>
      <c r="AE273">
        <f t="shared" si="763"/>
        <v>15</v>
      </c>
      <c r="AF273">
        <f t="shared" si="764"/>
        <v>18</v>
      </c>
      <c r="AG273">
        <f t="shared" si="765"/>
        <v>15</v>
      </c>
      <c r="AH273">
        <f t="shared" si="766"/>
        <v>18</v>
      </c>
      <c r="AI273">
        <f t="shared" si="767"/>
        <v>15</v>
      </c>
      <c r="AJ273">
        <f t="shared" si="768"/>
        <v>18</v>
      </c>
      <c r="AK273" t="str">
        <f t="shared" si="769"/>
        <v>3pm-6pm</v>
      </c>
      <c r="AL273" t="str">
        <f t="shared" si="770"/>
        <v>3pm-6pm</v>
      </c>
      <c r="AM273" t="str">
        <f t="shared" si="771"/>
        <v>3pm-6pm</v>
      </c>
      <c r="AN273" t="str">
        <f t="shared" si="772"/>
        <v>3pm-6pm</v>
      </c>
      <c r="AO273" t="str">
        <f t="shared" si="773"/>
        <v>3pm-6pm</v>
      </c>
      <c r="AP273" t="str">
        <f t="shared" si="774"/>
        <v>3pm-6pm</v>
      </c>
      <c r="AQ273" t="str">
        <f t="shared" si="775"/>
        <v>3pm-6pm</v>
      </c>
      <c r="AR273" s="1" t="s">
        <v>609</v>
      </c>
      <c r="AV273" s="4" t="s">
        <v>28</v>
      </c>
      <c r="AW273" s="4" t="s">
        <v>28</v>
      </c>
      <c r="AX273" s="8" t="str">
        <f t="shared" si="77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73" t="str">
        <f t="shared" si="777"/>
        <v/>
      </c>
      <c r="AZ273" t="str">
        <f t="shared" si="778"/>
        <v/>
      </c>
      <c r="BA273" t="str">
        <f t="shared" si="779"/>
        <v/>
      </c>
      <c r="BB273" t="str">
        <f t="shared" si="780"/>
        <v>&lt;img src=@img/drinkicon.png@&gt;</v>
      </c>
      <c r="BC273" t="str">
        <f t="shared" si="781"/>
        <v>&lt;img src=@img/foodicon.png@&gt;</v>
      </c>
      <c r="BD273" t="str">
        <f t="shared" si="782"/>
        <v>&lt;img src=@img/drinkicon.png@&gt;&lt;img src=@img/foodicon.png@&gt;</v>
      </c>
      <c r="BE273" t="str">
        <f t="shared" si="783"/>
        <v>drink food  low Lakewood</v>
      </c>
      <c r="BF273" t="str">
        <f t="shared" si="784"/>
        <v>Lakewood</v>
      </c>
      <c r="BG273">
        <v>39.739877999999997</v>
      </c>
      <c r="BH273">
        <v>-105.130955</v>
      </c>
      <c r="BI273" t="str">
        <f t="shared" si="785"/>
        <v>[39.739878,-105.130955],</v>
      </c>
      <c r="BK273" t="str">
        <f t="shared" ref="BK273:BK279" si="786">IF(BJ273&gt;0,"&lt;img src=@img/kidicon.png@&gt;","")</f>
        <v/>
      </c>
      <c r="BL273" s="7"/>
    </row>
    <row r="274" spans="2:64" ht="18.75" customHeight="1" x14ac:dyDescent="0.25">
      <c r="B274" t="s">
        <v>99</v>
      </c>
      <c r="C274" t="s">
        <v>525</v>
      </c>
      <c r="E274" t="s">
        <v>952</v>
      </c>
      <c r="G274" t="s">
        <v>435</v>
      </c>
      <c r="H274" t="s">
        <v>328</v>
      </c>
      <c r="I274" t="s">
        <v>330</v>
      </c>
      <c r="J274">
        <v>1500</v>
      </c>
      <c r="K274">
        <v>2200</v>
      </c>
      <c r="L274" t="s">
        <v>328</v>
      </c>
      <c r="M274" t="s">
        <v>330</v>
      </c>
      <c r="N274" t="s">
        <v>328</v>
      </c>
      <c r="O274" t="s">
        <v>330</v>
      </c>
      <c r="P274" t="s">
        <v>328</v>
      </c>
      <c r="Q274" t="s">
        <v>330</v>
      </c>
      <c r="R274" t="s">
        <v>328</v>
      </c>
      <c r="S274" t="s">
        <v>330</v>
      </c>
      <c r="T274" t="s">
        <v>328</v>
      </c>
      <c r="U274" t="s">
        <v>330</v>
      </c>
      <c r="V274" t="s">
        <v>260</v>
      </c>
      <c r="W274">
        <f t="shared" si="755"/>
        <v>15</v>
      </c>
      <c r="X274">
        <f t="shared" si="756"/>
        <v>18</v>
      </c>
      <c r="Y274">
        <f t="shared" si="757"/>
        <v>15</v>
      </c>
      <c r="Z274">
        <f t="shared" si="758"/>
        <v>22</v>
      </c>
      <c r="AA274">
        <f t="shared" si="759"/>
        <v>15</v>
      </c>
      <c r="AB274">
        <f t="shared" si="760"/>
        <v>18</v>
      </c>
      <c r="AC274">
        <f t="shared" si="761"/>
        <v>15</v>
      </c>
      <c r="AD274">
        <f t="shared" si="762"/>
        <v>18</v>
      </c>
      <c r="AE274">
        <f t="shared" si="763"/>
        <v>15</v>
      </c>
      <c r="AF274">
        <f t="shared" si="764"/>
        <v>18</v>
      </c>
      <c r="AG274">
        <f t="shared" si="765"/>
        <v>15</v>
      </c>
      <c r="AH274">
        <f t="shared" si="766"/>
        <v>18</v>
      </c>
      <c r="AI274">
        <f t="shared" si="767"/>
        <v>15</v>
      </c>
      <c r="AJ274">
        <f t="shared" si="768"/>
        <v>18</v>
      </c>
      <c r="AK274" t="str">
        <f t="shared" si="769"/>
        <v>3pm-6pm</v>
      </c>
      <c r="AL274" t="str">
        <f t="shared" si="770"/>
        <v>3pm-10pm</v>
      </c>
      <c r="AM274" t="str">
        <f t="shared" si="771"/>
        <v>3pm-6pm</v>
      </c>
      <c r="AN274" t="str">
        <f t="shared" si="772"/>
        <v>3pm-6pm</v>
      </c>
      <c r="AO274" t="str">
        <f t="shared" si="773"/>
        <v>3pm-6pm</v>
      </c>
      <c r="AP274" t="str">
        <f t="shared" si="774"/>
        <v>3pm-6pm</v>
      </c>
      <c r="AQ274" t="str">
        <f t="shared" si="775"/>
        <v>3pm-6pm</v>
      </c>
      <c r="AR274" s="1" t="s">
        <v>610</v>
      </c>
      <c r="AV274" s="4" t="s">
        <v>28</v>
      </c>
      <c r="AW274" s="4" t="s">
        <v>28</v>
      </c>
      <c r="AX274" s="8" t="str">
        <f t="shared" si="776"/>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74" t="str">
        <f t="shared" si="777"/>
        <v/>
      </c>
      <c r="AZ274" t="str">
        <f t="shared" si="778"/>
        <v/>
      </c>
      <c r="BA274" t="str">
        <f t="shared" si="779"/>
        <v/>
      </c>
      <c r="BB274" t="str">
        <f t="shared" si="780"/>
        <v>&lt;img src=@img/drinkicon.png@&gt;</v>
      </c>
      <c r="BC274" t="str">
        <f t="shared" si="781"/>
        <v>&lt;img src=@img/foodicon.png@&gt;</v>
      </c>
      <c r="BD274" t="str">
        <f t="shared" si="782"/>
        <v>&lt;img src=@img/drinkicon.png@&gt;&lt;img src=@img/foodicon.png@&gt;</v>
      </c>
      <c r="BE274" t="str">
        <f t="shared" si="783"/>
        <v>drink food  med city</v>
      </c>
      <c r="BF274" t="str">
        <f t="shared" si="784"/>
        <v>City Park</v>
      </c>
      <c r="BG274">
        <v>39.740278000000004</v>
      </c>
      <c r="BH274">
        <v>-104.959621</v>
      </c>
      <c r="BI274" t="str">
        <f t="shared" si="785"/>
        <v>[39.740278,-104.959621],</v>
      </c>
      <c r="BK274" t="str">
        <f t="shared" si="786"/>
        <v/>
      </c>
      <c r="BL274" s="7"/>
    </row>
    <row r="275" spans="2:64" ht="18.75" customHeight="1" x14ac:dyDescent="0.25">
      <c r="B275" t="s">
        <v>147</v>
      </c>
      <c r="C275" t="s">
        <v>526</v>
      </c>
      <c r="E275" t="s">
        <v>953</v>
      </c>
      <c r="G275" t="s">
        <v>505</v>
      </c>
      <c r="J275" t="s">
        <v>335</v>
      </c>
      <c r="K275" t="s">
        <v>330</v>
      </c>
      <c r="L275" t="s">
        <v>335</v>
      </c>
      <c r="M275" t="s">
        <v>330</v>
      </c>
      <c r="N275" t="s">
        <v>335</v>
      </c>
      <c r="O275" t="s">
        <v>330</v>
      </c>
      <c r="P275" t="s">
        <v>335</v>
      </c>
      <c r="Q275" t="s">
        <v>330</v>
      </c>
      <c r="R275" t="s">
        <v>335</v>
      </c>
      <c r="S275" t="s">
        <v>330</v>
      </c>
      <c r="V275" t="s">
        <v>303</v>
      </c>
      <c r="W275" t="str">
        <f t="shared" si="755"/>
        <v/>
      </c>
      <c r="X275" t="str">
        <f t="shared" si="756"/>
        <v/>
      </c>
      <c r="Y275">
        <f t="shared" si="757"/>
        <v>16</v>
      </c>
      <c r="Z275">
        <f t="shared" si="758"/>
        <v>18</v>
      </c>
      <c r="AA275">
        <f t="shared" si="759"/>
        <v>16</v>
      </c>
      <c r="AB275">
        <f t="shared" si="760"/>
        <v>18</v>
      </c>
      <c r="AC275">
        <f t="shared" si="761"/>
        <v>16</v>
      </c>
      <c r="AD275">
        <f t="shared" si="762"/>
        <v>18</v>
      </c>
      <c r="AE275">
        <f t="shared" si="763"/>
        <v>16</v>
      </c>
      <c r="AF275">
        <f t="shared" si="764"/>
        <v>18</v>
      </c>
      <c r="AG275">
        <f t="shared" si="765"/>
        <v>16</v>
      </c>
      <c r="AH275">
        <f t="shared" si="766"/>
        <v>18</v>
      </c>
      <c r="AI275" t="str">
        <f t="shared" si="767"/>
        <v/>
      </c>
      <c r="AJ275" t="str">
        <f t="shared" si="768"/>
        <v/>
      </c>
      <c r="AK275" t="str">
        <f t="shared" si="769"/>
        <v/>
      </c>
      <c r="AL275" t="str">
        <f t="shared" si="770"/>
        <v>4pm-6pm</v>
      </c>
      <c r="AM275" t="str">
        <f t="shared" si="771"/>
        <v>4pm-6pm</v>
      </c>
      <c r="AN275" t="str">
        <f t="shared" si="772"/>
        <v>4pm-6pm</v>
      </c>
      <c r="AO275" t="str">
        <f t="shared" si="773"/>
        <v>4pm-6pm</v>
      </c>
      <c r="AP275" t="str">
        <f t="shared" si="774"/>
        <v>4pm-6pm</v>
      </c>
      <c r="AQ275" t="str">
        <f t="shared" si="775"/>
        <v/>
      </c>
      <c r="AR275" t="s">
        <v>680</v>
      </c>
      <c r="AV275" t="s">
        <v>28</v>
      </c>
      <c r="AW275" t="s">
        <v>28</v>
      </c>
      <c r="AX275" s="8" t="str">
        <f t="shared" si="77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75" t="str">
        <f t="shared" si="777"/>
        <v/>
      </c>
      <c r="AZ275" t="str">
        <f t="shared" si="778"/>
        <v/>
      </c>
      <c r="BA275" t="str">
        <f t="shared" si="779"/>
        <v/>
      </c>
      <c r="BB275" t="str">
        <f t="shared" si="780"/>
        <v>&lt;img src=@img/drinkicon.png@&gt;</v>
      </c>
      <c r="BC275" t="str">
        <f t="shared" si="781"/>
        <v>&lt;img src=@img/foodicon.png@&gt;</v>
      </c>
      <c r="BD275" t="str">
        <f t="shared" si="782"/>
        <v>&lt;img src=@img/drinkicon.png@&gt;&lt;img src=@img/foodicon.png@&gt;</v>
      </c>
      <c r="BE275" t="str">
        <f t="shared" si="783"/>
        <v>drink food  high larimer</v>
      </c>
      <c r="BF275" t="str">
        <f t="shared" si="784"/>
        <v>Larimer Square</v>
      </c>
      <c r="BG275">
        <v>39.748137999999997</v>
      </c>
      <c r="BH275">
        <v>-104.999334</v>
      </c>
      <c r="BI275" t="str">
        <f t="shared" si="785"/>
        <v>[39.748138,-104.999334],</v>
      </c>
      <c r="BK275" t="str">
        <f t="shared" si="786"/>
        <v/>
      </c>
      <c r="BL275" s="7"/>
    </row>
    <row r="276" spans="2:64" ht="18.75" customHeight="1" x14ac:dyDescent="0.25">
      <c r="B276" t="s">
        <v>100</v>
      </c>
      <c r="C276" t="s">
        <v>526</v>
      </c>
      <c r="E276" t="s">
        <v>952</v>
      </c>
      <c r="G276" t="s">
        <v>436</v>
      </c>
      <c r="H276" t="s">
        <v>338</v>
      </c>
      <c r="I276" t="s">
        <v>330</v>
      </c>
      <c r="J276" t="s">
        <v>338</v>
      </c>
      <c r="K276" t="s">
        <v>330</v>
      </c>
      <c r="L276" t="s">
        <v>338</v>
      </c>
      <c r="M276" t="s">
        <v>330</v>
      </c>
      <c r="N276" t="s">
        <v>338</v>
      </c>
      <c r="O276" t="s">
        <v>330</v>
      </c>
      <c r="P276" t="s">
        <v>338</v>
      </c>
      <c r="Q276" t="s">
        <v>330</v>
      </c>
      <c r="R276" t="s">
        <v>338</v>
      </c>
      <c r="S276" t="s">
        <v>330</v>
      </c>
      <c r="T276" t="s">
        <v>338</v>
      </c>
      <c r="U276" t="s">
        <v>330</v>
      </c>
      <c r="V276" t="s">
        <v>261</v>
      </c>
      <c r="W276">
        <f t="shared" si="755"/>
        <v>14</v>
      </c>
      <c r="X276">
        <f t="shared" si="756"/>
        <v>18</v>
      </c>
      <c r="Y276">
        <f t="shared" si="757"/>
        <v>14</v>
      </c>
      <c r="Z276">
        <f t="shared" si="758"/>
        <v>18</v>
      </c>
      <c r="AA276">
        <f t="shared" si="759"/>
        <v>14</v>
      </c>
      <c r="AB276">
        <f t="shared" si="760"/>
        <v>18</v>
      </c>
      <c r="AC276">
        <f t="shared" si="761"/>
        <v>14</v>
      </c>
      <c r="AD276">
        <f t="shared" si="762"/>
        <v>18</v>
      </c>
      <c r="AE276">
        <f t="shared" si="763"/>
        <v>14</v>
      </c>
      <c r="AF276">
        <f t="shared" si="764"/>
        <v>18</v>
      </c>
      <c r="AG276">
        <f t="shared" si="765"/>
        <v>14</v>
      </c>
      <c r="AH276">
        <f t="shared" si="766"/>
        <v>18</v>
      </c>
      <c r="AI276">
        <f t="shared" si="767"/>
        <v>14</v>
      </c>
      <c r="AJ276">
        <f t="shared" si="768"/>
        <v>18</v>
      </c>
      <c r="AK276" t="str">
        <f t="shared" si="769"/>
        <v>2pm-6pm</v>
      </c>
      <c r="AL276" t="str">
        <f t="shared" si="770"/>
        <v>2pm-6pm</v>
      </c>
      <c r="AM276" t="str">
        <f t="shared" si="771"/>
        <v>2pm-6pm</v>
      </c>
      <c r="AN276" t="str">
        <f t="shared" si="772"/>
        <v>2pm-6pm</v>
      </c>
      <c r="AO276" t="str">
        <f t="shared" si="773"/>
        <v>2pm-6pm</v>
      </c>
      <c r="AP276" t="str">
        <f t="shared" si="774"/>
        <v>2pm-6pm</v>
      </c>
      <c r="AQ276" t="str">
        <f t="shared" si="775"/>
        <v>2pm-6pm</v>
      </c>
      <c r="AR276" s="2" t="s">
        <v>611</v>
      </c>
      <c r="AS276" t="s">
        <v>325</v>
      </c>
      <c r="AV276" s="4" t="s">
        <v>28</v>
      </c>
      <c r="AW276" s="4" t="s">
        <v>28</v>
      </c>
      <c r="AX276" s="8" t="str">
        <f t="shared" si="77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76" t="str">
        <f t="shared" si="777"/>
        <v>&lt;img src=@img/outdoor.png@&gt;</v>
      </c>
      <c r="AZ276" t="str">
        <f t="shared" si="778"/>
        <v/>
      </c>
      <c r="BA276" t="str">
        <f t="shared" si="779"/>
        <v/>
      </c>
      <c r="BB276" t="str">
        <f t="shared" si="780"/>
        <v>&lt;img src=@img/drinkicon.png@&gt;</v>
      </c>
      <c r="BC276" t="str">
        <f t="shared" si="781"/>
        <v>&lt;img src=@img/foodicon.png@&gt;</v>
      </c>
      <c r="BD276" t="str">
        <f t="shared" si="782"/>
        <v>&lt;img src=@img/outdoor.png@&gt;&lt;img src=@img/drinkicon.png@&gt;&lt;img src=@img/foodicon.png@&gt;</v>
      </c>
      <c r="BE276" t="str">
        <f t="shared" si="783"/>
        <v>outdoor drink food  med larimer</v>
      </c>
      <c r="BF276" t="str">
        <f t="shared" si="784"/>
        <v>Larimer Square</v>
      </c>
      <c r="BG276">
        <v>39.747244999999999</v>
      </c>
      <c r="BH276">
        <v>-104.99946</v>
      </c>
      <c r="BI276" t="str">
        <f t="shared" si="785"/>
        <v>[39.747245,-104.99946],</v>
      </c>
      <c r="BK276" t="str">
        <f t="shared" si="786"/>
        <v/>
      </c>
      <c r="BL276" s="7"/>
    </row>
    <row r="277" spans="2:64" ht="18.75" customHeight="1" x14ac:dyDescent="0.25">
      <c r="B277" t="s">
        <v>780</v>
      </c>
      <c r="C277" t="s">
        <v>719</v>
      </c>
      <c r="E277" t="s">
        <v>952</v>
      </c>
      <c r="G277" s="8" t="s">
        <v>781</v>
      </c>
      <c r="W277" t="str">
        <f t="shared" si="755"/>
        <v/>
      </c>
      <c r="X277" t="str">
        <f t="shared" si="756"/>
        <v/>
      </c>
      <c r="Y277" t="str">
        <f t="shared" si="757"/>
        <v/>
      </c>
      <c r="Z277" t="str">
        <f t="shared" si="758"/>
        <v/>
      </c>
      <c r="AA277" t="str">
        <f t="shared" si="759"/>
        <v/>
      </c>
      <c r="AB277" t="str">
        <f t="shared" si="760"/>
        <v/>
      </c>
      <c r="AC277" t="str">
        <f t="shared" si="761"/>
        <v/>
      </c>
      <c r="AD277" t="str">
        <f t="shared" si="762"/>
        <v/>
      </c>
      <c r="AE277" t="str">
        <f t="shared" si="763"/>
        <v/>
      </c>
      <c r="AF277" t="str">
        <f t="shared" si="764"/>
        <v/>
      </c>
      <c r="AG277" t="str">
        <f t="shared" si="765"/>
        <v/>
      </c>
      <c r="AH277" t="str">
        <f t="shared" si="766"/>
        <v/>
      </c>
      <c r="AI277" t="str">
        <f t="shared" si="767"/>
        <v/>
      </c>
      <c r="AJ277" t="str">
        <f t="shared" si="768"/>
        <v/>
      </c>
      <c r="AK277" t="str">
        <f t="shared" si="769"/>
        <v/>
      </c>
      <c r="AL277" t="str">
        <f t="shared" si="770"/>
        <v/>
      </c>
      <c r="AM277" t="str">
        <f t="shared" si="771"/>
        <v/>
      </c>
      <c r="AN277" t="str">
        <f t="shared" si="772"/>
        <v/>
      </c>
      <c r="AO277" t="str">
        <f t="shared" si="773"/>
        <v/>
      </c>
      <c r="AP277" t="str">
        <f t="shared" si="774"/>
        <v/>
      </c>
      <c r="AQ277" t="str">
        <f t="shared" si="775"/>
        <v/>
      </c>
      <c r="AR277" t="s">
        <v>889</v>
      </c>
      <c r="AV277" s="4" t="s">
        <v>29</v>
      </c>
      <c r="AW277" s="4" t="s">
        <v>29</v>
      </c>
      <c r="AX277" s="8" t="str">
        <f t="shared" si="77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77" t="str">
        <f t="shared" si="777"/>
        <v/>
      </c>
      <c r="AZ277" t="str">
        <f t="shared" si="778"/>
        <v/>
      </c>
      <c r="BA277" t="str">
        <f t="shared" si="779"/>
        <v/>
      </c>
      <c r="BB277" t="str">
        <f t="shared" si="780"/>
        <v/>
      </c>
      <c r="BC277" t="str">
        <f t="shared" si="781"/>
        <v/>
      </c>
      <c r="BD277" t="str">
        <f t="shared" si="782"/>
        <v/>
      </c>
      <c r="BE277" t="str">
        <f t="shared" si="783"/>
        <v xml:space="preserve"> med highlands</v>
      </c>
      <c r="BF277" t="str">
        <f t="shared" si="784"/>
        <v>Highlands</v>
      </c>
      <c r="BG277">
        <v>39.772125000000003</v>
      </c>
      <c r="BH277">
        <v>-105.04366400000001</v>
      </c>
      <c r="BI277" t="str">
        <f t="shared" si="785"/>
        <v>[39.772125,-105.043664],</v>
      </c>
      <c r="BK277" t="str">
        <f t="shared" si="786"/>
        <v/>
      </c>
    </row>
    <row r="278" spans="2:64" ht="18.75" customHeight="1" x14ac:dyDescent="0.25">
      <c r="B278" t="s">
        <v>101</v>
      </c>
      <c r="C278" t="s">
        <v>524</v>
      </c>
      <c r="E278" t="s">
        <v>952</v>
      </c>
      <c r="G278" t="s">
        <v>437</v>
      </c>
      <c r="J278" t="s">
        <v>328</v>
      </c>
      <c r="K278" t="s">
        <v>331</v>
      </c>
      <c r="L278" t="s">
        <v>328</v>
      </c>
      <c r="M278" t="s">
        <v>331</v>
      </c>
      <c r="N278" t="s">
        <v>328</v>
      </c>
      <c r="O278" t="s">
        <v>331</v>
      </c>
      <c r="P278" t="s">
        <v>328</v>
      </c>
      <c r="Q278" t="s">
        <v>331</v>
      </c>
      <c r="R278" t="s">
        <v>328</v>
      </c>
      <c r="S278" t="s">
        <v>331</v>
      </c>
      <c r="V278" t="s">
        <v>1158</v>
      </c>
      <c r="W278" t="str">
        <f t="shared" si="755"/>
        <v/>
      </c>
      <c r="X278" t="str">
        <f t="shared" si="756"/>
        <v/>
      </c>
      <c r="Y278">
        <f t="shared" si="757"/>
        <v>15</v>
      </c>
      <c r="Z278">
        <f t="shared" si="758"/>
        <v>19</v>
      </c>
      <c r="AA278">
        <f t="shared" si="759"/>
        <v>15</v>
      </c>
      <c r="AB278">
        <f t="shared" si="760"/>
        <v>19</v>
      </c>
      <c r="AC278">
        <f t="shared" si="761"/>
        <v>15</v>
      </c>
      <c r="AD278">
        <f t="shared" si="762"/>
        <v>19</v>
      </c>
      <c r="AE278">
        <f t="shared" si="763"/>
        <v>15</v>
      </c>
      <c r="AF278">
        <f t="shared" si="764"/>
        <v>19</v>
      </c>
      <c r="AG278">
        <f t="shared" si="765"/>
        <v>15</v>
      </c>
      <c r="AH278">
        <f t="shared" si="766"/>
        <v>19</v>
      </c>
      <c r="AI278" t="str">
        <f t="shared" si="767"/>
        <v/>
      </c>
      <c r="AJ278" t="str">
        <f t="shared" si="768"/>
        <v/>
      </c>
      <c r="AK278" t="str">
        <f t="shared" si="769"/>
        <v/>
      </c>
      <c r="AL278" t="str">
        <f t="shared" si="770"/>
        <v>3pm-7pm</v>
      </c>
      <c r="AM278" t="str">
        <f t="shared" si="771"/>
        <v>3pm-7pm</v>
      </c>
      <c r="AN278" t="str">
        <f t="shared" si="772"/>
        <v>3pm-7pm</v>
      </c>
      <c r="AO278" t="str">
        <f t="shared" si="773"/>
        <v>3pm-7pm</v>
      </c>
      <c r="AP278" t="str">
        <f t="shared" si="774"/>
        <v>3pm-7pm</v>
      </c>
      <c r="AQ278" t="str">
        <f t="shared" si="775"/>
        <v/>
      </c>
      <c r="AR278" s="2" t="s">
        <v>612</v>
      </c>
      <c r="AS278" t="s">
        <v>325</v>
      </c>
      <c r="AV278" s="4" t="s">
        <v>28</v>
      </c>
      <c r="AW278" s="4" t="s">
        <v>29</v>
      </c>
      <c r="AX278" s="8" t="str">
        <f t="shared" si="77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8" t="str">
        <f t="shared" si="777"/>
        <v>&lt;img src=@img/outdoor.png@&gt;</v>
      </c>
      <c r="AZ278" t="str">
        <f t="shared" si="778"/>
        <v/>
      </c>
      <c r="BA278" t="str">
        <f t="shared" si="779"/>
        <v/>
      </c>
      <c r="BB278" t="str">
        <f t="shared" si="780"/>
        <v>&lt;img src=@img/drinkicon.png@&gt;</v>
      </c>
      <c r="BC278" t="str">
        <f t="shared" si="781"/>
        <v/>
      </c>
      <c r="BD278" t="str">
        <f t="shared" si="782"/>
        <v>&lt;img src=@img/outdoor.png@&gt;&lt;img src=@img/drinkicon.png@&gt;</v>
      </c>
      <c r="BE278" t="str">
        <f t="shared" si="783"/>
        <v>outdoor drink  med Washington</v>
      </c>
      <c r="BF278" t="str">
        <f t="shared" si="784"/>
        <v>Washington Park</v>
      </c>
      <c r="BG278">
        <v>39.689847</v>
      </c>
      <c r="BH278">
        <v>-104.98064100000001</v>
      </c>
      <c r="BI278" t="str">
        <f t="shared" si="785"/>
        <v>[39.689847,-104.980641],</v>
      </c>
      <c r="BK278" t="str">
        <f t="shared" si="786"/>
        <v/>
      </c>
      <c r="BL278" s="7"/>
    </row>
    <row r="279" spans="2:64" ht="18.75" customHeight="1" x14ac:dyDescent="0.25">
      <c r="B279" t="s">
        <v>1279</v>
      </c>
      <c r="C279" t="s">
        <v>233</v>
      </c>
      <c r="E279" t="s">
        <v>952</v>
      </c>
      <c r="G279" t="s">
        <v>438</v>
      </c>
      <c r="J279" t="s">
        <v>338</v>
      </c>
      <c r="K279" t="s">
        <v>329</v>
      </c>
      <c r="L279" t="s">
        <v>338</v>
      </c>
      <c r="M279" t="s">
        <v>329</v>
      </c>
      <c r="N279" t="s">
        <v>338</v>
      </c>
      <c r="O279" t="s">
        <v>329</v>
      </c>
      <c r="P279" t="s">
        <v>338</v>
      </c>
      <c r="Q279" t="s">
        <v>329</v>
      </c>
      <c r="R279" t="s">
        <v>338</v>
      </c>
      <c r="S279" t="s">
        <v>329</v>
      </c>
      <c r="V279" t="s">
        <v>262</v>
      </c>
      <c r="W279" t="str">
        <f t="shared" si="755"/>
        <v/>
      </c>
      <c r="X279" t="str">
        <f t="shared" si="756"/>
        <v/>
      </c>
      <c r="Y279">
        <f t="shared" si="757"/>
        <v>14</v>
      </c>
      <c r="Z279">
        <f t="shared" si="758"/>
        <v>18.3</v>
      </c>
      <c r="AA279">
        <f t="shared" si="759"/>
        <v>14</v>
      </c>
      <c r="AB279">
        <f t="shared" si="760"/>
        <v>18.3</v>
      </c>
      <c r="AC279">
        <f t="shared" si="761"/>
        <v>14</v>
      </c>
      <c r="AD279">
        <f t="shared" si="762"/>
        <v>18.3</v>
      </c>
      <c r="AE279">
        <f t="shared" si="763"/>
        <v>14</v>
      </c>
      <c r="AF279">
        <f t="shared" si="764"/>
        <v>18.3</v>
      </c>
      <c r="AG279">
        <f t="shared" si="765"/>
        <v>14</v>
      </c>
      <c r="AH279">
        <f t="shared" si="766"/>
        <v>18.3</v>
      </c>
      <c r="AI279" t="str">
        <f t="shared" si="767"/>
        <v/>
      </c>
      <c r="AJ279" t="str">
        <f t="shared" si="768"/>
        <v/>
      </c>
      <c r="AK279" t="str">
        <f t="shared" si="769"/>
        <v/>
      </c>
      <c r="AL279" t="str">
        <f t="shared" si="770"/>
        <v>2pm-6.3pm</v>
      </c>
      <c r="AM279" t="str">
        <f t="shared" si="771"/>
        <v>2pm-6.3pm</v>
      </c>
      <c r="AN279" t="str">
        <f t="shared" si="772"/>
        <v>2pm-6.3pm</v>
      </c>
      <c r="AO279" t="str">
        <f t="shared" si="773"/>
        <v>2pm-6.3pm</v>
      </c>
      <c r="AP279" t="str">
        <f t="shared" si="774"/>
        <v>2pm-6.3pm</v>
      </c>
      <c r="AQ279" t="str">
        <f t="shared" si="775"/>
        <v/>
      </c>
      <c r="AR279" s="2" t="s">
        <v>613</v>
      </c>
      <c r="AV279" s="4" t="s">
        <v>28</v>
      </c>
      <c r="AW279" s="4" t="s">
        <v>28</v>
      </c>
      <c r="AX279" s="8" t="str">
        <f t="shared" si="776"/>
        <v>{
    'name': "Tellers Tap Room and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9" t="str">
        <f t="shared" si="777"/>
        <v/>
      </c>
      <c r="AZ279" t="str">
        <f t="shared" si="778"/>
        <v/>
      </c>
      <c r="BA279" t="str">
        <f t="shared" si="779"/>
        <v/>
      </c>
      <c r="BB279" t="str">
        <f t="shared" si="780"/>
        <v>&lt;img src=@img/drinkicon.png@&gt;</v>
      </c>
      <c r="BC279" t="str">
        <f t="shared" si="781"/>
        <v>&lt;img src=@img/foodicon.png@&gt;</v>
      </c>
      <c r="BD279" t="str">
        <f t="shared" si="782"/>
        <v>&lt;img src=@img/drinkicon.png@&gt;&lt;img src=@img/foodicon.png@&gt;</v>
      </c>
      <c r="BE279" t="str">
        <f t="shared" si="783"/>
        <v>drink food  med Lakewood</v>
      </c>
      <c r="BF279" t="str">
        <f t="shared" si="784"/>
        <v>Lakewood</v>
      </c>
      <c r="BG279">
        <v>39.747022999999999</v>
      </c>
      <c r="BH279">
        <v>-105.14188</v>
      </c>
      <c r="BI279" t="str">
        <f t="shared" si="785"/>
        <v>[39.747023,-105.14188],</v>
      </c>
      <c r="BK279" t="str">
        <f t="shared" si="786"/>
        <v/>
      </c>
      <c r="BL279" s="7"/>
    </row>
    <row r="280" spans="2:64" ht="18.75" customHeight="1" x14ac:dyDescent="0.25">
      <c r="B280" t="s">
        <v>1003</v>
      </c>
      <c r="C280" t="s">
        <v>719</v>
      </c>
      <c r="E280" t="s">
        <v>952</v>
      </c>
      <c r="G280" t="s">
        <v>1013</v>
      </c>
      <c r="W280" t="str">
        <f t="shared" si="755"/>
        <v/>
      </c>
      <c r="X280" t="str">
        <f t="shared" si="756"/>
        <v/>
      </c>
      <c r="Y280" t="str">
        <f t="shared" si="757"/>
        <v/>
      </c>
      <c r="Z280" t="str">
        <f t="shared" si="758"/>
        <v/>
      </c>
      <c r="AA280" t="str">
        <f t="shared" si="759"/>
        <v/>
      </c>
      <c r="AB280" t="str">
        <f t="shared" si="760"/>
        <v/>
      </c>
      <c r="AC280" t="str">
        <f t="shared" si="761"/>
        <v/>
      </c>
      <c r="AD280" t="str">
        <f t="shared" si="762"/>
        <v/>
      </c>
      <c r="AE280" t="str">
        <f t="shared" si="763"/>
        <v/>
      </c>
      <c r="AF280" t="str">
        <f t="shared" si="764"/>
        <v/>
      </c>
      <c r="AG280" t="str">
        <f t="shared" si="765"/>
        <v/>
      </c>
      <c r="AH280" t="str">
        <f t="shared" si="766"/>
        <v/>
      </c>
      <c r="AI280" t="str">
        <f t="shared" si="767"/>
        <v/>
      </c>
      <c r="AJ280" t="str">
        <f t="shared" si="768"/>
        <v/>
      </c>
      <c r="AK280" t="str">
        <f t="shared" si="769"/>
        <v/>
      </c>
      <c r="AL280" t="str">
        <f t="shared" si="770"/>
        <v/>
      </c>
      <c r="AM280" t="str">
        <f t="shared" si="771"/>
        <v/>
      </c>
      <c r="AN280" t="str">
        <f t="shared" si="772"/>
        <v/>
      </c>
      <c r="AO280" t="str">
        <f t="shared" si="773"/>
        <v/>
      </c>
      <c r="AP280" t="str">
        <f t="shared" si="774"/>
        <v/>
      </c>
      <c r="AQ280" t="str">
        <f t="shared" si="775"/>
        <v/>
      </c>
      <c r="AR280" t="s">
        <v>1007</v>
      </c>
      <c r="AV280" s="4" t="s">
        <v>29</v>
      </c>
      <c r="AW280" s="4" t="s">
        <v>29</v>
      </c>
      <c r="AX280" s="8" t="str">
        <f t="shared" si="776"/>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80" t="str">
        <f t="shared" si="777"/>
        <v/>
      </c>
      <c r="AZ280" t="str">
        <f t="shared" si="778"/>
        <v/>
      </c>
      <c r="BA280" t="str">
        <f t="shared" si="779"/>
        <v/>
      </c>
      <c r="BB280" t="str">
        <f t="shared" si="780"/>
        <v/>
      </c>
      <c r="BC280" t="str">
        <f t="shared" si="781"/>
        <v/>
      </c>
      <c r="BD280" t="str">
        <f t="shared" si="782"/>
        <v/>
      </c>
      <c r="BE280" t="str">
        <f t="shared" si="783"/>
        <v xml:space="preserve"> med highlands</v>
      </c>
      <c r="BF280" t="str">
        <f t="shared" si="784"/>
        <v>Highlands</v>
      </c>
      <c r="BG280">
        <v>39.771259999999998</v>
      </c>
      <c r="BH280">
        <v>-105.044258</v>
      </c>
      <c r="BI280" t="str">
        <f t="shared" si="785"/>
        <v>[39.77126,-105.044258],</v>
      </c>
    </row>
    <row r="281" spans="2:64" ht="18.75" customHeight="1" x14ac:dyDescent="0.25">
      <c r="B281" t="s">
        <v>148</v>
      </c>
      <c r="C281" t="s">
        <v>219</v>
      </c>
      <c r="E281" t="s">
        <v>952</v>
      </c>
      <c r="G281" t="s">
        <v>506</v>
      </c>
      <c r="J281" t="s">
        <v>328</v>
      </c>
      <c r="K281" t="s">
        <v>331</v>
      </c>
      <c r="L281" t="s">
        <v>328</v>
      </c>
      <c r="M281" t="s">
        <v>331</v>
      </c>
      <c r="N281" t="s">
        <v>328</v>
      </c>
      <c r="O281" t="s">
        <v>331</v>
      </c>
      <c r="P281" t="s">
        <v>328</v>
      </c>
      <c r="Q281" t="s">
        <v>331</v>
      </c>
      <c r="R281" t="s">
        <v>328</v>
      </c>
      <c r="S281" t="s">
        <v>331</v>
      </c>
      <c r="V281" t="s">
        <v>304</v>
      </c>
      <c r="W281" t="str">
        <f t="shared" si="755"/>
        <v/>
      </c>
      <c r="X281" t="str">
        <f t="shared" si="756"/>
        <v/>
      </c>
      <c r="Y281">
        <f t="shared" si="757"/>
        <v>15</v>
      </c>
      <c r="Z281">
        <f t="shared" si="758"/>
        <v>19</v>
      </c>
      <c r="AA281">
        <f t="shared" si="759"/>
        <v>15</v>
      </c>
      <c r="AB281">
        <f t="shared" si="760"/>
        <v>19</v>
      </c>
      <c r="AC281">
        <f t="shared" si="761"/>
        <v>15</v>
      </c>
      <c r="AD281">
        <f t="shared" si="762"/>
        <v>19</v>
      </c>
      <c r="AE281">
        <f t="shared" si="763"/>
        <v>15</v>
      </c>
      <c r="AF281">
        <f t="shared" si="764"/>
        <v>19</v>
      </c>
      <c r="AG281">
        <f t="shared" si="765"/>
        <v>15</v>
      </c>
      <c r="AH281">
        <f t="shared" si="766"/>
        <v>19</v>
      </c>
      <c r="AI281" t="str">
        <f t="shared" si="767"/>
        <v/>
      </c>
      <c r="AJ281" t="str">
        <f t="shared" si="768"/>
        <v/>
      </c>
      <c r="AK281" t="str">
        <f t="shared" si="769"/>
        <v/>
      </c>
      <c r="AL281" t="str">
        <f t="shared" si="770"/>
        <v>3pm-7pm</v>
      </c>
      <c r="AM281" t="str">
        <f t="shared" si="771"/>
        <v>3pm-7pm</v>
      </c>
      <c r="AN281" t="str">
        <f t="shared" si="772"/>
        <v>3pm-7pm</v>
      </c>
      <c r="AO281" t="str">
        <f t="shared" si="773"/>
        <v>3pm-7pm</v>
      </c>
      <c r="AP281" t="str">
        <f t="shared" si="774"/>
        <v>3pm-7pm</v>
      </c>
      <c r="AQ281" t="str">
        <f t="shared" si="775"/>
        <v/>
      </c>
      <c r="AR281" t="s">
        <v>681</v>
      </c>
      <c r="AV281" t="s">
        <v>28</v>
      </c>
      <c r="AW281" t="s">
        <v>29</v>
      </c>
      <c r="AX281" s="8" t="str">
        <f t="shared" si="776"/>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81" t="str">
        <f t="shared" si="777"/>
        <v/>
      </c>
      <c r="AZ281" t="str">
        <f t="shared" si="778"/>
        <v/>
      </c>
      <c r="BA281" t="str">
        <f t="shared" si="779"/>
        <v/>
      </c>
      <c r="BB281" t="str">
        <f t="shared" si="780"/>
        <v>&lt;img src=@img/drinkicon.png@&gt;</v>
      </c>
      <c r="BC281" t="str">
        <f t="shared" si="781"/>
        <v/>
      </c>
      <c r="BD281" t="str">
        <f t="shared" si="782"/>
        <v>&lt;img src=@img/drinkicon.png@&gt;</v>
      </c>
      <c r="BE281" t="str">
        <f t="shared" si="783"/>
        <v>drink  med LoDo</v>
      </c>
      <c r="BF281" t="str">
        <f t="shared" si="784"/>
        <v>LoDo</v>
      </c>
      <c r="BG281">
        <v>39.752966000000001</v>
      </c>
      <c r="BH281">
        <v>-105.00025599999999</v>
      </c>
      <c r="BI281" t="str">
        <f t="shared" si="785"/>
        <v>[39.752966,-105.000256],</v>
      </c>
      <c r="BK281" t="str">
        <f t="shared" ref="BK281:BK288" si="787">IF(BJ281&gt;0,"&lt;img src=@img/kidicon.png@&gt;","")</f>
        <v/>
      </c>
      <c r="BL281" s="7"/>
    </row>
    <row r="282" spans="2:64" ht="18.75" customHeight="1" x14ac:dyDescent="0.25">
      <c r="B282" t="s">
        <v>149</v>
      </c>
      <c r="C282" t="s">
        <v>219</v>
      </c>
      <c r="E282" t="s">
        <v>954</v>
      </c>
      <c r="G282" t="s">
        <v>507</v>
      </c>
      <c r="J282" t="s">
        <v>328</v>
      </c>
      <c r="K282" t="s">
        <v>330</v>
      </c>
      <c r="L282" t="s">
        <v>328</v>
      </c>
      <c r="M282" t="s">
        <v>330</v>
      </c>
      <c r="N282" t="s">
        <v>328</v>
      </c>
      <c r="O282" t="s">
        <v>330</v>
      </c>
      <c r="P282" t="s">
        <v>328</v>
      </c>
      <c r="Q282" t="s">
        <v>330</v>
      </c>
      <c r="R282" t="s">
        <v>328</v>
      </c>
      <c r="S282" t="s">
        <v>330</v>
      </c>
      <c r="V282" t="s">
        <v>305</v>
      </c>
      <c r="W282" t="str">
        <f t="shared" si="755"/>
        <v/>
      </c>
      <c r="X282" t="str">
        <f t="shared" si="756"/>
        <v/>
      </c>
      <c r="Y282">
        <f t="shared" si="757"/>
        <v>15</v>
      </c>
      <c r="Z282">
        <f t="shared" si="758"/>
        <v>18</v>
      </c>
      <c r="AA282">
        <f t="shared" si="759"/>
        <v>15</v>
      </c>
      <c r="AB282">
        <f t="shared" si="760"/>
        <v>18</v>
      </c>
      <c r="AC282">
        <f t="shared" si="761"/>
        <v>15</v>
      </c>
      <c r="AD282">
        <f t="shared" si="762"/>
        <v>18</v>
      </c>
      <c r="AE282">
        <f t="shared" si="763"/>
        <v>15</v>
      </c>
      <c r="AF282">
        <f t="shared" si="764"/>
        <v>18</v>
      </c>
      <c r="AG282">
        <f t="shared" si="765"/>
        <v>15</v>
      </c>
      <c r="AH282">
        <f t="shared" si="766"/>
        <v>18</v>
      </c>
      <c r="AI282" t="str">
        <f t="shared" si="767"/>
        <v/>
      </c>
      <c r="AJ282" t="str">
        <f t="shared" si="768"/>
        <v/>
      </c>
      <c r="AK282" t="str">
        <f t="shared" si="769"/>
        <v/>
      </c>
      <c r="AL282" t="str">
        <f t="shared" si="770"/>
        <v>3pm-6pm</v>
      </c>
      <c r="AM282" t="str">
        <f t="shared" si="771"/>
        <v>3pm-6pm</v>
      </c>
      <c r="AN282" t="str">
        <f t="shared" si="772"/>
        <v>3pm-6pm</v>
      </c>
      <c r="AO282" t="str">
        <f t="shared" si="773"/>
        <v>3pm-6pm</v>
      </c>
      <c r="AP282" t="str">
        <f t="shared" si="774"/>
        <v>3pm-6pm</v>
      </c>
      <c r="AQ282" t="str">
        <f t="shared" si="775"/>
        <v/>
      </c>
      <c r="AR282" t="s">
        <v>682</v>
      </c>
      <c r="AV282" t="s">
        <v>28</v>
      </c>
      <c r="AW282" t="s">
        <v>29</v>
      </c>
      <c r="AX282" s="8" t="str">
        <f t="shared" si="776"/>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82" t="str">
        <f t="shared" si="777"/>
        <v/>
      </c>
      <c r="AZ282" t="str">
        <f t="shared" si="778"/>
        <v/>
      </c>
      <c r="BA282" t="str">
        <f t="shared" si="779"/>
        <v/>
      </c>
      <c r="BB282" t="str">
        <f t="shared" si="780"/>
        <v>&lt;img src=@img/drinkicon.png@&gt;</v>
      </c>
      <c r="BC282" t="str">
        <f t="shared" si="781"/>
        <v/>
      </c>
      <c r="BD282" t="str">
        <f t="shared" si="782"/>
        <v>&lt;img src=@img/drinkicon.png@&gt;</v>
      </c>
      <c r="BE282" t="str">
        <f t="shared" si="783"/>
        <v>drink  low LoDo</v>
      </c>
      <c r="BF282" t="str">
        <f t="shared" si="784"/>
        <v>LoDo</v>
      </c>
      <c r="BG282">
        <v>39.753988</v>
      </c>
      <c r="BH282">
        <v>-104.995271</v>
      </c>
      <c r="BI282" t="str">
        <f t="shared" si="785"/>
        <v>[39.753988,-104.995271],</v>
      </c>
      <c r="BK282" t="str">
        <f t="shared" si="787"/>
        <v/>
      </c>
      <c r="BL282" s="7"/>
    </row>
    <row r="283" spans="2:64" ht="18.75" customHeight="1" x14ac:dyDescent="0.25">
      <c r="B283" t="s">
        <v>102</v>
      </c>
      <c r="C283" t="s">
        <v>215</v>
      </c>
      <c r="E283" t="s">
        <v>954</v>
      </c>
      <c r="G283" t="s">
        <v>439</v>
      </c>
      <c r="J283" t="s">
        <v>328</v>
      </c>
      <c r="K283" t="s">
        <v>331</v>
      </c>
      <c r="L283" t="s">
        <v>328</v>
      </c>
      <c r="M283" t="s">
        <v>331</v>
      </c>
      <c r="N283" t="s">
        <v>328</v>
      </c>
      <c r="O283" t="s">
        <v>331</v>
      </c>
      <c r="P283" t="s">
        <v>328</v>
      </c>
      <c r="Q283" t="s">
        <v>331</v>
      </c>
      <c r="R283" t="s">
        <v>328</v>
      </c>
      <c r="S283" t="s">
        <v>331</v>
      </c>
      <c r="V283" t="s">
        <v>263</v>
      </c>
      <c r="W283" t="str">
        <f t="shared" si="755"/>
        <v/>
      </c>
      <c r="X283" t="str">
        <f t="shared" si="756"/>
        <v/>
      </c>
      <c r="Y283">
        <f t="shared" si="757"/>
        <v>15</v>
      </c>
      <c r="Z283">
        <f t="shared" si="758"/>
        <v>19</v>
      </c>
      <c r="AA283">
        <f t="shared" si="759"/>
        <v>15</v>
      </c>
      <c r="AB283">
        <f t="shared" si="760"/>
        <v>19</v>
      </c>
      <c r="AC283">
        <f t="shared" si="761"/>
        <v>15</v>
      </c>
      <c r="AD283">
        <f t="shared" si="762"/>
        <v>19</v>
      </c>
      <c r="AE283">
        <f t="shared" si="763"/>
        <v>15</v>
      </c>
      <c r="AF283">
        <f t="shared" si="764"/>
        <v>19</v>
      </c>
      <c r="AG283">
        <f t="shared" si="765"/>
        <v>15</v>
      </c>
      <c r="AH283">
        <f t="shared" si="766"/>
        <v>19</v>
      </c>
      <c r="AI283" t="str">
        <f t="shared" si="767"/>
        <v/>
      </c>
      <c r="AJ283" t="str">
        <f t="shared" si="768"/>
        <v/>
      </c>
      <c r="AK283" t="str">
        <f t="shared" si="769"/>
        <v/>
      </c>
      <c r="AL283" t="str">
        <f t="shared" si="770"/>
        <v>3pm-7pm</v>
      </c>
      <c r="AM283" t="str">
        <f t="shared" si="771"/>
        <v>3pm-7pm</v>
      </c>
      <c r="AN283" t="str">
        <f t="shared" si="772"/>
        <v>3pm-7pm</v>
      </c>
      <c r="AO283" t="str">
        <f t="shared" si="773"/>
        <v>3pm-7pm</v>
      </c>
      <c r="AP283" t="str">
        <f t="shared" si="774"/>
        <v>3pm-7pm</v>
      </c>
      <c r="AQ283" t="str">
        <f t="shared" si="775"/>
        <v/>
      </c>
      <c r="AR283" t="s">
        <v>614</v>
      </c>
      <c r="AV283" t="s">
        <v>28</v>
      </c>
      <c r="AW283" t="s">
        <v>29</v>
      </c>
      <c r="AX283" s="8" t="str">
        <f t="shared" si="776"/>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83" t="str">
        <f t="shared" si="777"/>
        <v/>
      </c>
      <c r="AZ283" t="str">
        <f t="shared" si="778"/>
        <v/>
      </c>
      <c r="BA283" t="str">
        <f t="shared" si="779"/>
        <v/>
      </c>
      <c r="BB283" t="str">
        <f t="shared" si="780"/>
        <v>&lt;img src=@img/drinkicon.png@&gt;</v>
      </c>
      <c r="BC283" t="str">
        <f t="shared" si="781"/>
        <v/>
      </c>
      <c r="BD283" t="str">
        <f t="shared" si="782"/>
        <v>&lt;img src=@img/drinkicon.png@&gt;</v>
      </c>
      <c r="BE283" t="str">
        <f t="shared" si="783"/>
        <v>drink  low Uptown</v>
      </c>
      <c r="BF283" t="str">
        <f t="shared" si="784"/>
        <v>Uptown</v>
      </c>
      <c r="BG283">
        <v>39.740172000000001</v>
      </c>
      <c r="BH283">
        <v>-104.97815</v>
      </c>
      <c r="BI283" t="str">
        <f t="shared" si="785"/>
        <v>[39.740172,-104.97815],</v>
      </c>
      <c r="BK283" t="str">
        <f t="shared" si="787"/>
        <v/>
      </c>
      <c r="BL283" s="7"/>
    </row>
    <row r="284" spans="2:64" ht="18.75" customHeight="1" x14ac:dyDescent="0.25">
      <c r="B284" t="s">
        <v>150</v>
      </c>
      <c r="C284" t="s">
        <v>233</v>
      </c>
      <c r="E284" t="s">
        <v>952</v>
      </c>
      <c r="G284" t="s">
        <v>508</v>
      </c>
      <c r="J284" t="s">
        <v>335</v>
      </c>
      <c r="K284" t="s">
        <v>330</v>
      </c>
      <c r="L284" t="s">
        <v>335</v>
      </c>
      <c r="M284" t="s">
        <v>330</v>
      </c>
      <c r="N284" t="s">
        <v>335</v>
      </c>
      <c r="O284" t="s">
        <v>330</v>
      </c>
      <c r="P284" t="s">
        <v>335</v>
      </c>
      <c r="Q284" t="s">
        <v>330</v>
      </c>
      <c r="R284" t="s">
        <v>335</v>
      </c>
      <c r="S284" t="s">
        <v>330</v>
      </c>
      <c r="V284" t="s">
        <v>977</v>
      </c>
      <c r="W284" t="str">
        <f t="shared" si="755"/>
        <v/>
      </c>
      <c r="X284" t="str">
        <f t="shared" si="756"/>
        <v/>
      </c>
      <c r="Y284">
        <f t="shared" si="757"/>
        <v>16</v>
      </c>
      <c r="Z284">
        <f t="shared" si="758"/>
        <v>18</v>
      </c>
      <c r="AA284">
        <f t="shared" si="759"/>
        <v>16</v>
      </c>
      <c r="AB284">
        <f t="shared" si="760"/>
        <v>18</v>
      </c>
      <c r="AC284">
        <f t="shared" si="761"/>
        <v>16</v>
      </c>
      <c r="AD284">
        <f t="shared" si="762"/>
        <v>18</v>
      </c>
      <c r="AE284">
        <f t="shared" si="763"/>
        <v>16</v>
      </c>
      <c r="AF284">
        <f t="shared" si="764"/>
        <v>18</v>
      </c>
      <c r="AG284">
        <f t="shared" si="765"/>
        <v>16</v>
      </c>
      <c r="AH284">
        <f t="shared" si="766"/>
        <v>18</v>
      </c>
      <c r="AI284" t="str">
        <f t="shared" si="767"/>
        <v/>
      </c>
      <c r="AJ284" t="str">
        <f t="shared" si="768"/>
        <v/>
      </c>
      <c r="AK284" t="str">
        <f t="shared" si="769"/>
        <v/>
      </c>
      <c r="AL284" t="str">
        <f t="shared" si="770"/>
        <v>4pm-6pm</v>
      </c>
      <c r="AM284" t="str">
        <f t="shared" si="771"/>
        <v>4pm-6pm</v>
      </c>
      <c r="AN284" t="str">
        <f t="shared" si="772"/>
        <v>4pm-6pm</v>
      </c>
      <c r="AO284" t="str">
        <f t="shared" si="773"/>
        <v>4pm-6pm</v>
      </c>
      <c r="AP284" t="str">
        <f t="shared" si="774"/>
        <v>4pm-6pm</v>
      </c>
      <c r="AQ284" t="str">
        <f t="shared" si="775"/>
        <v/>
      </c>
      <c r="AR284" t="s">
        <v>683</v>
      </c>
      <c r="AV284" t="s">
        <v>28</v>
      </c>
      <c r="AW284" t="s">
        <v>28</v>
      </c>
      <c r="AX284" s="8" t="str">
        <f t="shared" si="776"/>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84" t="str">
        <f t="shared" si="777"/>
        <v/>
      </c>
      <c r="AZ284" t="str">
        <f t="shared" si="778"/>
        <v/>
      </c>
      <c r="BA284" t="str">
        <f t="shared" si="779"/>
        <v/>
      </c>
      <c r="BB284" t="str">
        <f t="shared" si="780"/>
        <v>&lt;img src=@img/drinkicon.png@&gt;</v>
      </c>
      <c r="BC284" t="str">
        <f t="shared" si="781"/>
        <v>&lt;img src=@img/foodicon.png@&gt;</v>
      </c>
      <c r="BD284" t="str">
        <f t="shared" si="782"/>
        <v>&lt;img src=@img/drinkicon.png@&gt;&lt;img src=@img/foodicon.png@&gt;</v>
      </c>
      <c r="BE284" t="str">
        <f t="shared" si="783"/>
        <v>drink food  med Lakewood</v>
      </c>
      <c r="BF284" t="str">
        <f t="shared" si="784"/>
        <v>Lakewood</v>
      </c>
      <c r="BG284">
        <v>39.633947999999997</v>
      </c>
      <c r="BH284">
        <v>-105.10894500000001</v>
      </c>
      <c r="BI284" t="str">
        <f t="shared" si="785"/>
        <v>[39.633948,-105.108945],</v>
      </c>
      <c r="BK284" t="str">
        <f t="shared" si="787"/>
        <v/>
      </c>
      <c r="BL284" s="7"/>
    </row>
    <row r="285" spans="2:64" ht="18.75" customHeight="1" x14ac:dyDescent="0.25">
      <c r="B285" t="s">
        <v>103</v>
      </c>
      <c r="C285" t="s">
        <v>936</v>
      </c>
      <c r="E285" t="s">
        <v>952</v>
      </c>
      <c r="G285" t="s">
        <v>440</v>
      </c>
      <c r="H285" t="s">
        <v>335</v>
      </c>
      <c r="I285" t="s">
        <v>330</v>
      </c>
      <c r="J285" t="s">
        <v>335</v>
      </c>
      <c r="K285" t="s">
        <v>330</v>
      </c>
      <c r="L285" t="s">
        <v>335</v>
      </c>
      <c r="M285" t="s">
        <v>330</v>
      </c>
      <c r="N285" t="s">
        <v>335</v>
      </c>
      <c r="O285" t="s">
        <v>330</v>
      </c>
      <c r="P285" t="s">
        <v>335</v>
      </c>
      <c r="Q285" t="s">
        <v>330</v>
      </c>
      <c r="R285" t="s">
        <v>335</v>
      </c>
      <c r="S285" t="s">
        <v>330</v>
      </c>
      <c r="T285" t="s">
        <v>335</v>
      </c>
      <c r="U285" t="s">
        <v>330</v>
      </c>
      <c r="V285" t="s">
        <v>264</v>
      </c>
      <c r="W285">
        <f t="shared" si="755"/>
        <v>16</v>
      </c>
      <c r="X285">
        <f t="shared" si="756"/>
        <v>18</v>
      </c>
      <c r="Y285">
        <f t="shared" si="757"/>
        <v>16</v>
      </c>
      <c r="Z285">
        <f t="shared" si="758"/>
        <v>18</v>
      </c>
      <c r="AA285">
        <f t="shared" si="759"/>
        <v>16</v>
      </c>
      <c r="AB285">
        <f t="shared" si="760"/>
        <v>18</v>
      </c>
      <c r="AC285">
        <f t="shared" si="761"/>
        <v>16</v>
      </c>
      <c r="AD285">
        <f t="shared" si="762"/>
        <v>18</v>
      </c>
      <c r="AE285">
        <f t="shared" si="763"/>
        <v>16</v>
      </c>
      <c r="AF285">
        <f t="shared" si="764"/>
        <v>18</v>
      </c>
      <c r="AG285">
        <f t="shared" si="765"/>
        <v>16</v>
      </c>
      <c r="AH285">
        <f t="shared" si="766"/>
        <v>18</v>
      </c>
      <c r="AI285">
        <f t="shared" si="767"/>
        <v>16</v>
      </c>
      <c r="AJ285">
        <f t="shared" si="768"/>
        <v>18</v>
      </c>
      <c r="AK285" t="str">
        <f t="shared" si="769"/>
        <v>4pm-6pm</v>
      </c>
      <c r="AL285" t="str">
        <f t="shared" si="770"/>
        <v>4pm-6pm</v>
      </c>
      <c r="AM285" t="str">
        <f t="shared" si="771"/>
        <v>4pm-6pm</v>
      </c>
      <c r="AN285" t="str">
        <f t="shared" si="772"/>
        <v>4pm-6pm</v>
      </c>
      <c r="AO285" t="str">
        <f t="shared" si="773"/>
        <v>4pm-6pm</v>
      </c>
      <c r="AP285" t="str">
        <f t="shared" si="774"/>
        <v>4pm-6pm</v>
      </c>
      <c r="AQ285" t="str">
        <f t="shared" si="775"/>
        <v>4pm-6pm</v>
      </c>
      <c r="AR285" s="10" t="s">
        <v>615</v>
      </c>
      <c r="AV285" t="s">
        <v>28</v>
      </c>
      <c r="AW285" t="s">
        <v>28</v>
      </c>
      <c r="AX285" s="8" t="str">
        <f t="shared" si="776"/>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85" t="str">
        <f t="shared" si="777"/>
        <v/>
      </c>
      <c r="AZ285" t="str">
        <f t="shared" si="778"/>
        <v/>
      </c>
      <c r="BA285" t="str">
        <f t="shared" si="779"/>
        <v/>
      </c>
      <c r="BB285" t="str">
        <f t="shared" si="780"/>
        <v>&lt;img src=@img/drinkicon.png@&gt;</v>
      </c>
      <c r="BC285" t="str">
        <f t="shared" si="781"/>
        <v>&lt;img src=@img/foodicon.png@&gt;</v>
      </c>
      <c r="BD285" t="str">
        <f t="shared" si="782"/>
        <v>&lt;img src=@img/drinkicon.png@&gt;&lt;img src=@img/foodicon.png@&gt;</v>
      </c>
      <c r="BE285" t="str">
        <f t="shared" si="783"/>
        <v>drink food  med capital</v>
      </c>
      <c r="BF285" t="str">
        <f t="shared" si="784"/>
        <v>Capital Hill</v>
      </c>
      <c r="BG285">
        <v>39.731243999999997</v>
      </c>
      <c r="BH285">
        <v>-104.986622</v>
      </c>
      <c r="BI285" t="str">
        <f t="shared" si="785"/>
        <v>[39.731244,-104.986622],</v>
      </c>
      <c r="BK285" t="str">
        <f t="shared" si="787"/>
        <v/>
      </c>
      <c r="BL285" s="7"/>
    </row>
    <row r="286" spans="2:64" ht="18.75" customHeight="1" x14ac:dyDescent="0.25">
      <c r="B286" t="s">
        <v>151</v>
      </c>
      <c r="C286" t="s">
        <v>219</v>
      </c>
      <c r="E286" t="s">
        <v>952</v>
      </c>
      <c r="G286" t="s">
        <v>509</v>
      </c>
      <c r="V286" t="s">
        <v>306</v>
      </c>
      <c r="W286" t="str">
        <f t="shared" si="755"/>
        <v/>
      </c>
      <c r="X286" t="str">
        <f t="shared" si="756"/>
        <v/>
      </c>
      <c r="Y286" t="str">
        <f t="shared" si="757"/>
        <v/>
      </c>
      <c r="Z286" t="str">
        <f t="shared" si="758"/>
        <v/>
      </c>
      <c r="AA286" t="str">
        <f t="shared" si="759"/>
        <v/>
      </c>
      <c r="AB286" t="str">
        <f t="shared" si="760"/>
        <v/>
      </c>
      <c r="AC286" t="str">
        <f t="shared" si="761"/>
        <v/>
      </c>
      <c r="AD286" t="str">
        <f t="shared" si="762"/>
        <v/>
      </c>
      <c r="AE286" t="str">
        <f t="shared" si="763"/>
        <v/>
      </c>
      <c r="AF286" t="str">
        <f t="shared" si="764"/>
        <v/>
      </c>
      <c r="AG286" t="str">
        <f t="shared" si="765"/>
        <v/>
      </c>
      <c r="AH286" t="str">
        <f t="shared" si="766"/>
        <v/>
      </c>
      <c r="AI286" t="str">
        <f t="shared" si="767"/>
        <v/>
      </c>
      <c r="AJ286" t="str">
        <f t="shared" si="768"/>
        <v/>
      </c>
      <c r="AK286" t="str">
        <f t="shared" si="769"/>
        <v/>
      </c>
      <c r="AL286" t="str">
        <f t="shared" si="770"/>
        <v/>
      </c>
      <c r="AM286" t="str">
        <f t="shared" si="771"/>
        <v/>
      </c>
      <c r="AN286" t="str">
        <f t="shared" si="772"/>
        <v/>
      </c>
      <c r="AO286" t="str">
        <f t="shared" si="773"/>
        <v/>
      </c>
      <c r="AP286" t="str">
        <f t="shared" si="774"/>
        <v/>
      </c>
      <c r="AQ286" t="str">
        <f t="shared" si="775"/>
        <v/>
      </c>
      <c r="AR286" t="s">
        <v>684</v>
      </c>
      <c r="AV286" t="s">
        <v>28</v>
      </c>
      <c r="AW286" t="s">
        <v>28</v>
      </c>
      <c r="AX286" s="8" t="str">
        <f t="shared" si="776"/>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86" t="str">
        <f t="shared" si="777"/>
        <v/>
      </c>
      <c r="AZ286" t="str">
        <f t="shared" si="778"/>
        <v/>
      </c>
      <c r="BA286" t="str">
        <f t="shared" si="779"/>
        <v/>
      </c>
      <c r="BB286" t="str">
        <f t="shared" si="780"/>
        <v>&lt;img src=@img/drinkicon.png@&gt;</v>
      </c>
      <c r="BC286" t="str">
        <f t="shared" si="781"/>
        <v>&lt;img src=@img/foodicon.png@&gt;</v>
      </c>
      <c r="BD286" t="str">
        <f t="shared" si="782"/>
        <v>&lt;img src=@img/drinkicon.png@&gt;&lt;img src=@img/foodicon.png@&gt;</v>
      </c>
      <c r="BE286" t="str">
        <f t="shared" si="783"/>
        <v>drink food  med LoDo</v>
      </c>
      <c r="BF286" t="str">
        <f t="shared" si="784"/>
        <v>LoDo</v>
      </c>
      <c r="BG286">
        <v>39.752338000000002</v>
      </c>
      <c r="BH286">
        <v>-104.996139</v>
      </c>
      <c r="BI286" t="str">
        <f t="shared" si="785"/>
        <v>[39.752338,-104.996139],</v>
      </c>
      <c r="BK286" t="str">
        <f t="shared" si="787"/>
        <v/>
      </c>
      <c r="BL286" s="7"/>
    </row>
    <row r="287" spans="2:64" ht="18.75" customHeight="1" x14ac:dyDescent="0.25">
      <c r="B287" t="s">
        <v>735</v>
      </c>
      <c r="C287" t="s">
        <v>722</v>
      </c>
      <c r="E287" t="s">
        <v>952</v>
      </c>
      <c r="G287" s="8" t="s">
        <v>736</v>
      </c>
      <c r="H287">
        <v>1500</v>
      </c>
      <c r="I287">
        <v>1800</v>
      </c>
      <c r="J287">
        <v>1500</v>
      </c>
      <c r="K287">
        <v>1800</v>
      </c>
      <c r="L287">
        <v>1500</v>
      </c>
      <c r="M287">
        <v>1800</v>
      </c>
      <c r="N287">
        <v>1500</v>
      </c>
      <c r="O287">
        <v>1800</v>
      </c>
      <c r="P287">
        <v>1500</v>
      </c>
      <c r="Q287">
        <v>1800</v>
      </c>
      <c r="R287">
        <v>1500</v>
      </c>
      <c r="S287">
        <v>1800</v>
      </c>
      <c r="T287">
        <v>1500</v>
      </c>
      <c r="U287">
        <v>1800</v>
      </c>
      <c r="V287" s="12" t="s">
        <v>854</v>
      </c>
      <c r="W287">
        <f t="shared" si="755"/>
        <v>15</v>
      </c>
      <c r="X287">
        <f t="shared" si="756"/>
        <v>18</v>
      </c>
      <c r="Y287">
        <f t="shared" si="757"/>
        <v>15</v>
      </c>
      <c r="Z287">
        <f t="shared" si="758"/>
        <v>18</v>
      </c>
      <c r="AA287">
        <f t="shared" si="759"/>
        <v>15</v>
      </c>
      <c r="AB287">
        <f t="shared" si="760"/>
        <v>18</v>
      </c>
      <c r="AC287">
        <f t="shared" si="761"/>
        <v>15</v>
      </c>
      <c r="AD287">
        <f t="shared" si="762"/>
        <v>18</v>
      </c>
      <c r="AE287">
        <f t="shared" si="763"/>
        <v>15</v>
      </c>
      <c r="AF287">
        <f t="shared" si="764"/>
        <v>18</v>
      </c>
      <c r="AG287">
        <f t="shared" si="765"/>
        <v>15</v>
      </c>
      <c r="AH287">
        <f t="shared" si="766"/>
        <v>18</v>
      </c>
      <c r="AI287">
        <f t="shared" si="767"/>
        <v>15</v>
      </c>
      <c r="AJ287">
        <f t="shared" si="768"/>
        <v>18</v>
      </c>
      <c r="AK287" t="str">
        <f t="shared" si="769"/>
        <v>3pm-6pm</v>
      </c>
      <c r="AL287" t="str">
        <f t="shared" si="770"/>
        <v>3pm-6pm</v>
      </c>
      <c r="AM287" t="str">
        <f t="shared" si="771"/>
        <v>3pm-6pm</v>
      </c>
      <c r="AN287" t="str">
        <f t="shared" si="772"/>
        <v>3pm-6pm</v>
      </c>
      <c r="AO287" t="str">
        <f t="shared" si="773"/>
        <v>3pm-6pm</v>
      </c>
      <c r="AP287" t="str">
        <f t="shared" si="774"/>
        <v>3pm-6pm</v>
      </c>
      <c r="AQ287" t="str">
        <f t="shared" si="775"/>
        <v>3pm-6pm</v>
      </c>
      <c r="AR287" s="2" t="s">
        <v>855</v>
      </c>
      <c r="AV287" s="4" t="s">
        <v>28</v>
      </c>
      <c r="AW287" s="4" t="s">
        <v>28</v>
      </c>
      <c r="AX287" s="8" t="str">
        <f t="shared" si="776"/>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87" t="str">
        <f t="shared" si="777"/>
        <v/>
      </c>
      <c r="AZ287" t="str">
        <f t="shared" si="778"/>
        <v/>
      </c>
      <c r="BA287" t="str">
        <f t="shared" si="779"/>
        <v/>
      </c>
      <c r="BB287" t="str">
        <f t="shared" si="780"/>
        <v>&lt;img src=@img/drinkicon.png@&gt;</v>
      </c>
      <c r="BC287" t="str">
        <f t="shared" si="781"/>
        <v>&lt;img src=@img/foodicon.png@&gt;</v>
      </c>
      <c r="BD287" t="str">
        <f t="shared" si="782"/>
        <v>&lt;img src=@img/drinkicon.png@&gt;&lt;img src=@img/foodicon.png@&gt;</v>
      </c>
      <c r="BE287" t="str">
        <f t="shared" si="783"/>
        <v>drink food  med aurora</v>
      </c>
      <c r="BF287" t="str">
        <f t="shared" si="784"/>
        <v>Aurora</v>
      </c>
      <c r="BG287">
        <v>39.675198999999999</v>
      </c>
      <c r="BH287">
        <v>-104.845961</v>
      </c>
      <c r="BI287" t="str">
        <f t="shared" si="785"/>
        <v>[39.675199,-104.845961],</v>
      </c>
      <c r="BK287" t="str">
        <f t="shared" si="787"/>
        <v/>
      </c>
    </row>
    <row r="288" spans="2:64" ht="18.75" customHeight="1" x14ac:dyDescent="0.25">
      <c r="B288" t="s">
        <v>840</v>
      </c>
      <c r="C288" t="s">
        <v>273</v>
      </c>
      <c r="E288" t="s">
        <v>952</v>
      </c>
      <c r="G288" s="8" t="s">
        <v>841</v>
      </c>
      <c r="H288">
        <v>1600</v>
      </c>
      <c r="I288">
        <v>1800</v>
      </c>
      <c r="J288">
        <v>1600</v>
      </c>
      <c r="K288">
        <v>1800</v>
      </c>
      <c r="L288">
        <v>1600</v>
      </c>
      <c r="M288">
        <v>1800</v>
      </c>
      <c r="N288">
        <v>1600</v>
      </c>
      <c r="O288">
        <v>1800</v>
      </c>
      <c r="P288">
        <v>1600</v>
      </c>
      <c r="Q288">
        <v>1800</v>
      </c>
      <c r="R288">
        <v>1600</v>
      </c>
      <c r="S288">
        <v>1800</v>
      </c>
      <c r="T288">
        <v>1600</v>
      </c>
      <c r="U288">
        <v>1800</v>
      </c>
      <c r="V288" t="s">
        <v>933</v>
      </c>
      <c r="W288">
        <f t="shared" si="755"/>
        <v>16</v>
      </c>
      <c r="X288">
        <f t="shared" si="756"/>
        <v>18</v>
      </c>
      <c r="Y288">
        <f t="shared" si="757"/>
        <v>16</v>
      </c>
      <c r="Z288">
        <f t="shared" si="758"/>
        <v>18</v>
      </c>
      <c r="AA288">
        <f t="shared" si="759"/>
        <v>16</v>
      </c>
      <c r="AB288">
        <f t="shared" si="760"/>
        <v>18</v>
      </c>
      <c r="AC288">
        <f t="shared" si="761"/>
        <v>16</v>
      </c>
      <c r="AD288">
        <f t="shared" si="762"/>
        <v>18</v>
      </c>
      <c r="AE288">
        <f t="shared" si="763"/>
        <v>16</v>
      </c>
      <c r="AF288">
        <f t="shared" si="764"/>
        <v>18</v>
      </c>
      <c r="AG288">
        <f t="shared" si="765"/>
        <v>16</v>
      </c>
      <c r="AH288">
        <f t="shared" si="766"/>
        <v>18</v>
      </c>
      <c r="AI288">
        <f t="shared" si="767"/>
        <v>16</v>
      </c>
      <c r="AJ288">
        <f t="shared" si="768"/>
        <v>18</v>
      </c>
      <c r="AK288" t="str">
        <f t="shared" si="769"/>
        <v>4pm-6pm</v>
      </c>
      <c r="AL288" t="str">
        <f t="shared" si="770"/>
        <v>4pm-6pm</v>
      </c>
      <c r="AM288" t="str">
        <f t="shared" si="771"/>
        <v>4pm-6pm</v>
      </c>
      <c r="AN288" t="str">
        <f t="shared" si="772"/>
        <v>4pm-6pm</v>
      </c>
      <c r="AO288" t="str">
        <f t="shared" si="773"/>
        <v>4pm-6pm</v>
      </c>
      <c r="AP288" t="str">
        <f t="shared" si="774"/>
        <v>4pm-6pm</v>
      </c>
      <c r="AQ288" t="str">
        <f t="shared" si="775"/>
        <v>4pm-6pm</v>
      </c>
      <c r="AR288" t="s">
        <v>932</v>
      </c>
      <c r="AV288" s="4" t="s">
        <v>28</v>
      </c>
      <c r="AW288" s="4" t="s">
        <v>28</v>
      </c>
      <c r="AX288" s="8" t="str">
        <f t="shared" si="776"/>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8" t="str">
        <f t="shared" si="777"/>
        <v/>
      </c>
      <c r="AZ288" t="str">
        <f t="shared" si="778"/>
        <v/>
      </c>
      <c r="BA288" t="str">
        <f t="shared" si="779"/>
        <v/>
      </c>
      <c r="BB288" t="str">
        <f t="shared" si="780"/>
        <v>&lt;img src=@img/drinkicon.png@&gt;</v>
      </c>
      <c r="BC288" t="str">
        <f t="shared" si="781"/>
        <v>&lt;img src=@img/foodicon.png@&gt;</v>
      </c>
      <c r="BD288" t="str">
        <f t="shared" si="782"/>
        <v>&lt;img src=@img/drinkicon.png@&gt;&lt;img src=@img/foodicon.png@&gt;</v>
      </c>
      <c r="BE288" t="str">
        <f t="shared" si="783"/>
        <v>drink food  med Westminster</v>
      </c>
      <c r="BF288" t="str">
        <f t="shared" si="784"/>
        <v>Westminster</v>
      </c>
      <c r="BG288">
        <v>39.909483999999999</v>
      </c>
      <c r="BH288">
        <v>-105.100269</v>
      </c>
      <c r="BI288" t="str">
        <f t="shared" si="785"/>
        <v>[39.909484,-105.100269],</v>
      </c>
      <c r="BK288" t="str">
        <f t="shared" si="787"/>
        <v/>
      </c>
    </row>
    <row r="289" spans="2:64" ht="18.75" customHeight="1" x14ac:dyDescent="0.25">
      <c r="B289" t="s">
        <v>1141</v>
      </c>
      <c r="C289" t="s">
        <v>218</v>
      </c>
      <c r="E289" t="s">
        <v>952</v>
      </c>
      <c r="G289" s="24" t="s">
        <v>1031</v>
      </c>
      <c r="H289">
        <v>1600</v>
      </c>
      <c r="I289">
        <v>1830</v>
      </c>
      <c r="J289">
        <v>1600</v>
      </c>
      <c r="K289">
        <v>1830</v>
      </c>
      <c r="L289">
        <v>1600</v>
      </c>
      <c r="M289">
        <v>1830</v>
      </c>
      <c r="N289">
        <v>1600</v>
      </c>
      <c r="O289">
        <v>1830</v>
      </c>
      <c r="P289">
        <v>1600</v>
      </c>
      <c r="Q289">
        <v>1830</v>
      </c>
      <c r="R289">
        <v>1600</v>
      </c>
      <c r="S289">
        <v>1830</v>
      </c>
      <c r="T289">
        <v>1600</v>
      </c>
      <c r="U289">
        <v>1830</v>
      </c>
      <c r="V289" t="s">
        <v>1153</v>
      </c>
      <c r="W289">
        <f t="shared" si="755"/>
        <v>16</v>
      </c>
      <c r="X289">
        <f t="shared" si="756"/>
        <v>18.3</v>
      </c>
      <c r="Y289">
        <f t="shared" si="757"/>
        <v>16</v>
      </c>
      <c r="Z289">
        <f t="shared" si="758"/>
        <v>18.3</v>
      </c>
      <c r="AA289">
        <f t="shared" si="759"/>
        <v>16</v>
      </c>
      <c r="AB289">
        <f t="shared" si="760"/>
        <v>18.3</v>
      </c>
      <c r="AC289">
        <f t="shared" si="761"/>
        <v>16</v>
      </c>
      <c r="AD289">
        <f t="shared" si="762"/>
        <v>18.3</v>
      </c>
      <c r="AE289">
        <f t="shared" si="763"/>
        <v>16</v>
      </c>
      <c r="AF289">
        <f t="shared" si="764"/>
        <v>18.3</v>
      </c>
      <c r="AG289">
        <f t="shared" si="765"/>
        <v>16</v>
      </c>
      <c r="AH289">
        <f t="shared" si="766"/>
        <v>18.3</v>
      </c>
      <c r="AI289">
        <f t="shared" si="767"/>
        <v>16</v>
      </c>
      <c r="AJ289">
        <f t="shared" si="768"/>
        <v>18.3</v>
      </c>
      <c r="AK289" t="str">
        <f t="shared" si="769"/>
        <v>4pm-6.3pm</v>
      </c>
      <c r="AL289" t="str">
        <f t="shared" si="770"/>
        <v>4pm-6.3pm</v>
      </c>
      <c r="AM289" t="str">
        <f t="shared" si="771"/>
        <v>4pm-6.3pm</v>
      </c>
      <c r="AN289" t="str">
        <f t="shared" si="772"/>
        <v>4pm-6.3pm</v>
      </c>
      <c r="AO289" t="str">
        <f t="shared" si="773"/>
        <v>4pm-6.3pm</v>
      </c>
      <c r="AP289" t="str">
        <f t="shared" si="774"/>
        <v>4pm-6.3pm</v>
      </c>
      <c r="AQ289" t="str">
        <f t="shared" si="775"/>
        <v>4pm-6.3pm</v>
      </c>
      <c r="AV289" s="4" t="s">
        <v>28</v>
      </c>
      <c r="AW289" s="4" t="s">
        <v>28</v>
      </c>
      <c r="AX289" s="8" t="str">
        <f t="shared" si="776"/>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9" t="str">
        <f t="shared" si="777"/>
        <v/>
      </c>
      <c r="AZ289" t="str">
        <f t="shared" si="778"/>
        <v/>
      </c>
      <c r="BA289" t="str">
        <f t="shared" si="779"/>
        <v/>
      </c>
      <c r="BB289" t="str">
        <f t="shared" si="780"/>
        <v>&lt;img src=@img/drinkicon.png@&gt;</v>
      </c>
      <c r="BC289" t="str">
        <f t="shared" si="781"/>
        <v>&lt;img src=@img/foodicon.png@&gt;</v>
      </c>
      <c r="BD289" t="str">
        <f t="shared" si="782"/>
        <v>&lt;img src=@img/drinkicon.png@&gt;&lt;img src=@img/foodicon.png@&gt;</v>
      </c>
      <c r="BE289" t="str">
        <f t="shared" si="783"/>
        <v>drink food  med Downtown</v>
      </c>
      <c r="BF289" t="str">
        <f t="shared" si="784"/>
        <v>Downtown</v>
      </c>
      <c r="BG289">
        <v>39.753050000000002</v>
      </c>
      <c r="BH289">
        <v>-104.99995</v>
      </c>
      <c r="BI289" t="str">
        <f t="shared" si="785"/>
        <v>[39.75305,-104.99995],</v>
      </c>
    </row>
    <row r="290" spans="2:64" ht="18.75" customHeight="1" x14ac:dyDescent="0.25">
      <c r="B290" t="s">
        <v>161</v>
      </c>
      <c r="C290" t="s">
        <v>219</v>
      </c>
      <c r="E290" t="s">
        <v>952</v>
      </c>
      <c r="G290" t="s">
        <v>521</v>
      </c>
      <c r="L290" t="s">
        <v>335</v>
      </c>
      <c r="M290" t="s">
        <v>329</v>
      </c>
      <c r="N290" t="s">
        <v>335</v>
      </c>
      <c r="O290" t="s">
        <v>329</v>
      </c>
      <c r="P290" t="s">
        <v>335</v>
      </c>
      <c r="Q290" t="s">
        <v>329</v>
      </c>
      <c r="R290" t="s">
        <v>335</v>
      </c>
      <c r="S290" t="s">
        <v>329</v>
      </c>
      <c r="V290" t="s">
        <v>312</v>
      </c>
      <c r="W290" t="str">
        <f t="shared" si="755"/>
        <v/>
      </c>
      <c r="X290" t="str">
        <f t="shared" si="756"/>
        <v/>
      </c>
      <c r="Y290" t="str">
        <f t="shared" si="757"/>
        <v/>
      </c>
      <c r="Z290" t="str">
        <f t="shared" si="758"/>
        <v/>
      </c>
      <c r="AA290">
        <f t="shared" si="759"/>
        <v>16</v>
      </c>
      <c r="AB290">
        <f t="shared" si="760"/>
        <v>18.3</v>
      </c>
      <c r="AC290">
        <f t="shared" si="761"/>
        <v>16</v>
      </c>
      <c r="AD290">
        <f t="shared" si="762"/>
        <v>18.3</v>
      </c>
      <c r="AE290">
        <f t="shared" si="763"/>
        <v>16</v>
      </c>
      <c r="AF290">
        <f t="shared" si="764"/>
        <v>18.3</v>
      </c>
      <c r="AG290">
        <f t="shared" si="765"/>
        <v>16</v>
      </c>
      <c r="AH290">
        <f t="shared" si="766"/>
        <v>18.3</v>
      </c>
      <c r="AI290" t="str">
        <f t="shared" si="767"/>
        <v/>
      </c>
      <c r="AJ290" t="str">
        <f t="shared" si="768"/>
        <v/>
      </c>
      <c r="AK290" t="str">
        <f t="shared" si="769"/>
        <v/>
      </c>
      <c r="AL290" t="str">
        <f t="shared" si="770"/>
        <v/>
      </c>
      <c r="AM290" t="str">
        <f t="shared" si="771"/>
        <v>4pm-6.3pm</v>
      </c>
      <c r="AN290" t="str">
        <f t="shared" si="772"/>
        <v>4pm-6.3pm</v>
      </c>
      <c r="AO290" t="str">
        <f t="shared" si="773"/>
        <v>4pm-6.3pm</v>
      </c>
      <c r="AP290" t="str">
        <f t="shared" si="774"/>
        <v>4pm-6.3pm</v>
      </c>
      <c r="AQ290" t="str">
        <f t="shared" si="775"/>
        <v/>
      </c>
      <c r="AR290" t="s">
        <v>695</v>
      </c>
      <c r="AV290" t="s">
        <v>28</v>
      </c>
      <c r="AW290" t="s">
        <v>28</v>
      </c>
      <c r="AX290" s="8" t="str">
        <f t="shared" si="776"/>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90" t="str">
        <f t="shared" si="777"/>
        <v/>
      </c>
      <c r="AZ290" t="str">
        <f t="shared" si="778"/>
        <v/>
      </c>
      <c r="BA290" t="str">
        <f t="shared" si="779"/>
        <v/>
      </c>
      <c r="BB290" t="str">
        <f t="shared" si="780"/>
        <v>&lt;img src=@img/drinkicon.png@&gt;</v>
      </c>
      <c r="BC290" t="str">
        <f t="shared" si="781"/>
        <v>&lt;img src=@img/foodicon.png@&gt;</v>
      </c>
      <c r="BD290" t="str">
        <f t="shared" si="782"/>
        <v>&lt;img src=@img/drinkicon.png@&gt;&lt;img src=@img/foodicon.png@&gt;</v>
      </c>
      <c r="BE290" t="str">
        <f t="shared" si="783"/>
        <v>drink food  med LoDo</v>
      </c>
      <c r="BF290" t="str">
        <f t="shared" si="784"/>
        <v>LoDo</v>
      </c>
      <c r="BG290">
        <v>39.747588</v>
      </c>
      <c r="BH290">
        <v>-104.99982799999999</v>
      </c>
      <c r="BI290" t="str">
        <f t="shared" si="785"/>
        <v>[39.747588,-104.999828],</v>
      </c>
      <c r="BK290" t="str">
        <f t="shared" ref="BK290:BK311" si="788">IF(BJ290&gt;0,"&lt;img src=@img/kidicon.png@&gt;","")</f>
        <v/>
      </c>
      <c r="BL290" s="7"/>
    </row>
    <row r="291" spans="2:64" ht="18.75" customHeight="1" x14ac:dyDescent="0.25">
      <c r="B291" t="s">
        <v>800</v>
      </c>
      <c r="C291" t="s">
        <v>218</v>
      </c>
      <c r="E291" t="s">
        <v>952</v>
      </c>
      <c r="G291" s="8" t="s">
        <v>801</v>
      </c>
      <c r="J291">
        <v>1500</v>
      </c>
      <c r="K291">
        <v>1800</v>
      </c>
      <c r="L291">
        <v>1500</v>
      </c>
      <c r="M291">
        <v>1800</v>
      </c>
      <c r="N291">
        <v>1500</v>
      </c>
      <c r="O291">
        <v>1800</v>
      </c>
      <c r="P291">
        <v>1500</v>
      </c>
      <c r="Q291">
        <v>1800</v>
      </c>
      <c r="R291">
        <v>1500</v>
      </c>
      <c r="S291">
        <v>1800</v>
      </c>
      <c r="T291">
        <v>1500</v>
      </c>
      <c r="U291">
        <v>1700</v>
      </c>
      <c r="V291" t="s">
        <v>905</v>
      </c>
      <c r="W291" t="str">
        <f t="shared" si="755"/>
        <v/>
      </c>
      <c r="X291" t="str">
        <f t="shared" si="756"/>
        <v/>
      </c>
      <c r="Y291">
        <f t="shared" si="757"/>
        <v>15</v>
      </c>
      <c r="Z291">
        <f t="shared" si="758"/>
        <v>18</v>
      </c>
      <c r="AA291">
        <f t="shared" si="759"/>
        <v>15</v>
      </c>
      <c r="AB291">
        <f t="shared" si="760"/>
        <v>18</v>
      </c>
      <c r="AC291">
        <f t="shared" si="761"/>
        <v>15</v>
      </c>
      <c r="AD291">
        <f t="shared" si="762"/>
        <v>18</v>
      </c>
      <c r="AE291">
        <f t="shared" si="763"/>
        <v>15</v>
      </c>
      <c r="AF291">
        <f t="shared" si="764"/>
        <v>18</v>
      </c>
      <c r="AG291">
        <f t="shared" si="765"/>
        <v>15</v>
      </c>
      <c r="AH291">
        <f t="shared" si="766"/>
        <v>18</v>
      </c>
      <c r="AI291">
        <f t="shared" si="767"/>
        <v>15</v>
      </c>
      <c r="AJ291">
        <f t="shared" si="768"/>
        <v>17</v>
      </c>
      <c r="AK291" t="str">
        <f t="shared" si="769"/>
        <v/>
      </c>
      <c r="AL291" t="str">
        <f t="shared" si="770"/>
        <v>3pm-6pm</v>
      </c>
      <c r="AM291" t="str">
        <f t="shared" si="771"/>
        <v>3pm-6pm</v>
      </c>
      <c r="AN291" t="str">
        <f t="shared" si="772"/>
        <v>3pm-6pm</v>
      </c>
      <c r="AO291" t="str">
        <f t="shared" si="773"/>
        <v>3pm-6pm</v>
      </c>
      <c r="AP291" t="str">
        <f t="shared" si="774"/>
        <v>3pm-6pm</v>
      </c>
      <c r="AQ291" t="str">
        <f t="shared" si="775"/>
        <v>3pm-5pm</v>
      </c>
      <c r="AR291" s="1" t="s">
        <v>904</v>
      </c>
      <c r="AV291" s="4" t="s">
        <v>28</v>
      </c>
      <c r="AW291" s="4" t="s">
        <v>28</v>
      </c>
      <c r="AX291" s="8" t="str">
        <f t="shared" si="776"/>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91" t="str">
        <f t="shared" si="777"/>
        <v/>
      </c>
      <c r="AZ291" t="str">
        <f t="shared" si="778"/>
        <v/>
      </c>
      <c r="BA291" t="str">
        <f t="shared" si="779"/>
        <v/>
      </c>
      <c r="BB291" t="str">
        <f t="shared" si="780"/>
        <v>&lt;img src=@img/drinkicon.png@&gt;</v>
      </c>
      <c r="BC291" t="str">
        <f t="shared" si="781"/>
        <v>&lt;img src=@img/foodicon.png@&gt;</v>
      </c>
      <c r="BD291" t="str">
        <f t="shared" si="782"/>
        <v>&lt;img src=@img/drinkicon.png@&gt;&lt;img src=@img/foodicon.png@&gt;</v>
      </c>
      <c r="BE291" t="str">
        <f t="shared" si="783"/>
        <v>drink food  med Downtown</v>
      </c>
      <c r="BF291" t="str">
        <f t="shared" si="784"/>
        <v>Downtown</v>
      </c>
      <c r="BG291">
        <v>39.741211999999997</v>
      </c>
      <c r="BH291">
        <v>-104.9914</v>
      </c>
      <c r="BI291" t="str">
        <f t="shared" si="785"/>
        <v>[39.741212,-104.9914],</v>
      </c>
      <c r="BK291" t="str">
        <f t="shared" si="788"/>
        <v/>
      </c>
    </row>
    <row r="292" spans="2:64" ht="18.75" customHeight="1" x14ac:dyDescent="0.25">
      <c r="B292" t="s">
        <v>808</v>
      </c>
      <c r="C292" t="s">
        <v>721</v>
      </c>
      <c r="E292" t="s">
        <v>952</v>
      </c>
      <c r="G292" s="8" t="s">
        <v>809</v>
      </c>
      <c r="J292">
        <v>1500</v>
      </c>
      <c r="K292">
        <v>1900</v>
      </c>
      <c r="L292">
        <v>1500</v>
      </c>
      <c r="M292">
        <v>1900</v>
      </c>
      <c r="N292">
        <v>1500</v>
      </c>
      <c r="O292">
        <v>1900</v>
      </c>
      <c r="P292">
        <v>1500</v>
      </c>
      <c r="Q292">
        <v>1900</v>
      </c>
      <c r="R292">
        <v>1500</v>
      </c>
      <c r="S292">
        <v>1900</v>
      </c>
      <c r="W292" t="str">
        <f t="shared" si="755"/>
        <v/>
      </c>
      <c r="X292" t="str">
        <f t="shared" si="756"/>
        <v/>
      </c>
      <c r="Y292">
        <f t="shared" si="757"/>
        <v>15</v>
      </c>
      <c r="Z292">
        <f t="shared" si="758"/>
        <v>19</v>
      </c>
      <c r="AA292">
        <f t="shared" si="759"/>
        <v>15</v>
      </c>
      <c r="AB292">
        <f t="shared" si="760"/>
        <v>19</v>
      </c>
      <c r="AC292">
        <f t="shared" si="761"/>
        <v>15</v>
      </c>
      <c r="AD292">
        <f t="shared" si="762"/>
        <v>19</v>
      </c>
      <c r="AE292">
        <f t="shared" si="763"/>
        <v>15</v>
      </c>
      <c r="AF292">
        <f t="shared" si="764"/>
        <v>19</v>
      </c>
      <c r="AG292">
        <f t="shared" si="765"/>
        <v>15</v>
      </c>
      <c r="AH292">
        <f t="shared" si="766"/>
        <v>19</v>
      </c>
      <c r="AI292" t="str">
        <f t="shared" si="767"/>
        <v/>
      </c>
      <c r="AJ292" t="str">
        <f t="shared" si="768"/>
        <v/>
      </c>
      <c r="AK292" t="str">
        <f t="shared" si="769"/>
        <v/>
      </c>
      <c r="AL292" t="str">
        <f t="shared" si="770"/>
        <v>3pm-7pm</v>
      </c>
      <c r="AM292" t="str">
        <f t="shared" si="771"/>
        <v>3pm-7pm</v>
      </c>
      <c r="AN292" t="str">
        <f t="shared" si="772"/>
        <v>3pm-7pm</v>
      </c>
      <c r="AO292" t="str">
        <f t="shared" si="773"/>
        <v>3pm-7pm</v>
      </c>
      <c r="AP292" t="str">
        <f t="shared" si="774"/>
        <v>3pm-7pm</v>
      </c>
      <c r="AQ292" t="str">
        <f t="shared" si="775"/>
        <v/>
      </c>
      <c r="AR292" t="s">
        <v>909</v>
      </c>
      <c r="AV292" s="4" t="s">
        <v>28</v>
      </c>
      <c r="AW292" s="4" t="s">
        <v>29</v>
      </c>
      <c r="AX292" s="8" t="str">
        <f t="shared" si="776"/>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92" t="str">
        <f t="shared" si="777"/>
        <v/>
      </c>
      <c r="AZ292" t="str">
        <f t="shared" si="778"/>
        <v/>
      </c>
      <c r="BA292" t="str">
        <f t="shared" si="779"/>
        <v/>
      </c>
      <c r="BB292" t="str">
        <f t="shared" si="780"/>
        <v>&lt;img src=@img/drinkicon.png@&gt;</v>
      </c>
      <c r="BC292" t="str">
        <f t="shared" si="781"/>
        <v/>
      </c>
      <c r="BD292" t="str">
        <f t="shared" si="782"/>
        <v>&lt;img src=@img/drinkicon.png@&gt;</v>
      </c>
      <c r="BE292" t="str">
        <f t="shared" si="783"/>
        <v>drink  med dtc</v>
      </c>
      <c r="BF292" t="str">
        <f t="shared" si="784"/>
        <v>DTC</v>
      </c>
      <c r="BG292">
        <v>39.624346000000003</v>
      </c>
      <c r="BH292">
        <v>-104.89925700000001</v>
      </c>
      <c r="BI292" t="str">
        <f t="shared" si="785"/>
        <v>[39.624346,-104.899257],</v>
      </c>
      <c r="BK292" t="str">
        <f t="shared" si="788"/>
        <v/>
      </c>
    </row>
    <row r="293" spans="2:64" ht="18.75" customHeight="1" x14ac:dyDescent="0.25">
      <c r="B293" t="s">
        <v>729</v>
      </c>
      <c r="C293" t="s">
        <v>722</v>
      </c>
      <c r="E293" t="s">
        <v>954</v>
      </c>
      <c r="G293" t="s">
        <v>730</v>
      </c>
      <c r="H293">
        <v>1600</v>
      </c>
      <c r="I293">
        <v>1900</v>
      </c>
      <c r="J293">
        <v>1600</v>
      </c>
      <c r="K293">
        <v>1900</v>
      </c>
      <c r="L293">
        <v>1600</v>
      </c>
      <c r="M293">
        <v>1900</v>
      </c>
      <c r="N293">
        <v>1600</v>
      </c>
      <c r="O293">
        <v>1900</v>
      </c>
      <c r="P293">
        <v>1600</v>
      </c>
      <c r="Q293">
        <v>1900</v>
      </c>
      <c r="R293">
        <v>1600</v>
      </c>
      <c r="S293">
        <v>1900</v>
      </c>
      <c r="T293">
        <v>1600</v>
      </c>
      <c r="U293">
        <v>1900</v>
      </c>
      <c r="V293" t="s">
        <v>849</v>
      </c>
      <c r="W293">
        <f t="shared" si="755"/>
        <v>16</v>
      </c>
      <c r="X293">
        <f t="shared" si="756"/>
        <v>19</v>
      </c>
      <c r="Y293">
        <f t="shared" si="757"/>
        <v>16</v>
      </c>
      <c r="Z293">
        <f t="shared" si="758"/>
        <v>19</v>
      </c>
      <c r="AA293">
        <f t="shared" si="759"/>
        <v>16</v>
      </c>
      <c r="AB293">
        <f t="shared" si="760"/>
        <v>19</v>
      </c>
      <c r="AC293">
        <f t="shared" si="761"/>
        <v>16</v>
      </c>
      <c r="AD293">
        <f t="shared" si="762"/>
        <v>19</v>
      </c>
      <c r="AE293">
        <f t="shared" si="763"/>
        <v>16</v>
      </c>
      <c r="AF293">
        <f t="shared" si="764"/>
        <v>19</v>
      </c>
      <c r="AG293">
        <f t="shared" si="765"/>
        <v>16</v>
      </c>
      <c r="AH293">
        <f t="shared" si="766"/>
        <v>19</v>
      </c>
      <c r="AI293">
        <f t="shared" si="767"/>
        <v>16</v>
      </c>
      <c r="AJ293">
        <f t="shared" si="768"/>
        <v>19</v>
      </c>
      <c r="AK293" t="str">
        <f t="shared" si="769"/>
        <v>4pm-7pm</v>
      </c>
      <c r="AL293" t="str">
        <f t="shared" si="770"/>
        <v>4pm-7pm</v>
      </c>
      <c r="AM293" t="str">
        <f t="shared" si="771"/>
        <v>4pm-7pm</v>
      </c>
      <c r="AN293" t="str">
        <f t="shared" si="772"/>
        <v>4pm-7pm</v>
      </c>
      <c r="AO293" t="str">
        <f t="shared" si="773"/>
        <v>4pm-7pm</v>
      </c>
      <c r="AP293" t="str">
        <f t="shared" si="774"/>
        <v>4pm-7pm</v>
      </c>
      <c r="AQ293" t="str">
        <f t="shared" si="775"/>
        <v>4pm-7pm</v>
      </c>
      <c r="AR293" s="1" t="s">
        <v>850</v>
      </c>
      <c r="AV293" s="4" t="s">
        <v>28</v>
      </c>
      <c r="AW293" s="4" t="s">
        <v>29</v>
      </c>
      <c r="AX293" s="8" t="str">
        <f t="shared" si="776"/>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93" t="str">
        <f t="shared" si="777"/>
        <v/>
      </c>
      <c r="AZ293" t="str">
        <f t="shared" si="778"/>
        <v/>
      </c>
      <c r="BA293" t="str">
        <f t="shared" si="779"/>
        <v/>
      </c>
      <c r="BB293" t="str">
        <f t="shared" si="780"/>
        <v>&lt;img src=@img/drinkicon.png@&gt;</v>
      </c>
      <c r="BC293" t="str">
        <f t="shared" si="781"/>
        <v/>
      </c>
      <c r="BD293" t="str">
        <f t="shared" si="782"/>
        <v>&lt;img src=@img/drinkicon.png@&gt;</v>
      </c>
      <c r="BE293" t="str">
        <f t="shared" si="783"/>
        <v>drink  low aurora</v>
      </c>
      <c r="BF293" t="str">
        <f t="shared" si="784"/>
        <v>Aurora</v>
      </c>
      <c r="BG293">
        <v>39.668801999999999</v>
      </c>
      <c r="BH293">
        <v>-104.864138</v>
      </c>
      <c r="BI293" t="str">
        <f t="shared" si="785"/>
        <v>[39.668802,-104.864138],</v>
      </c>
      <c r="BK293" t="str">
        <f t="shared" si="788"/>
        <v/>
      </c>
    </row>
    <row r="294" spans="2:64" ht="18.75" customHeight="1" x14ac:dyDescent="0.25">
      <c r="B294" t="s">
        <v>168</v>
      </c>
      <c r="C294" t="s">
        <v>187</v>
      </c>
      <c r="E294" t="s">
        <v>952</v>
      </c>
      <c r="G294" t="s">
        <v>193</v>
      </c>
      <c r="J294" t="s">
        <v>335</v>
      </c>
      <c r="K294" t="s">
        <v>332</v>
      </c>
      <c r="L294" t="s">
        <v>335</v>
      </c>
      <c r="M294" t="s">
        <v>332</v>
      </c>
      <c r="N294" t="s">
        <v>335</v>
      </c>
      <c r="O294" t="s">
        <v>332</v>
      </c>
      <c r="P294" t="s">
        <v>335</v>
      </c>
      <c r="Q294" t="s">
        <v>332</v>
      </c>
      <c r="R294" t="s">
        <v>335</v>
      </c>
      <c r="S294" t="s">
        <v>332</v>
      </c>
      <c r="V294" t="s">
        <v>949</v>
      </c>
      <c r="W294" t="str">
        <f t="shared" si="755"/>
        <v/>
      </c>
      <c r="X294" t="str">
        <f t="shared" si="756"/>
        <v/>
      </c>
      <c r="Y294">
        <f t="shared" si="757"/>
        <v>16</v>
      </c>
      <c r="Z294">
        <f t="shared" si="758"/>
        <v>17</v>
      </c>
      <c r="AA294">
        <f t="shared" si="759"/>
        <v>16</v>
      </c>
      <c r="AB294">
        <f t="shared" si="760"/>
        <v>17</v>
      </c>
      <c r="AC294">
        <f t="shared" si="761"/>
        <v>16</v>
      </c>
      <c r="AD294">
        <f t="shared" si="762"/>
        <v>17</v>
      </c>
      <c r="AE294">
        <f t="shared" si="763"/>
        <v>16</v>
      </c>
      <c r="AF294">
        <f t="shared" si="764"/>
        <v>17</v>
      </c>
      <c r="AG294">
        <f t="shared" si="765"/>
        <v>16</v>
      </c>
      <c r="AH294">
        <f t="shared" si="766"/>
        <v>17</v>
      </c>
      <c r="AI294" t="str">
        <f t="shared" si="767"/>
        <v/>
      </c>
      <c r="AJ294" t="str">
        <f t="shared" si="768"/>
        <v/>
      </c>
      <c r="AK294" t="str">
        <f t="shared" si="769"/>
        <v/>
      </c>
      <c r="AL294" t="str">
        <f t="shared" si="770"/>
        <v>4pm-5pm</v>
      </c>
      <c r="AM294" t="str">
        <f t="shared" si="771"/>
        <v>4pm-5pm</v>
      </c>
      <c r="AN294" t="str">
        <f t="shared" si="772"/>
        <v>4pm-5pm</v>
      </c>
      <c r="AO294" t="str">
        <f t="shared" si="773"/>
        <v>4pm-5pm</v>
      </c>
      <c r="AP294" t="str">
        <f t="shared" si="774"/>
        <v>4pm-5pm</v>
      </c>
      <c r="AQ294" t="str">
        <f t="shared" si="775"/>
        <v/>
      </c>
      <c r="AR294" t="s">
        <v>321</v>
      </c>
      <c r="AS294" t="s">
        <v>325</v>
      </c>
      <c r="AV294" t="s">
        <v>28</v>
      </c>
      <c r="AW294" t="s">
        <v>29</v>
      </c>
      <c r="AX294" s="8" t="str">
        <f t="shared" si="776"/>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94" t="str">
        <f t="shared" si="777"/>
        <v>&lt;img src=@img/outdoor.png@&gt;</v>
      </c>
      <c r="AZ294" t="str">
        <f t="shared" si="778"/>
        <v/>
      </c>
      <c r="BA294" t="str">
        <f t="shared" si="779"/>
        <v/>
      </c>
      <c r="BB294" t="str">
        <f t="shared" si="780"/>
        <v>&lt;img src=@img/drinkicon.png@&gt;</v>
      </c>
      <c r="BC294" t="str">
        <f t="shared" si="781"/>
        <v/>
      </c>
      <c r="BD294" t="str">
        <f t="shared" si="782"/>
        <v>&lt;img src=@img/outdoor.png@&gt;&lt;img src=@img/drinkicon.png@&gt;</v>
      </c>
      <c r="BE294" t="str">
        <f t="shared" si="783"/>
        <v>outdoor drink  med RiNo</v>
      </c>
      <c r="BF294" t="str">
        <f t="shared" si="784"/>
        <v>RiNo</v>
      </c>
      <c r="BG294">
        <v>39.764136000000001</v>
      </c>
      <c r="BH294">
        <v>-104.97753899999999</v>
      </c>
      <c r="BI294" t="str">
        <f t="shared" si="785"/>
        <v>[39.764136,-104.977539],</v>
      </c>
      <c r="BK294" t="str">
        <f t="shared" si="788"/>
        <v/>
      </c>
      <c r="BL294" s="7"/>
    </row>
    <row r="295" spans="2:64" ht="18.75" customHeight="1" x14ac:dyDescent="0.25">
      <c r="B295" t="s">
        <v>764</v>
      </c>
      <c r="C295" t="s">
        <v>724</v>
      </c>
      <c r="E295" t="s">
        <v>954</v>
      </c>
      <c r="G295" s="8" t="s">
        <v>765</v>
      </c>
      <c r="H295">
        <v>1500</v>
      </c>
      <c r="I295">
        <v>1900</v>
      </c>
      <c r="J295">
        <v>1500</v>
      </c>
      <c r="K295">
        <v>1900</v>
      </c>
      <c r="L295">
        <v>1500</v>
      </c>
      <c r="M295">
        <v>1900</v>
      </c>
      <c r="N295">
        <v>1500</v>
      </c>
      <c r="O295">
        <v>1900</v>
      </c>
      <c r="P295">
        <v>1500</v>
      </c>
      <c r="Q295">
        <v>1900</v>
      </c>
      <c r="R295">
        <v>1500</v>
      </c>
      <c r="S295">
        <v>1900</v>
      </c>
      <c r="T295">
        <v>1500</v>
      </c>
      <c r="U295">
        <v>1900</v>
      </c>
      <c r="V295" t="s">
        <v>879</v>
      </c>
      <c r="W295">
        <f t="shared" si="755"/>
        <v>15</v>
      </c>
      <c r="X295">
        <f t="shared" si="756"/>
        <v>19</v>
      </c>
      <c r="Y295">
        <f t="shared" si="757"/>
        <v>15</v>
      </c>
      <c r="Z295">
        <f t="shared" si="758"/>
        <v>19</v>
      </c>
      <c r="AA295">
        <f t="shared" si="759"/>
        <v>15</v>
      </c>
      <c r="AB295">
        <f t="shared" si="760"/>
        <v>19</v>
      </c>
      <c r="AC295">
        <f t="shared" si="761"/>
        <v>15</v>
      </c>
      <c r="AD295">
        <f t="shared" si="762"/>
        <v>19</v>
      </c>
      <c r="AE295">
        <f t="shared" si="763"/>
        <v>15</v>
      </c>
      <c r="AF295">
        <f t="shared" si="764"/>
        <v>19</v>
      </c>
      <c r="AG295">
        <f t="shared" si="765"/>
        <v>15</v>
      </c>
      <c r="AH295">
        <f t="shared" si="766"/>
        <v>19</v>
      </c>
      <c r="AI295">
        <f t="shared" si="767"/>
        <v>15</v>
      </c>
      <c r="AJ295">
        <f t="shared" si="768"/>
        <v>19</v>
      </c>
      <c r="AK295" t="str">
        <f t="shared" si="769"/>
        <v>3pm-7pm</v>
      </c>
      <c r="AL295" t="str">
        <f t="shared" si="770"/>
        <v>3pm-7pm</v>
      </c>
      <c r="AM295" t="str">
        <f t="shared" si="771"/>
        <v>3pm-7pm</v>
      </c>
      <c r="AN295" t="str">
        <f t="shared" si="772"/>
        <v>3pm-7pm</v>
      </c>
      <c r="AO295" t="str">
        <f t="shared" si="773"/>
        <v>3pm-7pm</v>
      </c>
      <c r="AP295" t="str">
        <f t="shared" si="774"/>
        <v>3pm-7pm</v>
      </c>
      <c r="AQ295" t="str">
        <f t="shared" si="775"/>
        <v>3pm-7pm</v>
      </c>
      <c r="AR295" t="s">
        <v>878</v>
      </c>
      <c r="AV295" s="4" t="s">
        <v>28</v>
      </c>
      <c r="AW295" s="4" t="s">
        <v>29</v>
      </c>
      <c r="AX295" s="8" t="str">
        <f t="shared" si="776"/>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95" t="str">
        <f t="shared" si="777"/>
        <v/>
      </c>
      <c r="AZ295" t="str">
        <f t="shared" si="778"/>
        <v/>
      </c>
      <c r="BA295" t="str">
        <f t="shared" si="779"/>
        <v/>
      </c>
      <c r="BB295" t="str">
        <f t="shared" si="780"/>
        <v>&lt;img src=@img/drinkicon.png@&gt;</v>
      </c>
      <c r="BC295" t="str">
        <f t="shared" si="781"/>
        <v/>
      </c>
      <c r="BD295" t="str">
        <f t="shared" si="782"/>
        <v>&lt;img src=@img/drinkicon.png@&gt;</v>
      </c>
      <c r="BE295" t="str">
        <f t="shared" si="783"/>
        <v>drink  low lowery</v>
      </c>
      <c r="BF295" t="str">
        <f t="shared" si="784"/>
        <v>Lowery</v>
      </c>
      <c r="BG295">
        <v>39.739950999999998</v>
      </c>
      <c r="BH295">
        <v>-104.928431</v>
      </c>
      <c r="BI295" t="str">
        <f t="shared" si="785"/>
        <v>[39.739951,-104.928431],</v>
      </c>
      <c r="BK295" t="str">
        <f t="shared" si="788"/>
        <v/>
      </c>
    </row>
    <row r="296" spans="2:64" ht="18.75" customHeight="1" x14ac:dyDescent="0.25">
      <c r="B296" t="s">
        <v>816</v>
      </c>
      <c r="C296" t="s">
        <v>721</v>
      </c>
      <c r="E296" t="s">
        <v>953</v>
      </c>
      <c r="G296" s="8" t="s">
        <v>817</v>
      </c>
      <c r="H296">
        <v>1500</v>
      </c>
      <c r="I296">
        <v>1800</v>
      </c>
      <c r="J296">
        <v>1500</v>
      </c>
      <c r="K296">
        <v>1800</v>
      </c>
      <c r="L296">
        <v>1500</v>
      </c>
      <c r="M296">
        <v>1800</v>
      </c>
      <c r="N296">
        <v>1500</v>
      </c>
      <c r="O296">
        <v>1800</v>
      </c>
      <c r="P296">
        <v>1500</v>
      </c>
      <c r="Q296">
        <v>1800</v>
      </c>
      <c r="R296">
        <v>1500</v>
      </c>
      <c r="S296">
        <v>1800</v>
      </c>
      <c r="T296">
        <v>1500</v>
      </c>
      <c r="U296">
        <v>1800</v>
      </c>
      <c r="V296" t="s">
        <v>916</v>
      </c>
      <c r="W296">
        <f t="shared" si="755"/>
        <v>15</v>
      </c>
      <c r="X296">
        <f t="shared" si="756"/>
        <v>18</v>
      </c>
      <c r="Y296">
        <f t="shared" si="757"/>
        <v>15</v>
      </c>
      <c r="Z296">
        <f t="shared" si="758"/>
        <v>18</v>
      </c>
      <c r="AA296">
        <f t="shared" si="759"/>
        <v>15</v>
      </c>
      <c r="AB296">
        <f t="shared" si="760"/>
        <v>18</v>
      </c>
      <c r="AC296">
        <f t="shared" si="761"/>
        <v>15</v>
      </c>
      <c r="AD296">
        <f t="shared" si="762"/>
        <v>18</v>
      </c>
      <c r="AE296">
        <f t="shared" si="763"/>
        <v>15</v>
      </c>
      <c r="AF296">
        <f t="shared" si="764"/>
        <v>18</v>
      </c>
      <c r="AG296">
        <f t="shared" si="765"/>
        <v>15</v>
      </c>
      <c r="AH296">
        <f t="shared" si="766"/>
        <v>18</v>
      </c>
      <c r="AI296">
        <f t="shared" si="767"/>
        <v>15</v>
      </c>
      <c r="AJ296">
        <f t="shared" si="768"/>
        <v>18</v>
      </c>
      <c r="AK296" t="str">
        <f t="shared" si="769"/>
        <v>3pm-6pm</v>
      </c>
      <c r="AL296" t="str">
        <f t="shared" si="770"/>
        <v>3pm-6pm</v>
      </c>
      <c r="AM296" t="str">
        <f t="shared" si="771"/>
        <v>3pm-6pm</v>
      </c>
      <c r="AN296" t="str">
        <f t="shared" si="772"/>
        <v>3pm-6pm</v>
      </c>
      <c r="AO296" t="str">
        <f t="shared" si="773"/>
        <v>3pm-6pm</v>
      </c>
      <c r="AP296" t="str">
        <f t="shared" si="774"/>
        <v>3pm-6pm</v>
      </c>
      <c r="AQ296" t="str">
        <f t="shared" si="775"/>
        <v>3pm-6pm</v>
      </c>
      <c r="AR296" t="s">
        <v>915</v>
      </c>
      <c r="AV296" s="4" t="s">
        <v>28</v>
      </c>
      <c r="AW296" s="4" t="s">
        <v>28</v>
      </c>
      <c r="AX296" s="8" t="str">
        <f t="shared" si="776"/>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96" t="str">
        <f t="shared" si="777"/>
        <v/>
      </c>
      <c r="AZ296" t="str">
        <f t="shared" si="778"/>
        <v/>
      </c>
      <c r="BA296" t="str">
        <f t="shared" si="779"/>
        <v/>
      </c>
      <c r="BB296" t="str">
        <f t="shared" si="780"/>
        <v>&lt;img src=@img/drinkicon.png@&gt;</v>
      </c>
      <c r="BC296" t="str">
        <f t="shared" si="781"/>
        <v>&lt;img src=@img/foodicon.png@&gt;</v>
      </c>
      <c r="BD296" t="str">
        <f t="shared" si="782"/>
        <v>&lt;img src=@img/drinkicon.png@&gt;&lt;img src=@img/foodicon.png@&gt;</v>
      </c>
      <c r="BE296" t="str">
        <f t="shared" si="783"/>
        <v>drink food  high dtc</v>
      </c>
      <c r="BF296" t="str">
        <f t="shared" si="784"/>
        <v>DTC</v>
      </c>
      <c r="BG296">
        <v>39.618811000000001</v>
      </c>
      <c r="BH296">
        <v>-104.90113700000001</v>
      </c>
      <c r="BI296" t="str">
        <f t="shared" si="785"/>
        <v>[39.618811,-104.901137],</v>
      </c>
      <c r="BK296" t="str">
        <f t="shared" si="788"/>
        <v/>
      </c>
    </row>
    <row r="297" spans="2:64" ht="18.75" customHeight="1" x14ac:dyDescent="0.25">
      <c r="B297" t="s">
        <v>104</v>
      </c>
      <c r="C297" t="s">
        <v>219</v>
      </c>
      <c r="E297" t="s">
        <v>953</v>
      </c>
      <c r="G297" t="s">
        <v>441</v>
      </c>
      <c r="H297" t="s">
        <v>332</v>
      </c>
      <c r="I297" t="s">
        <v>331</v>
      </c>
      <c r="J297" t="s">
        <v>332</v>
      </c>
      <c r="K297" t="s">
        <v>331</v>
      </c>
      <c r="L297" t="s">
        <v>332</v>
      </c>
      <c r="M297" t="s">
        <v>331</v>
      </c>
      <c r="N297" t="s">
        <v>332</v>
      </c>
      <c r="O297" t="s">
        <v>331</v>
      </c>
      <c r="P297" t="s">
        <v>332</v>
      </c>
      <c r="Q297" t="s">
        <v>331</v>
      </c>
      <c r="R297" t="s">
        <v>332</v>
      </c>
      <c r="S297" t="s">
        <v>331</v>
      </c>
      <c r="V297" t="s">
        <v>265</v>
      </c>
      <c r="W297">
        <f t="shared" si="755"/>
        <v>17</v>
      </c>
      <c r="X297">
        <f t="shared" si="756"/>
        <v>19</v>
      </c>
      <c r="Y297">
        <f t="shared" si="757"/>
        <v>17</v>
      </c>
      <c r="Z297">
        <f t="shared" si="758"/>
        <v>19</v>
      </c>
      <c r="AA297">
        <f t="shared" si="759"/>
        <v>17</v>
      </c>
      <c r="AB297">
        <f t="shared" si="760"/>
        <v>19</v>
      </c>
      <c r="AC297">
        <f t="shared" si="761"/>
        <v>17</v>
      </c>
      <c r="AD297">
        <f t="shared" si="762"/>
        <v>19</v>
      </c>
      <c r="AE297">
        <f t="shared" si="763"/>
        <v>17</v>
      </c>
      <c r="AF297">
        <f t="shared" si="764"/>
        <v>19</v>
      </c>
      <c r="AG297">
        <f t="shared" si="765"/>
        <v>17</v>
      </c>
      <c r="AH297">
        <f t="shared" si="766"/>
        <v>19</v>
      </c>
      <c r="AI297" t="str">
        <f t="shared" si="767"/>
        <v/>
      </c>
      <c r="AJ297" t="str">
        <f t="shared" si="768"/>
        <v/>
      </c>
      <c r="AK297" t="str">
        <f t="shared" si="769"/>
        <v>5pm-7pm</v>
      </c>
      <c r="AL297" t="str">
        <f t="shared" si="770"/>
        <v>5pm-7pm</v>
      </c>
      <c r="AM297" t="str">
        <f t="shared" si="771"/>
        <v>5pm-7pm</v>
      </c>
      <c r="AN297" t="str">
        <f t="shared" si="772"/>
        <v>5pm-7pm</v>
      </c>
      <c r="AO297" t="str">
        <f t="shared" si="773"/>
        <v>5pm-7pm</v>
      </c>
      <c r="AP297" t="str">
        <f t="shared" si="774"/>
        <v>5pm-7pm</v>
      </c>
      <c r="AQ297" t="str">
        <f t="shared" si="775"/>
        <v/>
      </c>
      <c r="AR297" s="10" t="s">
        <v>616</v>
      </c>
      <c r="AT297" t="s">
        <v>326</v>
      </c>
      <c r="AV297" t="s">
        <v>28</v>
      </c>
      <c r="AW297" t="s">
        <v>29</v>
      </c>
      <c r="AX297" s="8" t="str">
        <f t="shared" si="776"/>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97" t="str">
        <f t="shared" si="777"/>
        <v/>
      </c>
      <c r="AZ297" t="str">
        <f t="shared" si="778"/>
        <v>&lt;img src=@img/pets.png@&gt;</v>
      </c>
      <c r="BA297" t="str">
        <f t="shared" si="779"/>
        <v/>
      </c>
      <c r="BB297" t="str">
        <f t="shared" si="780"/>
        <v>&lt;img src=@img/drinkicon.png@&gt;</v>
      </c>
      <c r="BC297" t="str">
        <f t="shared" si="781"/>
        <v/>
      </c>
      <c r="BD297" t="str">
        <f t="shared" si="782"/>
        <v>&lt;img src=@img/pets.png@&gt;&lt;img src=@img/drinkicon.png@&gt;</v>
      </c>
      <c r="BE297" t="str">
        <f t="shared" si="783"/>
        <v>pet drink  high LoDo</v>
      </c>
      <c r="BF297" t="str">
        <f t="shared" si="784"/>
        <v>LoDo</v>
      </c>
      <c r="BG297">
        <v>39.748874000000001</v>
      </c>
      <c r="BH297">
        <v>-104.995526</v>
      </c>
      <c r="BI297" t="str">
        <f t="shared" si="785"/>
        <v>[39.748874,-104.995526],</v>
      </c>
      <c r="BK297" t="str">
        <f t="shared" si="788"/>
        <v/>
      </c>
      <c r="BL297" s="7"/>
    </row>
    <row r="298" spans="2:64" ht="18.75" customHeight="1" x14ac:dyDescent="0.25">
      <c r="B298" t="s">
        <v>842</v>
      </c>
      <c r="C298" t="s">
        <v>273</v>
      </c>
      <c r="E298" t="s">
        <v>952</v>
      </c>
      <c r="G298" s="8" t="s">
        <v>843</v>
      </c>
      <c r="H298">
        <v>1500</v>
      </c>
      <c r="I298">
        <v>1900</v>
      </c>
      <c r="J298">
        <v>1500</v>
      </c>
      <c r="K298">
        <v>1900</v>
      </c>
      <c r="L298">
        <v>1500</v>
      </c>
      <c r="M298">
        <v>1900</v>
      </c>
      <c r="N298">
        <v>1500</v>
      </c>
      <c r="O298">
        <v>1900</v>
      </c>
      <c r="P298">
        <v>1500</v>
      </c>
      <c r="Q298">
        <v>1900</v>
      </c>
      <c r="R298">
        <v>1500</v>
      </c>
      <c r="S298">
        <v>1900</v>
      </c>
      <c r="T298">
        <v>1500</v>
      </c>
      <c r="U298">
        <v>1900</v>
      </c>
      <c r="V298" t="s">
        <v>935</v>
      </c>
      <c r="W298">
        <f t="shared" si="755"/>
        <v>15</v>
      </c>
      <c r="X298">
        <f t="shared" si="756"/>
        <v>19</v>
      </c>
      <c r="Y298">
        <f t="shared" si="757"/>
        <v>15</v>
      </c>
      <c r="Z298">
        <f t="shared" si="758"/>
        <v>19</v>
      </c>
      <c r="AA298">
        <f t="shared" si="759"/>
        <v>15</v>
      </c>
      <c r="AB298">
        <f t="shared" si="760"/>
        <v>19</v>
      </c>
      <c r="AC298">
        <f t="shared" si="761"/>
        <v>15</v>
      </c>
      <c r="AD298">
        <f t="shared" si="762"/>
        <v>19</v>
      </c>
      <c r="AE298">
        <f t="shared" si="763"/>
        <v>15</v>
      </c>
      <c r="AF298">
        <f t="shared" si="764"/>
        <v>19</v>
      </c>
      <c r="AG298">
        <f t="shared" si="765"/>
        <v>15</v>
      </c>
      <c r="AH298">
        <f t="shared" si="766"/>
        <v>19</v>
      </c>
      <c r="AI298">
        <f t="shared" si="767"/>
        <v>15</v>
      </c>
      <c r="AJ298">
        <f t="shared" si="768"/>
        <v>19</v>
      </c>
      <c r="AK298" t="str">
        <f t="shared" si="769"/>
        <v>3pm-7pm</v>
      </c>
      <c r="AL298" t="str">
        <f t="shared" si="770"/>
        <v>3pm-7pm</v>
      </c>
      <c r="AM298" t="str">
        <f t="shared" si="771"/>
        <v>3pm-7pm</v>
      </c>
      <c r="AN298" t="str">
        <f t="shared" si="772"/>
        <v>3pm-7pm</v>
      </c>
      <c r="AO298" t="str">
        <f t="shared" si="773"/>
        <v>3pm-7pm</v>
      </c>
      <c r="AP298" t="str">
        <f t="shared" si="774"/>
        <v>3pm-7pm</v>
      </c>
      <c r="AQ298" t="str">
        <f t="shared" si="775"/>
        <v>3pm-7pm</v>
      </c>
      <c r="AR298" s="1" t="s">
        <v>934</v>
      </c>
      <c r="AV298" s="4" t="s">
        <v>28</v>
      </c>
      <c r="AW298" s="4" t="s">
        <v>29</v>
      </c>
      <c r="AX298" s="8" t="str">
        <f t="shared" si="776"/>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8" t="str">
        <f t="shared" si="777"/>
        <v/>
      </c>
      <c r="AZ298" t="str">
        <f t="shared" si="778"/>
        <v/>
      </c>
      <c r="BA298" t="str">
        <f t="shared" si="779"/>
        <v/>
      </c>
      <c r="BB298" t="str">
        <f t="shared" si="780"/>
        <v>&lt;img src=@img/drinkicon.png@&gt;</v>
      </c>
      <c r="BC298" t="str">
        <f t="shared" si="781"/>
        <v/>
      </c>
      <c r="BD298" t="str">
        <f t="shared" si="782"/>
        <v>&lt;img src=@img/drinkicon.png@&gt;</v>
      </c>
      <c r="BE298" t="str">
        <f t="shared" si="783"/>
        <v>drink  med Westminster</v>
      </c>
      <c r="BF298" t="str">
        <f t="shared" si="784"/>
        <v>Westminster</v>
      </c>
      <c r="BG298">
        <v>39.841503000000003</v>
      </c>
      <c r="BH298">
        <v>-105.05287199999999</v>
      </c>
      <c r="BI298" t="str">
        <f t="shared" si="785"/>
        <v>[39.841503,-105.052872],</v>
      </c>
      <c r="BK298" t="str">
        <f t="shared" si="788"/>
        <v/>
      </c>
    </row>
    <row r="299" spans="2:64" ht="18.75" customHeight="1" x14ac:dyDescent="0.25">
      <c r="B299" t="s">
        <v>778</v>
      </c>
      <c r="C299" t="s">
        <v>719</v>
      </c>
      <c r="E299" t="s">
        <v>953</v>
      </c>
      <c r="G299" s="8" t="s">
        <v>779</v>
      </c>
      <c r="J299">
        <v>1700</v>
      </c>
      <c r="K299">
        <v>1830</v>
      </c>
      <c r="L299">
        <v>1700</v>
      </c>
      <c r="M299">
        <v>1830</v>
      </c>
      <c r="N299">
        <v>1700</v>
      </c>
      <c r="O299">
        <v>1830</v>
      </c>
      <c r="P299">
        <v>1700</v>
      </c>
      <c r="Q299">
        <v>1830</v>
      </c>
      <c r="R299">
        <v>1600</v>
      </c>
      <c r="S299">
        <v>1830</v>
      </c>
      <c r="T299">
        <v>1600</v>
      </c>
      <c r="U299">
        <v>1830</v>
      </c>
      <c r="V299" s="8" t="s">
        <v>938</v>
      </c>
      <c r="W299" t="str">
        <f t="shared" si="755"/>
        <v/>
      </c>
      <c r="X299" t="str">
        <f t="shared" si="756"/>
        <v/>
      </c>
      <c r="Y299">
        <f t="shared" si="757"/>
        <v>17</v>
      </c>
      <c r="Z299">
        <f t="shared" si="758"/>
        <v>18.3</v>
      </c>
      <c r="AA299">
        <f t="shared" si="759"/>
        <v>17</v>
      </c>
      <c r="AB299">
        <f t="shared" si="760"/>
        <v>18.3</v>
      </c>
      <c r="AC299">
        <f t="shared" si="761"/>
        <v>17</v>
      </c>
      <c r="AD299">
        <f t="shared" si="762"/>
        <v>18.3</v>
      </c>
      <c r="AE299">
        <f t="shared" si="763"/>
        <v>17</v>
      </c>
      <c r="AF299">
        <f t="shared" si="764"/>
        <v>18.3</v>
      </c>
      <c r="AG299">
        <f t="shared" si="765"/>
        <v>16</v>
      </c>
      <c r="AH299">
        <f t="shared" si="766"/>
        <v>18.3</v>
      </c>
      <c r="AI299">
        <f t="shared" si="767"/>
        <v>16</v>
      </c>
      <c r="AJ299">
        <f t="shared" si="768"/>
        <v>18.3</v>
      </c>
      <c r="AK299" t="str">
        <f t="shared" si="769"/>
        <v/>
      </c>
      <c r="AL299" t="str">
        <f t="shared" si="770"/>
        <v>5pm-6.3pm</v>
      </c>
      <c r="AM299" t="str">
        <f t="shared" si="771"/>
        <v>5pm-6.3pm</v>
      </c>
      <c r="AN299" t="str">
        <f t="shared" si="772"/>
        <v>5pm-6.3pm</v>
      </c>
      <c r="AO299" t="str">
        <f t="shared" si="773"/>
        <v>5pm-6.3pm</v>
      </c>
      <c r="AP299" t="str">
        <f t="shared" si="774"/>
        <v>4pm-6.3pm</v>
      </c>
      <c r="AQ299" t="str">
        <f t="shared" si="775"/>
        <v>4pm-6.3pm</v>
      </c>
      <c r="AR299" t="s">
        <v>888</v>
      </c>
      <c r="AV299" s="4" t="s">
        <v>28</v>
      </c>
      <c r="AW299" s="4" t="s">
        <v>28</v>
      </c>
      <c r="AX299" s="8" t="str">
        <f t="shared" si="776"/>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9" t="str">
        <f t="shared" si="777"/>
        <v/>
      </c>
      <c r="AZ299" t="str">
        <f t="shared" si="778"/>
        <v/>
      </c>
      <c r="BA299" t="str">
        <f t="shared" si="779"/>
        <v/>
      </c>
      <c r="BB299" t="str">
        <f t="shared" si="780"/>
        <v>&lt;img src=@img/drinkicon.png@&gt;</v>
      </c>
      <c r="BC299" t="str">
        <f t="shared" si="781"/>
        <v>&lt;img src=@img/foodicon.png@&gt;</v>
      </c>
      <c r="BD299" t="str">
        <f t="shared" si="782"/>
        <v>&lt;img src=@img/drinkicon.png@&gt;&lt;img src=@img/foodicon.png@&gt;</v>
      </c>
      <c r="BE299" t="str">
        <f t="shared" si="783"/>
        <v>drink food  high highlands</v>
      </c>
      <c r="BF299" t="str">
        <f t="shared" si="784"/>
        <v>Highlands</v>
      </c>
      <c r="BG299">
        <v>39.772289000000001</v>
      </c>
      <c r="BH299">
        <v>-105.04432300000001</v>
      </c>
      <c r="BI299" t="str">
        <f t="shared" si="785"/>
        <v>[39.772289,-105.044323],</v>
      </c>
      <c r="BK299" t="str">
        <f t="shared" si="788"/>
        <v/>
      </c>
    </row>
    <row r="300" spans="2:64" ht="18.75" customHeight="1" x14ac:dyDescent="0.25">
      <c r="B300" t="s">
        <v>1307</v>
      </c>
      <c r="C300" t="s">
        <v>719</v>
      </c>
      <c r="E300" t="s">
        <v>952</v>
      </c>
      <c r="G300" t="s">
        <v>442</v>
      </c>
      <c r="H300" t="s">
        <v>328</v>
      </c>
      <c r="I300" t="s">
        <v>330</v>
      </c>
      <c r="J300" t="s">
        <v>328</v>
      </c>
      <c r="K300" t="s">
        <v>330</v>
      </c>
      <c r="L300" t="s">
        <v>328</v>
      </c>
      <c r="M300" t="s">
        <v>330</v>
      </c>
      <c r="N300" t="s">
        <v>328</v>
      </c>
      <c r="O300" t="s">
        <v>330</v>
      </c>
      <c r="P300" t="s">
        <v>328</v>
      </c>
      <c r="Q300" t="s">
        <v>330</v>
      </c>
      <c r="R300" t="s">
        <v>328</v>
      </c>
      <c r="S300" t="s">
        <v>330</v>
      </c>
      <c r="T300" t="s">
        <v>328</v>
      </c>
      <c r="U300" t="s">
        <v>330</v>
      </c>
      <c r="V300" t="s">
        <v>951</v>
      </c>
      <c r="W300">
        <f t="shared" si="755"/>
        <v>15</v>
      </c>
      <c r="X300">
        <f t="shared" si="756"/>
        <v>18</v>
      </c>
      <c r="Y300">
        <f t="shared" si="757"/>
        <v>15</v>
      </c>
      <c r="Z300">
        <f t="shared" si="758"/>
        <v>18</v>
      </c>
      <c r="AA300">
        <f t="shared" si="759"/>
        <v>15</v>
      </c>
      <c r="AB300">
        <f t="shared" si="760"/>
        <v>18</v>
      </c>
      <c r="AC300">
        <f t="shared" si="761"/>
        <v>15</v>
      </c>
      <c r="AD300">
        <f t="shared" si="762"/>
        <v>18</v>
      </c>
      <c r="AE300">
        <f t="shared" si="763"/>
        <v>15</v>
      </c>
      <c r="AF300">
        <f t="shared" si="764"/>
        <v>18</v>
      </c>
      <c r="AG300">
        <f t="shared" si="765"/>
        <v>15</v>
      </c>
      <c r="AH300">
        <f t="shared" si="766"/>
        <v>18</v>
      </c>
      <c r="AI300">
        <f t="shared" si="767"/>
        <v>15</v>
      </c>
      <c r="AJ300">
        <f t="shared" si="768"/>
        <v>18</v>
      </c>
      <c r="AK300" t="str">
        <f t="shared" si="769"/>
        <v>3pm-6pm</v>
      </c>
      <c r="AL300" t="str">
        <f t="shared" si="770"/>
        <v>3pm-6pm</v>
      </c>
      <c r="AM300" t="str">
        <f t="shared" si="771"/>
        <v>3pm-6pm</v>
      </c>
      <c r="AN300" t="str">
        <f t="shared" si="772"/>
        <v>3pm-6pm</v>
      </c>
      <c r="AO300" t="str">
        <f t="shared" si="773"/>
        <v>3pm-6pm</v>
      </c>
      <c r="AP300" t="str">
        <f t="shared" si="774"/>
        <v>3pm-6pm</v>
      </c>
      <c r="AQ300" t="str">
        <f t="shared" si="775"/>
        <v>3pm-6pm</v>
      </c>
      <c r="AR300" s="1" t="s">
        <v>617</v>
      </c>
      <c r="AV300" s="4" t="s">
        <v>28</v>
      </c>
      <c r="AW300" s="4" t="s">
        <v>28</v>
      </c>
      <c r="AX300" s="8" t="str">
        <f t="shared" si="776"/>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300" t="str">
        <f t="shared" si="777"/>
        <v/>
      </c>
      <c r="AZ300" t="str">
        <f t="shared" si="778"/>
        <v/>
      </c>
      <c r="BA300" t="str">
        <f t="shared" si="779"/>
        <v/>
      </c>
      <c r="BB300" t="str">
        <f t="shared" si="780"/>
        <v>&lt;img src=@img/drinkicon.png@&gt;</v>
      </c>
      <c r="BC300" t="str">
        <f t="shared" si="781"/>
        <v>&lt;img src=@img/foodicon.png@&gt;</v>
      </c>
      <c r="BD300" t="str">
        <f t="shared" si="782"/>
        <v>&lt;img src=@img/drinkicon.png@&gt;&lt;img src=@img/foodicon.png@&gt;</v>
      </c>
      <c r="BE300" t="str">
        <f t="shared" si="783"/>
        <v>drink food  med highlands</v>
      </c>
      <c r="BF300" t="str">
        <f t="shared" si="784"/>
        <v>Highlands</v>
      </c>
      <c r="BG300">
        <v>39.763078</v>
      </c>
      <c r="BH300">
        <v>-105.00387000000001</v>
      </c>
      <c r="BI300" t="str">
        <f t="shared" si="785"/>
        <v>[39.763078,-105.00387],</v>
      </c>
      <c r="BK300" t="str">
        <f t="shared" si="788"/>
        <v/>
      </c>
      <c r="BL300" s="7"/>
    </row>
    <row r="301" spans="2:64" ht="18.75" customHeight="1" x14ac:dyDescent="0.25">
      <c r="B301" t="s">
        <v>162</v>
      </c>
      <c r="C301" t="s">
        <v>525</v>
      </c>
      <c r="E301" t="s">
        <v>952</v>
      </c>
      <c r="G301" t="s">
        <v>188</v>
      </c>
      <c r="H301" t="s">
        <v>328</v>
      </c>
      <c r="I301" t="s">
        <v>330</v>
      </c>
      <c r="J301" t="s">
        <v>328</v>
      </c>
      <c r="K301" t="s">
        <v>330</v>
      </c>
      <c r="L301" t="s">
        <v>328</v>
      </c>
      <c r="M301" t="s">
        <v>330</v>
      </c>
      <c r="N301" t="s">
        <v>328</v>
      </c>
      <c r="O301" t="s">
        <v>330</v>
      </c>
      <c r="P301" t="s">
        <v>328</v>
      </c>
      <c r="Q301" t="s">
        <v>330</v>
      </c>
      <c r="R301" t="s">
        <v>328</v>
      </c>
      <c r="S301" t="s">
        <v>330</v>
      </c>
      <c r="T301" t="s">
        <v>328</v>
      </c>
      <c r="U301" t="s">
        <v>330</v>
      </c>
      <c r="V301" t="s">
        <v>939</v>
      </c>
      <c r="W301">
        <f t="shared" si="755"/>
        <v>15</v>
      </c>
      <c r="X301">
        <f t="shared" si="756"/>
        <v>18</v>
      </c>
      <c r="Y301">
        <f t="shared" si="757"/>
        <v>15</v>
      </c>
      <c r="Z301">
        <f t="shared" si="758"/>
        <v>18</v>
      </c>
      <c r="AA301">
        <f t="shared" si="759"/>
        <v>15</v>
      </c>
      <c r="AB301">
        <f t="shared" si="760"/>
        <v>18</v>
      </c>
      <c r="AC301">
        <f t="shared" si="761"/>
        <v>15</v>
      </c>
      <c r="AD301">
        <f t="shared" si="762"/>
        <v>18</v>
      </c>
      <c r="AE301">
        <f t="shared" si="763"/>
        <v>15</v>
      </c>
      <c r="AF301">
        <f t="shared" si="764"/>
        <v>18</v>
      </c>
      <c r="AG301">
        <f t="shared" si="765"/>
        <v>15</v>
      </c>
      <c r="AH301">
        <f t="shared" si="766"/>
        <v>18</v>
      </c>
      <c r="AI301">
        <f t="shared" si="767"/>
        <v>15</v>
      </c>
      <c r="AJ301">
        <f t="shared" si="768"/>
        <v>18</v>
      </c>
      <c r="AK301" t="str">
        <f t="shared" si="769"/>
        <v>3pm-6pm</v>
      </c>
      <c r="AL301" t="str">
        <f t="shared" si="770"/>
        <v>3pm-6pm</v>
      </c>
      <c r="AM301" t="str">
        <f t="shared" si="771"/>
        <v>3pm-6pm</v>
      </c>
      <c r="AN301" t="str">
        <f t="shared" si="772"/>
        <v>3pm-6pm</v>
      </c>
      <c r="AO301" t="str">
        <f t="shared" si="773"/>
        <v>3pm-6pm</v>
      </c>
      <c r="AP301" t="str">
        <f t="shared" si="774"/>
        <v>3pm-6pm</v>
      </c>
      <c r="AQ301" t="str">
        <f t="shared" si="775"/>
        <v>3pm-6pm</v>
      </c>
      <c r="AR301" t="s">
        <v>697</v>
      </c>
      <c r="AS301" t="s">
        <v>325</v>
      </c>
      <c r="AV301" t="s">
        <v>28</v>
      </c>
      <c r="AW301" t="s">
        <v>29</v>
      </c>
      <c r="AX301" s="8" t="str">
        <f t="shared" si="776"/>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301" t="str">
        <f t="shared" si="777"/>
        <v>&lt;img src=@img/outdoor.png@&gt;</v>
      </c>
      <c r="AZ301" t="str">
        <f t="shared" si="778"/>
        <v/>
      </c>
      <c r="BA301" t="str">
        <f t="shared" si="779"/>
        <v/>
      </c>
      <c r="BB301" t="str">
        <f t="shared" si="780"/>
        <v>&lt;img src=@img/drinkicon.png@&gt;</v>
      </c>
      <c r="BC301" t="str">
        <f t="shared" si="781"/>
        <v/>
      </c>
      <c r="BD301" t="str">
        <f t="shared" si="782"/>
        <v>&lt;img src=@img/outdoor.png@&gt;&lt;img src=@img/drinkicon.png@&gt;</v>
      </c>
      <c r="BE301" t="str">
        <f t="shared" si="783"/>
        <v>outdoor drink  med city</v>
      </c>
      <c r="BF301" t="str">
        <f t="shared" si="784"/>
        <v>City Park</v>
      </c>
      <c r="BG301">
        <v>39.74342</v>
      </c>
      <c r="BH301">
        <v>-104.96300599999999</v>
      </c>
      <c r="BI301" t="str">
        <f t="shared" si="785"/>
        <v>[39.74342,-104.963006],</v>
      </c>
      <c r="BK301" t="str">
        <f t="shared" si="788"/>
        <v/>
      </c>
      <c r="BL301" s="7"/>
    </row>
    <row r="302" spans="2:64" ht="18.75" customHeight="1" x14ac:dyDescent="0.25">
      <c r="B302" t="s">
        <v>105</v>
      </c>
      <c r="C302" t="s">
        <v>523</v>
      </c>
      <c r="E302" t="s">
        <v>952</v>
      </c>
      <c r="G302" t="s">
        <v>443</v>
      </c>
      <c r="H302" t="s">
        <v>328</v>
      </c>
      <c r="I302" t="s">
        <v>330</v>
      </c>
      <c r="J302" t="s">
        <v>328</v>
      </c>
      <c r="K302" t="s">
        <v>330</v>
      </c>
      <c r="L302" t="s">
        <v>328</v>
      </c>
      <c r="M302" t="s">
        <v>330</v>
      </c>
      <c r="N302" t="s">
        <v>328</v>
      </c>
      <c r="O302" t="s">
        <v>330</v>
      </c>
      <c r="P302" t="s">
        <v>328</v>
      </c>
      <c r="Q302" t="s">
        <v>330</v>
      </c>
      <c r="R302" t="s">
        <v>328</v>
      </c>
      <c r="S302" t="s">
        <v>330</v>
      </c>
      <c r="T302" t="s">
        <v>328</v>
      </c>
      <c r="U302" t="s">
        <v>330</v>
      </c>
      <c r="V302" t="s">
        <v>978</v>
      </c>
      <c r="W302">
        <f t="shared" si="755"/>
        <v>15</v>
      </c>
      <c r="X302">
        <f t="shared" si="756"/>
        <v>18</v>
      </c>
      <c r="Y302">
        <f t="shared" si="757"/>
        <v>15</v>
      </c>
      <c r="Z302">
        <f t="shared" si="758"/>
        <v>18</v>
      </c>
      <c r="AA302">
        <f t="shared" si="759"/>
        <v>15</v>
      </c>
      <c r="AB302">
        <f t="shared" si="760"/>
        <v>18</v>
      </c>
      <c r="AC302">
        <f t="shared" si="761"/>
        <v>15</v>
      </c>
      <c r="AD302">
        <f t="shared" si="762"/>
        <v>18</v>
      </c>
      <c r="AE302">
        <f t="shared" si="763"/>
        <v>15</v>
      </c>
      <c r="AF302">
        <f t="shared" si="764"/>
        <v>18</v>
      </c>
      <c r="AG302">
        <f t="shared" si="765"/>
        <v>15</v>
      </c>
      <c r="AH302">
        <f t="shared" si="766"/>
        <v>18</v>
      </c>
      <c r="AI302">
        <f t="shared" si="767"/>
        <v>15</v>
      </c>
      <c r="AJ302">
        <f t="shared" si="768"/>
        <v>18</v>
      </c>
      <c r="AK302" t="str">
        <f t="shared" si="769"/>
        <v>3pm-6pm</v>
      </c>
      <c r="AL302" t="str">
        <f t="shared" si="770"/>
        <v>3pm-6pm</v>
      </c>
      <c r="AM302" t="str">
        <f t="shared" si="771"/>
        <v>3pm-6pm</v>
      </c>
      <c r="AN302" t="str">
        <f t="shared" si="772"/>
        <v>3pm-6pm</v>
      </c>
      <c r="AO302" t="str">
        <f t="shared" si="773"/>
        <v>3pm-6pm</v>
      </c>
      <c r="AP302" t="str">
        <f t="shared" si="774"/>
        <v>3pm-6pm</v>
      </c>
      <c r="AQ302" t="str">
        <f t="shared" si="775"/>
        <v>3pm-6pm</v>
      </c>
      <c r="AR302" s="11" t="s">
        <v>618</v>
      </c>
      <c r="AV302" s="4" t="s">
        <v>28</v>
      </c>
      <c r="AW302" s="4" t="s">
        <v>28</v>
      </c>
      <c r="AX302" s="8" t="str">
        <f t="shared" si="776"/>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302" t="str">
        <f t="shared" si="777"/>
        <v/>
      </c>
      <c r="AZ302" t="str">
        <f t="shared" si="778"/>
        <v/>
      </c>
      <c r="BA302" t="str">
        <f t="shared" si="779"/>
        <v/>
      </c>
      <c r="BB302" t="str">
        <f t="shared" si="780"/>
        <v>&lt;img src=@img/drinkicon.png@&gt;</v>
      </c>
      <c r="BC302" t="str">
        <f t="shared" si="781"/>
        <v>&lt;img src=@img/foodicon.png@&gt;</v>
      </c>
      <c r="BD302" t="str">
        <f t="shared" si="782"/>
        <v>&lt;img src=@img/drinkicon.png@&gt;&lt;img src=@img/foodicon.png@&gt;</v>
      </c>
      <c r="BE302" t="str">
        <f t="shared" si="783"/>
        <v>drink food  med Cherry</v>
      </c>
      <c r="BF302" t="str">
        <f t="shared" si="784"/>
        <v>Cherry Creek</v>
      </c>
      <c r="BG302">
        <v>39.719614</v>
      </c>
      <c r="BH302">
        <v>-104.957384</v>
      </c>
      <c r="BI302" t="str">
        <f t="shared" si="785"/>
        <v>[39.719614,-104.957384],</v>
      </c>
      <c r="BK302" t="str">
        <f t="shared" si="788"/>
        <v/>
      </c>
      <c r="BL302" s="7"/>
    </row>
    <row r="303" spans="2:64" ht="18.75" customHeight="1" x14ac:dyDescent="0.25">
      <c r="B303" t="s">
        <v>106</v>
      </c>
      <c r="C303" t="s">
        <v>219</v>
      </c>
      <c r="E303" t="s">
        <v>952</v>
      </c>
      <c r="G303" t="s">
        <v>444</v>
      </c>
      <c r="J303" t="s">
        <v>328</v>
      </c>
      <c r="K303" t="s">
        <v>331</v>
      </c>
      <c r="L303" t="s">
        <v>328</v>
      </c>
      <c r="M303" t="s">
        <v>331</v>
      </c>
      <c r="N303" t="s">
        <v>328</v>
      </c>
      <c r="O303" t="s">
        <v>331</v>
      </c>
      <c r="P303" t="s">
        <v>328</v>
      </c>
      <c r="Q303" t="s">
        <v>331</v>
      </c>
      <c r="R303" t="s">
        <v>328</v>
      </c>
      <c r="S303" t="s">
        <v>331</v>
      </c>
      <c r="V303" t="s">
        <v>979</v>
      </c>
      <c r="W303" t="str">
        <f t="shared" si="755"/>
        <v/>
      </c>
      <c r="X303" t="str">
        <f t="shared" si="756"/>
        <v/>
      </c>
      <c r="Y303">
        <f t="shared" si="757"/>
        <v>15</v>
      </c>
      <c r="Z303">
        <f t="shared" si="758"/>
        <v>19</v>
      </c>
      <c r="AA303">
        <f t="shared" si="759"/>
        <v>15</v>
      </c>
      <c r="AB303">
        <f t="shared" si="760"/>
        <v>19</v>
      </c>
      <c r="AC303">
        <f t="shared" si="761"/>
        <v>15</v>
      </c>
      <c r="AD303">
        <f t="shared" si="762"/>
        <v>19</v>
      </c>
      <c r="AE303">
        <f t="shared" si="763"/>
        <v>15</v>
      </c>
      <c r="AF303">
        <f t="shared" si="764"/>
        <v>19</v>
      </c>
      <c r="AG303">
        <f t="shared" si="765"/>
        <v>15</v>
      </c>
      <c r="AH303">
        <f t="shared" si="766"/>
        <v>19</v>
      </c>
      <c r="AI303" t="str">
        <f t="shared" si="767"/>
        <v/>
      </c>
      <c r="AJ303" t="str">
        <f t="shared" si="768"/>
        <v/>
      </c>
      <c r="AK303" t="str">
        <f t="shared" si="769"/>
        <v/>
      </c>
      <c r="AL303" t="str">
        <f t="shared" si="770"/>
        <v>3pm-7pm</v>
      </c>
      <c r="AM303" t="str">
        <f t="shared" si="771"/>
        <v>3pm-7pm</v>
      </c>
      <c r="AN303" t="str">
        <f t="shared" si="772"/>
        <v>3pm-7pm</v>
      </c>
      <c r="AO303" t="str">
        <f t="shared" si="773"/>
        <v>3pm-7pm</v>
      </c>
      <c r="AP303" t="str">
        <f t="shared" si="774"/>
        <v>3pm-7pm</v>
      </c>
      <c r="AQ303" t="str">
        <f t="shared" si="775"/>
        <v/>
      </c>
      <c r="AR303" s="1" t="s">
        <v>619</v>
      </c>
      <c r="AV303" s="4" t="s">
        <v>28</v>
      </c>
      <c r="AW303" s="4" t="s">
        <v>28</v>
      </c>
      <c r="AX303" s="8" t="str">
        <f t="shared" si="776"/>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303" t="str">
        <f t="shared" si="777"/>
        <v/>
      </c>
      <c r="AZ303" t="str">
        <f t="shared" si="778"/>
        <v/>
      </c>
      <c r="BA303" t="str">
        <f t="shared" si="779"/>
        <v/>
      </c>
      <c r="BB303" t="str">
        <f t="shared" si="780"/>
        <v>&lt;img src=@img/drinkicon.png@&gt;</v>
      </c>
      <c r="BC303" t="str">
        <f t="shared" si="781"/>
        <v>&lt;img src=@img/foodicon.png@&gt;</v>
      </c>
      <c r="BD303" t="str">
        <f t="shared" si="782"/>
        <v>&lt;img src=@img/drinkicon.png@&gt;&lt;img src=@img/foodicon.png@&gt;</v>
      </c>
      <c r="BE303" t="str">
        <f t="shared" si="783"/>
        <v>drink food  med LoDo</v>
      </c>
      <c r="BF303" t="str">
        <f t="shared" si="784"/>
        <v>LoDo</v>
      </c>
      <c r="BG303">
        <v>39.752319</v>
      </c>
      <c r="BH303">
        <v>-105.00092600000001</v>
      </c>
      <c r="BI303" t="str">
        <f t="shared" si="785"/>
        <v>[39.752319,-105.000926],</v>
      </c>
      <c r="BK303" t="str">
        <f t="shared" si="788"/>
        <v/>
      </c>
      <c r="BL303" s="7"/>
    </row>
    <row r="304" spans="2:64" ht="18.75" customHeight="1" x14ac:dyDescent="0.25">
      <c r="B304" t="s">
        <v>152</v>
      </c>
      <c r="C304" t="s">
        <v>525</v>
      </c>
      <c r="E304" t="s">
        <v>952</v>
      </c>
      <c r="G304" t="s">
        <v>510</v>
      </c>
      <c r="W304" t="str">
        <f t="shared" si="755"/>
        <v/>
      </c>
      <c r="X304" t="str">
        <f t="shared" si="756"/>
        <v/>
      </c>
      <c r="Y304" t="str">
        <f t="shared" si="757"/>
        <v/>
      </c>
      <c r="Z304" t="str">
        <f t="shared" si="758"/>
        <v/>
      </c>
      <c r="AA304" t="str">
        <f t="shared" si="759"/>
        <v/>
      </c>
      <c r="AB304" t="str">
        <f t="shared" si="760"/>
        <v/>
      </c>
      <c r="AC304" t="str">
        <f t="shared" si="761"/>
        <v/>
      </c>
      <c r="AD304" t="str">
        <f t="shared" si="762"/>
        <v/>
      </c>
      <c r="AE304" t="str">
        <f t="shared" si="763"/>
        <v/>
      </c>
      <c r="AF304" t="str">
        <f t="shared" si="764"/>
        <v/>
      </c>
      <c r="AG304" t="str">
        <f t="shared" si="765"/>
        <v/>
      </c>
      <c r="AH304" t="str">
        <f t="shared" si="766"/>
        <v/>
      </c>
      <c r="AI304" t="str">
        <f t="shared" si="767"/>
        <v/>
      </c>
      <c r="AJ304" t="str">
        <f t="shared" si="768"/>
        <v/>
      </c>
      <c r="AK304" t="str">
        <f t="shared" si="769"/>
        <v/>
      </c>
      <c r="AL304" t="str">
        <f t="shared" si="770"/>
        <v/>
      </c>
      <c r="AM304" t="str">
        <f t="shared" si="771"/>
        <v/>
      </c>
      <c r="AN304" t="str">
        <f t="shared" si="772"/>
        <v/>
      </c>
      <c r="AO304" t="str">
        <f t="shared" si="773"/>
        <v/>
      </c>
      <c r="AP304" t="str">
        <f t="shared" si="774"/>
        <v/>
      </c>
      <c r="AQ304" t="str">
        <f t="shared" si="775"/>
        <v/>
      </c>
      <c r="AR304" t="s">
        <v>685</v>
      </c>
      <c r="AV304" t="s">
        <v>29</v>
      </c>
      <c r="AW304" t="s">
        <v>29</v>
      </c>
      <c r="AX304" s="8" t="str">
        <f t="shared" si="776"/>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304" t="str">
        <f t="shared" si="777"/>
        <v/>
      </c>
      <c r="AZ304" t="str">
        <f t="shared" si="778"/>
        <v/>
      </c>
      <c r="BA304" t="str">
        <f t="shared" si="779"/>
        <v/>
      </c>
      <c r="BB304" t="str">
        <f t="shared" si="780"/>
        <v/>
      </c>
      <c r="BC304" t="str">
        <f t="shared" si="781"/>
        <v/>
      </c>
      <c r="BD304" t="str">
        <f t="shared" si="782"/>
        <v/>
      </c>
      <c r="BE304" t="str">
        <f t="shared" si="783"/>
        <v xml:space="preserve"> med city</v>
      </c>
      <c r="BF304" t="str">
        <f t="shared" si="784"/>
        <v>City Park</v>
      </c>
      <c r="BG304">
        <v>39.743079000000002</v>
      </c>
      <c r="BH304">
        <v>-104.96820700000001</v>
      </c>
      <c r="BI304" t="str">
        <f t="shared" si="785"/>
        <v>[39.743079,-104.968207],</v>
      </c>
      <c r="BK304" t="str">
        <f t="shared" si="788"/>
        <v/>
      </c>
      <c r="BL304" s="7"/>
    </row>
    <row r="305" spans="2:64" ht="18.75" customHeight="1" x14ac:dyDescent="0.25">
      <c r="B305" t="s">
        <v>153</v>
      </c>
      <c r="C305" t="s">
        <v>719</v>
      </c>
      <c r="E305" t="s">
        <v>952</v>
      </c>
      <c r="G305" t="s">
        <v>511</v>
      </c>
      <c r="J305" t="s">
        <v>328</v>
      </c>
      <c r="K305" t="s">
        <v>330</v>
      </c>
      <c r="L305" t="s">
        <v>328</v>
      </c>
      <c r="M305" t="s">
        <v>330</v>
      </c>
      <c r="N305" t="s">
        <v>328</v>
      </c>
      <c r="O305" t="s">
        <v>330</v>
      </c>
      <c r="P305" t="s">
        <v>328</v>
      </c>
      <c r="Q305" t="s">
        <v>330</v>
      </c>
      <c r="R305" t="s">
        <v>328</v>
      </c>
      <c r="S305" t="s">
        <v>330</v>
      </c>
      <c r="W305" t="str">
        <f t="shared" si="755"/>
        <v/>
      </c>
      <c r="X305" t="str">
        <f t="shared" si="756"/>
        <v/>
      </c>
      <c r="Y305">
        <f t="shared" si="757"/>
        <v>15</v>
      </c>
      <c r="Z305">
        <f t="shared" si="758"/>
        <v>18</v>
      </c>
      <c r="AA305">
        <f t="shared" si="759"/>
        <v>15</v>
      </c>
      <c r="AB305">
        <f t="shared" si="760"/>
        <v>18</v>
      </c>
      <c r="AC305">
        <f t="shared" si="761"/>
        <v>15</v>
      </c>
      <c r="AD305">
        <f t="shared" si="762"/>
        <v>18</v>
      </c>
      <c r="AE305">
        <f t="shared" si="763"/>
        <v>15</v>
      </c>
      <c r="AF305">
        <f t="shared" si="764"/>
        <v>18</v>
      </c>
      <c r="AG305">
        <f t="shared" si="765"/>
        <v>15</v>
      </c>
      <c r="AH305">
        <f t="shared" si="766"/>
        <v>18</v>
      </c>
      <c r="AI305" t="str">
        <f t="shared" si="767"/>
        <v/>
      </c>
      <c r="AJ305" t="str">
        <f t="shared" si="768"/>
        <v/>
      </c>
      <c r="AK305" t="str">
        <f t="shared" si="769"/>
        <v/>
      </c>
      <c r="AL305" t="str">
        <f t="shared" si="770"/>
        <v>3pm-6pm</v>
      </c>
      <c r="AM305" t="str">
        <f t="shared" si="771"/>
        <v>3pm-6pm</v>
      </c>
      <c r="AN305" t="str">
        <f t="shared" si="772"/>
        <v>3pm-6pm</v>
      </c>
      <c r="AO305" t="str">
        <f t="shared" si="773"/>
        <v>3pm-6pm</v>
      </c>
      <c r="AP305" t="str">
        <f t="shared" si="774"/>
        <v>3pm-6pm</v>
      </c>
      <c r="AQ305" t="str">
        <f t="shared" si="775"/>
        <v/>
      </c>
      <c r="AR305" t="s">
        <v>686</v>
      </c>
      <c r="AV305" t="s">
        <v>29</v>
      </c>
      <c r="AW305" t="s">
        <v>29</v>
      </c>
      <c r="AX305" s="8" t="str">
        <f t="shared" si="776"/>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305" t="str">
        <f t="shared" si="777"/>
        <v/>
      </c>
      <c r="AZ305" t="str">
        <f t="shared" si="778"/>
        <v/>
      </c>
      <c r="BA305" t="str">
        <f t="shared" si="779"/>
        <v/>
      </c>
      <c r="BB305" t="str">
        <f t="shared" si="780"/>
        <v/>
      </c>
      <c r="BC305" t="str">
        <f t="shared" si="781"/>
        <v/>
      </c>
      <c r="BD305" t="str">
        <f t="shared" si="782"/>
        <v/>
      </c>
      <c r="BE305" t="str">
        <f t="shared" si="783"/>
        <v xml:space="preserve"> med highlands</v>
      </c>
      <c r="BF305" t="str">
        <f t="shared" si="784"/>
        <v>Highlands</v>
      </c>
      <c r="BG305">
        <v>39.761834</v>
      </c>
      <c r="BH305">
        <v>-105.032044</v>
      </c>
      <c r="BI305" t="str">
        <f t="shared" si="785"/>
        <v>[39.761834,-105.032044],</v>
      </c>
      <c r="BK305" t="str">
        <f t="shared" si="788"/>
        <v/>
      </c>
      <c r="BL305" s="7"/>
    </row>
    <row r="306" spans="2:64" ht="18.75" customHeight="1" x14ac:dyDescent="0.25">
      <c r="B306" t="s">
        <v>826</v>
      </c>
      <c r="C306" t="s">
        <v>273</v>
      </c>
      <c r="E306" t="s">
        <v>952</v>
      </c>
      <c r="G306" s="8" t="s">
        <v>828</v>
      </c>
      <c r="W306" t="str">
        <f t="shared" si="755"/>
        <v/>
      </c>
      <c r="X306" t="str">
        <f t="shared" si="756"/>
        <v/>
      </c>
      <c r="Y306" t="str">
        <f t="shared" si="757"/>
        <v/>
      </c>
      <c r="Z306" t="str">
        <f t="shared" si="758"/>
        <v/>
      </c>
      <c r="AA306" t="str">
        <f t="shared" si="759"/>
        <v/>
      </c>
      <c r="AB306" t="str">
        <f t="shared" si="760"/>
        <v/>
      </c>
      <c r="AC306" t="str">
        <f t="shared" si="761"/>
        <v/>
      </c>
      <c r="AD306" t="str">
        <f t="shared" si="762"/>
        <v/>
      </c>
      <c r="AE306" t="str">
        <f t="shared" si="763"/>
        <v/>
      </c>
      <c r="AF306" t="str">
        <f t="shared" si="764"/>
        <v/>
      </c>
      <c r="AG306" t="str">
        <f t="shared" si="765"/>
        <v/>
      </c>
      <c r="AH306" t="str">
        <f t="shared" si="766"/>
        <v/>
      </c>
      <c r="AI306" t="str">
        <f t="shared" si="767"/>
        <v/>
      </c>
      <c r="AJ306" t="str">
        <f t="shared" si="768"/>
        <v/>
      </c>
      <c r="AK306" t="str">
        <f t="shared" si="769"/>
        <v/>
      </c>
      <c r="AL306" t="str">
        <f t="shared" si="770"/>
        <v/>
      </c>
      <c r="AM306" t="str">
        <f t="shared" si="771"/>
        <v/>
      </c>
      <c r="AN306" t="str">
        <f t="shared" si="772"/>
        <v/>
      </c>
      <c r="AO306" t="str">
        <f t="shared" si="773"/>
        <v/>
      </c>
      <c r="AP306" t="str">
        <f t="shared" si="774"/>
        <v/>
      </c>
      <c r="AQ306" t="str">
        <f t="shared" si="775"/>
        <v/>
      </c>
      <c r="AX306" s="8" t="str">
        <f t="shared" si="776"/>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306" t="str">
        <f t="shared" si="777"/>
        <v/>
      </c>
      <c r="AZ306" t="str">
        <f t="shared" si="778"/>
        <v/>
      </c>
      <c r="BA306" t="str">
        <f t="shared" si="779"/>
        <v/>
      </c>
      <c r="BB306" t="str">
        <f t="shared" si="780"/>
        <v/>
      </c>
      <c r="BC306" t="str">
        <f t="shared" si="781"/>
        <v/>
      </c>
      <c r="BD306" t="str">
        <f t="shared" si="782"/>
        <v/>
      </c>
      <c r="BE306" t="str">
        <f t="shared" si="783"/>
        <v xml:space="preserve"> med Westminster</v>
      </c>
      <c r="BF306" t="str">
        <f t="shared" si="784"/>
        <v>Westminster</v>
      </c>
      <c r="BG306">
        <v>39.883797999999999</v>
      </c>
      <c r="BH306">
        <v>-105.074556</v>
      </c>
      <c r="BI306" t="str">
        <f t="shared" si="785"/>
        <v>[39.883798,-105.074556],</v>
      </c>
      <c r="BK306" t="str">
        <f t="shared" si="788"/>
        <v/>
      </c>
    </row>
    <row r="307" spans="2:64" ht="18.75" customHeight="1" x14ac:dyDescent="0.25">
      <c r="B307" t="s">
        <v>107</v>
      </c>
      <c r="C307" t="s">
        <v>219</v>
      </c>
      <c r="E307" t="s">
        <v>952</v>
      </c>
      <c r="G307" t="s">
        <v>446</v>
      </c>
      <c r="H307" t="s">
        <v>332</v>
      </c>
      <c r="I307" t="s">
        <v>329</v>
      </c>
      <c r="J307" t="s">
        <v>332</v>
      </c>
      <c r="K307" t="s">
        <v>329</v>
      </c>
      <c r="L307" t="s">
        <v>332</v>
      </c>
      <c r="M307" t="s">
        <v>329</v>
      </c>
      <c r="P307" t="s">
        <v>332</v>
      </c>
      <c r="Q307" t="s">
        <v>329</v>
      </c>
      <c r="R307" t="s">
        <v>332</v>
      </c>
      <c r="S307" t="s">
        <v>329</v>
      </c>
      <c r="T307" t="s">
        <v>332</v>
      </c>
      <c r="U307" t="s">
        <v>329</v>
      </c>
      <c r="V307" t="s">
        <v>266</v>
      </c>
      <c r="W307">
        <f t="shared" si="755"/>
        <v>17</v>
      </c>
      <c r="X307">
        <f t="shared" si="756"/>
        <v>18.3</v>
      </c>
      <c r="Y307">
        <f t="shared" si="757"/>
        <v>17</v>
      </c>
      <c r="Z307">
        <f t="shared" si="758"/>
        <v>18.3</v>
      </c>
      <c r="AA307">
        <f t="shared" si="759"/>
        <v>17</v>
      </c>
      <c r="AB307">
        <f t="shared" si="760"/>
        <v>18.3</v>
      </c>
      <c r="AC307" t="str">
        <f t="shared" si="761"/>
        <v/>
      </c>
      <c r="AD307" t="str">
        <f t="shared" si="762"/>
        <v/>
      </c>
      <c r="AE307">
        <f t="shared" si="763"/>
        <v>17</v>
      </c>
      <c r="AF307">
        <f t="shared" si="764"/>
        <v>18.3</v>
      </c>
      <c r="AG307">
        <f t="shared" si="765"/>
        <v>17</v>
      </c>
      <c r="AH307">
        <f t="shared" si="766"/>
        <v>18.3</v>
      </c>
      <c r="AI307">
        <f t="shared" si="767"/>
        <v>17</v>
      </c>
      <c r="AJ307">
        <f t="shared" si="768"/>
        <v>18.3</v>
      </c>
      <c r="AK307" t="str">
        <f t="shared" si="769"/>
        <v>5pm-6.3pm</v>
      </c>
      <c r="AL307" t="str">
        <f t="shared" si="770"/>
        <v>5pm-6.3pm</v>
      </c>
      <c r="AM307" t="str">
        <f t="shared" si="771"/>
        <v>5pm-6.3pm</v>
      </c>
      <c r="AN307" t="str">
        <f t="shared" si="772"/>
        <v/>
      </c>
      <c r="AO307" t="str">
        <f t="shared" si="773"/>
        <v>5pm-6.3pm</v>
      </c>
      <c r="AP307" t="str">
        <f t="shared" si="774"/>
        <v>5pm-6.3pm</v>
      </c>
      <c r="AQ307" t="str">
        <f t="shared" si="775"/>
        <v>5pm-6.3pm</v>
      </c>
      <c r="AR307" t="s">
        <v>621</v>
      </c>
      <c r="AV307" t="s">
        <v>28</v>
      </c>
      <c r="AW307" t="s">
        <v>28</v>
      </c>
      <c r="AX307" s="8" t="str">
        <f t="shared" si="776"/>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307" t="str">
        <f t="shared" si="777"/>
        <v/>
      </c>
      <c r="AZ307" t="str">
        <f t="shared" si="778"/>
        <v/>
      </c>
      <c r="BA307" t="str">
        <f t="shared" si="779"/>
        <v/>
      </c>
      <c r="BB307" t="str">
        <f t="shared" si="780"/>
        <v>&lt;img src=@img/drinkicon.png@&gt;</v>
      </c>
      <c r="BC307" t="str">
        <f t="shared" si="781"/>
        <v>&lt;img src=@img/foodicon.png@&gt;</v>
      </c>
      <c r="BD307" t="str">
        <f t="shared" si="782"/>
        <v>&lt;img src=@img/drinkicon.png@&gt;&lt;img src=@img/foodicon.png@&gt;</v>
      </c>
      <c r="BE307" t="str">
        <f t="shared" si="783"/>
        <v>drink food  med LoDo</v>
      </c>
      <c r="BF307" t="str">
        <f t="shared" si="784"/>
        <v>LoDo</v>
      </c>
      <c r="BG307">
        <v>39.753529</v>
      </c>
      <c r="BH307">
        <v>-105.001594</v>
      </c>
      <c r="BI307" t="str">
        <f t="shared" si="785"/>
        <v>[39.753529,-105.001594],</v>
      </c>
      <c r="BK307" t="str">
        <f t="shared" si="788"/>
        <v/>
      </c>
      <c r="BL307" s="7"/>
    </row>
    <row r="308" spans="2:64" ht="18.75" customHeight="1" x14ac:dyDescent="0.25">
      <c r="B308" t="s">
        <v>822</v>
      </c>
      <c r="C308" t="s">
        <v>273</v>
      </c>
      <c r="E308" t="s">
        <v>952</v>
      </c>
      <c r="G308" s="8" t="s">
        <v>823</v>
      </c>
      <c r="W308" t="str">
        <f t="shared" si="755"/>
        <v/>
      </c>
      <c r="X308" t="str">
        <f t="shared" si="756"/>
        <v/>
      </c>
      <c r="Y308" t="str">
        <f t="shared" si="757"/>
        <v/>
      </c>
      <c r="Z308" t="str">
        <f t="shared" si="758"/>
        <v/>
      </c>
      <c r="AA308" t="str">
        <f t="shared" si="759"/>
        <v/>
      </c>
      <c r="AB308" t="str">
        <f t="shared" si="760"/>
        <v/>
      </c>
      <c r="AC308" t="str">
        <f t="shared" si="761"/>
        <v/>
      </c>
      <c r="AD308" t="str">
        <f t="shared" si="762"/>
        <v/>
      </c>
      <c r="AE308" t="str">
        <f t="shared" si="763"/>
        <v/>
      </c>
      <c r="AF308" t="str">
        <f t="shared" si="764"/>
        <v/>
      </c>
      <c r="AG308" t="str">
        <f t="shared" si="765"/>
        <v/>
      </c>
      <c r="AH308" t="str">
        <f t="shared" si="766"/>
        <v/>
      </c>
      <c r="AI308" t="str">
        <f t="shared" si="767"/>
        <v/>
      </c>
      <c r="AJ308" t="str">
        <f t="shared" si="768"/>
        <v/>
      </c>
      <c r="AK308" t="str">
        <f t="shared" si="769"/>
        <v/>
      </c>
      <c r="AL308" t="str">
        <f t="shared" si="770"/>
        <v/>
      </c>
      <c r="AM308" t="str">
        <f t="shared" si="771"/>
        <v/>
      </c>
      <c r="AN308" t="str">
        <f t="shared" si="772"/>
        <v/>
      </c>
      <c r="AO308" t="str">
        <f t="shared" si="773"/>
        <v/>
      </c>
      <c r="AP308" t="str">
        <f t="shared" si="774"/>
        <v/>
      </c>
      <c r="AQ308" t="str">
        <f t="shared" si="775"/>
        <v/>
      </c>
      <c r="AR308" t="s">
        <v>921</v>
      </c>
      <c r="AV308" s="4" t="s">
        <v>29</v>
      </c>
      <c r="AW308" s="4" t="s">
        <v>29</v>
      </c>
      <c r="AX308" s="8" t="str">
        <f t="shared" si="776"/>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8" t="str">
        <f t="shared" si="777"/>
        <v/>
      </c>
      <c r="AZ308" t="str">
        <f t="shared" si="778"/>
        <v/>
      </c>
      <c r="BA308" t="str">
        <f t="shared" si="779"/>
        <v/>
      </c>
      <c r="BB308" t="str">
        <f t="shared" si="780"/>
        <v/>
      </c>
      <c r="BC308" t="str">
        <f t="shared" si="781"/>
        <v/>
      </c>
      <c r="BD308" t="str">
        <f t="shared" si="782"/>
        <v/>
      </c>
      <c r="BE308" t="str">
        <f t="shared" si="783"/>
        <v xml:space="preserve"> med Westminster</v>
      </c>
      <c r="BF308" t="str">
        <f t="shared" si="784"/>
        <v>Westminster</v>
      </c>
      <c r="BG308">
        <v>39.898896999999998</v>
      </c>
      <c r="BH308">
        <v>-105.053961</v>
      </c>
      <c r="BI308" t="str">
        <f t="shared" si="785"/>
        <v>[39.898897,-105.053961],</v>
      </c>
      <c r="BK308" t="str">
        <f t="shared" si="788"/>
        <v/>
      </c>
    </row>
    <row r="309" spans="2:64" ht="18.75" customHeight="1" x14ac:dyDescent="0.25">
      <c r="B309" t="s">
        <v>1322</v>
      </c>
      <c r="C309" t="s">
        <v>524</v>
      </c>
      <c r="E309" t="s">
        <v>952</v>
      </c>
      <c r="G309" t="s">
        <v>1321</v>
      </c>
      <c r="H309">
        <v>1130</v>
      </c>
      <c r="I309">
        <v>1700</v>
      </c>
      <c r="J309">
        <v>1400</v>
      </c>
      <c r="K309">
        <v>1800</v>
      </c>
      <c r="L309">
        <v>1400</v>
      </c>
      <c r="M309">
        <v>1800</v>
      </c>
      <c r="N309">
        <v>1400</v>
      </c>
      <c r="O309">
        <v>1800</v>
      </c>
      <c r="P309">
        <v>1400</v>
      </c>
      <c r="Q309">
        <v>1800</v>
      </c>
      <c r="R309">
        <v>1400</v>
      </c>
      <c r="S309">
        <v>1800</v>
      </c>
      <c r="T309">
        <v>1130</v>
      </c>
      <c r="U309">
        <v>1700</v>
      </c>
      <c r="V309" t="s">
        <v>1311</v>
      </c>
      <c r="W309">
        <v>11.3</v>
      </c>
      <c r="X309">
        <v>17</v>
      </c>
      <c r="Y309">
        <v>14</v>
      </c>
      <c r="Z309">
        <v>18</v>
      </c>
      <c r="AA309">
        <v>14</v>
      </c>
      <c r="AB309">
        <v>18</v>
      </c>
      <c r="AC309">
        <v>14</v>
      </c>
      <c r="AD309">
        <v>18</v>
      </c>
      <c r="AE309">
        <v>14</v>
      </c>
      <c r="AF309">
        <v>18</v>
      </c>
      <c r="AG309">
        <v>14</v>
      </c>
      <c r="AH309">
        <v>18</v>
      </c>
      <c r="AI309">
        <v>11.3</v>
      </c>
      <c r="AJ309">
        <v>17</v>
      </c>
      <c r="AK309" t="s">
        <v>1312</v>
      </c>
      <c r="AL309" t="s">
        <v>1313</v>
      </c>
      <c r="AM309" t="s">
        <v>1313</v>
      </c>
      <c r="AN309" t="s">
        <v>1313</v>
      </c>
      <c r="AO309" t="s">
        <v>1313</v>
      </c>
      <c r="AP309" t="s">
        <v>1313</v>
      </c>
      <c r="AQ309" t="s">
        <v>1312</v>
      </c>
      <c r="AV309" s="4" t="s">
        <v>28</v>
      </c>
      <c r="AW309" s="4" t="s">
        <v>28</v>
      </c>
      <c r="AX309" s="8" t="s">
        <v>1314</v>
      </c>
      <c r="BA309" t="s">
        <v>1315</v>
      </c>
      <c r="BB309" t="s">
        <v>1316</v>
      </c>
      <c r="BC309" t="s">
        <v>1317</v>
      </c>
      <c r="BD309" t="s">
        <v>1318</v>
      </c>
      <c r="BE309" t="s">
        <v>1319</v>
      </c>
      <c r="BF309" t="str">
        <f t="shared" si="784"/>
        <v>Washington Park</v>
      </c>
      <c r="BG309">
        <v>39.687829999999998</v>
      </c>
      <c r="BH309">
        <v>-104.98047</v>
      </c>
      <c r="BI309" t="s">
        <v>1320</v>
      </c>
    </row>
    <row r="310" spans="2:64" ht="18.75" customHeight="1" x14ac:dyDescent="0.25">
      <c r="B310" t="s">
        <v>1323</v>
      </c>
      <c r="C310" t="s">
        <v>936</v>
      </c>
      <c r="E310" t="s">
        <v>952</v>
      </c>
      <c r="G310" t="s">
        <v>1324</v>
      </c>
      <c r="H310">
        <v>1130</v>
      </c>
      <c r="I310">
        <v>1700</v>
      </c>
      <c r="J310">
        <v>1400</v>
      </c>
      <c r="K310">
        <v>1800</v>
      </c>
      <c r="L310">
        <v>1400</v>
      </c>
      <c r="M310">
        <v>1800</v>
      </c>
      <c r="N310">
        <v>1400</v>
      </c>
      <c r="O310">
        <v>1800</v>
      </c>
      <c r="P310">
        <v>1400</v>
      </c>
      <c r="Q310">
        <v>1800</v>
      </c>
      <c r="R310">
        <v>1400</v>
      </c>
      <c r="S310">
        <v>1800</v>
      </c>
      <c r="T310">
        <v>1130</v>
      </c>
      <c r="U310">
        <v>1700</v>
      </c>
      <c r="V310" t="s">
        <v>1311</v>
      </c>
      <c r="W310">
        <v>11.3</v>
      </c>
      <c r="X310">
        <v>17</v>
      </c>
      <c r="Y310">
        <v>14</v>
      </c>
      <c r="Z310">
        <v>18</v>
      </c>
      <c r="AA310">
        <v>14</v>
      </c>
      <c r="AB310">
        <v>18</v>
      </c>
      <c r="AC310">
        <v>14</v>
      </c>
      <c r="AD310">
        <v>18</v>
      </c>
      <c r="AE310">
        <v>14</v>
      </c>
      <c r="AF310">
        <v>18</v>
      </c>
      <c r="AG310">
        <v>14</v>
      </c>
      <c r="AH310">
        <v>18</v>
      </c>
      <c r="AI310">
        <v>11.3</v>
      </c>
      <c r="AJ310">
        <v>17</v>
      </c>
      <c r="AK310" t="s">
        <v>1312</v>
      </c>
      <c r="AL310" t="s">
        <v>1313</v>
      </c>
      <c r="AM310" t="s">
        <v>1313</v>
      </c>
      <c r="AN310" t="s">
        <v>1313</v>
      </c>
      <c r="AO310" t="s">
        <v>1313</v>
      </c>
      <c r="AP310" t="s">
        <v>1313</v>
      </c>
      <c r="AQ310" t="s">
        <v>1312</v>
      </c>
      <c r="AV310" s="4" t="s">
        <v>28</v>
      </c>
      <c r="AW310" s="4" t="s">
        <v>28</v>
      </c>
      <c r="AX310" s="8" t="s">
        <v>1314</v>
      </c>
      <c r="BA310" t="s">
        <v>1315</v>
      </c>
      <c r="BB310" t="s">
        <v>1316</v>
      </c>
      <c r="BC310" t="s">
        <v>1317</v>
      </c>
      <c r="BD310" t="s">
        <v>1318</v>
      </c>
      <c r="BE310" t="s">
        <v>1319</v>
      </c>
      <c r="BF310" t="str">
        <f t="shared" si="784"/>
        <v>Capital Hill</v>
      </c>
      <c r="BG310">
        <v>39.725409999999997</v>
      </c>
      <c r="BH310">
        <v>-104.97792</v>
      </c>
      <c r="BI310" t="s">
        <v>1320</v>
      </c>
    </row>
    <row r="311" spans="2:64" ht="18.75" customHeight="1" x14ac:dyDescent="0.25">
      <c r="B311" t="s">
        <v>154</v>
      </c>
      <c r="C311" t="s">
        <v>219</v>
      </c>
      <c r="E311" t="s">
        <v>953</v>
      </c>
      <c r="G311" t="s">
        <v>512</v>
      </c>
      <c r="J311" t="s">
        <v>328</v>
      </c>
      <c r="K311" t="s">
        <v>330</v>
      </c>
      <c r="L311" t="s">
        <v>328</v>
      </c>
      <c r="M311" t="s">
        <v>330</v>
      </c>
      <c r="N311" t="s">
        <v>328</v>
      </c>
      <c r="O311" t="s">
        <v>330</v>
      </c>
      <c r="P311" t="s">
        <v>328</v>
      </c>
      <c r="Q311" t="s">
        <v>330</v>
      </c>
      <c r="R311" t="s">
        <v>328</v>
      </c>
      <c r="S311" t="s">
        <v>330</v>
      </c>
      <c r="V311" t="s">
        <v>307</v>
      </c>
      <c r="W311" t="str">
        <f t="shared" si="755"/>
        <v/>
      </c>
      <c r="X311" t="str">
        <f t="shared" si="756"/>
        <v/>
      </c>
      <c r="Y311">
        <f t="shared" si="757"/>
        <v>15</v>
      </c>
      <c r="Z311">
        <f t="shared" si="758"/>
        <v>18</v>
      </c>
      <c r="AA311">
        <f t="shared" si="759"/>
        <v>15</v>
      </c>
      <c r="AB311">
        <f t="shared" si="760"/>
        <v>18</v>
      </c>
      <c r="AC311">
        <f t="shared" si="761"/>
        <v>15</v>
      </c>
      <c r="AD311">
        <f t="shared" si="762"/>
        <v>18</v>
      </c>
      <c r="AE311">
        <f t="shared" si="763"/>
        <v>15</v>
      </c>
      <c r="AF311">
        <f t="shared" si="764"/>
        <v>18</v>
      </c>
      <c r="AG311">
        <f t="shared" si="765"/>
        <v>15</v>
      </c>
      <c r="AH311">
        <f t="shared" si="766"/>
        <v>18</v>
      </c>
      <c r="AI311" t="str">
        <f t="shared" si="767"/>
        <v/>
      </c>
      <c r="AJ311" t="str">
        <f t="shared" si="768"/>
        <v/>
      </c>
      <c r="AK311" t="str">
        <f t="shared" si="769"/>
        <v/>
      </c>
      <c r="AL311" t="str">
        <f t="shared" si="770"/>
        <v>3pm-6pm</v>
      </c>
      <c r="AM311" t="str">
        <f t="shared" si="771"/>
        <v>3pm-6pm</v>
      </c>
      <c r="AN311" t="str">
        <f t="shared" si="772"/>
        <v>3pm-6pm</v>
      </c>
      <c r="AO311" t="str">
        <f t="shared" si="773"/>
        <v>3pm-6pm</v>
      </c>
      <c r="AP311" t="str">
        <f t="shared" si="774"/>
        <v>3pm-6pm</v>
      </c>
      <c r="AQ311" t="str">
        <f t="shared" si="775"/>
        <v/>
      </c>
      <c r="AR311" t="s">
        <v>687</v>
      </c>
      <c r="AV311" t="s">
        <v>28</v>
      </c>
      <c r="AW311" t="s">
        <v>28</v>
      </c>
      <c r="AX311" s="8" t="str">
        <f t="shared" si="776"/>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11" t="str">
        <f t="shared" si="777"/>
        <v/>
      </c>
      <c r="AZ311" t="str">
        <f t="shared" si="778"/>
        <v/>
      </c>
      <c r="BA311" t="str">
        <f t="shared" si="779"/>
        <v/>
      </c>
      <c r="BB311" t="str">
        <f t="shared" si="780"/>
        <v>&lt;img src=@img/drinkicon.png@&gt;</v>
      </c>
      <c r="BC311" t="str">
        <f t="shared" si="781"/>
        <v>&lt;img src=@img/foodicon.png@&gt;</v>
      </c>
      <c r="BD311" t="str">
        <f t="shared" si="782"/>
        <v>&lt;img src=@img/drinkicon.png@&gt;&lt;img src=@img/foodicon.png@&gt;</v>
      </c>
      <c r="BE311" t="str">
        <f t="shared" si="783"/>
        <v>drink food  high LoDo</v>
      </c>
      <c r="BF311" t="str">
        <f t="shared" si="784"/>
        <v>LoDo</v>
      </c>
      <c r="BG311">
        <v>39.752079999999999</v>
      </c>
      <c r="BH311">
        <v>-104.999194</v>
      </c>
      <c r="BI311" t="str">
        <f t="shared" si="785"/>
        <v>[39.75208,-104.999194],</v>
      </c>
      <c r="BK311" t="str">
        <f t="shared" si="788"/>
        <v/>
      </c>
      <c r="BL311" s="7"/>
    </row>
    <row r="312" spans="2:64" ht="18.75" customHeight="1" x14ac:dyDescent="0.25">
      <c r="B312" t="s">
        <v>1061</v>
      </c>
      <c r="C312" t="s">
        <v>936</v>
      </c>
      <c r="E312" t="s">
        <v>952</v>
      </c>
      <c r="G312" t="s">
        <v>1062</v>
      </c>
      <c r="H312">
        <v>1600</v>
      </c>
      <c r="I312">
        <v>2400</v>
      </c>
      <c r="J312">
        <v>1600</v>
      </c>
      <c r="K312">
        <v>2400</v>
      </c>
      <c r="L312">
        <v>1600</v>
      </c>
      <c r="M312">
        <v>2400</v>
      </c>
      <c r="N312">
        <v>1600</v>
      </c>
      <c r="O312">
        <v>2400</v>
      </c>
      <c r="P312">
        <v>1600</v>
      </c>
      <c r="Q312">
        <v>2400</v>
      </c>
      <c r="R312">
        <v>1600</v>
      </c>
      <c r="S312">
        <v>2400</v>
      </c>
      <c r="T312">
        <v>1600</v>
      </c>
      <c r="U312">
        <v>2400</v>
      </c>
      <c r="V312" t="s">
        <v>1064</v>
      </c>
      <c r="W312">
        <f t="shared" si="755"/>
        <v>16</v>
      </c>
      <c r="X312">
        <f t="shared" si="756"/>
        <v>24</v>
      </c>
      <c r="Y312">
        <f t="shared" si="757"/>
        <v>16</v>
      </c>
      <c r="Z312">
        <f t="shared" si="758"/>
        <v>24</v>
      </c>
      <c r="AA312">
        <f t="shared" si="759"/>
        <v>16</v>
      </c>
      <c r="AB312">
        <f t="shared" si="760"/>
        <v>24</v>
      </c>
      <c r="AC312">
        <f t="shared" si="761"/>
        <v>16</v>
      </c>
      <c r="AD312">
        <f t="shared" si="762"/>
        <v>24</v>
      </c>
      <c r="AE312">
        <f t="shared" si="763"/>
        <v>16</v>
      </c>
      <c r="AF312">
        <f t="shared" si="764"/>
        <v>24</v>
      </c>
      <c r="AG312">
        <f t="shared" si="765"/>
        <v>16</v>
      </c>
      <c r="AH312">
        <f t="shared" si="766"/>
        <v>24</v>
      </c>
      <c r="AI312">
        <f t="shared" si="767"/>
        <v>16</v>
      </c>
      <c r="AJ312">
        <f t="shared" si="768"/>
        <v>24</v>
      </c>
      <c r="AK312" t="str">
        <f t="shared" si="769"/>
        <v>4pm-12am</v>
      </c>
      <c r="AL312" t="str">
        <f t="shared" si="770"/>
        <v>4pm-12am</v>
      </c>
      <c r="AM312" t="str">
        <f t="shared" si="771"/>
        <v>4pm-12am</v>
      </c>
      <c r="AN312" t="str">
        <f t="shared" si="772"/>
        <v>4pm-12am</v>
      </c>
      <c r="AO312" t="str">
        <f t="shared" si="773"/>
        <v>4pm-12am</v>
      </c>
      <c r="AP312" t="str">
        <f t="shared" si="774"/>
        <v>4pm-12am</v>
      </c>
      <c r="AQ312" t="str">
        <f t="shared" si="775"/>
        <v>4pm-12am</v>
      </c>
      <c r="AR312" t="s">
        <v>1063</v>
      </c>
      <c r="AV312" s="4" t="s">
        <v>28</v>
      </c>
      <c r="AW312" s="4" t="s">
        <v>28</v>
      </c>
      <c r="AX312" s="8" t="str">
        <f t="shared" si="776"/>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12" t="str">
        <f t="shared" si="777"/>
        <v/>
      </c>
      <c r="AZ312" t="str">
        <f t="shared" si="778"/>
        <v/>
      </c>
      <c r="BA312" t="str">
        <f t="shared" si="779"/>
        <v/>
      </c>
      <c r="BB312" t="str">
        <f t="shared" si="780"/>
        <v>&lt;img src=@img/drinkicon.png@&gt;</v>
      </c>
      <c r="BC312" t="str">
        <f t="shared" si="781"/>
        <v>&lt;img src=@img/foodicon.png@&gt;</v>
      </c>
      <c r="BD312" t="str">
        <f t="shared" si="782"/>
        <v>&lt;img src=@img/drinkicon.png@&gt;&lt;img src=@img/foodicon.png@&gt;</v>
      </c>
      <c r="BE312" t="str">
        <f t="shared" si="783"/>
        <v>drink food  med capital</v>
      </c>
      <c r="BF312" t="str">
        <f t="shared" si="784"/>
        <v>Capital Hill</v>
      </c>
      <c r="BG312">
        <v>39.727409999999999</v>
      </c>
      <c r="BH312">
        <v>-104.98388</v>
      </c>
      <c r="BI312" t="str">
        <f t="shared" si="785"/>
        <v>[39.72741,-104.98388],</v>
      </c>
    </row>
    <row r="313" spans="2:64" ht="18.75" customHeight="1" x14ac:dyDescent="0.25">
      <c r="B313" t="s">
        <v>108</v>
      </c>
      <c r="C313" t="s">
        <v>219</v>
      </c>
      <c r="E313" t="s">
        <v>953</v>
      </c>
      <c r="G313" t="s">
        <v>447</v>
      </c>
      <c r="J313" t="s">
        <v>328</v>
      </c>
      <c r="K313" t="s">
        <v>329</v>
      </c>
      <c r="L313" t="s">
        <v>328</v>
      </c>
      <c r="M313" t="s">
        <v>329</v>
      </c>
      <c r="N313" t="s">
        <v>328</v>
      </c>
      <c r="O313" t="s">
        <v>329</v>
      </c>
      <c r="P313" t="s">
        <v>328</v>
      </c>
      <c r="Q313" t="s">
        <v>329</v>
      </c>
      <c r="R313" t="s">
        <v>328</v>
      </c>
      <c r="S313" t="s">
        <v>329</v>
      </c>
      <c r="V313" t="s">
        <v>267</v>
      </c>
      <c r="W313" t="str">
        <f t="shared" si="755"/>
        <v/>
      </c>
      <c r="X313" t="str">
        <f t="shared" si="756"/>
        <v/>
      </c>
      <c r="Y313">
        <f t="shared" si="757"/>
        <v>15</v>
      </c>
      <c r="Z313">
        <f t="shared" si="758"/>
        <v>18.3</v>
      </c>
      <c r="AA313">
        <f t="shared" si="759"/>
        <v>15</v>
      </c>
      <c r="AB313">
        <f t="shared" si="760"/>
        <v>18.3</v>
      </c>
      <c r="AC313">
        <f t="shared" si="761"/>
        <v>15</v>
      </c>
      <c r="AD313">
        <f t="shared" si="762"/>
        <v>18.3</v>
      </c>
      <c r="AE313">
        <f t="shared" si="763"/>
        <v>15</v>
      </c>
      <c r="AF313">
        <f t="shared" si="764"/>
        <v>18.3</v>
      </c>
      <c r="AG313">
        <f t="shared" si="765"/>
        <v>15</v>
      </c>
      <c r="AH313">
        <f t="shared" si="766"/>
        <v>18.3</v>
      </c>
      <c r="AI313" t="str">
        <f t="shared" si="767"/>
        <v/>
      </c>
      <c r="AJ313" t="str">
        <f t="shared" si="768"/>
        <v/>
      </c>
      <c r="AK313" t="str">
        <f t="shared" si="769"/>
        <v/>
      </c>
      <c r="AL313" t="str">
        <f t="shared" si="770"/>
        <v>3pm-6.3pm</v>
      </c>
      <c r="AM313" t="str">
        <f t="shared" si="771"/>
        <v>3pm-6.3pm</v>
      </c>
      <c r="AN313" t="str">
        <f t="shared" si="772"/>
        <v>3pm-6.3pm</v>
      </c>
      <c r="AO313" t="str">
        <f t="shared" si="773"/>
        <v>3pm-6.3pm</v>
      </c>
      <c r="AP313" t="str">
        <f t="shared" si="774"/>
        <v>3pm-6.3pm</v>
      </c>
      <c r="AQ313" t="str">
        <f t="shared" si="775"/>
        <v/>
      </c>
      <c r="AR313" s="2" t="s">
        <v>622</v>
      </c>
      <c r="AV313" s="4" t="s">
        <v>28</v>
      </c>
      <c r="AW313" s="4" t="s">
        <v>28</v>
      </c>
      <c r="AX313" s="8" t="str">
        <f t="shared" si="776"/>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13" t="str">
        <f t="shared" si="777"/>
        <v/>
      </c>
      <c r="AZ313" t="str">
        <f t="shared" si="778"/>
        <v/>
      </c>
      <c r="BA313" t="str">
        <f t="shared" si="779"/>
        <v/>
      </c>
      <c r="BB313" t="str">
        <f t="shared" si="780"/>
        <v>&lt;img src=@img/drinkicon.png@&gt;</v>
      </c>
      <c r="BC313" t="str">
        <f t="shared" si="781"/>
        <v>&lt;img src=@img/foodicon.png@&gt;</v>
      </c>
      <c r="BD313" t="str">
        <f t="shared" si="782"/>
        <v>&lt;img src=@img/drinkicon.png@&gt;&lt;img src=@img/foodicon.png@&gt;</v>
      </c>
      <c r="BE313" t="str">
        <f t="shared" si="783"/>
        <v>drink food  high LoDo</v>
      </c>
      <c r="BF313" t="str">
        <f t="shared" si="784"/>
        <v>LoDo</v>
      </c>
      <c r="BG313">
        <v>39.752625999999999</v>
      </c>
      <c r="BH313">
        <v>-104.996064</v>
      </c>
      <c r="BI313" t="str">
        <f t="shared" si="785"/>
        <v>[39.752626,-104.996064],</v>
      </c>
      <c r="BK313" t="str">
        <f>IF(BJ313&gt;0,"&lt;img src=@img/kidicon.png@&gt;","")</f>
        <v/>
      </c>
      <c r="BL313" s="7"/>
    </row>
    <row r="314" spans="2:64" ht="18.75" customHeight="1" x14ac:dyDescent="0.25">
      <c r="B314" t="s">
        <v>1280</v>
      </c>
      <c r="C314" t="s">
        <v>228</v>
      </c>
      <c r="E314" t="s">
        <v>952</v>
      </c>
      <c r="G314" t="s">
        <v>513</v>
      </c>
      <c r="J314" t="s">
        <v>335</v>
      </c>
      <c r="K314" t="s">
        <v>330</v>
      </c>
      <c r="L314" t="s">
        <v>335</v>
      </c>
      <c r="M314" t="s">
        <v>330</v>
      </c>
      <c r="N314" t="s">
        <v>335</v>
      </c>
      <c r="O314" t="s">
        <v>330</v>
      </c>
      <c r="P314" t="s">
        <v>335</v>
      </c>
      <c r="Q314" t="s">
        <v>330</v>
      </c>
      <c r="R314" t="s">
        <v>335</v>
      </c>
      <c r="S314" t="s">
        <v>330</v>
      </c>
      <c r="V314" t="s">
        <v>981</v>
      </c>
      <c r="W314" t="str">
        <f t="shared" si="755"/>
        <v/>
      </c>
      <c r="X314" t="str">
        <f t="shared" si="756"/>
        <v/>
      </c>
      <c r="Y314">
        <f t="shared" si="757"/>
        <v>16</v>
      </c>
      <c r="Z314">
        <f t="shared" si="758"/>
        <v>18</v>
      </c>
      <c r="AA314">
        <f t="shared" si="759"/>
        <v>16</v>
      </c>
      <c r="AB314">
        <f t="shared" si="760"/>
        <v>18</v>
      </c>
      <c r="AC314">
        <f t="shared" si="761"/>
        <v>16</v>
      </c>
      <c r="AD314">
        <f t="shared" si="762"/>
        <v>18</v>
      </c>
      <c r="AE314">
        <f t="shared" si="763"/>
        <v>16</v>
      </c>
      <c r="AF314">
        <f t="shared" si="764"/>
        <v>18</v>
      </c>
      <c r="AG314">
        <f t="shared" si="765"/>
        <v>16</v>
      </c>
      <c r="AH314">
        <f t="shared" si="766"/>
        <v>18</v>
      </c>
      <c r="AI314" t="str">
        <f t="shared" si="767"/>
        <v/>
      </c>
      <c r="AJ314" t="str">
        <f t="shared" si="768"/>
        <v/>
      </c>
      <c r="AK314" t="str">
        <f t="shared" si="769"/>
        <v/>
      </c>
      <c r="AL314" t="str">
        <f t="shared" si="770"/>
        <v>4pm-6pm</v>
      </c>
      <c r="AM314" t="str">
        <f t="shared" si="771"/>
        <v>4pm-6pm</v>
      </c>
      <c r="AN314" t="str">
        <f t="shared" si="772"/>
        <v>4pm-6pm</v>
      </c>
      <c r="AO314" t="str">
        <f t="shared" si="773"/>
        <v>4pm-6pm</v>
      </c>
      <c r="AP314" t="str">
        <f t="shared" si="774"/>
        <v>4pm-6pm</v>
      </c>
      <c r="AQ314" t="str">
        <f t="shared" si="775"/>
        <v/>
      </c>
      <c r="AR314" t="s">
        <v>688</v>
      </c>
      <c r="AS314" t="s">
        <v>325</v>
      </c>
      <c r="AV314" t="s">
        <v>28</v>
      </c>
      <c r="AW314" t="s">
        <v>28</v>
      </c>
      <c r="AX314" s="8" t="str">
        <f t="shared" si="776"/>
        <v>{
    'name': "ViewHouse Eatery, Bar and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14" t="str">
        <f t="shared" si="777"/>
        <v>&lt;img src=@img/outdoor.png@&gt;</v>
      </c>
      <c r="AZ314" t="str">
        <f t="shared" si="778"/>
        <v/>
      </c>
      <c r="BA314" t="str">
        <f t="shared" si="779"/>
        <v/>
      </c>
      <c r="BB314" t="str">
        <f t="shared" si="780"/>
        <v>&lt;img src=@img/drinkicon.png@&gt;</v>
      </c>
      <c r="BC314" t="str">
        <f t="shared" si="781"/>
        <v>&lt;img src=@img/foodicon.png@&gt;</v>
      </c>
      <c r="BD314" t="str">
        <f t="shared" si="782"/>
        <v>&lt;img src=@img/outdoor.png@&gt;&lt;img src=@img/drinkicon.png@&gt;&lt;img src=@img/foodicon.png@&gt;</v>
      </c>
      <c r="BE314" t="str">
        <f t="shared" si="783"/>
        <v>outdoor drink food  med Ballpark</v>
      </c>
      <c r="BF314" t="str">
        <f t="shared" si="784"/>
        <v>Ballpark</v>
      </c>
      <c r="BG314">
        <v>39.754089</v>
      </c>
      <c r="BH314">
        <v>-104.993309</v>
      </c>
      <c r="BI314" t="str">
        <f t="shared" si="785"/>
        <v>[39.754089,-104.993309],</v>
      </c>
      <c r="BK314" t="str">
        <f>IF(BJ314&gt;0,"&lt;img src=@img/kidicon.png@&gt;","")</f>
        <v/>
      </c>
      <c r="BL314" s="7"/>
    </row>
    <row r="315" spans="2:64" ht="18.75" customHeight="1" x14ac:dyDescent="0.25">
      <c r="B315" t="s">
        <v>155</v>
      </c>
      <c r="C315" t="s">
        <v>524</v>
      </c>
      <c r="E315" t="s">
        <v>952</v>
      </c>
      <c r="G315" t="s">
        <v>514</v>
      </c>
      <c r="J315" t="s">
        <v>335</v>
      </c>
      <c r="K315" t="s">
        <v>331</v>
      </c>
      <c r="L315" t="s">
        <v>335</v>
      </c>
      <c r="M315" t="s">
        <v>331</v>
      </c>
      <c r="N315" t="s">
        <v>335</v>
      </c>
      <c r="O315" t="s">
        <v>331</v>
      </c>
      <c r="P315" t="s">
        <v>335</v>
      </c>
      <c r="Q315" t="s">
        <v>331</v>
      </c>
      <c r="R315" t="s">
        <v>335</v>
      </c>
      <c r="S315" t="s">
        <v>331</v>
      </c>
      <c r="V315" t="s">
        <v>982</v>
      </c>
      <c r="W315" t="str">
        <f t="shared" si="755"/>
        <v/>
      </c>
      <c r="X315" t="str">
        <f t="shared" si="756"/>
        <v/>
      </c>
      <c r="Y315">
        <f t="shared" si="757"/>
        <v>16</v>
      </c>
      <c r="Z315">
        <f t="shared" si="758"/>
        <v>19</v>
      </c>
      <c r="AA315">
        <f t="shared" si="759"/>
        <v>16</v>
      </c>
      <c r="AB315">
        <f t="shared" si="760"/>
        <v>19</v>
      </c>
      <c r="AC315">
        <f t="shared" si="761"/>
        <v>16</v>
      </c>
      <c r="AD315">
        <f t="shared" si="762"/>
        <v>19</v>
      </c>
      <c r="AE315">
        <f t="shared" si="763"/>
        <v>16</v>
      </c>
      <c r="AF315">
        <f t="shared" si="764"/>
        <v>19</v>
      </c>
      <c r="AG315">
        <f t="shared" si="765"/>
        <v>16</v>
      </c>
      <c r="AH315">
        <f t="shared" si="766"/>
        <v>19</v>
      </c>
      <c r="AI315" t="str">
        <f t="shared" si="767"/>
        <v/>
      </c>
      <c r="AJ315" t="str">
        <f t="shared" si="768"/>
        <v/>
      </c>
      <c r="AK315" t="str">
        <f t="shared" si="769"/>
        <v/>
      </c>
      <c r="AL315" t="str">
        <f t="shared" si="770"/>
        <v>4pm-7pm</v>
      </c>
      <c r="AM315" t="str">
        <f t="shared" si="771"/>
        <v>4pm-7pm</v>
      </c>
      <c r="AN315" t="str">
        <f t="shared" si="772"/>
        <v>4pm-7pm</v>
      </c>
      <c r="AO315" t="str">
        <f t="shared" si="773"/>
        <v>4pm-7pm</v>
      </c>
      <c r="AP315" t="str">
        <f t="shared" si="774"/>
        <v>4pm-7pm</v>
      </c>
      <c r="AQ315" t="str">
        <f t="shared" si="775"/>
        <v/>
      </c>
      <c r="AR315" t="s">
        <v>689</v>
      </c>
      <c r="AV315" t="s">
        <v>28</v>
      </c>
      <c r="AW315" t="s">
        <v>28</v>
      </c>
      <c r="AX315" s="8" t="str">
        <f t="shared" si="776"/>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15" t="str">
        <f t="shared" si="777"/>
        <v/>
      </c>
      <c r="AZ315" t="str">
        <f t="shared" si="778"/>
        <v/>
      </c>
      <c r="BA315" t="str">
        <f t="shared" si="779"/>
        <v/>
      </c>
      <c r="BB315" t="str">
        <f t="shared" si="780"/>
        <v>&lt;img src=@img/drinkicon.png@&gt;</v>
      </c>
      <c r="BC315" t="str">
        <f t="shared" si="781"/>
        <v>&lt;img src=@img/foodicon.png@&gt;</v>
      </c>
      <c r="BD315" t="str">
        <f t="shared" si="782"/>
        <v>&lt;img src=@img/drinkicon.png@&gt;&lt;img src=@img/foodicon.png@&gt;</v>
      </c>
      <c r="BE315" t="str">
        <f t="shared" si="783"/>
        <v>drink food  med Washington</v>
      </c>
      <c r="BF315" t="str">
        <f t="shared" si="784"/>
        <v>Washington Park</v>
      </c>
      <c r="BG315">
        <v>39.692846000000003</v>
      </c>
      <c r="BH315">
        <v>-104.980251</v>
      </c>
      <c r="BI315" t="str">
        <f t="shared" si="785"/>
        <v>[39.692846,-104.980251],</v>
      </c>
      <c r="BK315" t="str">
        <f>IF(BJ315&gt;0,"&lt;img src=@img/kidicon.png@&gt;","")</f>
        <v/>
      </c>
      <c r="BL315" s="7"/>
    </row>
    <row r="316" spans="2:64" ht="18.75" customHeight="1" x14ac:dyDescent="0.25">
      <c r="B316" t="s">
        <v>1142</v>
      </c>
      <c r="C316" t="s">
        <v>719</v>
      </c>
      <c r="E316" t="s">
        <v>952</v>
      </c>
      <c r="G316" t="s">
        <v>1144</v>
      </c>
      <c r="H316">
        <v>1500</v>
      </c>
      <c r="I316">
        <v>1800</v>
      </c>
      <c r="L316">
        <v>1500</v>
      </c>
      <c r="M316">
        <v>1800</v>
      </c>
      <c r="N316">
        <v>1500</v>
      </c>
      <c r="O316">
        <v>1800</v>
      </c>
      <c r="P316">
        <v>1500</v>
      </c>
      <c r="Q316">
        <v>1800</v>
      </c>
      <c r="R316">
        <v>1500</v>
      </c>
      <c r="S316">
        <v>1800</v>
      </c>
      <c r="T316">
        <v>1500</v>
      </c>
      <c r="U316">
        <v>1800</v>
      </c>
      <c r="V316" t="s">
        <v>1143</v>
      </c>
      <c r="W316">
        <f t="shared" si="755"/>
        <v>15</v>
      </c>
      <c r="X316">
        <f t="shared" si="756"/>
        <v>18</v>
      </c>
      <c r="Y316" t="str">
        <f t="shared" si="757"/>
        <v/>
      </c>
      <c r="Z316" t="str">
        <f t="shared" si="758"/>
        <v/>
      </c>
      <c r="AA316">
        <f t="shared" si="759"/>
        <v>15</v>
      </c>
      <c r="AB316">
        <f t="shared" si="760"/>
        <v>18</v>
      </c>
      <c r="AC316">
        <f t="shared" si="761"/>
        <v>15</v>
      </c>
      <c r="AD316">
        <f t="shared" si="762"/>
        <v>18</v>
      </c>
      <c r="AE316">
        <f t="shared" si="763"/>
        <v>15</v>
      </c>
      <c r="AF316">
        <f t="shared" si="764"/>
        <v>18</v>
      </c>
      <c r="AG316">
        <f t="shared" si="765"/>
        <v>15</v>
      </c>
      <c r="AH316">
        <f t="shared" si="766"/>
        <v>18</v>
      </c>
      <c r="AI316">
        <f t="shared" si="767"/>
        <v>15</v>
      </c>
      <c r="AJ316">
        <f t="shared" si="768"/>
        <v>18</v>
      </c>
      <c r="AK316" t="str">
        <f t="shared" si="769"/>
        <v>3pm-6pm</v>
      </c>
      <c r="AL316" t="str">
        <f t="shared" si="770"/>
        <v/>
      </c>
      <c r="AM316" t="str">
        <f t="shared" si="771"/>
        <v>3pm-6pm</v>
      </c>
      <c r="AN316" t="str">
        <f t="shared" si="772"/>
        <v>3pm-6pm</v>
      </c>
      <c r="AO316" t="str">
        <f t="shared" si="773"/>
        <v>3pm-6pm</v>
      </c>
      <c r="AP316" t="str">
        <f t="shared" si="774"/>
        <v>3pm-6pm</v>
      </c>
      <c r="AQ316" t="str">
        <f t="shared" si="775"/>
        <v>3pm-6pm</v>
      </c>
      <c r="AV316" s="4" t="s">
        <v>28</v>
      </c>
      <c r="AW316" s="4" t="s">
        <v>28</v>
      </c>
      <c r="AX316" s="8" t="str">
        <f t="shared" si="776"/>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16" t="str">
        <f t="shared" si="777"/>
        <v/>
      </c>
      <c r="AZ316" t="str">
        <f t="shared" si="778"/>
        <v/>
      </c>
      <c r="BA316" t="str">
        <f t="shared" si="779"/>
        <v/>
      </c>
      <c r="BB316" t="str">
        <f t="shared" si="780"/>
        <v>&lt;img src=@img/drinkicon.png@&gt;</v>
      </c>
      <c r="BC316" t="str">
        <f t="shared" si="781"/>
        <v>&lt;img src=@img/foodicon.png@&gt;</v>
      </c>
      <c r="BD316" t="str">
        <f t="shared" si="782"/>
        <v>&lt;img src=@img/drinkicon.png@&gt;&lt;img src=@img/foodicon.png@&gt;</v>
      </c>
      <c r="BE316" t="str">
        <f t="shared" si="783"/>
        <v>drink food  med highlands</v>
      </c>
      <c r="BF316" t="str">
        <f t="shared" si="784"/>
        <v>Highlands</v>
      </c>
      <c r="BG316">
        <v>39.771419999999999</v>
      </c>
      <c r="BH316">
        <v>-105.04415</v>
      </c>
      <c r="BI316" t="str">
        <f t="shared" si="785"/>
        <v>[39.77142,-105.04415],</v>
      </c>
    </row>
    <row r="317" spans="2:64" ht="18.75" customHeight="1" x14ac:dyDescent="0.25">
      <c r="B317" t="s">
        <v>1306</v>
      </c>
      <c r="C317" t="s">
        <v>187</v>
      </c>
      <c r="E317" t="s">
        <v>952</v>
      </c>
      <c r="G317" t="s">
        <v>515</v>
      </c>
      <c r="J317" t="s">
        <v>335</v>
      </c>
      <c r="K317" t="s">
        <v>331</v>
      </c>
      <c r="L317" t="s">
        <v>335</v>
      </c>
      <c r="M317" t="s">
        <v>331</v>
      </c>
      <c r="N317" t="s">
        <v>335</v>
      </c>
      <c r="O317" t="s">
        <v>331</v>
      </c>
      <c r="P317" t="s">
        <v>335</v>
      </c>
      <c r="Q317" t="s">
        <v>331</v>
      </c>
      <c r="R317" t="s">
        <v>335</v>
      </c>
      <c r="S317" t="s">
        <v>331</v>
      </c>
      <c r="V317" t="s">
        <v>308</v>
      </c>
      <c r="W317" t="str">
        <f t="shared" si="755"/>
        <v/>
      </c>
      <c r="X317" t="str">
        <f t="shared" si="756"/>
        <v/>
      </c>
      <c r="Y317">
        <f t="shared" si="757"/>
        <v>16</v>
      </c>
      <c r="Z317">
        <f t="shared" si="758"/>
        <v>19</v>
      </c>
      <c r="AA317">
        <f t="shared" si="759"/>
        <v>16</v>
      </c>
      <c r="AB317">
        <f t="shared" si="760"/>
        <v>19</v>
      </c>
      <c r="AC317">
        <f t="shared" si="761"/>
        <v>16</v>
      </c>
      <c r="AD317">
        <f t="shared" si="762"/>
        <v>19</v>
      </c>
      <c r="AE317">
        <f t="shared" si="763"/>
        <v>16</v>
      </c>
      <c r="AF317">
        <f t="shared" si="764"/>
        <v>19</v>
      </c>
      <c r="AG317">
        <f t="shared" si="765"/>
        <v>16</v>
      </c>
      <c r="AH317">
        <f t="shared" si="766"/>
        <v>19</v>
      </c>
      <c r="AI317" t="str">
        <f t="shared" si="767"/>
        <v/>
      </c>
      <c r="AJ317" t="str">
        <f t="shared" si="768"/>
        <v/>
      </c>
      <c r="AK317" t="str">
        <f t="shared" si="769"/>
        <v/>
      </c>
      <c r="AL317" t="str">
        <f t="shared" si="770"/>
        <v>4pm-7pm</v>
      </c>
      <c r="AM317" t="str">
        <f t="shared" si="771"/>
        <v>4pm-7pm</v>
      </c>
      <c r="AN317" t="str">
        <f t="shared" si="772"/>
        <v>4pm-7pm</v>
      </c>
      <c r="AO317" t="str">
        <f t="shared" si="773"/>
        <v>4pm-7pm</v>
      </c>
      <c r="AP317" t="str">
        <f t="shared" si="774"/>
        <v>4pm-7pm</v>
      </c>
      <c r="AQ317" t="str">
        <f t="shared" si="775"/>
        <v/>
      </c>
      <c r="AR317" t="s">
        <v>690</v>
      </c>
      <c r="AV317" t="s">
        <v>28</v>
      </c>
      <c r="AW317" t="s">
        <v>28</v>
      </c>
      <c r="AX317" s="8" t="str">
        <f t="shared" si="776"/>
        <v>{
    'name': "Walnut Room",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17" t="str">
        <f t="shared" si="777"/>
        <v/>
      </c>
      <c r="AZ317" t="str">
        <f t="shared" si="778"/>
        <v/>
      </c>
      <c r="BA317" t="str">
        <f t="shared" si="779"/>
        <v/>
      </c>
      <c r="BB317" t="str">
        <f t="shared" si="780"/>
        <v>&lt;img src=@img/drinkicon.png@&gt;</v>
      </c>
      <c r="BC317" t="str">
        <f t="shared" si="781"/>
        <v>&lt;img src=@img/foodicon.png@&gt;</v>
      </c>
      <c r="BD317" t="str">
        <f t="shared" si="782"/>
        <v>&lt;img src=@img/drinkicon.png@&gt;&lt;img src=@img/foodicon.png@&gt;</v>
      </c>
      <c r="BE317" t="str">
        <f t="shared" si="783"/>
        <v>drink food  med RiNo</v>
      </c>
      <c r="BF317" t="str">
        <f t="shared" si="784"/>
        <v>RiNo</v>
      </c>
      <c r="BG317">
        <v>39.764623</v>
      </c>
      <c r="BH317">
        <v>-104.979821</v>
      </c>
      <c r="BI317" t="str">
        <f t="shared" si="785"/>
        <v>[39.764623,-104.979821],</v>
      </c>
      <c r="BK317" t="str">
        <f t="shared" ref="BK317:BK323" si="789">IF(BJ317&gt;0,"&lt;img src=@img/kidicon.png@&gt;","")</f>
        <v/>
      </c>
      <c r="BL317" s="7"/>
    </row>
    <row r="318" spans="2:64" ht="18.75" customHeight="1" x14ac:dyDescent="0.25">
      <c r="B318" t="s">
        <v>109</v>
      </c>
      <c r="C318" t="s">
        <v>524</v>
      </c>
      <c r="E318" t="s">
        <v>952</v>
      </c>
      <c r="G318" t="s">
        <v>448</v>
      </c>
      <c r="H318" t="s">
        <v>332</v>
      </c>
      <c r="I318" t="s">
        <v>331</v>
      </c>
      <c r="L318" t="s">
        <v>332</v>
      </c>
      <c r="M318" t="s">
        <v>331</v>
      </c>
      <c r="N318" t="s">
        <v>332</v>
      </c>
      <c r="O318" t="s">
        <v>331</v>
      </c>
      <c r="P318" t="s">
        <v>332</v>
      </c>
      <c r="Q318" t="s">
        <v>331</v>
      </c>
      <c r="T318" t="s">
        <v>332</v>
      </c>
      <c r="U318" t="s">
        <v>331</v>
      </c>
      <c r="V318" t="s">
        <v>983</v>
      </c>
      <c r="W318">
        <f t="shared" si="755"/>
        <v>17</v>
      </c>
      <c r="X318">
        <f t="shared" si="756"/>
        <v>19</v>
      </c>
      <c r="Y318" t="str">
        <f t="shared" si="757"/>
        <v/>
      </c>
      <c r="Z318" t="str">
        <f t="shared" si="758"/>
        <v/>
      </c>
      <c r="AA318">
        <f t="shared" si="759"/>
        <v>17</v>
      </c>
      <c r="AB318">
        <f t="shared" si="760"/>
        <v>19</v>
      </c>
      <c r="AC318">
        <f t="shared" si="761"/>
        <v>17</v>
      </c>
      <c r="AD318">
        <f t="shared" si="762"/>
        <v>19</v>
      </c>
      <c r="AE318">
        <f t="shared" si="763"/>
        <v>17</v>
      </c>
      <c r="AF318">
        <f t="shared" si="764"/>
        <v>19</v>
      </c>
      <c r="AG318" t="str">
        <f t="shared" si="765"/>
        <v/>
      </c>
      <c r="AH318" t="str">
        <f t="shared" si="766"/>
        <v/>
      </c>
      <c r="AI318">
        <f t="shared" si="767"/>
        <v>17</v>
      </c>
      <c r="AJ318">
        <f t="shared" si="768"/>
        <v>19</v>
      </c>
      <c r="AK318" t="str">
        <f t="shared" si="769"/>
        <v>5pm-7pm</v>
      </c>
      <c r="AL318" t="str">
        <f t="shared" si="770"/>
        <v/>
      </c>
      <c r="AM318" t="str">
        <f t="shared" si="771"/>
        <v>5pm-7pm</v>
      </c>
      <c r="AN318" t="str">
        <f t="shared" si="772"/>
        <v>5pm-7pm</v>
      </c>
      <c r="AO318" t="str">
        <f t="shared" si="773"/>
        <v>5pm-7pm</v>
      </c>
      <c r="AP318" t="str">
        <f t="shared" si="774"/>
        <v/>
      </c>
      <c r="AQ318" t="str">
        <f t="shared" si="775"/>
        <v>5pm-7pm</v>
      </c>
      <c r="AR318" s="1" t="s">
        <v>623</v>
      </c>
      <c r="AT318" t="s">
        <v>326</v>
      </c>
      <c r="AV318" s="4" t="s">
        <v>28</v>
      </c>
      <c r="AW318" s="4" t="s">
        <v>28</v>
      </c>
      <c r="AX318" s="8" t="str">
        <f t="shared" si="776"/>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18" t="str">
        <f t="shared" si="777"/>
        <v/>
      </c>
      <c r="AZ318" t="str">
        <f t="shared" si="778"/>
        <v>&lt;img src=@img/pets.png@&gt;</v>
      </c>
      <c r="BA318" t="str">
        <f t="shared" si="779"/>
        <v/>
      </c>
      <c r="BB318" t="str">
        <f t="shared" si="780"/>
        <v>&lt;img src=@img/drinkicon.png@&gt;</v>
      </c>
      <c r="BC318" t="str">
        <f t="shared" si="781"/>
        <v>&lt;img src=@img/foodicon.png@&gt;</v>
      </c>
      <c r="BD318" t="str">
        <f t="shared" si="782"/>
        <v>&lt;img src=@img/pets.png@&gt;&lt;img src=@img/drinkicon.png@&gt;&lt;img src=@img/foodicon.png@&gt;</v>
      </c>
      <c r="BE318" t="str">
        <f t="shared" si="783"/>
        <v>pet drink food  med Washington</v>
      </c>
      <c r="BF318" t="str">
        <f t="shared" si="784"/>
        <v>Washington Park</v>
      </c>
      <c r="BG318">
        <v>39.696769000000003</v>
      </c>
      <c r="BH318">
        <v>-104.961474</v>
      </c>
      <c r="BI318" t="str">
        <f t="shared" si="785"/>
        <v>[39.696769,-104.961474],</v>
      </c>
      <c r="BK318" t="str">
        <f t="shared" si="789"/>
        <v/>
      </c>
      <c r="BL318" s="7"/>
    </row>
    <row r="319" spans="2:64" ht="18.75" customHeight="1" x14ac:dyDescent="0.25">
      <c r="B319" t="s">
        <v>1281</v>
      </c>
      <c r="C319" t="s">
        <v>719</v>
      </c>
      <c r="E319" t="s">
        <v>952</v>
      </c>
      <c r="G319" t="s">
        <v>449</v>
      </c>
      <c r="H319" t="s">
        <v>338</v>
      </c>
      <c r="I319" t="s">
        <v>336</v>
      </c>
      <c r="J319" t="s">
        <v>338</v>
      </c>
      <c r="K319" t="s">
        <v>336</v>
      </c>
      <c r="L319" t="s">
        <v>338</v>
      </c>
      <c r="M319" t="s">
        <v>336</v>
      </c>
      <c r="N319" t="s">
        <v>338</v>
      </c>
      <c r="O319" t="s">
        <v>336</v>
      </c>
      <c r="P319" t="s">
        <v>338</v>
      </c>
      <c r="Q319" t="s">
        <v>336</v>
      </c>
      <c r="R319" t="s">
        <v>338</v>
      </c>
      <c r="S319" t="s">
        <v>336</v>
      </c>
      <c r="T319" t="s">
        <v>338</v>
      </c>
      <c r="U319" t="s">
        <v>339</v>
      </c>
      <c r="V319" t="s">
        <v>268</v>
      </c>
      <c r="W319">
        <f t="shared" si="755"/>
        <v>14</v>
      </c>
      <c r="X319">
        <f t="shared" si="756"/>
        <v>21</v>
      </c>
      <c r="Y319">
        <f t="shared" si="757"/>
        <v>14</v>
      </c>
      <c r="Z319">
        <f t="shared" si="758"/>
        <v>21</v>
      </c>
      <c r="AA319">
        <f t="shared" si="759"/>
        <v>14</v>
      </c>
      <c r="AB319">
        <f t="shared" si="760"/>
        <v>21</v>
      </c>
      <c r="AC319">
        <f t="shared" si="761"/>
        <v>14</v>
      </c>
      <c r="AD319">
        <f t="shared" si="762"/>
        <v>21</v>
      </c>
      <c r="AE319">
        <f t="shared" si="763"/>
        <v>14</v>
      </c>
      <c r="AF319">
        <f t="shared" si="764"/>
        <v>21</v>
      </c>
      <c r="AG319">
        <f t="shared" si="765"/>
        <v>14</v>
      </c>
      <c r="AH319">
        <f t="shared" si="766"/>
        <v>21</v>
      </c>
      <c r="AI319">
        <f t="shared" si="767"/>
        <v>14</v>
      </c>
      <c r="AJ319">
        <f t="shared" si="768"/>
        <v>22</v>
      </c>
      <c r="AK319" t="str">
        <f t="shared" si="769"/>
        <v>2pm-9pm</v>
      </c>
      <c r="AL319" t="str">
        <f t="shared" si="770"/>
        <v>2pm-9pm</v>
      </c>
      <c r="AM319" t="str">
        <f t="shared" si="771"/>
        <v>2pm-9pm</v>
      </c>
      <c r="AN319" t="str">
        <f t="shared" si="772"/>
        <v>2pm-9pm</v>
      </c>
      <c r="AO319" t="str">
        <f t="shared" si="773"/>
        <v>2pm-9pm</v>
      </c>
      <c r="AP319" t="str">
        <f t="shared" si="774"/>
        <v>2pm-9pm</v>
      </c>
      <c r="AQ319" t="str">
        <f t="shared" si="775"/>
        <v>2pm-10pm</v>
      </c>
      <c r="AR319" t="s">
        <v>624</v>
      </c>
      <c r="AV319" s="4" t="s">
        <v>28</v>
      </c>
      <c r="AW319" s="4" t="s">
        <v>29</v>
      </c>
      <c r="AX319" s="8" t="str">
        <f t="shared" si="776"/>
        <v>{
    'name': "West 29th Restaurant and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19" t="str">
        <f t="shared" si="777"/>
        <v/>
      </c>
      <c r="AZ319" t="str">
        <f t="shared" si="778"/>
        <v/>
      </c>
      <c r="BA319" t="str">
        <f t="shared" si="779"/>
        <v/>
      </c>
      <c r="BB319" t="str">
        <f t="shared" si="780"/>
        <v>&lt;img src=@img/drinkicon.png@&gt;</v>
      </c>
      <c r="BC319" t="str">
        <f t="shared" si="781"/>
        <v/>
      </c>
      <c r="BD319" t="str">
        <f t="shared" si="782"/>
        <v>&lt;img src=@img/drinkicon.png@&gt;</v>
      </c>
      <c r="BE319" t="str">
        <f t="shared" si="783"/>
        <v>drink  med highlands</v>
      </c>
      <c r="BF319" t="str">
        <f t="shared" si="784"/>
        <v>Highlands</v>
      </c>
      <c r="BG319">
        <v>39.758243</v>
      </c>
      <c r="BH319">
        <v>-105.05743099999999</v>
      </c>
      <c r="BI319" t="str">
        <f t="shared" si="785"/>
        <v>[39.758243,-105.057431],</v>
      </c>
      <c r="BK319" t="str">
        <f t="shared" si="789"/>
        <v/>
      </c>
      <c r="BL319" s="7"/>
    </row>
    <row r="320" spans="2:64" ht="18.75" customHeight="1" x14ac:dyDescent="0.25">
      <c r="B320" t="s">
        <v>784</v>
      </c>
      <c r="C320" t="s">
        <v>719</v>
      </c>
      <c r="E320" t="s">
        <v>952</v>
      </c>
      <c r="G320" s="8" t="s">
        <v>785</v>
      </c>
      <c r="H320">
        <v>1200</v>
      </c>
      <c r="I320">
        <v>1800</v>
      </c>
      <c r="J320">
        <v>1600</v>
      </c>
      <c r="K320">
        <v>2400</v>
      </c>
      <c r="L320">
        <v>1500</v>
      </c>
      <c r="M320">
        <v>1900</v>
      </c>
      <c r="N320">
        <v>1500</v>
      </c>
      <c r="O320">
        <v>1900</v>
      </c>
      <c r="P320">
        <v>1500</v>
      </c>
      <c r="Q320">
        <v>1900</v>
      </c>
      <c r="R320">
        <v>1500</v>
      </c>
      <c r="S320">
        <v>1900</v>
      </c>
      <c r="T320">
        <v>1200</v>
      </c>
      <c r="U320">
        <v>1800</v>
      </c>
      <c r="V320" s="8" t="s">
        <v>892</v>
      </c>
      <c r="W320">
        <f t="shared" si="755"/>
        <v>12</v>
      </c>
      <c r="X320">
        <f t="shared" si="756"/>
        <v>18</v>
      </c>
      <c r="Y320">
        <f t="shared" si="757"/>
        <v>16</v>
      </c>
      <c r="Z320">
        <f t="shared" si="758"/>
        <v>24</v>
      </c>
      <c r="AA320">
        <f t="shared" si="759"/>
        <v>15</v>
      </c>
      <c r="AB320">
        <f t="shared" si="760"/>
        <v>19</v>
      </c>
      <c r="AC320">
        <f t="shared" si="761"/>
        <v>15</v>
      </c>
      <c r="AD320">
        <f t="shared" si="762"/>
        <v>19</v>
      </c>
      <c r="AE320">
        <f t="shared" si="763"/>
        <v>15</v>
      </c>
      <c r="AF320">
        <f t="shared" si="764"/>
        <v>19</v>
      </c>
      <c r="AG320">
        <f t="shared" si="765"/>
        <v>15</v>
      </c>
      <c r="AH320">
        <f t="shared" si="766"/>
        <v>19</v>
      </c>
      <c r="AI320">
        <f t="shared" si="767"/>
        <v>12</v>
      </c>
      <c r="AJ320">
        <f t="shared" si="768"/>
        <v>18</v>
      </c>
      <c r="AK320" t="str">
        <f t="shared" si="769"/>
        <v>12pm-6pm</v>
      </c>
      <c r="AL320" t="str">
        <f t="shared" si="770"/>
        <v>4pm-12am</v>
      </c>
      <c r="AM320" t="str">
        <f t="shared" si="771"/>
        <v>3pm-7pm</v>
      </c>
      <c r="AN320" t="str">
        <f t="shared" si="772"/>
        <v>3pm-7pm</v>
      </c>
      <c r="AO320" t="str">
        <f t="shared" si="773"/>
        <v>3pm-7pm</v>
      </c>
      <c r="AP320" t="str">
        <f t="shared" si="774"/>
        <v>3pm-7pm</v>
      </c>
      <c r="AQ320" t="str">
        <f t="shared" si="775"/>
        <v>12pm-6pm</v>
      </c>
      <c r="AR320" t="s">
        <v>891</v>
      </c>
      <c r="AV320" s="4" t="s">
        <v>28</v>
      </c>
      <c r="AW320" s="4" t="s">
        <v>28</v>
      </c>
      <c r="AX320" s="8" t="str">
        <f t="shared" si="776"/>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20" t="str">
        <f t="shared" si="777"/>
        <v/>
      </c>
      <c r="AZ320" t="str">
        <f t="shared" si="778"/>
        <v/>
      </c>
      <c r="BA320" t="str">
        <f t="shared" si="779"/>
        <v/>
      </c>
      <c r="BB320" t="str">
        <f t="shared" si="780"/>
        <v>&lt;img src=@img/drinkicon.png@&gt;</v>
      </c>
      <c r="BC320" t="str">
        <f t="shared" si="781"/>
        <v>&lt;img src=@img/foodicon.png@&gt;</v>
      </c>
      <c r="BD320" t="str">
        <f t="shared" si="782"/>
        <v>&lt;img src=@img/drinkicon.png@&gt;&lt;img src=@img/foodicon.png@&gt;</v>
      </c>
      <c r="BE320" t="str">
        <f t="shared" si="783"/>
        <v>drink food  med highlands</v>
      </c>
      <c r="BF320" t="str">
        <f t="shared" si="784"/>
        <v>Highlands</v>
      </c>
      <c r="BG320">
        <v>39.771968000000001</v>
      </c>
      <c r="BH320">
        <v>-105.044258</v>
      </c>
      <c r="BI320" t="str">
        <f t="shared" si="785"/>
        <v>[39.771968,-105.044258],</v>
      </c>
      <c r="BK320" t="str">
        <f t="shared" si="789"/>
        <v/>
      </c>
    </row>
    <row r="321" spans="2:64" ht="18.75" customHeight="1" x14ac:dyDescent="0.25">
      <c r="B321" t="s">
        <v>176</v>
      </c>
      <c r="C321" t="s">
        <v>228</v>
      </c>
      <c r="E321" t="s">
        <v>952</v>
      </c>
      <c r="G321" t="s">
        <v>202</v>
      </c>
      <c r="W321" t="str">
        <f t="shared" si="755"/>
        <v/>
      </c>
      <c r="X321" t="str">
        <f t="shared" si="756"/>
        <v/>
      </c>
      <c r="Y321" t="str">
        <f t="shared" si="757"/>
        <v/>
      </c>
      <c r="Z321" t="str">
        <f t="shared" si="758"/>
        <v/>
      </c>
      <c r="AA321" t="str">
        <f t="shared" si="759"/>
        <v/>
      </c>
      <c r="AB321" t="str">
        <f t="shared" si="760"/>
        <v/>
      </c>
      <c r="AC321" t="str">
        <f t="shared" si="761"/>
        <v/>
      </c>
      <c r="AD321" t="str">
        <f t="shared" si="762"/>
        <v/>
      </c>
      <c r="AE321" t="str">
        <f t="shared" si="763"/>
        <v/>
      </c>
      <c r="AF321" t="str">
        <f t="shared" si="764"/>
        <v/>
      </c>
      <c r="AG321" t="str">
        <f t="shared" si="765"/>
        <v/>
      </c>
      <c r="AH321" t="str">
        <f t="shared" si="766"/>
        <v/>
      </c>
      <c r="AI321" t="str">
        <f t="shared" si="767"/>
        <v/>
      </c>
      <c r="AJ321" t="str">
        <f t="shared" si="768"/>
        <v/>
      </c>
      <c r="AK321" t="str">
        <f t="shared" si="769"/>
        <v/>
      </c>
      <c r="AL321" t="str">
        <f t="shared" si="770"/>
        <v/>
      </c>
      <c r="AM321" t="str">
        <f t="shared" si="771"/>
        <v/>
      </c>
      <c r="AN321" t="str">
        <f t="shared" si="772"/>
        <v/>
      </c>
      <c r="AO321" t="str">
        <f t="shared" si="773"/>
        <v/>
      </c>
      <c r="AP321" t="str">
        <f t="shared" si="774"/>
        <v/>
      </c>
      <c r="AQ321" t="str">
        <f t="shared" si="775"/>
        <v/>
      </c>
      <c r="AR321" t="s">
        <v>710</v>
      </c>
      <c r="AS321" t="s">
        <v>325</v>
      </c>
      <c r="AV321" t="s">
        <v>29</v>
      </c>
      <c r="AW321" t="s">
        <v>29</v>
      </c>
      <c r="AX321" s="8" t="str">
        <f t="shared" si="776"/>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21" t="str">
        <f t="shared" si="777"/>
        <v>&lt;img src=@img/outdoor.png@&gt;</v>
      </c>
      <c r="AZ321" t="str">
        <f t="shared" si="778"/>
        <v/>
      </c>
      <c r="BA321" t="str">
        <f t="shared" si="779"/>
        <v/>
      </c>
      <c r="BB321" t="str">
        <f t="shared" si="780"/>
        <v/>
      </c>
      <c r="BC321" t="str">
        <f t="shared" si="781"/>
        <v/>
      </c>
      <c r="BD321" t="str">
        <f t="shared" si="782"/>
        <v>&lt;img src=@img/outdoor.png@&gt;</v>
      </c>
      <c r="BE321" t="str">
        <f t="shared" si="783"/>
        <v>outdoor  med Ballpark</v>
      </c>
      <c r="BF321" t="str">
        <f t="shared" si="784"/>
        <v>Ballpark</v>
      </c>
      <c r="BG321">
        <v>39.758603999999998</v>
      </c>
      <c r="BH321">
        <v>-104.99744</v>
      </c>
      <c r="BI321" t="str">
        <f t="shared" si="785"/>
        <v>[39.758604,-104.99744],</v>
      </c>
      <c r="BK321" t="str">
        <f t="shared" si="789"/>
        <v/>
      </c>
      <c r="BL321" s="7"/>
    </row>
    <row r="322" spans="2:64" ht="18.75" customHeight="1" x14ac:dyDescent="0.25">
      <c r="B322" t="s">
        <v>830</v>
      </c>
      <c r="C322" t="s">
        <v>273</v>
      </c>
      <c r="E322" t="s">
        <v>952</v>
      </c>
      <c r="G322" s="8" t="s">
        <v>831</v>
      </c>
      <c r="H322">
        <v>1500</v>
      </c>
      <c r="I322">
        <v>1700</v>
      </c>
      <c r="J322">
        <v>1500</v>
      </c>
      <c r="K322">
        <v>1700</v>
      </c>
      <c r="L322">
        <v>1500</v>
      </c>
      <c r="M322">
        <v>1700</v>
      </c>
      <c r="N322">
        <v>1500</v>
      </c>
      <c r="O322">
        <v>1700</v>
      </c>
      <c r="P322">
        <v>1500</v>
      </c>
      <c r="Q322">
        <v>1700</v>
      </c>
      <c r="R322">
        <v>1500</v>
      </c>
      <c r="S322">
        <v>1700</v>
      </c>
      <c r="T322">
        <v>1500</v>
      </c>
      <c r="U322">
        <v>1700</v>
      </c>
      <c r="W322">
        <f t="shared" si="755"/>
        <v>15</v>
      </c>
      <c r="X322">
        <f t="shared" si="756"/>
        <v>17</v>
      </c>
      <c r="Y322">
        <f t="shared" si="757"/>
        <v>15</v>
      </c>
      <c r="Z322">
        <f t="shared" si="758"/>
        <v>17</v>
      </c>
      <c r="AA322">
        <f t="shared" si="759"/>
        <v>15</v>
      </c>
      <c r="AB322">
        <f t="shared" si="760"/>
        <v>17</v>
      </c>
      <c r="AC322">
        <f t="shared" si="761"/>
        <v>15</v>
      </c>
      <c r="AD322">
        <f t="shared" si="762"/>
        <v>17</v>
      </c>
      <c r="AE322">
        <f t="shared" si="763"/>
        <v>15</v>
      </c>
      <c r="AF322">
        <f t="shared" si="764"/>
        <v>17</v>
      </c>
      <c r="AG322">
        <f t="shared" si="765"/>
        <v>15</v>
      </c>
      <c r="AH322">
        <f t="shared" si="766"/>
        <v>17</v>
      </c>
      <c r="AI322">
        <f t="shared" si="767"/>
        <v>15</v>
      </c>
      <c r="AJ322">
        <f t="shared" si="768"/>
        <v>17</v>
      </c>
      <c r="AK322" t="str">
        <f t="shared" si="769"/>
        <v>3pm-5pm</v>
      </c>
      <c r="AL322" t="str">
        <f t="shared" si="770"/>
        <v>3pm-5pm</v>
      </c>
      <c r="AM322" t="str">
        <f t="shared" si="771"/>
        <v>3pm-5pm</v>
      </c>
      <c r="AN322" t="str">
        <f t="shared" si="772"/>
        <v>3pm-5pm</v>
      </c>
      <c r="AO322" t="str">
        <f t="shared" si="773"/>
        <v>3pm-5pm</v>
      </c>
      <c r="AP322" t="str">
        <f t="shared" si="774"/>
        <v>3pm-5pm</v>
      </c>
      <c r="AQ322" t="str">
        <f t="shared" si="775"/>
        <v>3pm-5pm</v>
      </c>
      <c r="AR322" t="s">
        <v>925</v>
      </c>
      <c r="AV322" s="4" t="s">
        <v>28</v>
      </c>
      <c r="AW322" s="4" t="s">
        <v>29</v>
      </c>
      <c r="AX322" s="8" t="str">
        <f t="shared" si="776"/>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22" t="str">
        <f t="shared" si="777"/>
        <v/>
      </c>
      <c r="AZ322" t="str">
        <f t="shared" si="778"/>
        <v/>
      </c>
      <c r="BA322" t="str">
        <f t="shared" si="779"/>
        <v/>
      </c>
      <c r="BB322" t="str">
        <f t="shared" si="780"/>
        <v>&lt;img src=@img/drinkicon.png@&gt;</v>
      </c>
      <c r="BC322" t="str">
        <f t="shared" si="781"/>
        <v/>
      </c>
      <c r="BD322" t="str">
        <f t="shared" si="782"/>
        <v>&lt;img src=@img/drinkicon.png@&gt;</v>
      </c>
      <c r="BE322" t="str">
        <f t="shared" si="783"/>
        <v>drink  med Westminster</v>
      </c>
      <c r="BF322" t="str">
        <f t="shared" si="784"/>
        <v>Westminster</v>
      </c>
      <c r="BG322">
        <v>39.893236000000002</v>
      </c>
      <c r="BH322">
        <v>-105.082871</v>
      </c>
      <c r="BI322" t="str">
        <f t="shared" si="785"/>
        <v>[39.893236,-105.082871],</v>
      </c>
      <c r="BK322" t="str">
        <f t="shared" si="789"/>
        <v/>
      </c>
    </row>
    <row r="323" spans="2:64" ht="18.75" customHeight="1" x14ac:dyDescent="0.25">
      <c r="B323" t="s">
        <v>110</v>
      </c>
      <c r="C323" t="s">
        <v>725</v>
      </c>
      <c r="E323" t="s">
        <v>952</v>
      </c>
      <c r="G323" t="s">
        <v>450</v>
      </c>
      <c r="V323" t="s">
        <v>269</v>
      </c>
      <c r="W323" t="str">
        <f t="shared" si="755"/>
        <v/>
      </c>
      <c r="X323" t="str">
        <f t="shared" si="756"/>
        <v/>
      </c>
      <c r="Y323" t="str">
        <f t="shared" si="757"/>
        <v/>
      </c>
      <c r="Z323" t="str">
        <f t="shared" si="758"/>
        <v/>
      </c>
      <c r="AA323" t="str">
        <f t="shared" si="759"/>
        <v/>
      </c>
      <c r="AB323" t="str">
        <f t="shared" si="760"/>
        <v/>
      </c>
      <c r="AC323" t="str">
        <f t="shared" si="761"/>
        <v/>
      </c>
      <c r="AD323" t="str">
        <f t="shared" si="762"/>
        <v/>
      </c>
      <c r="AE323" t="str">
        <f t="shared" si="763"/>
        <v/>
      </c>
      <c r="AF323" t="str">
        <f t="shared" si="764"/>
        <v/>
      </c>
      <c r="AG323" t="str">
        <f t="shared" si="765"/>
        <v/>
      </c>
      <c r="AH323" t="str">
        <f t="shared" si="766"/>
        <v/>
      </c>
      <c r="AI323" t="str">
        <f t="shared" si="767"/>
        <v/>
      </c>
      <c r="AJ323" t="str">
        <f t="shared" si="768"/>
        <v/>
      </c>
      <c r="AK323" t="str">
        <f t="shared" si="769"/>
        <v/>
      </c>
      <c r="AL323" t="str">
        <f t="shared" si="770"/>
        <v/>
      </c>
      <c r="AM323" t="str">
        <f t="shared" si="771"/>
        <v/>
      </c>
      <c r="AN323" t="str">
        <f t="shared" si="772"/>
        <v/>
      </c>
      <c r="AO323" t="str">
        <f t="shared" si="773"/>
        <v/>
      </c>
      <c r="AP323" t="str">
        <f t="shared" si="774"/>
        <v/>
      </c>
      <c r="AQ323" t="str">
        <f t="shared" si="775"/>
        <v/>
      </c>
      <c r="AR323" s="1" t="s">
        <v>625</v>
      </c>
      <c r="AV323" s="4" t="s">
        <v>28</v>
      </c>
      <c r="AW323" s="4" t="s">
        <v>28</v>
      </c>
      <c r="AX323" s="8" t="str">
        <f t="shared" si="776"/>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23" t="str">
        <f t="shared" si="777"/>
        <v/>
      </c>
      <c r="AZ323" t="str">
        <f t="shared" si="778"/>
        <v/>
      </c>
      <c r="BA323" t="str">
        <f t="shared" si="779"/>
        <v/>
      </c>
      <c r="BB323" t="str">
        <f t="shared" si="780"/>
        <v>&lt;img src=@img/drinkicon.png@&gt;</v>
      </c>
      <c r="BC323" t="str">
        <f t="shared" si="781"/>
        <v>&lt;img src=@img/foodicon.png@&gt;</v>
      </c>
      <c r="BD323" t="str">
        <f t="shared" si="782"/>
        <v>&lt;img src=@img/drinkicon.png@&gt;&lt;img src=@img/foodicon.png@&gt;</v>
      </c>
      <c r="BE323" t="str">
        <f t="shared" si="783"/>
        <v>drink food  med meadows</v>
      </c>
      <c r="BF323" t="str">
        <f t="shared" si="784"/>
        <v>Park Meadows</v>
      </c>
      <c r="BG323">
        <v>39.562100000000001</v>
      </c>
      <c r="BH323">
        <v>-104.878952</v>
      </c>
      <c r="BI323" t="str">
        <f t="shared" si="785"/>
        <v>[39.5621,-104.878952],</v>
      </c>
      <c r="BK323" t="str">
        <f t="shared" si="789"/>
        <v/>
      </c>
      <c r="BL323" s="7"/>
    </row>
    <row r="324" spans="2:64" ht="18.75" customHeight="1" x14ac:dyDescent="0.25">
      <c r="B324" t="s">
        <v>1140</v>
      </c>
      <c r="C324" t="s">
        <v>936</v>
      </c>
      <c r="E324" t="s">
        <v>952</v>
      </c>
      <c r="G324" s="24" t="s">
        <v>1151</v>
      </c>
      <c r="L324">
        <v>1700</v>
      </c>
      <c r="M324">
        <v>1800</v>
      </c>
      <c r="N324">
        <v>1700</v>
      </c>
      <c r="O324">
        <v>1800</v>
      </c>
      <c r="P324">
        <v>1700</v>
      </c>
      <c r="Q324">
        <v>1800</v>
      </c>
      <c r="R324">
        <v>1700</v>
      </c>
      <c r="S324">
        <v>1800</v>
      </c>
      <c r="V324" s="8" t="s">
        <v>1152</v>
      </c>
      <c r="W324" t="str">
        <f t="shared" si="755"/>
        <v/>
      </c>
      <c r="X324" t="str">
        <f t="shared" si="756"/>
        <v/>
      </c>
      <c r="Y324" t="str">
        <f t="shared" si="757"/>
        <v/>
      </c>
      <c r="Z324" t="str">
        <f t="shared" si="758"/>
        <v/>
      </c>
      <c r="AA324">
        <f t="shared" si="759"/>
        <v>17</v>
      </c>
      <c r="AB324">
        <f t="shared" si="760"/>
        <v>18</v>
      </c>
      <c r="AC324">
        <f t="shared" si="761"/>
        <v>17</v>
      </c>
      <c r="AD324">
        <f t="shared" si="762"/>
        <v>18</v>
      </c>
      <c r="AE324">
        <f t="shared" si="763"/>
        <v>17</v>
      </c>
      <c r="AF324">
        <f t="shared" si="764"/>
        <v>18</v>
      </c>
      <c r="AG324">
        <f t="shared" si="765"/>
        <v>17</v>
      </c>
      <c r="AH324">
        <f t="shared" si="766"/>
        <v>18</v>
      </c>
      <c r="AI324" t="str">
        <f t="shared" si="767"/>
        <v/>
      </c>
      <c r="AJ324" t="str">
        <f t="shared" si="768"/>
        <v/>
      </c>
      <c r="AK324" t="str">
        <f t="shared" si="769"/>
        <v/>
      </c>
      <c r="AL324" t="str">
        <f t="shared" si="770"/>
        <v/>
      </c>
      <c r="AM324" t="str">
        <f t="shared" si="771"/>
        <v>5pm-6pm</v>
      </c>
      <c r="AN324" t="str">
        <f t="shared" si="772"/>
        <v>5pm-6pm</v>
      </c>
      <c r="AO324" t="str">
        <f t="shared" si="773"/>
        <v>5pm-6pm</v>
      </c>
      <c r="AP324" t="str">
        <f t="shared" si="774"/>
        <v>5pm-6pm</v>
      </c>
      <c r="AQ324" t="str">
        <f t="shared" si="775"/>
        <v/>
      </c>
      <c r="AV324" s="4" t="s">
        <v>28</v>
      </c>
      <c r="AW324" s="4" t="s">
        <v>28</v>
      </c>
      <c r="AX324" s="8" t="str">
        <f t="shared" si="776"/>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24" t="str">
        <f t="shared" si="777"/>
        <v/>
      </c>
      <c r="AZ324" t="str">
        <f t="shared" si="778"/>
        <v/>
      </c>
      <c r="BA324" t="str">
        <f t="shared" si="779"/>
        <v/>
      </c>
      <c r="BB324" t="str">
        <f t="shared" si="780"/>
        <v>&lt;img src=@img/drinkicon.png@&gt;</v>
      </c>
      <c r="BC324" t="str">
        <f t="shared" si="781"/>
        <v>&lt;img src=@img/foodicon.png@&gt;</v>
      </c>
      <c r="BD324" t="str">
        <f t="shared" si="782"/>
        <v>&lt;img src=@img/drinkicon.png@&gt;&lt;img src=@img/foodicon.png@&gt;</v>
      </c>
      <c r="BE324" t="str">
        <f t="shared" si="783"/>
        <v>drink food  med capital</v>
      </c>
      <c r="BF324" t="str">
        <f t="shared" si="784"/>
        <v>Capital Hill</v>
      </c>
      <c r="BG324">
        <v>39.743519999999997</v>
      </c>
      <c r="BH324">
        <v>-104.96953999999999</v>
      </c>
      <c r="BI324" t="str">
        <f t="shared" si="785"/>
        <v>[39.74352,-104.96954],</v>
      </c>
    </row>
    <row r="325" spans="2:64" ht="18.75" customHeight="1" x14ac:dyDescent="0.25">
      <c r="B325" t="s">
        <v>846</v>
      </c>
      <c r="C325" t="s">
        <v>722</v>
      </c>
      <c r="E325" t="s">
        <v>952</v>
      </c>
      <c r="G325" s="8" t="s">
        <v>726</v>
      </c>
      <c r="H325">
        <v>1600</v>
      </c>
      <c r="I325">
        <v>1900</v>
      </c>
      <c r="J325">
        <v>1600</v>
      </c>
      <c r="K325">
        <v>1900</v>
      </c>
      <c r="L325">
        <v>1600</v>
      </c>
      <c r="M325">
        <v>1900</v>
      </c>
      <c r="N325">
        <v>1600</v>
      </c>
      <c r="O325">
        <v>1900</v>
      </c>
      <c r="P325">
        <v>1600</v>
      </c>
      <c r="Q325">
        <v>1900</v>
      </c>
      <c r="R325">
        <v>1600</v>
      </c>
      <c r="S325">
        <v>1900</v>
      </c>
      <c r="V325" t="s">
        <v>845</v>
      </c>
      <c r="W325">
        <f t="shared" si="755"/>
        <v>16</v>
      </c>
      <c r="X325">
        <f t="shared" si="756"/>
        <v>19</v>
      </c>
      <c r="Y325">
        <f t="shared" si="757"/>
        <v>16</v>
      </c>
      <c r="Z325">
        <f t="shared" si="758"/>
        <v>19</v>
      </c>
      <c r="AA325">
        <f t="shared" si="759"/>
        <v>16</v>
      </c>
      <c r="AB325">
        <f t="shared" si="760"/>
        <v>19</v>
      </c>
      <c r="AC325">
        <f t="shared" si="761"/>
        <v>16</v>
      </c>
      <c r="AD325">
        <f t="shared" si="762"/>
        <v>19</v>
      </c>
      <c r="AE325">
        <f t="shared" si="763"/>
        <v>16</v>
      </c>
      <c r="AF325">
        <f t="shared" si="764"/>
        <v>19</v>
      </c>
      <c r="AG325">
        <f t="shared" si="765"/>
        <v>16</v>
      </c>
      <c r="AH325">
        <f t="shared" si="766"/>
        <v>19</v>
      </c>
      <c r="AI325" t="str">
        <f t="shared" si="767"/>
        <v/>
      </c>
      <c r="AJ325" t="str">
        <f t="shared" si="768"/>
        <v/>
      </c>
      <c r="AK325" t="str">
        <f t="shared" si="769"/>
        <v>4pm-7pm</v>
      </c>
      <c r="AL325" t="str">
        <f t="shared" si="770"/>
        <v>4pm-7pm</v>
      </c>
      <c r="AM325" t="str">
        <f t="shared" si="771"/>
        <v>4pm-7pm</v>
      </c>
      <c r="AN325" t="str">
        <f t="shared" si="772"/>
        <v>4pm-7pm</v>
      </c>
      <c r="AO325" t="str">
        <f t="shared" si="773"/>
        <v>4pm-7pm</v>
      </c>
      <c r="AP325" t="str">
        <f t="shared" si="774"/>
        <v>4pm-7pm</v>
      </c>
      <c r="AQ325" t="str">
        <f t="shared" si="775"/>
        <v/>
      </c>
      <c r="AR325" s="13" t="s">
        <v>844</v>
      </c>
      <c r="AV325" s="4" t="s">
        <v>28</v>
      </c>
      <c r="AW325" s="4" t="s">
        <v>29</v>
      </c>
      <c r="AX325" s="8" t="str">
        <f t="shared" si="776"/>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25" t="str">
        <f t="shared" si="777"/>
        <v/>
      </c>
      <c r="AZ325" t="str">
        <f t="shared" si="778"/>
        <v/>
      </c>
      <c r="BA325" t="str">
        <f t="shared" si="779"/>
        <v/>
      </c>
      <c r="BB325" t="str">
        <f t="shared" si="780"/>
        <v>&lt;img src=@img/drinkicon.png@&gt;</v>
      </c>
      <c r="BC325" t="str">
        <f t="shared" si="781"/>
        <v/>
      </c>
      <c r="BD325" t="str">
        <f t="shared" si="782"/>
        <v>&lt;img src=@img/drinkicon.png@&gt;</v>
      </c>
      <c r="BE325" t="str">
        <f t="shared" si="783"/>
        <v>drink  med aurora</v>
      </c>
      <c r="BF325" t="str">
        <f t="shared" si="784"/>
        <v>Aurora</v>
      </c>
      <c r="BG325">
        <v>39.611553999999998</v>
      </c>
      <c r="BH325">
        <v>-104.80994099999999</v>
      </c>
      <c r="BI325" t="str">
        <f t="shared" si="785"/>
        <v>[39.611554,-104.809941],</v>
      </c>
      <c r="BK325" t="str">
        <f t="shared" ref="BK325:BK332" si="790">IF(BJ325&gt;0,"&lt;img src=@img/kidicon.png@&gt;","")</f>
        <v/>
      </c>
    </row>
    <row r="326" spans="2:64" ht="18.75" customHeight="1" x14ac:dyDescent="0.25">
      <c r="B326" t="s">
        <v>156</v>
      </c>
      <c r="C326" t="s">
        <v>936</v>
      </c>
      <c r="E326" t="s">
        <v>954</v>
      </c>
      <c r="G326" t="s">
        <v>516</v>
      </c>
      <c r="L326" t="s">
        <v>335</v>
      </c>
      <c r="M326" t="s">
        <v>331</v>
      </c>
      <c r="N326" t="s">
        <v>335</v>
      </c>
      <c r="O326" t="s">
        <v>331</v>
      </c>
      <c r="P326" t="s">
        <v>335</v>
      </c>
      <c r="Q326" t="s">
        <v>331</v>
      </c>
      <c r="R326" t="s">
        <v>335</v>
      </c>
      <c r="S326" t="s">
        <v>331</v>
      </c>
      <c r="T326" t="s">
        <v>335</v>
      </c>
      <c r="U326" t="s">
        <v>331</v>
      </c>
      <c r="V326" t="s">
        <v>309</v>
      </c>
      <c r="W326" t="str">
        <f t="shared" si="755"/>
        <v/>
      </c>
      <c r="X326" t="str">
        <f t="shared" si="756"/>
        <v/>
      </c>
      <c r="Y326" t="str">
        <f t="shared" si="757"/>
        <v/>
      </c>
      <c r="Z326" t="str">
        <f t="shared" si="758"/>
        <v/>
      </c>
      <c r="AA326">
        <f t="shared" si="759"/>
        <v>16</v>
      </c>
      <c r="AB326">
        <f t="shared" si="760"/>
        <v>19</v>
      </c>
      <c r="AC326">
        <f t="shared" si="761"/>
        <v>16</v>
      </c>
      <c r="AD326">
        <f t="shared" si="762"/>
        <v>19</v>
      </c>
      <c r="AE326">
        <f t="shared" si="763"/>
        <v>16</v>
      </c>
      <c r="AF326">
        <f t="shared" si="764"/>
        <v>19</v>
      </c>
      <c r="AG326">
        <f t="shared" si="765"/>
        <v>16</v>
      </c>
      <c r="AH326">
        <f t="shared" si="766"/>
        <v>19</v>
      </c>
      <c r="AI326">
        <f t="shared" si="767"/>
        <v>16</v>
      </c>
      <c r="AJ326">
        <f t="shared" si="768"/>
        <v>19</v>
      </c>
      <c r="AK326" t="str">
        <f t="shared" si="769"/>
        <v/>
      </c>
      <c r="AL326" t="str">
        <f t="shared" si="770"/>
        <v/>
      </c>
      <c r="AM326" t="str">
        <f t="shared" si="771"/>
        <v>4pm-7pm</v>
      </c>
      <c r="AN326" t="str">
        <f t="shared" si="772"/>
        <v>4pm-7pm</v>
      </c>
      <c r="AO326" t="str">
        <f t="shared" si="773"/>
        <v>4pm-7pm</v>
      </c>
      <c r="AP326" t="str">
        <f t="shared" si="774"/>
        <v>4pm-7pm</v>
      </c>
      <c r="AQ326" t="str">
        <f t="shared" si="775"/>
        <v>4pm-7pm</v>
      </c>
      <c r="AR326" t="s">
        <v>527</v>
      </c>
      <c r="AV326" t="s">
        <v>28</v>
      </c>
      <c r="AW326" t="s">
        <v>29</v>
      </c>
      <c r="AX326" s="8" t="str">
        <f t="shared" si="776"/>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26" t="str">
        <f t="shared" si="777"/>
        <v/>
      </c>
      <c r="AZ326" t="str">
        <f t="shared" si="778"/>
        <v/>
      </c>
      <c r="BA326" t="str">
        <f t="shared" si="779"/>
        <v/>
      </c>
      <c r="BB326" t="str">
        <f t="shared" si="780"/>
        <v>&lt;img src=@img/drinkicon.png@&gt;</v>
      </c>
      <c r="BC326" t="str">
        <f t="shared" si="781"/>
        <v/>
      </c>
      <c r="BD326" t="str">
        <f t="shared" si="782"/>
        <v>&lt;img src=@img/drinkicon.png@&gt;</v>
      </c>
      <c r="BE326" t="str">
        <f t="shared" si="783"/>
        <v>drink  low capital</v>
      </c>
      <c r="BF326" t="str">
        <f t="shared" si="784"/>
        <v>Capital Hill</v>
      </c>
      <c r="BG326">
        <v>39.743389999999998</v>
      </c>
      <c r="BH326">
        <v>-104.981644</v>
      </c>
      <c r="BI326" t="str">
        <f t="shared" si="785"/>
        <v>[39.74339,-104.981644],</v>
      </c>
      <c r="BK326" t="str">
        <f t="shared" si="790"/>
        <v/>
      </c>
      <c r="BL326" s="7"/>
    </row>
    <row r="327" spans="2:64" ht="18.75" customHeight="1" x14ac:dyDescent="0.25">
      <c r="B327" t="s">
        <v>786</v>
      </c>
      <c r="C327" t="s">
        <v>723</v>
      </c>
      <c r="E327" t="s">
        <v>952</v>
      </c>
      <c r="G327" s="8" t="s">
        <v>362</v>
      </c>
      <c r="H327">
        <v>1600</v>
      </c>
      <c r="I327">
        <v>1700</v>
      </c>
      <c r="J327">
        <v>1600</v>
      </c>
      <c r="K327">
        <v>1800</v>
      </c>
      <c r="L327">
        <v>1600</v>
      </c>
      <c r="M327">
        <v>1800</v>
      </c>
      <c r="N327">
        <v>1600</v>
      </c>
      <c r="O327">
        <v>1800</v>
      </c>
      <c r="P327">
        <v>1600</v>
      </c>
      <c r="Q327">
        <v>1800</v>
      </c>
      <c r="R327">
        <v>1600</v>
      </c>
      <c r="S327">
        <v>1800</v>
      </c>
      <c r="T327">
        <v>1600</v>
      </c>
      <c r="U327">
        <v>1700</v>
      </c>
      <c r="V327" t="s">
        <v>894</v>
      </c>
      <c r="W327">
        <f t="shared" si="755"/>
        <v>16</v>
      </c>
      <c r="X327">
        <f t="shared" si="756"/>
        <v>17</v>
      </c>
      <c r="Y327">
        <f t="shared" si="757"/>
        <v>16</v>
      </c>
      <c r="Z327">
        <f t="shared" si="758"/>
        <v>18</v>
      </c>
      <c r="AA327">
        <f t="shared" si="759"/>
        <v>16</v>
      </c>
      <c r="AB327">
        <f t="shared" si="760"/>
        <v>18</v>
      </c>
      <c r="AC327">
        <f t="shared" si="761"/>
        <v>16</v>
      </c>
      <c r="AD327">
        <f t="shared" si="762"/>
        <v>18</v>
      </c>
      <c r="AE327">
        <f t="shared" si="763"/>
        <v>16</v>
      </c>
      <c r="AF327">
        <f t="shared" si="764"/>
        <v>18</v>
      </c>
      <c r="AG327">
        <f t="shared" si="765"/>
        <v>16</v>
      </c>
      <c r="AH327">
        <f t="shared" si="766"/>
        <v>18</v>
      </c>
      <c r="AI327">
        <f t="shared" si="767"/>
        <v>16</v>
      </c>
      <c r="AJ327">
        <f t="shared" si="768"/>
        <v>17</v>
      </c>
      <c r="AK327" t="str">
        <f t="shared" si="769"/>
        <v>4pm-5pm</v>
      </c>
      <c r="AL327" t="str">
        <f t="shared" si="770"/>
        <v>4pm-6pm</v>
      </c>
      <c r="AM327" t="str">
        <f t="shared" si="771"/>
        <v>4pm-6pm</v>
      </c>
      <c r="AN327" t="str">
        <f t="shared" si="772"/>
        <v>4pm-6pm</v>
      </c>
      <c r="AO327" t="str">
        <f t="shared" si="773"/>
        <v>4pm-6pm</v>
      </c>
      <c r="AP327" t="str">
        <f t="shared" si="774"/>
        <v>4pm-6pm</v>
      </c>
      <c r="AQ327" t="str">
        <f t="shared" si="775"/>
        <v>4pm-5pm</v>
      </c>
      <c r="AR327" s="1" t="s">
        <v>893</v>
      </c>
      <c r="AV327" s="4" t="s">
        <v>28</v>
      </c>
      <c r="AW327" s="4" t="s">
        <v>28</v>
      </c>
      <c r="AX327" s="8" t="str">
        <f t="shared" si="776"/>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27" t="str">
        <f t="shared" si="777"/>
        <v/>
      </c>
      <c r="AZ327" t="str">
        <f t="shared" si="778"/>
        <v/>
      </c>
      <c r="BA327" t="str">
        <f t="shared" si="779"/>
        <v/>
      </c>
      <c r="BB327" t="str">
        <f t="shared" si="780"/>
        <v>&lt;img src=@img/drinkicon.png@&gt;</v>
      </c>
      <c r="BC327" t="str">
        <f t="shared" si="781"/>
        <v>&lt;img src=@img/foodicon.png@&gt;</v>
      </c>
      <c r="BD327" t="str">
        <f t="shared" si="782"/>
        <v>&lt;img src=@img/drinkicon.png@&gt;&lt;img src=@img/foodicon.png@&gt;</v>
      </c>
      <c r="BE327" t="str">
        <f t="shared" si="783"/>
        <v>drink food  med five</v>
      </c>
      <c r="BF327" t="str">
        <f t="shared" si="784"/>
        <v>Five Points</v>
      </c>
      <c r="BG327">
        <v>39.757652999999998</v>
      </c>
      <c r="BH327">
        <v>-104.98612</v>
      </c>
      <c r="BI327" t="str">
        <f t="shared" si="785"/>
        <v>[39.757653,-104.98612],</v>
      </c>
      <c r="BK327" t="str">
        <f t="shared" si="790"/>
        <v/>
      </c>
    </row>
    <row r="328" spans="2:64" ht="18.75" customHeight="1" x14ac:dyDescent="0.25">
      <c r="B328" t="s">
        <v>1259</v>
      </c>
      <c r="C328" t="s">
        <v>525</v>
      </c>
      <c r="E328" t="s">
        <v>952</v>
      </c>
      <c r="G328" t="s">
        <v>451</v>
      </c>
      <c r="J328" t="s">
        <v>328</v>
      </c>
      <c r="K328" t="s">
        <v>330</v>
      </c>
      <c r="L328" t="s">
        <v>328</v>
      </c>
      <c r="M328" t="s">
        <v>330</v>
      </c>
      <c r="N328" t="s">
        <v>328</v>
      </c>
      <c r="O328" t="s">
        <v>330</v>
      </c>
      <c r="P328" t="s">
        <v>328</v>
      </c>
      <c r="Q328" t="s">
        <v>330</v>
      </c>
      <c r="R328" t="s">
        <v>328</v>
      </c>
      <c r="S328" t="s">
        <v>330</v>
      </c>
      <c r="V328">
        <v>0</v>
      </c>
      <c r="W328" t="str">
        <f t="shared" si="755"/>
        <v/>
      </c>
      <c r="X328" t="str">
        <f t="shared" si="756"/>
        <v/>
      </c>
      <c r="Y328">
        <f t="shared" si="757"/>
        <v>15</v>
      </c>
      <c r="Z328">
        <f t="shared" si="758"/>
        <v>18</v>
      </c>
      <c r="AA328">
        <f t="shared" si="759"/>
        <v>15</v>
      </c>
      <c r="AB328">
        <f t="shared" si="760"/>
        <v>18</v>
      </c>
      <c r="AC328">
        <f t="shared" si="761"/>
        <v>15</v>
      </c>
      <c r="AD328">
        <f t="shared" si="762"/>
        <v>18</v>
      </c>
      <c r="AE328">
        <f t="shared" si="763"/>
        <v>15</v>
      </c>
      <c r="AF328">
        <f t="shared" si="764"/>
        <v>18</v>
      </c>
      <c r="AG328">
        <f t="shared" si="765"/>
        <v>15</v>
      </c>
      <c r="AH328">
        <f t="shared" si="766"/>
        <v>18</v>
      </c>
      <c r="AI328" t="str">
        <f t="shared" si="767"/>
        <v/>
      </c>
      <c r="AJ328" t="str">
        <f t="shared" si="768"/>
        <v/>
      </c>
      <c r="AK328" t="str">
        <f t="shared" si="769"/>
        <v/>
      </c>
      <c r="AL328" t="str">
        <f t="shared" si="770"/>
        <v>3pm-6pm</v>
      </c>
      <c r="AM328" t="str">
        <f t="shared" si="771"/>
        <v>3pm-6pm</v>
      </c>
      <c r="AN328" t="str">
        <f t="shared" si="772"/>
        <v>3pm-6pm</v>
      </c>
      <c r="AO328" t="str">
        <f t="shared" si="773"/>
        <v>3pm-6pm</v>
      </c>
      <c r="AP328" t="str">
        <f t="shared" si="774"/>
        <v>3pm-6pm</v>
      </c>
      <c r="AQ328" t="str">
        <f t="shared" si="775"/>
        <v/>
      </c>
      <c r="AR328" s="2" t="s">
        <v>626</v>
      </c>
      <c r="AV328" s="4" t="s">
        <v>29</v>
      </c>
      <c r="AW328" s="4" t="s">
        <v>29</v>
      </c>
      <c r="AX328" s="8" t="str">
        <f t="shared" si="776"/>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28" t="str">
        <f t="shared" si="777"/>
        <v/>
      </c>
      <c r="AZ328" t="str">
        <f t="shared" si="778"/>
        <v/>
      </c>
      <c r="BA328" t="str">
        <f t="shared" si="779"/>
        <v/>
      </c>
      <c r="BB328" t="str">
        <f t="shared" si="780"/>
        <v/>
      </c>
      <c r="BC328" t="str">
        <f t="shared" si="781"/>
        <v/>
      </c>
      <c r="BD328" t="str">
        <f t="shared" si="782"/>
        <v/>
      </c>
      <c r="BE328" t="str">
        <f t="shared" si="783"/>
        <v xml:space="preserve"> med city</v>
      </c>
      <c r="BF328" t="str">
        <f t="shared" si="784"/>
        <v>City Park</v>
      </c>
      <c r="BG328">
        <v>39.737001999999997</v>
      </c>
      <c r="BH328">
        <v>-104.96260100000001</v>
      </c>
      <c r="BI328" t="str">
        <f t="shared" si="785"/>
        <v>[39.737002,-104.962601],</v>
      </c>
      <c r="BK328" t="str">
        <f t="shared" si="790"/>
        <v/>
      </c>
      <c r="BL328" s="7"/>
    </row>
    <row r="329" spans="2:64" ht="18.75" customHeight="1" x14ac:dyDescent="0.25">
      <c r="B329" t="s">
        <v>111</v>
      </c>
      <c r="C329" t="s">
        <v>218</v>
      </c>
      <c r="E329" t="s">
        <v>952</v>
      </c>
      <c r="G329" t="s">
        <v>452</v>
      </c>
      <c r="H329" t="s">
        <v>334</v>
      </c>
      <c r="I329" t="s">
        <v>331</v>
      </c>
      <c r="J329" t="s">
        <v>334</v>
      </c>
      <c r="K329" t="s">
        <v>331</v>
      </c>
      <c r="L329" t="s">
        <v>334</v>
      </c>
      <c r="M329" t="s">
        <v>331</v>
      </c>
      <c r="N329" t="s">
        <v>334</v>
      </c>
      <c r="O329" t="s">
        <v>331</v>
      </c>
      <c r="P329" t="s">
        <v>334</v>
      </c>
      <c r="Q329" t="s">
        <v>331</v>
      </c>
      <c r="R329" t="s">
        <v>334</v>
      </c>
      <c r="S329" t="s">
        <v>331</v>
      </c>
      <c r="T329" t="s">
        <v>334</v>
      </c>
      <c r="U329" t="s">
        <v>331</v>
      </c>
      <c r="V329" t="s">
        <v>980</v>
      </c>
      <c r="W329">
        <f t="shared" si="755"/>
        <v>11</v>
      </c>
      <c r="X329">
        <f t="shared" si="756"/>
        <v>19</v>
      </c>
      <c r="Y329">
        <f t="shared" si="757"/>
        <v>11</v>
      </c>
      <c r="Z329">
        <f t="shared" si="758"/>
        <v>19</v>
      </c>
      <c r="AA329">
        <f t="shared" si="759"/>
        <v>11</v>
      </c>
      <c r="AB329">
        <f t="shared" si="760"/>
        <v>19</v>
      </c>
      <c r="AC329">
        <f t="shared" si="761"/>
        <v>11</v>
      </c>
      <c r="AD329">
        <f t="shared" si="762"/>
        <v>19</v>
      </c>
      <c r="AE329">
        <f t="shared" si="763"/>
        <v>11</v>
      </c>
      <c r="AF329">
        <f t="shared" si="764"/>
        <v>19</v>
      </c>
      <c r="AG329">
        <f t="shared" si="765"/>
        <v>11</v>
      </c>
      <c r="AH329">
        <f t="shared" si="766"/>
        <v>19</v>
      </c>
      <c r="AI329">
        <f t="shared" si="767"/>
        <v>11</v>
      </c>
      <c r="AJ329">
        <f t="shared" si="768"/>
        <v>19</v>
      </c>
      <c r="AK329" t="str">
        <f t="shared" si="769"/>
        <v>11am-7pm</v>
      </c>
      <c r="AL329" t="str">
        <f t="shared" si="770"/>
        <v>11am-7pm</v>
      </c>
      <c r="AM329" t="str">
        <f t="shared" si="771"/>
        <v>11am-7pm</v>
      </c>
      <c r="AN329" t="str">
        <f t="shared" si="772"/>
        <v>11am-7pm</v>
      </c>
      <c r="AO329" t="str">
        <f t="shared" si="773"/>
        <v>11am-7pm</v>
      </c>
      <c r="AP329" t="str">
        <f t="shared" si="774"/>
        <v>11am-7pm</v>
      </c>
      <c r="AQ329" t="str">
        <f t="shared" si="775"/>
        <v>11am-7pm</v>
      </c>
      <c r="AR329" s="10" t="s">
        <v>627</v>
      </c>
      <c r="AV329" t="s">
        <v>28</v>
      </c>
      <c r="AW329" t="s">
        <v>28</v>
      </c>
      <c r="AX329" s="8" t="str">
        <f t="shared" si="776"/>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29" t="str">
        <f t="shared" si="777"/>
        <v/>
      </c>
      <c r="AZ329" t="str">
        <f t="shared" si="778"/>
        <v/>
      </c>
      <c r="BA329" t="str">
        <f t="shared" si="779"/>
        <v/>
      </c>
      <c r="BB329" t="str">
        <f t="shared" si="780"/>
        <v>&lt;img src=@img/drinkicon.png@&gt;</v>
      </c>
      <c r="BC329" t="str">
        <f t="shared" si="781"/>
        <v>&lt;img src=@img/foodicon.png@&gt;</v>
      </c>
      <c r="BD329" t="str">
        <f t="shared" si="782"/>
        <v>&lt;img src=@img/drinkicon.png@&gt;&lt;img src=@img/foodicon.png@&gt;</v>
      </c>
      <c r="BE329" t="str">
        <f t="shared" si="783"/>
        <v>drink food  med Downtown</v>
      </c>
      <c r="BF329" t="str">
        <f t="shared" si="784"/>
        <v>Downtown</v>
      </c>
      <c r="BG329">
        <v>39.742311000000001</v>
      </c>
      <c r="BH329">
        <v>-104.989908</v>
      </c>
      <c r="BI329" t="str">
        <f t="shared" si="785"/>
        <v>[39.742311,-104.989908],</v>
      </c>
      <c r="BK329" t="str">
        <f t="shared" si="790"/>
        <v/>
      </c>
      <c r="BL329" s="7"/>
    </row>
    <row r="330" spans="2:64" ht="18.75" customHeight="1" x14ac:dyDescent="0.25">
      <c r="B330" t="s">
        <v>818</v>
      </c>
      <c r="C330" t="s">
        <v>721</v>
      </c>
      <c r="E330" t="s">
        <v>952</v>
      </c>
      <c r="G330" s="8" t="s">
        <v>819</v>
      </c>
      <c r="H330">
        <v>1500</v>
      </c>
      <c r="I330">
        <v>1730</v>
      </c>
      <c r="J330">
        <v>1500</v>
      </c>
      <c r="K330">
        <v>1730</v>
      </c>
      <c r="L330">
        <v>1500</v>
      </c>
      <c r="M330">
        <v>1730</v>
      </c>
      <c r="N330">
        <v>1500</v>
      </c>
      <c r="O330">
        <v>1730</v>
      </c>
      <c r="P330">
        <v>1500</v>
      </c>
      <c r="Q330">
        <v>1730</v>
      </c>
      <c r="R330">
        <v>1500</v>
      </c>
      <c r="S330">
        <v>1730</v>
      </c>
      <c r="T330">
        <v>1500</v>
      </c>
      <c r="U330">
        <v>1730</v>
      </c>
      <c r="V330" t="s">
        <v>918</v>
      </c>
      <c r="W330">
        <f t="shared" si="755"/>
        <v>15</v>
      </c>
      <c r="X330">
        <f t="shared" si="756"/>
        <v>17.3</v>
      </c>
      <c r="Y330">
        <f t="shared" si="757"/>
        <v>15</v>
      </c>
      <c r="Z330">
        <f t="shared" si="758"/>
        <v>17.3</v>
      </c>
      <c r="AA330">
        <f t="shared" si="759"/>
        <v>15</v>
      </c>
      <c r="AB330">
        <f t="shared" si="760"/>
        <v>17.3</v>
      </c>
      <c r="AC330">
        <f t="shared" si="761"/>
        <v>15</v>
      </c>
      <c r="AD330">
        <f t="shared" si="762"/>
        <v>17.3</v>
      </c>
      <c r="AE330">
        <f t="shared" si="763"/>
        <v>15</v>
      </c>
      <c r="AF330">
        <f t="shared" si="764"/>
        <v>17.3</v>
      </c>
      <c r="AG330">
        <f t="shared" si="765"/>
        <v>15</v>
      </c>
      <c r="AH330">
        <f t="shared" si="766"/>
        <v>17.3</v>
      </c>
      <c r="AI330">
        <f t="shared" si="767"/>
        <v>15</v>
      </c>
      <c r="AJ330">
        <f t="shared" si="768"/>
        <v>17.3</v>
      </c>
      <c r="AK330" t="str">
        <f t="shared" si="769"/>
        <v>3pm-5.3pm</v>
      </c>
      <c r="AL330" t="str">
        <f t="shared" si="770"/>
        <v>3pm-5.3pm</v>
      </c>
      <c r="AM330" t="str">
        <f t="shared" si="771"/>
        <v>3pm-5.3pm</v>
      </c>
      <c r="AN330" t="str">
        <f t="shared" si="772"/>
        <v>3pm-5.3pm</v>
      </c>
      <c r="AO330" t="str">
        <f t="shared" si="773"/>
        <v>3pm-5.3pm</v>
      </c>
      <c r="AP330" t="str">
        <f t="shared" si="774"/>
        <v>3pm-5.3pm</v>
      </c>
      <c r="AQ330" t="str">
        <f t="shared" si="775"/>
        <v>3pm-5.3pm</v>
      </c>
      <c r="AR330" t="s">
        <v>917</v>
      </c>
      <c r="AV330" s="4" t="s">
        <v>28</v>
      </c>
      <c r="AW330" s="4" t="s">
        <v>28</v>
      </c>
      <c r="AX330" s="8" t="str">
        <f t="shared" si="776"/>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30" t="str">
        <f t="shared" si="777"/>
        <v/>
      </c>
      <c r="AZ330" t="str">
        <f t="shared" si="778"/>
        <v/>
      </c>
      <c r="BA330" t="str">
        <f t="shared" si="779"/>
        <v/>
      </c>
      <c r="BB330" t="str">
        <f t="shared" si="780"/>
        <v>&lt;img src=@img/drinkicon.png@&gt;</v>
      </c>
      <c r="BC330" t="str">
        <f t="shared" si="781"/>
        <v>&lt;img src=@img/foodicon.png@&gt;</v>
      </c>
      <c r="BD330" t="str">
        <f t="shared" si="782"/>
        <v>&lt;img src=@img/drinkicon.png@&gt;&lt;img src=@img/foodicon.png@&gt;</v>
      </c>
      <c r="BE330" t="str">
        <f t="shared" si="783"/>
        <v>drink food  med dtc</v>
      </c>
      <c r="BF330" t="str">
        <f t="shared" si="784"/>
        <v>DTC</v>
      </c>
      <c r="BG330">
        <v>39.623742999999997</v>
      </c>
      <c r="BH330">
        <v>-104.890957</v>
      </c>
      <c r="BI330" t="str">
        <f t="shared" si="785"/>
        <v>[39.623743,-104.890957],</v>
      </c>
      <c r="BK330" t="str">
        <f t="shared" si="790"/>
        <v/>
      </c>
    </row>
    <row r="331" spans="2:64" ht="18.75" customHeight="1" x14ac:dyDescent="0.25">
      <c r="B331" t="s">
        <v>178</v>
      </c>
      <c r="C331" t="s">
        <v>218</v>
      </c>
      <c r="E331" t="s">
        <v>954</v>
      </c>
      <c r="G331" t="s">
        <v>205</v>
      </c>
      <c r="W331" t="str">
        <f t="shared" si="755"/>
        <v/>
      </c>
      <c r="X331" t="str">
        <f t="shared" si="756"/>
        <v/>
      </c>
      <c r="Y331" t="str">
        <f t="shared" si="757"/>
        <v/>
      </c>
      <c r="Z331" t="str">
        <f t="shared" si="758"/>
        <v/>
      </c>
      <c r="AA331" t="str">
        <f t="shared" si="759"/>
        <v/>
      </c>
      <c r="AB331" t="str">
        <f t="shared" si="760"/>
        <v/>
      </c>
      <c r="AC331" t="str">
        <f t="shared" si="761"/>
        <v/>
      </c>
      <c r="AD331" t="str">
        <f t="shared" si="762"/>
        <v/>
      </c>
      <c r="AE331" t="str">
        <f t="shared" si="763"/>
        <v/>
      </c>
      <c r="AF331" t="str">
        <f t="shared" si="764"/>
        <v/>
      </c>
      <c r="AG331" t="str">
        <f t="shared" si="765"/>
        <v/>
      </c>
      <c r="AH331" t="str">
        <f t="shared" si="766"/>
        <v/>
      </c>
      <c r="AI331" t="str">
        <f t="shared" si="767"/>
        <v/>
      </c>
      <c r="AJ331" t="str">
        <f t="shared" si="768"/>
        <v/>
      </c>
      <c r="AK331" t="str">
        <f t="shared" si="769"/>
        <v/>
      </c>
      <c r="AL331" t="str">
        <f t="shared" si="770"/>
        <v/>
      </c>
      <c r="AM331" t="str">
        <f t="shared" si="771"/>
        <v/>
      </c>
      <c r="AN331" t="str">
        <f t="shared" si="772"/>
        <v/>
      </c>
      <c r="AO331" t="str">
        <f t="shared" si="773"/>
        <v/>
      </c>
      <c r="AP331" t="str">
        <f t="shared" si="774"/>
        <v/>
      </c>
      <c r="AQ331" t="str">
        <f t="shared" si="775"/>
        <v/>
      </c>
      <c r="AR331" t="s">
        <v>713</v>
      </c>
      <c r="AS331" t="s">
        <v>325</v>
      </c>
      <c r="AV331" t="s">
        <v>29</v>
      </c>
      <c r="AW331" t="s">
        <v>29</v>
      </c>
      <c r="AX331" s="8" t="str">
        <f t="shared" si="776"/>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31" t="str">
        <f t="shared" si="777"/>
        <v>&lt;img src=@img/outdoor.png@&gt;</v>
      </c>
      <c r="AZ331" t="str">
        <f t="shared" si="778"/>
        <v/>
      </c>
      <c r="BA331" t="str">
        <f t="shared" si="779"/>
        <v/>
      </c>
      <c r="BB331" t="str">
        <f t="shared" si="780"/>
        <v/>
      </c>
      <c r="BC331" t="str">
        <f t="shared" si="781"/>
        <v/>
      </c>
      <c r="BD331" t="str">
        <f t="shared" si="782"/>
        <v>&lt;img src=@img/outdoor.png@&gt;</v>
      </c>
      <c r="BE331" t="str">
        <f t="shared" si="783"/>
        <v>outdoor  low Downtown</v>
      </c>
      <c r="BF331" t="str">
        <f t="shared" si="784"/>
        <v>Downtown</v>
      </c>
      <c r="BG331">
        <v>39.751987</v>
      </c>
      <c r="BH331">
        <v>-104.98714699999999</v>
      </c>
      <c r="BI331" t="str">
        <f t="shared" si="785"/>
        <v>[39.751987,-104.987147],</v>
      </c>
      <c r="BK331" t="str">
        <f t="shared" si="790"/>
        <v/>
      </c>
      <c r="BL331" s="7"/>
    </row>
    <row r="332" spans="2:64" ht="18.75" customHeight="1" x14ac:dyDescent="0.25">
      <c r="B332" t="s">
        <v>112</v>
      </c>
      <c r="C332" t="s">
        <v>228</v>
      </c>
      <c r="E332" t="s">
        <v>954</v>
      </c>
      <c r="G332" t="s">
        <v>453</v>
      </c>
      <c r="J332" t="s">
        <v>335</v>
      </c>
      <c r="K332" t="s">
        <v>330</v>
      </c>
      <c r="L332" t="s">
        <v>335</v>
      </c>
      <c r="M332" t="s">
        <v>330</v>
      </c>
      <c r="N332" t="s">
        <v>335</v>
      </c>
      <c r="O332" t="s">
        <v>330</v>
      </c>
      <c r="P332" t="s">
        <v>335</v>
      </c>
      <c r="Q332" t="s">
        <v>330</v>
      </c>
      <c r="R332" t="s">
        <v>335</v>
      </c>
      <c r="S332" t="s">
        <v>330</v>
      </c>
      <c r="V332" t="s">
        <v>270</v>
      </c>
      <c r="W332" t="str">
        <f t="shared" si="755"/>
        <v/>
      </c>
      <c r="X332" t="str">
        <f t="shared" si="756"/>
        <v/>
      </c>
      <c r="Y332">
        <f t="shared" si="757"/>
        <v>16</v>
      </c>
      <c r="Z332">
        <f t="shared" si="758"/>
        <v>18</v>
      </c>
      <c r="AA332">
        <f t="shared" si="759"/>
        <v>16</v>
      </c>
      <c r="AB332">
        <f t="shared" si="760"/>
        <v>18</v>
      </c>
      <c r="AC332">
        <f t="shared" si="761"/>
        <v>16</v>
      </c>
      <c r="AD332">
        <f t="shared" si="762"/>
        <v>18</v>
      </c>
      <c r="AE332">
        <f t="shared" si="763"/>
        <v>16</v>
      </c>
      <c r="AF332">
        <f t="shared" si="764"/>
        <v>18</v>
      </c>
      <c r="AG332">
        <f t="shared" si="765"/>
        <v>16</v>
      </c>
      <c r="AH332">
        <f t="shared" si="766"/>
        <v>18</v>
      </c>
      <c r="AI332" t="str">
        <f t="shared" si="767"/>
        <v/>
      </c>
      <c r="AJ332" t="str">
        <f t="shared" si="768"/>
        <v/>
      </c>
      <c r="AK332" t="str">
        <f t="shared" si="769"/>
        <v/>
      </c>
      <c r="AL332" t="str">
        <f t="shared" si="770"/>
        <v>4pm-6pm</v>
      </c>
      <c r="AM332" t="str">
        <f t="shared" si="771"/>
        <v>4pm-6pm</v>
      </c>
      <c r="AN332" t="str">
        <f t="shared" si="772"/>
        <v>4pm-6pm</v>
      </c>
      <c r="AO332" t="str">
        <f t="shared" si="773"/>
        <v>4pm-6pm</v>
      </c>
      <c r="AP332" t="str">
        <f t="shared" si="774"/>
        <v>4pm-6pm</v>
      </c>
      <c r="AQ332" t="str">
        <f t="shared" si="775"/>
        <v/>
      </c>
      <c r="AR332" t="s">
        <v>628</v>
      </c>
      <c r="AV332" t="s">
        <v>28</v>
      </c>
      <c r="AW332" t="s">
        <v>28</v>
      </c>
      <c r="AX332" s="8" t="str">
        <f t="shared" si="776"/>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32" t="str">
        <f t="shared" si="777"/>
        <v/>
      </c>
      <c r="AZ332" t="str">
        <f t="shared" si="778"/>
        <v/>
      </c>
      <c r="BA332" t="str">
        <f t="shared" si="779"/>
        <v/>
      </c>
      <c r="BB332" t="str">
        <f t="shared" si="780"/>
        <v>&lt;img src=@img/drinkicon.png@&gt;</v>
      </c>
      <c r="BC332" t="str">
        <f t="shared" si="781"/>
        <v>&lt;img src=@img/foodicon.png@&gt;</v>
      </c>
      <c r="BD332" t="str">
        <f t="shared" si="782"/>
        <v>&lt;img src=@img/drinkicon.png@&gt;&lt;img src=@img/foodicon.png@&gt;</v>
      </c>
      <c r="BE332" t="str">
        <f t="shared" si="783"/>
        <v>drink food  low Ballpark</v>
      </c>
      <c r="BF332" t="str">
        <f t="shared" si="784"/>
        <v>Ballpark</v>
      </c>
      <c r="BG332">
        <v>39.753321999999997</v>
      </c>
      <c r="BH332">
        <v>-104.991506</v>
      </c>
      <c r="BI332" t="str">
        <f t="shared" si="785"/>
        <v>[39.753322,-104.991506],</v>
      </c>
      <c r="BK332" t="str">
        <f t="shared" si="790"/>
        <v/>
      </c>
      <c r="BL332" s="7"/>
    </row>
  </sheetData>
  <autoFilter ref="C1:C304"/>
  <sortState ref="B2:BL316">
    <sortCondition ref="B2:B316"/>
  </sortState>
  <hyperlinks>
    <hyperlink ref="AR223" r:id="rId1"/>
    <hyperlink ref="B27" r:id="rId2" display="https://www.yelp.com/biz/backstreet-tavern-and-grill-aurora?osq=Happy+Hour"/>
    <hyperlink ref="B145" r:id="rId3" display="https://www.yelp.com/biz/improper-city-denver?osq=Happy+Hour"/>
    <hyperlink ref="B195" r:id="rId4" display="https://www.yelp.com/biz/neighbors-denver?osq=Happy+Hour"/>
    <hyperlink ref="AR293" r:id="rId5"/>
    <hyperlink ref="AR86" r:id="rId6"/>
    <hyperlink ref="AR327" r:id="rId7"/>
    <hyperlink ref="AR291" r:id="rId8"/>
    <hyperlink ref="AR200" r:id="rId9"/>
    <hyperlink ref="AR298" r:id="rId10"/>
    <hyperlink ref="G55" r:id="rId11" display="https://www.google.com/maps/place/Candlelight+Tavern/@39.709632,-104.9828235,17z/data=!4m5!3m4!1s0x876c7ee345a86e4d:0x6a6cf93c603a839b!8m2!3d39.709632!4d-104.9806348"/>
    <hyperlink ref="AR212" r:id="rId12" tooltip="Osteria Marco" display="http://www.osteriamarco.com/"/>
    <hyperlink ref="AR215" r:id="rId13" tooltip="Park Burger" display="http://parkburger.com/"/>
    <hyperlink ref="AR11" r:id="rId14" tooltip="Acorn" display="http://www.denveracorn.com/"/>
    <hyperlink ref="AR210" r:id="rId15"/>
    <hyperlink ref="AR165" r:id="rId16"/>
    <hyperlink ref="AR148" r:id="rId17"/>
    <hyperlink ref="AR95" r:id="rId18"/>
    <hyperlink ref="AR131" r:id="rId19"/>
    <hyperlink ref="AR133" r:id="rId20"/>
    <hyperlink ref="AR2" r:id="rId21"/>
    <hyperlink ref="AR155" r:id="rId22"/>
    <hyperlink ref="AR75" r:id="rId23"/>
    <hyperlink ref="AR242" r:id="rId24"/>
    <hyperlink ref="AR56" r:id="rId25" location="!/Menu" display="http://capcitytavern.com/menu/ - !/Menu"/>
    <hyperlink ref="AR57" r:id="rId26"/>
    <hyperlink ref="AR84" r:id="rId27"/>
    <hyperlink ref="AR110" r:id="rId28"/>
    <hyperlink ref="AR177" r:id="rId29"/>
    <hyperlink ref="AR190" r:id="rId30"/>
    <hyperlink ref="AR227" r:id="rId31"/>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1080</v>
      </c>
      <c r="B1" t="s">
        <v>1081</v>
      </c>
      <c r="C1" t="s">
        <v>1082</v>
      </c>
      <c r="D1" t="s">
        <v>1083</v>
      </c>
      <c r="E1" t="s">
        <v>1084</v>
      </c>
      <c r="F1" t="s">
        <v>1085</v>
      </c>
      <c r="G1" t="s">
        <v>1086</v>
      </c>
    </row>
    <row r="2" spans="1:16" x14ac:dyDescent="0.25">
      <c r="A2">
        <v>39.755760000000002</v>
      </c>
      <c r="B2">
        <v>-104.99021</v>
      </c>
      <c r="C2" t="s">
        <v>1031</v>
      </c>
      <c r="D2" t="s">
        <v>1031</v>
      </c>
      <c r="F2" t="s">
        <v>1087</v>
      </c>
      <c r="G2" t="s">
        <v>1088</v>
      </c>
      <c r="J2" t="s">
        <v>1080</v>
      </c>
      <c r="K2" t="s">
        <v>1081</v>
      </c>
      <c r="L2" t="s">
        <v>1082</v>
      </c>
      <c r="M2" t="s">
        <v>1083</v>
      </c>
      <c r="N2" t="s">
        <v>1084</v>
      </c>
      <c r="O2" t="s">
        <v>1085</v>
      </c>
      <c r="P2" t="s">
        <v>1086</v>
      </c>
    </row>
    <row r="3" spans="1:16" x14ac:dyDescent="0.25">
      <c r="A3">
        <v>39.732250000000001</v>
      </c>
      <c r="B3">
        <v>-105.00512999999999</v>
      </c>
      <c r="C3" t="s">
        <v>1035</v>
      </c>
      <c r="D3" t="s">
        <v>1035</v>
      </c>
      <c r="F3" t="s">
        <v>1087</v>
      </c>
      <c r="G3" t="s">
        <v>1088</v>
      </c>
      <c r="J3">
        <v>39.771419999999999</v>
      </c>
      <c r="K3">
        <v>-105.04415</v>
      </c>
      <c r="L3" t="s">
        <v>1144</v>
      </c>
      <c r="M3" t="s">
        <v>1144</v>
      </c>
      <c r="O3" t="s">
        <v>1087</v>
      </c>
      <c r="P3" t="s">
        <v>1088</v>
      </c>
    </row>
    <row r="4" spans="1:16" x14ac:dyDescent="0.25">
      <c r="A4">
        <v>39.754260000000002</v>
      </c>
      <c r="B4">
        <v>-104.99066000000001</v>
      </c>
      <c r="C4" t="s">
        <v>1038</v>
      </c>
      <c r="D4" t="s">
        <v>1089</v>
      </c>
      <c r="F4" t="s">
        <v>1087</v>
      </c>
      <c r="G4" t="s">
        <v>1088</v>
      </c>
      <c r="J4">
        <v>39.769440000000003</v>
      </c>
      <c r="K4">
        <v>-104.97676</v>
      </c>
      <c r="L4" t="s">
        <v>1146</v>
      </c>
      <c r="M4" t="s">
        <v>1154</v>
      </c>
      <c r="O4" t="s">
        <v>1087</v>
      </c>
      <c r="P4" t="s">
        <v>1088</v>
      </c>
    </row>
    <row r="5" spans="1:16" x14ac:dyDescent="0.25">
      <c r="A5">
        <v>39.725490000000001</v>
      </c>
      <c r="B5">
        <v>-104.97929000000001</v>
      </c>
      <c r="C5" t="s">
        <v>1041</v>
      </c>
      <c r="D5" t="s">
        <v>1090</v>
      </c>
      <c r="F5" t="s">
        <v>1087</v>
      </c>
      <c r="G5" t="s">
        <v>1088</v>
      </c>
      <c r="J5">
        <v>39.761319999999998</v>
      </c>
      <c r="K5">
        <v>-104.98376</v>
      </c>
      <c r="L5" t="s">
        <v>1150</v>
      </c>
      <c r="M5" t="s">
        <v>1155</v>
      </c>
      <c r="O5" t="s">
        <v>1087</v>
      </c>
      <c r="P5" t="s">
        <v>1088</v>
      </c>
    </row>
    <row r="6" spans="1:16" x14ac:dyDescent="0.25">
      <c r="A6">
        <v>39.753819999999997</v>
      </c>
      <c r="B6">
        <v>-104.99643</v>
      </c>
      <c r="C6" t="s">
        <v>1044</v>
      </c>
      <c r="D6" t="s">
        <v>1091</v>
      </c>
      <c r="F6" t="s">
        <v>1087</v>
      </c>
      <c r="G6" t="s">
        <v>1088</v>
      </c>
      <c r="J6">
        <v>39.743519999999997</v>
      </c>
      <c r="K6">
        <v>-104.96953999999999</v>
      </c>
      <c r="L6" t="s">
        <v>1151</v>
      </c>
      <c r="M6" t="s">
        <v>1156</v>
      </c>
      <c r="O6" t="s">
        <v>1087</v>
      </c>
      <c r="P6" t="s">
        <v>1088</v>
      </c>
    </row>
    <row r="7" spans="1:16" x14ac:dyDescent="0.25">
      <c r="A7">
        <v>39.709600000000002</v>
      </c>
      <c r="B7">
        <v>-104.98058</v>
      </c>
      <c r="C7" t="s">
        <v>1048</v>
      </c>
      <c r="D7" t="s">
        <v>1092</v>
      </c>
      <c r="F7" t="s">
        <v>1087</v>
      </c>
      <c r="G7" t="s">
        <v>1088</v>
      </c>
      <c r="J7">
        <v>39.753050000000002</v>
      </c>
      <c r="K7">
        <v>-104.99995</v>
      </c>
      <c r="L7" t="s">
        <v>1031</v>
      </c>
      <c r="M7" t="s">
        <v>1031</v>
      </c>
      <c r="O7" t="s">
        <v>1087</v>
      </c>
      <c r="P7" t="s">
        <v>1088</v>
      </c>
    </row>
    <row r="8" spans="1:16" x14ac:dyDescent="0.25">
      <c r="A8">
        <v>39.76211</v>
      </c>
      <c r="B8">
        <v>-105.01622999999999</v>
      </c>
      <c r="C8" t="s">
        <v>1052</v>
      </c>
      <c r="D8" t="s">
        <v>1093</v>
      </c>
      <c r="F8" t="s">
        <v>1087</v>
      </c>
      <c r="G8" t="s">
        <v>1088</v>
      </c>
      <c r="J8">
        <v>39.769440000000003</v>
      </c>
      <c r="K8">
        <v>-104.97676</v>
      </c>
      <c r="L8" t="s">
        <v>1146</v>
      </c>
      <c r="M8" t="s">
        <v>1154</v>
      </c>
      <c r="O8" t="s">
        <v>1087</v>
      </c>
      <c r="P8" t="s">
        <v>1088</v>
      </c>
    </row>
    <row r="9" spans="1:16" x14ac:dyDescent="0.25">
      <c r="A9">
        <v>39.748190000000001</v>
      </c>
      <c r="B9">
        <v>-104.99897</v>
      </c>
      <c r="C9" t="s">
        <v>1055</v>
      </c>
      <c r="D9" t="s">
        <v>1094</v>
      </c>
      <c r="F9" t="s">
        <v>1087</v>
      </c>
      <c r="G9" t="s">
        <v>1088</v>
      </c>
    </row>
    <row r="10" spans="1:16" x14ac:dyDescent="0.25">
      <c r="A10">
        <v>39.759590000000003</v>
      </c>
      <c r="B10">
        <v>-104.98604</v>
      </c>
      <c r="C10" t="s">
        <v>1058</v>
      </c>
      <c r="D10" t="s">
        <v>1095</v>
      </c>
      <c r="F10" t="s">
        <v>1087</v>
      </c>
      <c r="G10" t="s">
        <v>1088</v>
      </c>
    </row>
    <row r="11" spans="1:16" x14ac:dyDescent="0.25">
      <c r="A11">
        <v>39.727409999999999</v>
      </c>
      <c r="B11">
        <v>-104.98388</v>
      </c>
      <c r="C11" t="s">
        <v>1062</v>
      </c>
      <c r="D11" t="s">
        <v>1096</v>
      </c>
      <c r="F11" t="s">
        <v>1087</v>
      </c>
      <c r="G11" t="s">
        <v>1088</v>
      </c>
    </row>
    <row r="12" spans="1:16" x14ac:dyDescent="0.25">
      <c r="A12">
        <v>39.763539999999999</v>
      </c>
      <c r="B12">
        <v>-105.01106</v>
      </c>
      <c r="C12" t="s">
        <v>1068</v>
      </c>
      <c r="D12" t="s">
        <v>1097</v>
      </c>
      <c r="F12" t="s">
        <v>1087</v>
      </c>
      <c r="G12" t="s">
        <v>1088</v>
      </c>
    </row>
    <row r="13" spans="1:16" x14ac:dyDescent="0.25">
      <c r="A13">
        <v>39.768740000000001</v>
      </c>
      <c r="B13">
        <v>-104.9798</v>
      </c>
      <c r="C13" t="s">
        <v>1070</v>
      </c>
      <c r="D13" t="s">
        <v>1070</v>
      </c>
      <c r="F13" t="s">
        <v>1087</v>
      </c>
      <c r="G13" t="s">
        <v>1088</v>
      </c>
    </row>
    <row r="14" spans="1:16" x14ac:dyDescent="0.25">
      <c r="A14">
        <v>39.751339999999999</v>
      </c>
      <c r="B14">
        <v>-105.00048</v>
      </c>
      <c r="C14" t="s">
        <v>1075</v>
      </c>
      <c r="D14" t="s">
        <v>1098</v>
      </c>
      <c r="F14" t="s">
        <v>1087</v>
      </c>
      <c r="G14" t="s">
        <v>1088</v>
      </c>
    </row>
    <row r="15" spans="1:16" x14ac:dyDescent="0.25">
      <c r="A15">
        <v>39.717610000000001</v>
      </c>
      <c r="B15">
        <v>-104.94761</v>
      </c>
      <c r="C15" t="s">
        <v>1077</v>
      </c>
      <c r="D15" t="s">
        <v>1099</v>
      </c>
      <c r="F15" t="s">
        <v>1087</v>
      </c>
      <c r="G15" t="s">
        <v>1088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2020-02-07T14:09:53Z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