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2E3B5136-CCAF-4CF1-9621-90A1933BCE4C}" xr6:coauthVersionLast="43" xr6:coauthVersionMax="43" xr10:uidLastSave="{00000000-0000-0000-0000-000000000000}"/>
  <bookViews>
    <workbookView xWindow="3600" yWindow="2840" windowWidth="14400" windowHeight="7360" xr2:uid="{00000000-000D-0000-FFFF-FFFF00000000}"/>
  </bookViews>
  <sheets>
    <sheet name="Sheet1" sheetId="1" r:id="rId1"/>
    <sheet name="Sheet2" sheetId="2" r:id="rId2"/>
  </sheets>
  <definedNames>
    <definedName name="_xlnm._FilterDatabase" localSheetId="0" hidden="1">Sheet1!$C$1:$C$294</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48" i="1" l="1"/>
  <c r="BF148" i="1"/>
  <c r="AX148" i="1"/>
  <c r="AY148" i="1"/>
  <c r="AZ148" i="1"/>
  <c r="BA148" i="1"/>
  <c r="BB148" i="1"/>
  <c r="BC148" i="1"/>
  <c r="BE148" i="1"/>
  <c r="AJ148" i="1"/>
  <c r="AM148" i="1"/>
  <c r="W148" i="1"/>
  <c r="AK148" i="1" s="1"/>
  <c r="X148" i="1"/>
  <c r="Y148" i="1"/>
  <c r="AL148" i="1" s="1"/>
  <c r="Z148" i="1"/>
  <c r="AA148" i="1"/>
  <c r="AB148" i="1"/>
  <c r="AC148" i="1"/>
  <c r="AN148" i="1" s="1"/>
  <c r="AD148" i="1"/>
  <c r="AE148" i="1"/>
  <c r="AO148" i="1" s="1"/>
  <c r="AF148" i="1"/>
  <c r="AG148" i="1"/>
  <c r="AP148" i="1" s="1"/>
  <c r="AH148" i="1"/>
  <c r="AI148" i="1"/>
  <c r="AQ148" i="1" s="1"/>
  <c r="BD148" i="1" l="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M4" i="1" s="1"/>
  <c r="AB4" i="1"/>
  <c r="AC4" i="1"/>
  <c r="AD4" i="1"/>
  <c r="AE4" i="1"/>
  <c r="AF4" i="1"/>
  <c r="AG4" i="1"/>
  <c r="AH4" i="1"/>
  <c r="AI4" i="1"/>
  <c r="AJ4" i="1"/>
  <c r="AQ4" i="1" l="1"/>
  <c r="AO4" i="1"/>
  <c r="AP4" i="1"/>
  <c r="AN4" i="1"/>
  <c r="AK4" i="1"/>
  <c r="BD4" i="1"/>
  <c r="AX125" i="1"/>
  <c r="AY125" i="1"/>
  <c r="AZ125" i="1"/>
  <c r="BA125" i="1"/>
  <c r="BB125" i="1"/>
  <c r="BC125" i="1"/>
  <c r="BE125" i="1"/>
  <c r="BF125" i="1"/>
  <c r="BI125" i="1"/>
  <c r="W125" i="1"/>
  <c r="AK125" i="1" s="1"/>
  <c r="X125" i="1"/>
  <c r="Y125" i="1"/>
  <c r="Z125" i="1"/>
  <c r="AL125" i="1" s="1"/>
  <c r="AA125" i="1"/>
  <c r="AM125" i="1" s="1"/>
  <c r="AB125" i="1"/>
  <c r="AC125" i="1"/>
  <c r="AD125" i="1"/>
  <c r="AE125" i="1"/>
  <c r="AF125" i="1"/>
  <c r="AG125" i="1"/>
  <c r="AH125" i="1"/>
  <c r="AI125" i="1"/>
  <c r="AQ125" i="1" s="1"/>
  <c r="AJ125" i="1"/>
  <c r="AX123" i="1"/>
  <c r="AY123" i="1"/>
  <c r="AZ123" i="1"/>
  <c r="BA123" i="1"/>
  <c r="BB123" i="1"/>
  <c r="BC123" i="1"/>
  <c r="BE123" i="1"/>
  <c r="BF123" i="1"/>
  <c r="BI123" i="1"/>
  <c r="W123" i="1"/>
  <c r="X123" i="1"/>
  <c r="Y123" i="1"/>
  <c r="Z123" i="1"/>
  <c r="AA123" i="1"/>
  <c r="AB123" i="1"/>
  <c r="AM123" i="1" s="1"/>
  <c r="AC123" i="1"/>
  <c r="AD123" i="1"/>
  <c r="AN123" i="1" s="1"/>
  <c r="AE123" i="1"/>
  <c r="AF123" i="1"/>
  <c r="AG123" i="1"/>
  <c r="AH123" i="1"/>
  <c r="AP123" i="1" s="1"/>
  <c r="AI123" i="1"/>
  <c r="AJ123" i="1"/>
  <c r="AQ123" i="1" s="1"/>
  <c r="AK123" i="1"/>
  <c r="AL123" i="1"/>
  <c r="AP125" i="1" l="1"/>
  <c r="AO123" i="1"/>
  <c r="AO125" i="1"/>
  <c r="BD125" i="1"/>
  <c r="AN125" i="1"/>
  <c r="BD123"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0" i="1"/>
  <c r="AY150" i="1"/>
  <c r="AZ150" i="1"/>
  <c r="BA150" i="1"/>
  <c r="BB150" i="1"/>
  <c r="BC150" i="1"/>
  <c r="BE150" i="1"/>
  <c r="BF150" i="1"/>
  <c r="BI150" i="1"/>
  <c r="BI304" i="1"/>
  <c r="BI38" i="1"/>
  <c r="BI312" i="1"/>
  <c r="BI279" i="1"/>
  <c r="AX304" i="1"/>
  <c r="AY304" i="1"/>
  <c r="AZ304" i="1"/>
  <c r="BA304" i="1"/>
  <c r="BB304" i="1"/>
  <c r="BC304" i="1"/>
  <c r="BE304" i="1"/>
  <c r="BF304" i="1"/>
  <c r="AX38" i="1"/>
  <c r="AY38" i="1"/>
  <c r="AZ38" i="1"/>
  <c r="BA38" i="1"/>
  <c r="BB38" i="1"/>
  <c r="BC38" i="1"/>
  <c r="BE38" i="1"/>
  <c r="BF38" i="1"/>
  <c r="AX312" i="1"/>
  <c r="AY312" i="1"/>
  <c r="AZ312" i="1"/>
  <c r="BA312" i="1"/>
  <c r="BB312" i="1"/>
  <c r="BC312" i="1"/>
  <c r="BE312" i="1"/>
  <c r="BF312" i="1"/>
  <c r="AX279" i="1"/>
  <c r="AY279" i="1"/>
  <c r="AZ279" i="1"/>
  <c r="BA279" i="1"/>
  <c r="BB279" i="1"/>
  <c r="BC279" i="1"/>
  <c r="BE279" i="1"/>
  <c r="BF279" i="1"/>
  <c r="W304" i="1"/>
  <c r="X304" i="1"/>
  <c r="Y304" i="1"/>
  <c r="Z304" i="1"/>
  <c r="AA304" i="1"/>
  <c r="AB304" i="1"/>
  <c r="AC304" i="1"/>
  <c r="AD304" i="1"/>
  <c r="AE304" i="1"/>
  <c r="AF304" i="1"/>
  <c r="AG304" i="1"/>
  <c r="AH304" i="1"/>
  <c r="AI304" i="1"/>
  <c r="AJ304" i="1"/>
  <c r="AL304" i="1"/>
  <c r="W38" i="1"/>
  <c r="X38" i="1"/>
  <c r="Y38" i="1"/>
  <c r="Z38" i="1"/>
  <c r="AA38" i="1"/>
  <c r="AB38" i="1"/>
  <c r="AC38" i="1"/>
  <c r="AD38" i="1"/>
  <c r="AE38" i="1"/>
  <c r="AF38" i="1"/>
  <c r="AG38" i="1"/>
  <c r="AH38" i="1"/>
  <c r="AI38" i="1"/>
  <c r="AJ38" i="1"/>
  <c r="AL38" i="1"/>
  <c r="AQ38" i="1"/>
  <c r="W312" i="1"/>
  <c r="X312" i="1"/>
  <c r="Y312" i="1"/>
  <c r="Z312" i="1"/>
  <c r="AA312" i="1"/>
  <c r="AB312" i="1"/>
  <c r="AC312" i="1"/>
  <c r="AD312" i="1"/>
  <c r="AE312" i="1"/>
  <c r="AF312" i="1"/>
  <c r="AG312" i="1"/>
  <c r="AH312" i="1"/>
  <c r="AI312" i="1"/>
  <c r="AJ312" i="1"/>
  <c r="AK312" i="1"/>
  <c r="AL312" i="1"/>
  <c r="AQ312" i="1"/>
  <c r="W279" i="1"/>
  <c r="X279" i="1"/>
  <c r="Y279" i="1"/>
  <c r="Z279" i="1"/>
  <c r="AA279" i="1"/>
  <c r="AB279" i="1"/>
  <c r="AC279" i="1"/>
  <c r="AD279" i="1"/>
  <c r="AE279" i="1"/>
  <c r="AF279" i="1"/>
  <c r="AG279" i="1"/>
  <c r="AH279" i="1"/>
  <c r="AI279" i="1"/>
  <c r="AJ279" i="1"/>
  <c r="W150" i="1"/>
  <c r="X150" i="1"/>
  <c r="Y150" i="1"/>
  <c r="Z150" i="1"/>
  <c r="AA150" i="1"/>
  <c r="AB150" i="1"/>
  <c r="AC150" i="1"/>
  <c r="AD150" i="1"/>
  <c r="AN150" i="1" s="1"/>
  <c r="AE150" i="1"/>
  <c r="AF150" i="1"/>
  <c r="AG150" i="1"/>
  <c r="AH150" i="1"/>
  <c r="AI150" i="1"/>
  <c r="AJ150" i="1"/>
  <c r="AL150" i="1" l="1"/>
  <c r="AP312" i="1"/>
  <c r="AP150" i="1"/>
  <c r="AQ279" i="1"/>
  <c r="AN312" i="1"/>
  <c r="AP38" i="1"/>
  <c r="AN304" i="1"/>
  <c r="AK279" i="1"/>
  <c r="AP304" i="1"/>
  <c r="BD150" i="1"/>
  <c r="AO312" i="1"/>
  <c r="AM312" i="1"/>
  <c r="AN38" i="1"/>
  <c r="AQ304" i="1"/>
  <c r="AM304" i="1"/>
  <c r="AP279" i="1"/>
  <c r="AO304" i="1"/>
  <c r="AN279" i="1"/>
  <c r="AK304" i="1"/>
  <c r="AO279" i="1"/>
  <c r="AM279" i="1"/>
  <c r="AL279" i="1"/>
  <c r="BD279" i="1"/>
  <c r="BD312" i="1"/>
  <c r="BD304" i="1"/>
  <c r="AQ150" i="1"/>
  <c r="AO150" i="1"/>
  <c r="AM150" i="1"/>
  <c r="AK150" i="1"/>
  <c r="AO38" i="1"/>
  <c r="AM38" i="1"/>
  <c r="AK38" i="1"/>
  <c r="BD38" i="1"/>
  <c r="BF250" i="1"/>
  <c r="BI250" i="1"/>
  <c r="AX250" i="1"/>
  <c r="AY250" i="1"/>
  <c r="AZ250" i="1"/>
  <c r="BA250" i="1"/>
  <c r="BB250" i="1"/>
  <c r="BC250" i="1"/>
  <c r="BE250" i="1"/>
  <c r="W250" i="1"/>
  <c r="X250" i="1"/>
  <c r="Y250" i="1"/>
  <c r="Z250" i="1"/>
  <c r="AA250" i="1"/>
  <c r="AB250" i="1"/>
  <c r="AC250" i="1"/>
  <c r="AD250" i="1"/>
  <c r="AE250" i="1"/>
  <c r="AF250" i="1"/>
  <c r="AG250" i="1"/>
  <c r="AH250" i="1"/>
  <c r="AI250" i="1"/>
  <c r="AJ250" i="1"/>
  <c r="AK250" i="1"/>
  <c r="AQ250" i="1"/>
  <c r="AP250" i="1" l="1"/>
  <c r="AN250" i="1"/>
  <c r="AL250" i="1"/>
  <c r="AM250" i="1"/>
  <c r="BD250" i="1"/>
  <c r="AO250"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L141" i="1" l="1"/>
  <c r="AM141" i="1"/>
  <c r="AN142" i="1"/>
  <c r="AO141" i="1"/>
  <c r="AO142" i="1"/>
  <c r="AM142" i="1"/>
  <c r="BD141" i="1"/>
  <c r="AQ142" i="1"/>
  <c r="BD142" i="1"/>
  <c r="AP142" i="1"/>
  <c r="AN141" i="1"/>
  <c r="BI234" i="1"/>
  <c r="AX234" i="1"/>
  <c r="AY234" i="1"/>
  <c r="AZ234" i="1"/>
  <c r="BA234" i="1"/>
  <c r="BB234" i="1"/>
  <c r="BC234" i="1"/>
  <c r="BE234" i="1"/>
  <c r="BF234" i="1"/>
  <c r="W234" i="1"/>
  <c r="X234" i="1"/>
  <c r="Y234" i="1"/>
  <c r="Z234" i="1"/>
  <c r="AA234" i="1"/>
  <c r="AB234" i="1"/>
  <c r="AC234" i="1"/>
  <c r="AD234" i="1"/>
  <c r="AE234" i="1"/>
  <c r="AF234" i="1"/>
  <c r="AG234" i="1"/>
  <c r="AH234" i="1"/>
  <c r="AI234" i="1"/>
  <c r="AJ234" i="1"/>
  <c r="AK234" i="1"/>
  <c r="AQ234" i="1"/>
  <c r="AO234" i="1" l="1"/>
  <c r="AN234" i="1"/>
  <c r="AL234" i="1"/>
  <c r="AP234" i="1"/>
  <c r="AM234" i="1"/>
  <c r="BD234"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7" i="1"/>
  <c r="X157" i="1"/>
  <c r="Y157" i="1"/>
  <c r="Z157" i="1"/>
  <c r="AA157" i="1"/>
  <c r="AB157" i="1"/>
  <c r="AC157" i="1"/>
  <c r="AD157" i="1"/>
  <c r="AE157" i="1"/>
  <c r="AF157" i="1"/>
  <c r="AG157" i="1"/>
  <c r="AH157" i="1"/>
  <c r="AI157" i="1"/>
  <c r="AJ157" i="1"/>
  <c r="AK157" i="1"/>
  <c r="AX157" i="1"/>
  <c r="AY157" i="1"/>
  <c r="AZ157" i="1"/>
  <c r="BA157" i="1"/>
  <c r="BB157" i="1"/>
  <c r="BC157" i="1"/>
  <c r="BE157" i="1"/>
  <c r="BF157" i="1"/>
  <c r="BI157" i="1"/>
  <c r="BI49" i="1"/>
  <c r="AX49" i="1"/>
  <c r="AY49" i="1"/>
  <c r="AZ49" i="1"/>
  <c r="BA49" i="1"/>
  <c r="BB49" i="1"/>
  <c r="BC49" i="1"/>
  <c r="BE49" i="1"/>
  <c r="BF49" i="1"/>
  <c r="W49" i="1"/>
  <c r="X49" i="1"/>
  <c r="Y49" i="1"/>
  <c r="Z49" i="1"/>
  <c r="AA49" i="1"/>
  <c r="AB49" i="1"/>
  <c r="AC49" i="1"/>
  <c r="AD49" i="1"/>
  <c r="AE49" i="1"/>
  <c r="AF49" i="1"/>
  <c r="AG49" i="1"/>
  <c r="AH49" i="1"/>
  <c r="AI49" i="1"/>
  <c r="AJ49" i="1"/>
  <c r="AL157" i="1" l="1"/>
  <c r="AQ49" i="1"/>
  <c r="AK49" i="1"/>
  <c r="AM157" i="1"/>
  <c r="AP49" i="1"/>
  <c r="AN157" i="1"/>
  <c r="AM49" i="1"/>
  <c r="AO157" i="1"/>
  <c r="AQ157" i="1"/>
  <c r="AP157" i="1"/>
  <c r="AO49" i="1"/>
  <c r="AN49" i="1"/>
  <c r="BD49" i="1"/>
  <c r="AL49" i="1"/>
  <c r="BD157" i="1"/>
  <c r="W260" i="1"/>
  <c r="X260" i="1"/>
  <c r="Y260" i="1"/>
  <c r="Z260" i="1"/>
  <c r="AA260" i="1"/>
  <c r="AB260" i="1"/>
  <c r="AC260" i="1"/>
  <c r="AD260" i="1"/>
  <c r="AE260" i="1"/>
  <c r="AF260" i="1"/>
  <c r="AG260" i="1"/>
  <c r="AH260" i="1"/>
  <c r="AI260" i="1"/>
  <c r="AJ260" i="1"/>
  <c r="AX260" i="1"/>
  <c r="AY260" i="1"/>
  <c r="AZ260" i="1"/>
  <c r="BA260" i="1"/>
  <c r="BB260" i="1"/>
  <c r="BC260" i="1"/>
  <c r="BE260" i="1"/>
  <c r="BF260" i="1"/>
  <c r="BI260" i="1"/>
  <c r="BI261" i="1"/>
  <c r="W261" i="1"/>
  <c r="X261" i="1"/>
  <c r="Y261" i="1"/>
  <c r="Z261" i="1"/>
  <c r="AA261" i="1"/>
  <c r="AB261" i="1"/>
  <c r="AC261" i="1"/>
  <c r="AD261" i="1"/>
  <c r="AE261" i="1"/>
  <c r="AF261" i="1"/>
  <c r="AG261" i="1"/>
  <c r="AH261" i="1"/>
  <c r="AI261" i="1"/>
  <c r="AQ261" i="1" s="1"/>
  <c r="AJ261" i="1"/>
  <c r="AK261" i="1"/>
  <c r="AX261" i="1"/>
  <c r="AY261" i="1"/>
  <c r="AZ261" i="1"/>
  <c r="BA261" i="1"/>
  <c r="BB261" i="1"/>
  <c r="BC261" i="1"/>
  <c r="BE261" i="1"/>
  <c r="BF261" i="1"/>
  <c r="AM261" i="1" l="1"/>
  <c r="AN261" i="1"/>
  <c r="AN260" i="1"/>
  <c r="AM260" i="1"/>
  <c r="AQ260" i="1"/>
  <c r="AK260" i="1"/>
  <c r="AO261" i="1"/>
  <c r="AO260" i="1"/>
  <c r="AP260" i="1"/>
  <c r="BD261" i="1"/>
  <c r="AP261" i="1"/>
  <c r="BD260" i="1"/>
  <c r="AL261" i="1"/>
  <c r="AL26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0" i="1" l="1"/>
  <c r="BD300" i="1"/>
  <c r="BD201" i="1"/>
  <c r="BD207" i="1"/>
  <c r="BD195" i="1"/>
  <c r="BD5" i="1"/>
  <c r="BD204" i="1"/>
  <c r="BD53" i="1"/>
  <c r="BD44" i="1"/>
  <c r="BD9" i="1"/>
  <c r="BD257" i="1"/>
  <c r="BD64" i="1"/>
  <c r="BD54" i="1"/>
  <c r="BD18" i="1"/>
  <c r="BD202" i="1"/>
  <c r="BD90" i="1"/>
  <c r="BD85" i="1"/>
  <c r="BD46" i="1"/>
  <c r="BD11" i="1"/>
  <c r="BD239" i="1"/>
  <c r="BD94" i="1"/>
  <c r="BD135" i="1"/>
  <c r="BD36" i="1"/>
  <c r="BD242" i="1"/>
  <c r="BD212" i="1"/>
  <c r="BD16" i="1"/>
  <c r="BD147" i="1"/>
  <c r="AJ20" i="1"/>
  <c r="BI135" i="1"/>
  <c r="BI257" i="1"/>
  <c r="BI53" i="1"/>
  <c r="BI16" i="1"/>
  <c r="BI18" i="1"/>
  <c r="BI147" i="1"/>
  <c r="BI54" i="1"/>
  <c r="BI94" i="1"/>
  <c r="BI204" i="1"/>
  <c r="BI207" i="1"/>
  <c r="BI300" i="1"/>
  <c r="BI201" i="1"/>
  <c r="BI11" i="1"/>
  <c r="BI44" i="1"/>
  <c r="BI202" i="1"/>
  <c r="AX135" i="1"/>
  <c r="AX257" i="1"/>
  <c r="AX53" i="1"/>
  <c r="AX16" i="1"/>
  <c r="AX18" i="1"/>
  <c r="AX147" i="1"/>
  <c r="AX54" i="1"/>
  <c r="AX94" i="1"/>
  <c r="AX204" i="1"/>
  <c r="AX207" i="1"/>
  <c r="AX300" i="1"/>
  <c r="AX201" i="1"/>
  <c r="AX11" i="1"/>
  <c r="AX44" i="1"/>
  <c r="AX202" i="1"/>
  <c r="W135" i="1"/>
  <c r="X135" i="1"/>
  <c r="Y135" i="1"/>
  <c r="Z135" i="1"/>
  <c r="AA135" i="1"/>
  <c r="AB135" i="1"/>
  <c r="AC135" i="1"/>
  <c r="AD135" i="1"/>
  <c r="AE135" i="1"/>
  <c r="AF135" i="1"/>
  <c r="AG135" i="1"/>
  <c r="AH135" i="1"/>
  <c r="AI135" i="1"/>
  <c r="AJ135" i="1"/>
  <c r="W257" i="1"/>
  <c r="X257" i="1"/>
  <c r="Y257" i="1"/>
  <c r="Z257" i="1"/>
  <c r="AA257" i="1"/>
  <c r="AB257" i="1"/>
  <c r="AC257" i="1"/>
  <c r="AD257" i="1"/>
  <c r="AE257" i="1"/>
  <c r="AF257" i="1"/>
  <c r="AG257" i="1"/>
  <c r="AH257" i="1"/>
  <c r="AI257" i="1"/>
  <c r="AJ257" i="1"/>
  <c r="AQ257"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4" i="1"/>
  <c r="X204" i="1"/>
  <c r="Y204" i="1"/>
  <c r="Z204" i="1"/>
  <c r="AA204" i="1"/>
  <c r="AB204" i="1"/>
  <c r="AC204" i="1"/>
  <c r="AD204" i="1"/>
  <c r="AE204" i="1"/>
  <c r="AF204" i="1"/>
  <c r="AG204" i="1"/>
  <c r="AH204" i="1"/>
  <c r="AI204" i="1"/>
  <c r="AJ204" i="1"/>
  <c r="AK204" i="1"/>
  <c r="AQ204" i="1"/>
  <c r="W207" i="1"/>
  <c r="X207" i="1"/>
  <c r="Y207" i="1"/>
  <c r="Z207" i="1"/>
  <c r="AA207" i="1"/>
  <c r="AB207" i="1"/>
  <c r="AC207" i="1"/>
  <c r="AD207" i="1"/>
  <c r="AE207" i="1"/>
  <c r="AF207" i="1"/>
  <c r="AG207" i="1"/>
  <c r="AH207" i="1"/>
  <c r="AI207" i="1"/>
  <c r="AJ207" i="1"/>
  <c r="AK207" i="1"/>
  <c r="AQ207" i="1"/>
  <c r="W300" i="1"/>
  <c r="X300" i="1"/>
  <c r="Y300" i="1"/>
  <c r="Z300" i="1"/>
  <c r="AA300" i="1"/>
  <c r="AB300" i="1"/>
  <c r="AC300" i="1"/>
  <c r="AD300" i="1"/>
  <c r="AE300" i="1"/>
  <c r="AF300" i="1"/>
  <c r="AG300" i="1"/>
  <c r="AH300" i="1"/>
  <c r="AI300" i="1"/>
  <c r="AJ300" i="1"/>
  <c r="W201" i="1"/>
  <c r="X201" i="1"/>
  <c r="Y201" i="1"/>
  <c r="Z201" i="1"/>
  <c r="AA201" i="1"/>
  <c r="AB201" i="1"/>
  <c r="AC201" i="1"/>
  <c r="AD201" i="1"/>
  <c r="AE201" i="1"/>
  <c r="AF201" i="1"/>
  <c r="AG201" i="1"/>
  <c r="AH201" i="1"/>
  <c r="AI201" i="1"/>
  <c r="AJ201" i="1"/>
  <c r="AL201" i="1"/>
  <c r="AM201" i="1"/>
  <c r="AQ201"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2" i="1"/>
  <c r="X202" i="1"/>
  <c r="Y202" i="1"/>
  <c r="Z202" i="1"/>
  <c r="AA202" i="1"/>
  <c r="AB202" i="1"/>
  <c r="AC202" i="1"/>
  <c r="AD202" i="1"/>
  <c r="AE202" i="1"/>
  <c r="AF202" i="1"/>
  <c r="AG202" i="1"/>
  <c r="AH202" i="1"/>
  <c r="AI202" i="1"/>
  <c r="AJ202" i="1"/>
  <c r="AQ135" i="1" l="1"/>
  <c r="AK135" i="1"/>
  <c r="AM11" i="1"/>
  <c r="AQ300" i="1"/>
  <c r="AM207" i="1"/>
  <c r="AO147" i="1"/>
  <c r="AK11" i="1"/>
  <c r="AP147" i="1"/>
  <c r="AL16" i="1"/>
  <c r="AM44" i="1"/>
  <c r="AK300" i="1"/>
  <c r="AL135" i="1"/>
  <c r="AL11" i="1"/>
  <c r="AN201" i="1"/>
  <c r="AP53" i="1"/>
  <c r="AQ18" i="1"/>
  <c r="AK18" i="1"/>
  <c r="AO207" i="1"/>
  <c r="AL204" i="1"/>
  <c r="AP135" i="1"/>
  <c r="AO204" i="1"/>
  <c r="AK201" i="1"/>
  <c r="AN202" i="1"/>
  <c r="AK202" i="1"/>
  <c r="AP94" i="1"/>
  <c r="AQ94" i="1"/>
  <c r="AN257" i="1"/>
  <c r="AO94" i="1"/>
  <c r="AP16" i="1"/>
  <c r="AM54" i="1"/>
  <c r="AP207" i="1"/>
  <c r="AK147" i="1"/>
  <c r="AP44" i="1"/>
  <c r="AN53" i="1"/>
  <c r="AK257" i="1"/>
  <c r="AL44" i="1"/>
  <c r="AL94" i="1"/>
  <c r="AN300" i="1"/>
  <c r="AL300" i="1"/>
  <c r="AL207" i="1"/>
  <c r="AL147" i="1"/>
  <c r="AL18" i="1"/>
  <c r="AO257" i="1"/>
  <c r="AN11" i="1"/>
  <c r="AQ44" i="1"/>
  <c r="AK44" i="1"/>
  <c r="AN204" i="1"/>
  <c r="AN54" i="1"/>
  <c r="AQ16" i="1"/>
  <c r="AK16" i="1"/>
  <c r="AO53" i="1"/>
  <c r="AM53" i="1"/>
  <c r="AP257" i="1"/>
  <c r="AM135" i="1"/>
  <c r="AP202" i="1"/>
  <c r="AO44" i="1"/>
  <c r="AP201" i="1"/>
  <c r="AM202" i="1"/>
  <c r="AQ11" i="1"/>
  <c r="AO11" i="1"/>
  <c r="AM204" i="1"/>
  <c r="AM94" i="1"/>
  <c r="AM18" i="1"/>
  <c r="AN16" i="1"/>
  <c r="AQ147" i="1"/>
  <c r="AQ202" i="1"/>
  <c r="AN44" i="1"/>
  <c r="AP300" i="1"/>
  <c r="AO16" i="1"/>
  <c r="AL53" i="1"/>
  <c r="AO201" i="1"/>
  <c r="AP204" i="1"/>
  <c r="AP54" i="1"/>
  <c r="AO54" i="1"/>
  <c r="AP11" i="1"/>
  <c r="AO300" i="1"/>
  <c r="AK94" i="1"/>
  <c r="AM257" i="1"/>
  <c r="AN18" i="1"/>
  <c r="AN147" i="1"/>
  <c r="AM16" i="1"/>
  <c r="AN207" i="1"/>
  <c r="AL202" i="1"/>
  <c r="AO202" i="1"/>
  <c r="AM300" i="1"/>
  <c r="AL54" i="1"/>
  <c r="AM147" i="1"/>
  <c r="AP18" i="1"/>
  <c r="AL257" i="1"/>
  <c r="AO135" i="1"/>
  <c r="AN94" i="1"/>
  <c r="AO18" i="1"/>
  <c r="AN135" i="1"/>
  <c r="BI212" i="1"/>
  <c r="AX212" i="1"/>
  <c r="W212" i="1"/>
  <c r="X212" i="1"/>
  <c r="Y212" i="1"/>
  <c r="Z212" i="1"/>
  <c r="AA212" i="1"/>
  <c r="AB212" i="1"/>
  <c r="AC212" i="1"/>
  <c r="AD212" i="1"/>
  <c r="AE212" i="1"/>
  <c r="AF212" i="1"/>
  <c r="AG212" i="1"/>
  <c r="AH212" i="1"/>
  <c r="AI212" i="1"/>
  <c r="AJ212" i="1"/>
  <c r="AK212" i="1"/>
  <c r="AQ212" i="1"/>
  <c r="AL212" i="1" l="1"/>
  <c r="AM212" i="1"/>
  <c r="AO212" i="1"/>
  <c r="AP212" i="1"/>
  <c r="AN212"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5" i="1"/>
  <c r="AX239" i="1"/>
  <c r="AX270"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5" i="1"/>
  <c r="X195" i="1"/>
  <c r="Y195" i="1"/>
  <c r="Z195" i="1"/>
  <c r="AA195" i="1"/>
  <c r="AB195" i="1"/>
  <c r="AC195" i="1"/>
  <c r="AD195" i="1"/>
  <c r="AE195" i="1"/>
  <c r="AF195" i="1"/>
  <c r="AG195" i="1"/>
  <c r="AH195" i="1"/>
  <c r="AI195" i="1"/>
  <c r="AJ195" i="1"/>
  <c r="AK195" i="1"/>
  <c r="AL195" i="1"/>
  <c r="AM195" i="1"/>
  <c r="AN195" i="1"/>
  <c r="AO195" i="1"/>
  <c r="AP195" i="1"/>
  <c r="AQ195" i="1"/>
  <c r="W239" i="1"/>
  <c r="X239" i="1"/>
  <c r="Y239" i="1"/>
  <c r="Z239" i="1"/>
  <c r="AA239" i="1"/>
  <c r="AB239" i="1"/>
  <c r="AC239" i="1"/>
  <c r="AD239" i="1"/>
  <c r="AN239" i="1" s="1"/>
  <c r="AE239" i="1"/>
  <c r="AF239" i="1"/>
  <c r="AG239" i="1"/>
  <c r="AH239" i="1"/>
  <c r="AI239" i="1"/>
  <c r="AJ239" i="1"/>
  <c r="W270" i="1"/>
  <c r="X270" i="1"/>
  <c r="Y270" i="1"/>
  <c r="Z270" i="1"/>
  <c r="AA270" i="1"/>
  <c r="AB270" i="1"/>
  <c r="AC270" i="1"/>
  <c r="AD270" i="1"/>
  <c r="AE270" i="1"/>
  <c r="AF270" i="1"/>
  <c r="AG270" i="1"/>
  <c r="AH270" i="1"/>
  <c r="AI270" i="1"/>
  <c r="AJ270" i="1"/>
  <c r="AK270" i="1"/>
  <c r="AL270" i="1"/>
  <c r="AM270" i="1"/>
  <c r="AN270" i="1"/>
  <c r="AO270" i="1"/>
  <c r="AP270" i="1"/>
  <c r="AQ270" i="1"/>
  <c r="BI46" i="1"/>
  <c r="BI90" i="1"/>
  <c r="BI195" i="1"/>
  <c r="BI239" i="1"/>
  <c r="BI270" i="1"/>
  <c r="AQ239" i="1" l="1"/>
  <c r="AO239" i="1"/>
  <c r="AM239" i="1"/>
  <c r="AK239" i="1"/>
  <c r="AP239" i="1"/>
  <c r="AL239" i="1"/>
  <c r="W9" i="1"/>
  <c r="X9" i="1"/>
  <c r="Y9" i="1"/>
  <c r="Z9" i="1"/>
  <c r="AA9" i="1"/>
  <c r="AB9" i="1"/>
  <c r="AC9" i="1"/>
  <c r="AD9" i="1"/>
  <c r="AE9" i="1"/>
  <c r="AF9" i="1"/>
  <c r="AG9" i="1"/>
  <c r="AH9" i="1"/>
  <c r="AI9" i="1"/>
  <c r="AJ9" i="1"/>
  <c r="AX9" i="1"/>
  <c r="BI9" i="1"/>
  <c r="AL9" i="1" l="1"/>
  <c r="AN9" i="1"/>
  <c r="AQ9" i="1"/>
  <c r="AK9" i="1"/>
  <c r="AO9" i="1"/>
  <c r="AP9" i="1"/>
  <c r="AM9" i="1"/>
  <c r="BI242" i="1"/>
  <c r="AX242" i="1"/>
  <c r="W242" i="1"/>
  <c r="X242" i="1"/>
  <c r="Y242" i="1"/>
  <c r="Z242" i="1"/>
  <c r="AA242" i="1"/>
  <c r="AB242" i="1"/>
  <c r="AC242" i="1"/>
  <c r="AD242" i="1"/>
  <c r="AE242" i="1"/>
  <c r="AF242" i="1"/>
  <c r="AG242" i="1"/>
  <c r="AH242" i="1"/>
  <c r="AI242" i="1"/>
  <c r="AJ242" i="1"/>
  <c r="AK242" i="1"/>
  <c r="AL242" i="1"/>
  <c r="AM242" i="1"/>
  <c r="AN242" i="1"/>
  <c r="AO242" i="1"/>
  <c r="AP242" i="1"/>
  <c r="AQ242"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9" i="1"/>
  <c r="AX151" i="1"/>
  <c r="AX152" i="1"/>
  <c r="AX153" i="1"/>
  <c r="AX154" i="1"/>
  <c r="AX155" i="1"/>
  <c r="AX156"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6" i="1"/>
  <c r="AX197" i="1"/>
  <c r="AX198" i="1"/>
  <c r="AX199" i="1"/>
  <c r="AX200" i="1"/>
  <c r="AX203" i="1"/>
  <c r="AX205" i="1"/>
  <c r="AX206"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5" i="1"/>
  <c r="AX236" i="1"/>
  <c r="AX237" i="1"/>
  <c r="AX238" i="1"/>
  <c r="AX240" i="1"/>
  <c r="AX241" i="1"/>
  <c r="AX243" i="1"/>
  <c r="AX244" i="1"/>
  <c r="AX245" i="1"/>
  <c r="AX246" i="1"/>
  <c r="AX247" i="1"/>
  <c r="AX248" i="1"/>
  <c r="AX249" i="1"/>
  <c r="AX251" i="1"/>
  <c r="AX252" i="1"/>
  <c r="AX253" i="1"/>
  <c r="AX254" i="1"/>
  <c r="AX255" i="1"/>
  <c r="AX256" i="1"/>
  <c r="AX258" i="1"/>
  <c r="AX259" i="1"/>
  <c r="AX262" i="1"/>
  <c r="AX263" i="1"/>
  <c r="AX264" i="1"/>
  <c r="AX265" i="1"/>
  <c r="AX266" i="1"/>
  <c r="AX267" i="1"/>
  <c r="AX268" i="1"/>
  <c r="AX269" i="1"/>
  <c r="AX271" i="1"/>
  <c r="AX272" i="1"/>
  <c r="AX273" i="1"/>
  <c r="AX274" i="1"/>
  <c r="AX275" i="1"/>
  <c r="AX276" i="1"/>
  <c r="AX277" i="1"/>
  <c r="AX278" i="1"/>
  <c r="AX280" i="1"/>
  <c r="AX281" i="1"/>
  <c r="AX282" i="1"/>
  <c r="AX283" i="1"/>
  <c r="AX284" i="1"/>
  <c r="AX285" i="1"/>
  <c r="AX286" i="1"/>
  <c r="AX287" i="1"/>
  <c r="AX288" i="1"/>
  <c r="AX289" i="1"/>
  <c r="AX290" i="1"/>
  <c r="AX291" i="1"/>
  <c r="AX292" i="1"/>
  <c r="AX293" i="1"/>
  <c r="AX294" i="1"/>
  <c r="AX295" i="1"/>
  <c r="AX296" i="1"/>
  <c r="AX297" i="1"/>
  <c r="AX298" i="1"/>
  <c r="AX299" i="1"/>
  <c r="AX301" i="1"/>
  <c r="AX302" i="1"/>
  <c r="AX303" i="1"/>
  <c r="AX305" i="1"/>
  <c r="AX306" i="1"/>
  <c r="AX307" i="1"/>
  <c r="AX308" i="1"/>
  <c r="AX309" i="1"/>
  <c r="AX310" i="1"/>
  <c r="AX311" i="1"/>
  <c r="AX313" i="1"/>
  <c r="AX314" i="1"/>
  <c r="AX315" i="1"/>
  <c r="AX316" i="1"/>
  <c r="AX317" i="1"/>
  <c r="AX318" i="1"/>
  <c r="AX319" i="1"/>
  <c r="AX320"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9" i="1"/>
  <c r="X149" i="1"/>
  <c r="Y149" i="1"/>
  <c r="Z149" i="1"/>
  <c r="AA149" i="1"/>
  <c r="AB149" i="1"/>
  <c r="AC149" i="1"/>
  <c r="AD149" i="1"/>
  <c r="AE149" i="1"/>
  <c r="AF149" i="1"/>
  <c r="AG149" i="1"/>
  <c r="AH149" i="1"/>
  <c r="AI149" i="1"/>
  <c r="AJ149" i="1"/>
  <c r="W151" i="1"/>
  <c r="X151" i="1"/>
  <c r="Y151" i="1"/>
  <c r="Z151" i="1"/>
  <c r="AA151" i="1"/>
  <c r="AB151" i="1"/>
  <c r="AM151" i="1" s="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W155" i="1"/>
  <c r="X155" i="1"/>
  <c r="Y155" i="1"/>
  <c r="Z155" i="1"/>
  <c r="AA155" i="1"/>
  <c r="AB155" i="1"/>
  <c r="AC155" i="1"/>
  <c r="AD155" i="1"/>
  <c r="AE155" i="1"/>
  <c r="AF155" i="1"/>
  <c r="AG155" i="1"/>
  <c r="AH155" i="1"/>
  <c r="AI155" i="1"/>
  <c r="AJ155" i="1"/>
  <c r="AQ155" i="1"/>
  <c r="W156" i="1"/>
  <c r="X156" i="1"/>
  <c r="Y156" i="1"/>
  <c r="Z156" i="1"/>
  <c r="AA156" i="1"/>
  <c r="AB156" i="1"/>
  <c r="AC156" i="1"/>
  <c r="AD156" i="1"/>
  <c r="AE156" i="1"/>
  <c r="AF156" i="1"/>
  <c r="AG156" i="1"/>
  <c r="AH156" i="1"/>
  <c r="AI156" i="1"/>
  <c r="AJ156"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L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M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W191" i="1"/>
  <c r="X191" i="1"/>
  <c r="Y191" i="1"/>
  <c r="Z191" i="1"/>
  <c r="AA191" i="1"/>
  <c r="AB191" i="1"/>
  <c r="AC191" i="1"/>
  <c r="AD191" i="1"/>
  <c r="AE191" i="1"/>
  <c r="AF191" i="1"/>
  <c r="AG191" i="1"/>
  <c r="AH191" i="1"/>
  <c r="AI191" i="1"/>
  <c r="AJ191" i="1"/>
  <c r="AK191" i="1"/>
  <c r="AN191" i="1"/>
  <c r="AO191" i="1"/>
  <c r="AP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M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Q210" i="1"/>
  <c r="W211" i="1"/>
  <c r="X211" i="1"/>
  <c r="Y211" i="1"/>
  <c r="Z211" i="1"/>
  <c r="AA211" i="1"/>
  <c r="AB211" i="1"/>
  <c r="AC211" i="1"/>
  <c r="AD211" i="1"/>
  <c r="AE211" i="1"/>
  <c r="AF211" i="1"/>
  <c r="AG211" i="1"/>
  <c r="AH211" i="1"/>
  <c r="AI211" i="1"/>
  <c r="AJ211"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L238" i="1"/>
  <c r="AM238" i="1"/>
  <c r="AN238" i="1"/>
  <c r="AO238" i="1"/>
  <c r="AP238" i="1"/>
  <c r="AQ238"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L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Q256"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L276" i="1"/>
  <c r="AM276" i="1"/>
  <c r="AN276" i="1"/>
  <c r="AO276" i="1"/>
  <c r="AP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80" i="1"/>
  <c r="X280" i="1"/>
  <c r="Y280" i="1"/>
  <c r="Z280" i="1"/>
  <c r="AA280" i="1"/>
  <c r="AB280" i="1"/>
  <c r="AC280" i="1"/>
  <c r="AD280" i="1"/>
  <c r="AE280" i="1"/>
  <c r="AF280" i="1"/>
  <c r="AG280" i="1"/>
  <c r="AH280" i="1"/>
  <c r="AI280" i="1"/>
  <c r="AJ280" i="1"/>
  <c r="AK280" i="1"/>
  <c r="AL280" i="1"/>
  <c r="AQ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N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L306" i="1"/>
  <c r="AP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3" i="1"/>
  <c r="X313" i="1"/>
  <c r="Y313" i="1"/>
  <c r="Z313" i="1"/>
  <c r="AA313" i="1"/>
  <c r="AB313" i="1"/>
  <c r="AC313" i="1"/>
  <c r="AD313" i="1"/>
  <c r="AE313" i="1"/>
  <c r="AF313" i="1"/>
  <c r="AG313" i="1"/>
  <c r="AH313" i="1"/>
  <c r="AI313" i="1"/>
  <c r="AJ313" i="1"/>
  <c r="AQ313" i="1"/>
  <c r="W314" i="1"/>
  <c r="X314" i="1"/>
  <c r="Y314" i="1"/>
  <c r="Z314" i="1"/>
  <c r="AA314" i="1"/>
  <c r="AB314" i="1"/>
  <c r="AC314" i="1"/>
  <c r="AD314" i="1"/>
  <c r="AE314" i="1"/>
  <c r="AF314" i="1"/>
  <c r="AG314" i="1"/>
  <c r="AH314" i="1"/>
  <c r="AI314" i="1"/>
  <c r="AJ314" i="1"/>
  <c r="AK314" i="1"/>
  <c r="AL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Q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L319" i="1"/>
  <c r="AM319" i="1"/>
  <c r="AN319" i="1"/>
  <c r="AO319" i="1"/>
  <c r="AP319" i="1"/>
  <c r="AQ319" i="1"/>
  <c r="W320" i="1"/>
  <c r="X320" i="1"/>
  <c r="Y320" i="1"/>
  <c r="Z320" i="1"/>
  <c r="AA320" i="1"/>
  <c r="AB320" i="1"/>
  <c r="AC320" i="1"/>
  <c r="AD320" i="1"/>
  <c r="AE320" i="1"/>
  <c r="AF320" i="1"/>
  <c r="AG320" i="1"/>
  <c r="AH320" i="1"/>
  <c r="AI320" i="1"/>
  <c r="AJ320" i="1"/>
  <c r="AK320" i="1"/>
  <c r="AQ320" i="1"/>
  <c r="BF3" i="1"/>
  <c r="AY3" i="1"/>
  <c r="AZ3" i="1"/>
  <c r="BA3" i="1"/>
  <c r="BB3" i="1"/>
  <c r="BC3" i="1"/>
  <c r="BE3" i="1"/>
  <c r="BK285" i="1"/>
  <c r="BD285" i="1" s="1"/>
  <c r="BK8" i="1"/>
  <c r="BD8" i="1" s="1"/>
  <c r="BK188" i="1"/>
  <c r="BD188" i="1" s="1"/>
  <c r="BK219" i="1"/>
  <c r="BD219" i="1" s="1"/>
  <c r="BK59" i="1"/>
  <c r="BD59" i="1" s="1"/>
  <c r="BK193" i="1"/>
  <c r="BD193" i="1" s="1"/>
  <c r="BK74" i="1"/>
  <c r="BD74" i="1" s="1"/>
  <c r="BK289" i="1"/>
  <c r="BD289" i="1" s="1"/>
  <c r="BK266" i="1"/>
  <c r="BD266" i="1" s="1"/>
  <c r="BK116" i="1"/>
  <c r="BD116" i="1" s="1"/>
  <c r="BK308" i="1"/>
  <c r="BD308" i="1" s="1"/>
  <c r="BK315" i="1"/>
  <c r="BD315" i="1" s="1"/>
  <c r="BK32" i="1"/>
  <c r="BD32" i="1" s="1"/>
  <c r="BK243" i="1"/>
  <c r="BD243" i="1" s="1"/>
  <c r="BK30" i="1"/>
  <c r="BD30" i="1" s="1"/>
  <c r="BK107" i="1"/>
  <c r="BD107" i="1" s="1"/>
  <c r="BK79" i="1"/>
  <c r="BD79" i="1" s="1"/>
  <c r="BK132" i="1"/>
  <c r="BD132" i="1" s="1"/>
  <c r="BK206" i="1"/>
  <c r="BD206" i="1" s="1"/>
  <c r="BK281" i="1"/>
  <c r="BD281" i="1" s="1"/>
  <c r="BK229" i="1"/>
  <c r="BD229" i="1" s="1"/>
  <c r="BK245" i="1"/>
  <c r="BD245" i="1" s="1"/>
  <c r="BK154" i="1"/>
  <c r="BD154" i="1" s="1"/>
  <c r="BK282" i="1"/>
  <c r="BD282" i="1" s="1"/>
  <c r="BK31" i="1"/>
  <c r="BD31" i="1" s="1"/>
  <c r="BK17" i="1"/>
  <c r="BD17" i="1" s="1"/>
  <c r="BK238" i="1"/>
  <c r="BD238" i="1" s="1"/>
  <c r="BK286" i="1"/>
  <c r="BD286" i="1" s="1"/>
  <c r="BK318" i="1"/>
  <c r="BD318" i="1" s="1"/>
  <c r="BK119" i="1"/>
  <c r="BD119" i="1" s="1"/>
  <c r="BK298" i="1"/>
  <c r="BD298" i="1" s="1"/>
  <c r="BK22" i="1"/>
  <c r="BD22" i="1" s="1"/>
  <c r="BK296" i="1"/>
  <c r="BD296" i="1" s="1"/>
  <c r="BK40" i="1"/>
  <c r="BD40" i="1" s="1"/>
  <c r="BK310" i="1"/>
  <c r="BD310" i="1" s="1"/>
  <c r="BK100" i="1"/>
  <c r="BD100" i="1" s="1"/>
  <c r="BK222" i="1"/>
  <c r="BD222" i="1" s="1"/>
  <c r="BK7" i="1"/>
  <c r="BD7" i="1" s="1"/>
  <c r="BK192" i="1"/>
  <c r="BD192" i="1" s="1"/>
  <c r="BK278" i="1"/>
  <c r="BD278" i="1" s="1"/>
  <c r="BK288" i="1"/>
  <c r="BD288" i="1" s="1"/>
  <c r="BK80" i="1"/>
  <c r="BD80" i="1" s="1"/>
  <c r="BK20" i="1"/>
  <c r="BD20" i="1" s="1"/>
  <c r="BK156" i="1"/>
  <c r="BD156" i="1" s="1"/>
  <c r="BK26" i="1"/>
  <c r="BD26" i="1" s="1"/>
  <c r="BK137" i="1"/>
  <c r="BD137" i="1" s="1"/>
  <c r="BK108" i="1"/>
  <c r="BD108" i="1" s="1"/>
  <c r="BK196" i="1"/>
  <c r="BD196" i="1" s="1"/>
  <c r="BK169" i="1"/>
  <c r="BD169" i="1" s="1"/>
  <c r="BK65" i="1"/>
  <c r="BD65" i="1" s="1"/>
  <c r="BK187" i="1"/>
  <c r="BD187" i="1" s="1"/>
  <c r="BK101" i="1"/>
  <c r="BD101" i="1" s="1"/>
  <c r="BK313" i="1"/>
  <c r="BD313" i="1" s="1"/>
  <c r="BK209" i="1"/>
  <c r="BD209" i="1" s="1"/>
  <c r="BK155" i="1"/>
  <c r="BD155" i="1" s="1"/>
  <c r="BK283" i="1"/>
  <c r="BD283" i="1" s="1"/>
  <c r="BK57" i="1"/>
  <c r="BD57" i="1" s="1"/>
  <c r="BK19" i="1"/>
  <c r="BD19" i="1" s="1"/>
  <c r="BK277" i="1"/>
  <c r="BD277" i="1" s="1"/>
  <c r="BK48" i="1"/>
  <c r="BD48" i="1" s="1"/>
  <c r="BK236" i="1"/>
  <c r="BD236"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9" i="1"/>
  <c r="BD149" i="1" s="1"/>
  <c r="BK152" i="1"/>
  <c r="BD152" i="1" s="1"/>
  <c r="BK153" i="1"/>
  <c r="BD153" i="1" s="1"/>
  <c r="BK158" i="1"/>
  <c r="BD158" i="1" s="1"/>
  <c r="BK161" i="1"/>
  <c r="BD161" i="1" s="1"/>
  <c r="BK163" i="1"/>
  <c r="BD163" i="1" s="1"/>
  <c r="BK164" i="1"/>
  <c r="BD164" i="1" s="1"/>
  <c r="BK165" i="1"/>
  <c r="BD165" i="1" s="1"/>
  <c r="BK166" i="1"/>
  <c r="BD166" i="1" s="1"/>
  <c r="BK170" i="1"/>
  <c r="BD170" i="1" s="1"/>
  <c r="BK173" i="1"/>
  <c r="BD173" i="1" s="1"/>
  <c r="BK174" i="1"/>
  <c r="BD174" i="1" s="1"/>
  <c r="BK175" i="1"/>
  <c r="BD175" i="1" s="1"/>
  <c r="BK176" i="1"/>
  <c r="BD176" i="1" s="1"/>
  <c r="BK177" i="1"/>
  <c r="BD177" i="1" s="1"/>
  <c r="BK178" i="1"/>
  <c r="BD178" i="1" s="1"/>
  <c r="BK181" i="1"/>
  <c r="BD181" i="1" s="1"/>
  <c r="BK183" i="1"/>
  <c r="BD183" i="1" s="1"/>
  <c r="BK185" i="1"/>
  <c r="BD185" i="1" s="1"/>
  <c r="BK189" i="1"/>
  <c r="BD189" i="1" s="1"/>
  <c r="BK205" i="1"/>
  <c r="BD205" i="1" s="1"/>
  <c r="BK208" i="1"/>
  <c r="BD208" i="1" s="1"/>
  <c r="BK210" i="1"/>
  <c r="BD210" i="1" s="1"/>
  <c r="BK211" i="1"/>
  <c r="BD211" i="1" s="1"/>
  <c r="BK213" i="1"/>
  <c r="BD213" i="1" s="1"/>
  <c r="BK214" i="1"/>
  <c r="BD214" i="1" s="1"/>
  <c r="BK217" i="1"/>
  <c r="BD217" i="1" s="1"/>
  <c r="BK218" i="1"/>
  <c r="BD218" i="1" s="1"/>
  <c r="BK220" i="1"/>
  <c r="BD220" i="1" s="1"/>
  <c r="BK225" i="1"/>
  <c r="BD225" i="1" s="1"/>
  <c r="BK226" i="1"/>
  <c r="BD226" i="1" s="1"/>
  <c r="BK228" i="1"/>
  <c r="BD228" i="1" s="1"/>
  <c r="BK230" i="1"/>
  <c r="BD230" i="1" s="1"/>
  <c r="BK231" i="1"/>
  <c r="BD231" i="1" s="1"/>
  <c r="BK232" i="1"/>
  <c r="BD232" i="1" s="1"/>
  <c r="BK235" i="1"/>
  <c r="BD235" i="1" s="1"/>
  <c r="BK241" i="1"/>
  <c r="BD241" i="1" s="1"/>
  <c r="BK244" i="1"/>
  <c r="BD244" i="1" s="1"/>
  <c r="BK246" i="1"/>
  <c r="BD246" i="1" s="1"/>
  <c r="BK252" i="1"/>
  <c r="BD252" i="1" s="1"/>
  <c r="BK255" i="1"/>
  <c r="BD255" i="1" s="1"/>
  <c r="BK262" i="1"/>
  <c r="BD262" i="1" s="1"/>
  <c r="BK263" i="1"/>
  <c r="BD263" i="1" s="1"/>
  <c r="BK265" i="1"/>
  <c r="BD265" i="1" s="1"/>
  <c r="BK267" i="1"/>
  <c r="BD267" i="1" s="1"/>
  <c r="BK268" i="1"/>
  <c r="BD268" i="1" s="1"/>
  <c r="BK269" i="1"/>
  <c r="BD269" i="1" s="1"/>
  <c r="BK273" i="1"/>
  <c r="BD273" i="1" s="1"/>
  <c r="BK275" i="1"/>
  <c r="BD275" i="1" s="1"/>
  <c r="BK287" i="1"/>
  <c r="BD287" i="1" s="1"/>
  <c r="BK290" i="1"/>
  <c r="BD290" i="1" s="1"/>
  <c r="BK292" i="1"/>
  <c r="BD292" i="1" s="1"/>
  <c r="BK293" i="1"/>
  <c r="BD293" i="1" s="1"/>
  <c r="BK297" i="1"/>
  <c r="BD297" i="1" s="1"/>
  <c r="BK301" i="1"/>
  <c r="BD301" i="1" s="1"/>
  <c r="BK306" i="1"/>
  <c r="BD306" i="1" s="1"/>
  <c r="BK307" i="1"/>
  <c r="BD307" i="1" s="1"/>
  <c r="BK311" i="1"/>
  <c r="BD311" i="1" s="1"/>
  <c r="BK316" i="1"/>
  <c r="BD316" i="1" s="1"/>
  <c r="BK317" i="1"/>
  <c r="BD317" i="1" s="1"/>
  <c r="BK320" i="1"/>
  <c r="BD320"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1" i="1"/>
  <c r="BD151" i="1" s="1"/>
  <c r="BK159" i="1"/>
  <c r="BD159" i="1" s="1"/>
  <c r="BK160" i="1"/>
  <c r="BD160" i="1" s="1"/>
  <c r="BK162" i="1"/>
  <c r="BD162" i="1" s="1"/>
  <c r="BK167" i="1"/>
  <c r="BD167" i="1" s="1"/>
  <c r="BK168" i="1"/>
  <c r="BD168" i="1" s="1"/>
  <c r="BK171" i="1"/>
  <c r="BD171" i="1" s="1"/>
  <c r="BK172" i="1"/>
  <c r="BD172" i="1" s="1"/>
  <c r="BK179" i="1"/>
  <c r="BD179" i="1" s="1"/>
  <c r="BK182" i="1"/>
  <c r="BD182" i="1" s="1"/>
  <c r="BK184" i="1"/>
  <c r="BD184" i="1" s="1"/>
  <c r="BK194" i="1"/>
  <c r="BD194" i="1" s="1"/>
  <c r="BK197" i="1"/>
  <c r="BD197" i="1" s="1"/>
  <c r="BK198" i="1"/>
  <c r="BD198" i="1" s="1"/>
  <c r="BK199" i="1"/>
  <c r="BD199" i="1" s="1"/>
  <c r="BK200" i="1"/>
  <c r="BD200" i="1" s="1"/>
  <c r="BK203" i="1"/>
  <c r="BD203" i="1" s="1"/>
  <c r="BK215" i="1"/>
  <c r="BD215" i="1" s="1"/>
  <c r="BK227" i="1"/>
  <c r="BD227" i="1" s="1"/>
  <c r="BK237" i="1"/>
  <c r="BD237" i="1" s="1"/>
  <c r="BK240" i="1"/>
  <c r="BD240" i="1" s="1"/>
  <c r="BK247" i="1"/>
  <c r="BD247" i="1" s="1"/>
  <c r="BK248" i="1"/>
  <c r="BD248" i="1" s="1"/>
  <c r="BK249" i="1"/>
  <c r="BD249" i="1" s="1"/>
  <c r="BK251" i="1"/>
  <c r="BD251" i="1" s="1"/>
  <c r="BK256" i="1"/>
  <c r="BD256" i="1" s="1"/>
  <c r="BK258" i="1"/>
  <c r="BD258" i="1" s="1"/>
  <c r="BK259" i="1"/>
  <c r="BD259" i="1" s="1"/>
  <c r="BK264" i="1"/>
  <c r="BD264" i="1" s="1"/>
  <c r="BK271" i="1"/>
  <c r="BD271" i="1" s="1"/>
  <c r="BK272" i="1"/>
  <c r="BD272" i="1" s="1"/>
  <c r="BK274" i="1"/>
  <c r="BD274" i="1" s="1"/>
  <c r="BK276" i="1"/>
  <c r="BD276" i="1" s="1"/>
  <c r="BK294" i="1"/>
  <c r="BD294" i="1" s="1"/>
  <c r="BK295" i="1"/>
  <c r="BD295" i="1" s="1"/>
  <c r="BK299" i="1"/>
  <c r="BD299" i="1" s="1"/>
  <c r="BK302" i="1"/>
  <c r="BD302" i="1" s="1"/>
  <c r="BK303" i="1"/>
  <c r="BD303" i="1" s="1"/>
  <c r="BK305" i="1"/>
  <c r="BD305" i="1" s="1"/>
  <c r="BK314" i="1"/>
  <c r="BD314" i="1" s="1"/>
  <c r="BK13" i="1"/>
  <c r="BD13" i="1" s="1"/>
  <c r="BK121" i="1"/>
  <c r="BD121" i="1" s="1"/>
  <c r="BK190" i="1"/>
  <c r="BD190" i="1" s="1"/>
  <c r="BK280" i="1"/>
  <c r="BD280" i="1" s="1"/>
  <c r="BK24" i="1"/>
  <c r="BD24" i="1" s="1"/>
  <c r="BK15" i="1"/>
  <c r="BD15" i="1" s="1"/>
  <c r="BK291" i="1"/>
  <c r="BD291" i="1" s="1"/>
  <c r="BK39" i="1"/>
  <c r="BD39" i="1" s="1"/>
  <c r="BK128" i="1"/>
  <c r="BD128" i="1" s="1"/>
  <c r="BK83" i="1"/>
  <c r="BD83" i="1" s="1"/>
  <c r="BK224" i="1"/>
  <c r="BD224" i="1" s="1"/>
  <c r="BK254" i="1"/>
  <c r="BD254" i="1" s="1"/>
  <c r="BK284" i="1"/>
  <c r="BD284" i="1" s="1"/>
  <c r="BK114" i="1"/>
  <c r="BD114" i="1" s="1"/>
  <c r="BK14" i="1"/>
  <c r="BD14" i="1" s="1"/>
  <c r="BK76" i="1"/>
  <c r="BD76" i="1" s="1"/>
  <c r="BK34" i="1"/>
  <c r="BD34" i="1" s="1"/>
  <c r="BK93" i="1"/>
  <c r="BD93" i="1" s="1"/>
  <c r="BK50" i="1"/>
  <c r="BD50" i="1" s="1"/>
  <c r="BK221" i="1"/>
  <c r="BD221" i="1" s="1"/>
  <c r="BK51" i="1"/>
  <c r="BD51" i="1" s="1"/>
  <c r="BK86" i="1"/>
  <c r="BD86" i="1" s="1"/>
  <c r="BK309" i="1"/>
  <c r="BD309" i="1" s="1"/>
  <c r="BK105" i="1"/>
  <c r="BD105" i="1" s="1"/>
  <c r="BK253" i="1"/>
  <c r="BD253" i="1" s="1"/>
  <c r="BK319" i="1"/>
  <c r="BD319" i="1" s="1"/>
  <c r="BK180" i="1"/>
  <c r="BD180" i="1" s="1"/>
  <c r="BK186" i="1"/>
  <c r="BD186" i="1" s="1"/>
  <c r="BK223" i="1"/>
  <c r="BD223" i="1" s="1"/>
  <c r="BK216" i="1"/>
  <c r="BD216" i="1" s="1"/>
  <c r="BK233" i="1"/>
  <c r="BD233" i="1" s="1"/>
  <c r="BK61" i="1"/>
  <c r="BD61" i="1" s="1"/>
  <c r="BK191" i="1"/>
  <c r="BD191" i="1" s="1"/>
  <c r="BK103" i="1"/>
  <c r="BD103" i="1" s="1"/>
  <c r="BI313" i="1"/>
  <c r="BI209" i="1"/>
  <c r="BI155" i="1"/>
  <c r="BI283" i="1"/>
  <c r="BI57" i="1"/>
  <c r="BI19" i="1"/>
  <c r="BI277" i="1"/>
  <c r="BI48" i="1"/>
  <c r="BI236" i="1"/>
  <c r="BI67" i="1"/>
  <c r="BI80" i="1"/>
  <c r="BI20" i="1"/>
  <c r="BI156" i="1"/>
  <c r="BI26" i="1"/>
  <c r="BI137" i="1"/>
  <c r="BI108" i="1"/>
  <c r="BI196" i="1"/>
  <c r="BI169" i="1"/>
  <c r="BI65" i="1"/>
  <c r="BI187" i="1"/>
  <c r="BI101" i="1"/>
  <c r="BI285" i="1"/>
  <c r="BI8" i="1"/>
  <c r="BI188" i="1"/>
  <c r="BI219" i="1"/>
  <c r="BI59" i="1"/>
  <c r="BI193" i="1"/>
  <c r="BI74" i="1"/>
  <c r="BI289" i="1"/>
  <c r="BI266" i="1"/>
  <c r="BI116" i="1"/>
  <c r="BI308" i="1"/>
  <c r="BI315" i="1"/>
  <c r="BI32" i="1"/>
  <c r="BI243" i="1"/>
  <c r="BI30" i="1"/>
  <c r="BI107" i="1"/>
  <c r="BI79" i="1"/>
  <c r="BI132" i="1"/>
  <c r="BI206" i="1"/>
  <c r="BI281" i="1"/>
  <c r="BI229" i="1"/>
  <c r="BI245" i="1"/>
  <c r="BI154" i="1"/>
  <c r="BI282" i="1"/>
  <c r="BI31" i="1"/>
  <c r="BI17" i="1"/>
  <c r="BI238" i="1"/>
  <c r="BI286" i="1"/>
  <c r="BI318" i="1"/>
  <c r="BI119" i="1"/>
  <c r="BI298" i="1"/>
  <c r="BI22" i="1"/>
  <c r="BI296" i="1"/>
  <c r="BI40" i="1"/>
  <c r="BI310" i="1"/>
  <c r="BI100" i="1"/>
  <c r="BI222" i="1"/>
  <c r="BI7" i="1"/>
  <c r="BI192" i="1"/>
  <c r="BI278" i="1"/>
  <c r="BI288" i="1"/>
  <c r="AK10" i="1" l="1"/>
  <c r="AM230" i="1"/>
  <c r="AP151" i="1"/>
  <c r="AO151" i="1"/>
  <c r="AQ128" i="1"/>
  <c r="AK128" i="1"/>
  <c r="AK59" i="1"/>
  <c r="AP43" i="1"/>
  <c r="AP13" i="1"/>
  <c r="AN13" i="1"/>
  <c r="AQ267" i="1"/>
  <c r="AQ33" i="1"/>
  <c r="AP48" i="1"/>
  <c r="AN48" i="1"/>
  <c r="AL48" i="1"/>
  <c r="AM48" i="1"/>
  <c r="AK267" i="1"/>
  <c r="AQ13" i="1"/>
  <c r="AO13" i="1"/>
  <c r="AO48" i="1"/>
  <c r="AL263" i="1"/>
  <c r="AQ116" i="1"/>
  <c r="AO169" i="1"/>
  <c r="AM213" i="1"/>
  <c r="AQ174" i="1"/>
  <c r="AK174" i="1"/>
  <c r="AQ170" i="1"/>
  <c r="AK170" i="1"/>
  <c r="AO213" i="1"/>
  <c r="AN213" i="1"/>
  <c r="AO166" i="1"/>
  <c r="AQ213" i="1"/>
  <c r="AL179" i="1"/>
  <c r="AL153" i="1"/>
  <c r="AP128" i="1"/>
  <c r="AL213" i="1"/>
  <c r="AP213" i="1"/>
  <c r="AL211" i="1"/>
  <c r="AK213" i="1"/>
  <c r="AL219" i="1"/>
  <c r="AP25" i="1"/>
  <c r="AN8" i="1"/>
  <c r="AL138" i="1"/>
  <c r="AN131" i="1"/>
  <c r="AP130" i="1"/>
  <c r="AQ47" i="1"/>
  <c r="AL72" i="1"/>
  <c r="AL57" i="1"/>
  <c r="AL29" i="1"/>
  <c r="AM28" i="1"/>
  <c r="AN109" i="1"/>
  <c r="AN112" i="1"/>
  <c r="AP98" i="1"/>
  <c r="AP280" i="1"/>
  <c r="AQ278" i="1"/>
  <c r="AK278" i="1"/>
  <c r="AL277" i="1"/>
  <c r="AO258" i="1"/>
  <c r="AL227" i="1"/>
  <c r="AN211" i="1"/>
  <c r="AL188" i="1"/>
  <c r="AL88" i="1"/>
  <c r="AO256" i="1"/>
  <c r="AN248" i="1"/>
  <c r="AO240" i="1"/>
  <c r="AK218" i="1"/>
  <c r="AP188" i="1"/>
  <c r="AO307" i="1"/>
  <c r="AL273" i="1"/>
  <c r="AO247" i="1"/>
  <c r="AK232" i="1"/>
  <c r="AN227" i="1"/>
  <c r="AL100" i="1"/>
  <c r="AO306" i="1"/>
  <c r="AL272" i="1"/>
  <c r="AP269" i="1"/>
  <c r="AQ263" i="1"/>
  <c r="AK263" i="1"/>
  <c r="AN259" i="1"/>
  <c r="AO168" i="1"/>
  <c r="AN165" i="1"/>
  <c r="AL119" i="1"/>
  <c r="AQ102" i="1"/>
  <c r="AN283" i="1"/>
  <c r="AK70" i="1"/>
  <c r="AO290" i="1"/>
  <c r="AN277" i="1"/>
  <c r="AP243" i="1"/>
  <c r="AM317" i="1"/>
  <c r="AN244" i="1"/>
  <c r="AP231" i="1"/>
  <c r="AL224" i="1"/>
  <c r="AN218" i="1"/>
  <c r="AK210" i="1"/>
  <c r="AP179" i="1"/>
  <c r="AO95" i="1"/>
  <c r="AP93" i="1"/>
  <c r="AN39" i="1"/>
  <c r="AN15" i="1"/>
  <c r="AM7" i="1"/>
  <c r="AQ314" i="1"/>
  <c r="AQ308" i="1"/>
  <c r="AO295" i="1"/>
  <c r="AK230" i="1"/>
  <c r="AP149" i="1"/>
  <c r="AK138" i="1"/>
  <c r="AO130" i="1"/>
  <c r="AM128" i="1"/>
  <c r="AM111" i="1"/>
  <c r="AN72" i="1"/>
  <c r="AO293" i="1"/>
  <c r="AL244" i="1"/>
  <c r="AL95" i="1"/>
  <c r="AK45" i="1"/>
  <c r="AO8" i="1"/>
  <c r="AL175" i="1"/>
  <c r="AO286" i="1"/>
  <c r="AO237" i="1"/>
  <c r="AL225" i="1"/>
  <c r="AO194" i="1"/>
  <c r="AN186" i="1"/>
  <c r="AN178" i="1"/>
  <c r="AM79" i="1"/>
  <c r="AP76" i="1"/>
  <c r="AL210" i="1"/>
  <c r="AP57" i="1"/>
  <c r="AP302" i="1"/>
  <c r="AL283" i="1"/>
  <c r="AO281" i="1"/>
  <c r="AK185" i="1"/>
  <c r="AO170" i="1"/>
  <c r="AL167" i="1"/>
  <c r="AQ56" i="1"/>
  <c r="AL25" i="1"/>
  <c r="AP288" i="1"/>
  <c r="AL287" i="1"/>
  <c r="AK283" i="1"/>
  <c r="AN210" i="1"/>
  <c r="AM206" i="1"/>
  <c r="AP152" i="1"/>
  <c r="AL128" i="1"/>
  <c r="AO97" i="1"/>
  <c r="AM95" i="1"/>
  <c r="AN93" i="1"/>
  <c r="AL91" i="1"/>
  <c r="AL81" i="1"/>
  <c r="AL127" i="1"/>
  <c r="AL282" i="1"/>
  <c r="AN173" i="1"/>
  <c r="AM170" i="1"/>
  <c r="AP99" i="1"/>
  <c r="AL7" i="1"/>
  <c r="AQ317" i="1"/>
  <c r="AK317" i="1"/>
  <c r="AP314" i="1"/>
  <c r="AK310" i="1"/>
  <c r="AP252" i="1"/>
  <c r="AN246" i="1"/>
  <c r="AM244" i="1"/>
  <c r="AM224" i="1"/>
  <c r="AL206" i="1"/>
  <c r="AO167" i="1"/>
  <c r="AM57" i="1"/>
  <c r="AL39" i="1"/>
  <c r="AP33" i="1"/>
  <c r="AN10" i="1"/>
  <c r="AL316" i="1"/>
  <c r="AK307" i="1"/>
  <c r="AN295" i="1"/>
  <c r="AM284" i="1"/>
  <c r="AL281" i="1"/>
  <c r="AN273" i="1"/>
  <c r="AP268" i="1"/>
  <c r="AL267" i="1"/>
  <c r="AM264" i="1"/>
  <c r="AP256" i="1"/>
  <c r="AN219" i="1"/>
  <c r="AO218" i="1"/>
  <c r="AL165" i="1"/>
  <c r="AN164" i="1"/>
  <c r="AL162" i="1"/>
  <c r="AM146" i="1"/>
  <c r="AN145" i="1"/>
  <c r="AM138" i="1"/>
  <c r="AQ118" i="1"/>
  <c r="AN318" i="1"/>
  <c r="AO225" i="1"/>
  <c r="AM188" i="1"/>
  <c r="AM172" i="1"/>
  <c r="AL114" i="1"/>
  <c r="AP15" i="1"/>
  <c r="AQ12" i="1"/>
  <c r="AK12" i="1"/>
  <c r="AL288" i="1"/>
  <c r="AP247" i="1"/>
  <c r="AP237" i="1"/>
  <c r="AP117" i="1"/>
  <c r="AQ97" i="1"/>
  <c r="AM96" i="1"/>
  <c r="AP67" i="1"/>
  <c r="AM127" i="1"/>
  <c r="AM121" i="1"/>
  <c r="AO120" i="1"/>
  <c r="AN37" i="1"/>
  <c r="AL35" i="1"/>
  <c r="AM30" i="1"/>
  <c r="AO316" i="1"/>
  <c r="AP313" i="1"/>
  <c r="AN313" i="1"/>
  <c r="AO308" i="1"/>
  <c r="AN305" i="1"/>
  <c r="AL301" i="1"/>
  <c r="AL297" i="1"/>
  <c r="AQ289" i="1"/>
  <c r="AN258" i="1"/>
  <c r="AN249" i="1"/>
  <c r="AO188" i="1"/>
  <c r="AM161" i="1"/>
  <c r="AO160" i="1"/>
  <c r="AQ153" i="1"/>
  <c r="AO153" i="1"/>
  <c r="AK153" i="1"/>
  <c r="AO92" i="1"/>
  <c r="AN84" i="1"/>
  <c r="AL84" i="1"/>
  <c r="AP81" i="1"/>
  <c r="AN80" i="1"/>
  <c r="AO60" i="1"/>
  <c r="AP58" i="1"/>
  <c r="AN58" i="1"/>
  <c r="AN56" i="1"/>
  <c r="AP42" i="1"/>
  <c r="AL42" i="1"/>
  <c r="AP41" i="1"/>
  <c r="AL41" i="1"/>
  <c r="AN31" i="1"/>
  <c r="AQ29" i="1"/>
  <c r="AL320" i="1"/>
  <c r="AO320" i="1"/>
  <c r="AM302" i="1"/>
  <c r="AM301" i="1"/>
  <c r="AQ288" i="1"/>
  <c r="AM275" i="1"/>
  <c r="AO274" i="1"/>
  <c r="AM274" i="1"/>
  <c r="AO273" i="1"/>
  <c r="AO272" i="1"/>
  <c r="AM272" i="1"/>
  <c r="AM271" i="1"/>
  <c r="AO269" i="1"/>
  <c r="AO267" i="1"/>
  <c r="AM262" i="1"/>
  <c r="AO252" i="1"/>
  <c r="AO249" i="1"/>
  <c r="AN215" i="1"/>
  <c r="AL215" i="1"/>
  <c r="AN214" i="1"/>
  <c r="AO200" i="1"/>
  <c r="AM197" i="1"/>
  <c r="AK192" i="1"/>
  <c r="AO186" i="1"/>
  <c r="AM186" i="1"/>
  <c r="AL185" i="1"/>
  <c r="AL184" i="1"/>
  <c r="AQ183" i="1"/>
  <c r="AO180" i="1"/>
  <c r="AM179" i="1"/>
  <c r="AP174" i="1"/>
  <c r="AP170" i="1"/>
  <c r="AN170" i="1"/>
  <c r="AM162" i="1"/>
  <c r="AO158" i="1"/>
  <c r="AN156" i="1"/>
  <c r="AL156" i="1"/>
  <c r="AN155" i="1"/>
  <c r="AO154" i="1"/>
  <c r="AP140" i="1"/>
  <c r="AN139" i="1"/>
  <c r="AN136" i="1"/>
  <c r="AP124" i="1"/>
  <c r="AL124" i="1"/>
  <c r="AL122" i="1"/>
  <c r="AP118" i="1"/>
  <c r="AL118" i="1"/>
  <c r="AP106" i="1"/>
  <c r="AL102" i="1"/>
  <c r="AN79" i="1"/>
  <c r="AM76" i="1"/>
  <c r="AP74" i="1"/>
  <c r="AO68" i="1"/>
  <c r="AN55" i="1"/>
  <c r="AL55" i="1"/>
  <c r="AO43" i="1"/>
  <c r="AL285" i="1"/>
  <c r="AP282" i="1"/>
  <c r="AP275" i="1"/>
  <c r="AN275" i="1"/>
  <c r="AM256" i="1"/>
  <c r="AP255" i="1"/>
  <c r="AN236" i="1"/>
  <c r="AL236" i="1"/>
  <c r="AL220" i="1"/>
  <c r="AQ191" i="1"/>
  <c r="AN187" i="1"/>
  <c r="AN163" i="1"/>
  <c r="AM318" i="1"/>
  <c r="AQ306" i="1"/>
  <c r="AM295" i="1"/>
  <c r="AQ252" i="1"/>
  <c r="AM252" i="1"/>
  <c r="AK252" i="1"/>
  <c r="AO244" i="1"/>
  <c r="AK244" i="1"/>
  <c r="AP240" i="1"/>
  <c r="AP236" i="1"/>
  <c r="AL235" i="1"/>
  <c r="AP232" i="1"/>
  <c r="AL232" i="1"/>
  <c r="AN226" i="1"/>
  <c r="AP206" i="1"/>
  <c r="AN206" i="1"/>
  <c r="AP203" i="1"/>
  <c r="AL200" i="1"/>
  <c r="AN199" i="1"/>
  <c r="AL199" i="1"/>
  <c r="AL198" i="1"/>
  <c r="AQ196" i="1"/>
  <c r="AQ166" i="1"/>
  <c r="AK166" i="1"/>
  <c r="AQ14" i="1"/>
  <c r="AP317" i="1"/>
  <c r="AM310" i="1"/>
  <c r="AM308" i="1"/>
  <c r="AK306" i="1"/>
  <c r="AP293" i="1"/>
  <c r="AN291" i="1"/>
  <c r="AK290" i="1"/>
  <c r="AL284" i="1"/>
  <c r="AN282" i="1"/>
  <c r="AP318" i="1"/>
  <c r="AL318" i="1"/>
  <c r="AN316" i="1"/>
  <c r="AM315" i="1"/>
  <c r="AK313" i="1"/>
  <c r="AP307" i="1"/>
  <c r="AL307" i="1"/>
  <c r="AO303" i="1"/>
  <c r="AO301" i="1"/>
  <c r="AO297" i="1"/>
  <c r="AO287" i="1"/>
  <c r="AQ283" i="1"/>
  <c r="AM278" i="1"/>
  <c r="AO268" i="1"/>
  <c r="AM267" i="1"/>
  <c r="AO264" i="1"/>
  <c r="AP259" i="1"/>
  <c r="AN255" i="1"/>
  <c r="AQ104" i="1"/>
  <c r="AO104" i="1"/>
  <c r="AN320" i="1"/>
  <c r="AP315" i="1"/>
  <c r="AM307" i="1"/>
  <c r="AQ277" i="1"/>
  <c r="AK277" i="1"/>
  <c r="AM247" i="1"/>
  <c r="AM218" i="1"/>
  <c r="AO217" i="1"/>
  <c r="AO134" i="1"/>
  <c r="AM134" i="1"/>
  <c r="AL133" i="1"/>
  <c r="AM124" i="1"/>
  <c r="AM122" i="1"/>
  <c r="AK119" i="1"/>
  <c r="AO14" i="1"/>
  <c r="AM14" i="1"/>
  <c r="AK14" i="1"/>
  <c r="AL10" i="1"/>
  <c r="AP303" i="1"/>
  <c r="AL302" i="1"/>
  <c r="AP297" i="1"/>
  <c r="AP295" i="1"/>
  <c r="AP292" i="1"/>
  <c r="AN292" i="1"/>
  <c r="AM289" i="1"/>
  <c r="AN287" i="1"/>
  <c r="AQ286" i="1"/>
  <c r="AM286" i="1"/>
  <c r="AM285" i="1"/>
  <c r="AO284" i="1"/>
  <c r="AO282" i="1"/>
  <c r="AQ281" i="1"/>
  <c r="AM263" i="1"/>
  <c r="AQ255" i="1"/>
  <c r="AK255" i="1"/>
  <c r="AN252" i="1"/>
  <c r="AL251" i="1"/>
  <c r="AQ246" i="1"/>
  <c r="AK246" i="1"/>
  <c r="AP244" i="1"/>
  <c r="AM241" i="1"/>
  <c r="AL237" i="1"/>
  <c r="AN230" i="1"/>
  <c r="AK225" i="1"/>
  <c r="AQ219" i="1"/>
  <c r="AQ189" i="1"/>
  <c r="AO189" i="1"/>
  <c r="AK189" i="1"/>
  <c r="AN185" i="1"/>
  <c r="AP184" i="1"/>
  <c r="AM183" i="1"/>
  <c r="AO182" i="1"/>
  <c r="AP181" i="1"/>
  <c r="AN179" i="1"/>
  <c r="AL178" i="1"/>
  <c r="AQ175" i="1"/>
  <c r="AL171" i="1"/>
  <c r="AM169"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3" i="1"/>
  <c r="AM240" i="1"/>
  <c r="AM237" i="1"/>
  <c r="AO235" i="1"/>
  <c r="AO232" i="1"/>
  <c r="AN231" i="1"/>
  <c r="AQ230" i="1"/>
  <c r="AP227" i="1"/>
  <c r="AK226" i="1"/>
  <c r="AO224" i="1"/>
  <c r="AP219" i="1"/>
  <c r="AL217" i="1"/>
  <c r="AQ211" i="1"/>
  <c r="AO209" i="1"/>
  <c r="AM200" i="1"/>
  <c r="AM199" i="1"/>
  <c r="AO198" i="1"/>
  <c r="AL196" i="1"/>
  <c r="AL192" i="1"/>
  <c r="AP187" i="1"/>
  <c r="AO185" i="1"/>
  <c r="AM184" i="1"/>
  <c r="AP183" i="1"/>
  <c r="AL183" i="1"/>
  <c r="AO181" i="1"/>
  <c r="AM181" i="1"/>
  <c r="AP180" i="1"/>
  <c r="AP177" i="1"/>
  <c r="AN177" i="1"/>
  <c r="AM176" i="1"/>
  <c r="AN175" i="1"/>
  <c r="AL173" i="1"/>
  <c r="AO172" i="1"/>
  <c r="AO171" i="1"/>
  <c r="AM171" i="1"/>
  <c r="AL169" i="1"/>
  <c r="AP168" i="1"/>
  <c r="AN160" i="1"/>
  <c r="AL160" i="1"/>
  <c r="AP159" i="1"/>
  <c r="AN159" i="1"/>
  <c r="AQ158" i="1"/>
  <c r="AK158" i="1"/>
  <c r="AP156" i="1"/>
  <c r="AK149"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5" i="1"/>
  <c r="AP95" i="1"/>
  <c r="AL12" i="1"/>
  <c r="AO177" i="1"/>
  <c r="AP176" i="1"/>
  <c r="AO173" i="1"/>
  <c r="AP167" i="1"/>
  <c r="AM163" i="1"/>
  <c r="AP162" i="1"/>
  <c r="AO155" i="1"/>
  <c r="AM153" i="1"/>
  <c r="AM149"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5" i="1"/>
  <c r="AP198" i="1"/>
  <c r="AN174" i="1"/>
  <c r="AO248" i="1"/>
  <c r="AO230" i="1"/>
  <c r="AP218" i="1"/>
  <c r="AL197" i="1"/>
  <c r="AQ188" i="1"/>
  <c r="AK188" i="1"/>
  <c r="AP320" i="1"/>
  <c r="AM306" i="1"/>
  <c r="AL303" i="1"/>
  <c r="AN302" i="1"/>
  <c r="AM293" i="1"/>
  <c r="AQ290" i="1"/>
  <c r="AL286" i="1"/>
  <c r="AP284" i="1"/>
  <c r="AO278" i="1"/>
  <c r="AL264" i="1"/>
  <c r="AL255" i="1"/>
  <c r="AN225" i="1"/>
  <c r="AP221" i="1"/>
  <c r="AQ220" i="1"/>
  <c r="AK220" i="1"/>
  <c r="AM215" i="1"/>
  <c r="AO214" i="1"/>
  <c r="AL205" i="1"/>
  <c r="AP200" i="1"/>
  <c r="AO192" i="1"/>
  <c r="AL191" i="1"/>
  <c r="AN190" i="1"/>
  <c r="AP186" i="1"/>
  <c r="AL181" i="1"/>
  <c r="AQ161" i="1"/>
  <c r="AP69" i="1"/>
  <c r="AL65" i="1"/>
  <c r="AM41" i="1"/>
  <c r="AQ30" i="1"/>
  <c r="AQ25" i="1"/>
  <c r="AM20" i="1"/>
  <c r="AP8" i="1"/>
  <c r="AQ318" i="1"/>
  <c r="AN306" i="1"/>
  <c r="AQ291" i="1"/>
  <c r="AP251" i="1"/>
  <c r="AN168" i="1"/>
  <c r="AP31" i="1"/>
  <c r="AO313" i="1"/>
  <c r="AP305" i="1"/>
  <c r="AM283" i="1"/>
  <c r="AM255" i="1"/>
  <c r="AQ232" i="1"/>
  <c r="AP214" i="1"/>
  <c r="AN146" i="1"/>
  <c r="AO133" i="1"/>
  <c r="AQ127" i="1"/>
  <c r="AK127" i="1"/>
  <c r="AO111" i="1"/>
  <c r="AK104" i="1"/>
  <c r="AK97" i="1"/>
  <c r="AL92" i="1"/>
  <c r="AL80" i="1"/>
  <c r="AK318" i="1"/>
  <c r="AN293" i="1"/>
  <c r="AO119" i="1"/>
  <c r="AP70" i="1"/>
  <c r="AL295" i="1"/>
  <c r="AK287" i="1"/>
  <c r="AN274" i="1"/>
  <c r="AL240" i="1"/>
  <c r="AO315" i="1"/>
  <c r="AN308" i="1"/>
  <c r="AL299" i="1"/>
  <c r="AL293" i="1"/>
  <c r="AO291" i="1"/>
  <c r="AL289" i="1"/>
  <c r="AN288" i="1"/>
  <c r="AK286" i="1"/>
  <c r="AO265" i="1"/>
  <c r="AN262" i="1"/>
  <c r="AM258" i="1"/>
  <c r="AN251" i="1"/>
  <c r="AL243" i="1"/>
  <c r="AM228" i="1"/>
  <c r="AP224" i="1"/>
  <c r="AO221" i="1"/>
  <c r="AP220" i="1"/>
  <c r="AM219" i="1"/>
  <c r="AP209" i="1"/>
  <c r="AM203" i="1"/>
  <c r="AN194" i="1"/>
  <c r="AN192" i="1"/>
  <c r="AN183" i="1"/>
  <c r="AQ181" i="1"/>
  <c r="AK181" i="1"/>
  <c r="AM177" i="1"/>
  <c r="AL174" i="1"/>
  <c r="AL168" i="1"/>
  <c r="AL163" i="1"/>
  <c r="AO162" i="1"/>
  <c r="AM152" i="1"/>
  <c r="AL149" i="1"/>
  <c r="AO144" i="1"/>
  <c r="AL140" i="1"/>
  <c r="AQ138" i="1"/>
  <c r="AQ136" i="1"/>
  <c r="AK136" i="1"/>
  <c r="AP127" i="1"/>
  <c r="AQ106" i="1"/>
  <c r="AK106" i="1"/>
  <c r="AP102" i="1"/>
  <c r="AQ101" i="1"/>
  <c r="AK101" i="1"/>
  <c r="AO100" i="1"/>
  <c r="AM98" i="1"/>
  <c r="AN95" i="1"/>
  <c r="AO93" i="1"/>
  <c r="AO78" i="1"/>
  <c r="AL75" i="1"/>
  <c r="AN67" i="1"/>
  <c r="AQ45" i="1"/>
  <c r="AP37" i="1"/>
  <c r="AP27" i="1"/>
  <c r="AM17" i="1"/>
  <c r="AP12" i="1"/>
  <c r="AK291" i="1"/>
  <c r="AP278" i="1"/>
  <c r="AQ176" i="1"/>
  <c r="AO17" i="1"/>
  <c r="AO310" i="1"/>
  <c r="AL290" i="1"/>
  <c r="AM231" i="1"/>
  <c r="AO203" i="1"/>
  <c r="AO277" i="1"/>
  <c r="AN271" i="1"/>
  <c r="AP264" i="1"/>
  <c r="AM251" i="1"/>
  <c r="AL228" i="1"/>
  <c r="AM192" i="1"/>
  <c r="AL180" i="1"/>
  <c r="AP175" i="1"/>
  <c r="AN167" i="1"/>
  <c r="AP136" i="1"/>
  <c r="AL109" i="1"/>
  <c r="AM91" i="1"/>
  <c r="AO76" i="1"/>
  <c r="AL74" i="1"/>
  <c r="AM67" i="1"/>
  <c r="AM31" i="1"/>
  <c r="AM15" i="1"/>
  <c r="AO302" i="1"/>
  <c r="AN299" i="1"/>
  <c r="AK265" i="1"/>
  <c r="AL247" i="1"/>
  <c r="AP189" i="1"/>
  <c r="AO84" i="1"/>
  <c r="AO317" i="1"/>
  <c r="AL313" i="1"/>
  <c r="AL310" i="1"/>
  <c r="AN307" i="1"/>
  <c r="AP289" i="1"/>
  <c r="AQ285" i="1"/>
  <c r="AK285" i="1"/>
  <c r="AP283" i="1"/>
  <c r="AL268" i="1"/>
  <c r="AM265" i="1"/>
  <c r="AL262" i="1"/>
  <c r="AO259" i="1"/>
  <c r="AL258" i="1"/>
  <c r="AL248" i="1"/>
  <c r="AQ243" i="1"/>
  <c r="AK243" i="1"/>
  <c r="AN235" i="1"/>
  <c r="AN232" i="1"/>
  <c r="AL230" i="1"/>
  <c r="AQ228" i="1"/>
  <c r="AP226" i="1"/>
  <c r="AQ225" i="1"/>
  <c r="AP211" i="1"/>
  <c r="AP208" i="1"/>
  <c r="AL203" i="1"/>
  <c r="AO197" i="1"/>
  <c r="AP196" i="1"/>
  <c r="AN188" i="1"/>
  <c r="AL177" i="1"/>
  <c r="AM167" i="1"/>
  <c r="AM154" i="1"/>
  <c r="AP153" i="1"/>
  <c r="AL152" i="1"/>
  <c r="AO127" i="1"/>
  <c r="AQ119" i="1"/>
  <c r="AQ114" i="1"/>
  <c r="AK114" i="1"/>
  <c r="AL112" i="1"/>
  <c r="AP110" i="1"/>
  <c r="AM100" i="1"/>
  <c r="AO99" i="1"/>
  <c r="AN81" i="1"/>
  <c r="AP80" i="1"/>
  <c r="AN76" i="1"/>
  <c r="AL58" i="1"/>
  <c r="AP56" i="1"/>
  <c r="AL43" i="1"/>
  <c r="AN42" i="1"/>
  <c r="AM22" i="1"/>
  <c r="AN21" i="1"/>
  <c r="AL15" i="1"/>
  <c r="AP7" i="1"/>
  <c r="AM269" i="1"/>
  <c r="AL256" i="1"/>
  <c r="AP194" i="1"/>
  <c r="AO109" i="1"/>
  <c r="AO263" i="1"/>
  <c r="AL172" i="1"/>
  <c r="AN149" i="1"/>
  <c r="AM101" i="1"/>
  <c r="AQ310" i="1"/>
  <c r="AM287" i="1"/>
  <c r="AP274" i="1"/>
  <c r="AO255" i="1"/>
  <c r="AQ236" i="1"/>
  <c r="AM232" i="1"/>
  <c r="AL214" i="1"/>
  <c r="AO199" i="1"/>
  <c r="AP178" i="1"/>
  <c r="AK177" i="1"/>
  <c r="AK173" i="1"/>
  <c r="AK146" i="1"/>
  <c r="AO138" i="1"/>
  <c r="AN130" i="1"/>
  <c r="AP129" i="1"/>
  <c r="AN127" i="1"/>
  <c r="AP126" i="1"/>
  <c r="AP114" i="1"/>
  <c r="AO110" i="1"/>
  <c r="AN104" i="1"/>
  <c r="AN99" i="1"/>
  <c r="AN97" i="1"/>
  <c r="AP96" i="1"/>
  <c r="AO80" i="1"/>
  <c r="AM73" i="1"/>
  <c r="AQ58" i="1"/>
  <c r="AK58" i="1"/>
  <c r="AO56" i="1"/>
  <c r="AP40" i="1"/>
  <c r="AP35" i="1"/>
  <c r="AL28" i="1"/>
  <c r="AN25" i="1"/>
  <c r="AN14" i="1"/>
  <c r="AP10" i="1"/>
  <c r="AQ315" i="1"/>
  <c r="AM249" i="1"/>
  <c r="AO228" i="1"/>
  <c r="AP210" i="1"/>
  <c r="AO190" i="1"/>
  <c r="AK176" i="1"/>
  <c r="AL37" i="1"/>
  <c r="AN317" i="1"/>
  <c r="AL305" i="1"/>
  <c r="AQ292" i="1"/>
  <c r="AN290" i="1"/>
  <c r="AO283" i="1"/>
  <c r="AP215" i="1"/>
  <c r="AO208" i="1"/>
  <c r="AP316" i="1"/>
  <c r="AL315" i="1"/>
  <c r="AK308" i="1"/>
  <c r="AN303" i="1"/>
  <c r="AL291" i="1"/>
  <c r="AM290" i="1"/>
  <c r="AO289" i="1"/>
  <c r="AN286" i="1"/>
  <c r="AM281" i="1"/>
  <c r="AL271" i="1"/>
  <c r="AL265" i="1"/>
  <c r="AN264" i="1"/>
  <c r="AQ262" i="1"/>
  <c r="AP248" i="1"/>
  <c r="AQ241" i="1"/>
  <c r="AP228" i="1"/>
  <c r="AP225" i="1"/>
  <c r="AP190" i="1"/>
  <c r="AN181" i="1"/>
  <c r="AO174" i="1"/>
  <c r="AL170" i="1"/>
  <c r="AP165" i="1"/>
  <c r="AL159" i="1"/>
  <c r="AO149" i="1"/>
  <c r="AP134" i="1"/>
  <c r="AQ111" i="1"/>
  <c r="AM104" i="1"/>
  <c r="AN101" i="1"/>
  <c r="AM97" i="1"/>
  <c r="AQ95" i="1"/>
  <c r="AK95" i="1"/>
  <c r="AM88" i="1"/>
  <c r="AP84" i="1"/>
  <c r="AP79" i="1"/>
  <c r="AO75" i="1"/>
  <c r="AQ70" i="1"/>
  <c r="AM66" i="1"/>
  <c r="AL47" i="1"/>
  <c r="AM37" i="1"/>
  <c r="AL21" i="1"/>
  <c r="AL8" i="1"/>
  <c r="AM297" i="1"/>
  <c r="AP285" i="1"/>
  <c r="AM282" i="1"/>
  <c r="AM280" i="1"/>
  <c r="AP267" i="1"/>
  <c r="AP246" i="1"/>
  <c r="AP241" i="1"/>
  <c r="AL231" i="1"/>
  <c r="AM227" i="1"/>
  <c r="AO226" i="1"/>
  <c r="AP171" i="1"/>
  <c r="AQ99" i="1"/>
  <c r="AK99" i="1"/>
  <c r="AN98" i="1"/>
  <c r="AN75" i="1"/>
  <c r="AP59" i="1"/>
  <c r="AN27" i="1"/>
  <c r="AO25" i="1"/>
  <c r="AM320" i="1"/>
  <c r="AM316" i="1"/>
  <c r="AM314" i="1"/>
  <c r="AP281" i="1"/>
  <c r="AL275" i="1"/>
  <c r="AQ244" i="1"/>
  <c r="AM217" i="1"/>
  <c r="AP173" i="1"/>
  <c r="AM130" i="1"/>
  <c r="AN221" i="1"/>
  <c r="AO215" i="1"/>
  <c r="AO176" i="1"/>
  <c r="AO164" i="1"/>
  <c r="AN117" i="1"/>
  <c r="AP116" i="1"/>
  <c r="AP101" i="1"/>
  <c r="AO246" i="1"/>
  <c r="AQ231" i="1"/>
  <c r="AN209" i="1"/>
  <c r="AP205" i="1"/>
  <c r="AM194" i="1"/>
  <c r="AM174" i="1"/>
  <c r="AP310" i="1"/>
  <c r="AL308" i="1"/>
  <c r="AP299" i="1"/>
  <c r="AQ297" i="1"/>
  <c r="AK297" i="1"/>
  <c r="AP291" i="1"/>
  <c r="AM288" i="1"/>
  <c r="AN278" i="1"/>
  <c r="AP277" i="1"/>
  <c r="AQ275" i="1"/>
  <c r="AN269" i="1"/>
  <c r="AP265" i="1"/>
  <c r="AP263" i="1"/>
  <c r="AL249" i="1"/>
  <c r="AN241" i="1"/>
  <c r="AM235" i="1"/>
  <c r="AN228" i="1"/>
  <c r="AM226" i="1"/>
  <c r="AM221" i="1"/>
  <c r="AO220" i="1"/>
  <c r="AM209" i="1"/>
  <c r="AO205" i="1"/>
  <c r="AN189" i="1"/>
  <c r="AM185" i="1"/>
  <c r="AN182" i="1"/>
  <c r="AQ178" i="1"/>
  <c r="AP133" i="1"/>
  <c r="AP66" i="1"/>
  <c r="AO29" i="1"/>
  <c r="AM303" i="1"/>
  <c r="AP273" i="1"/>
  <c r="AP271" i="1"/>
  <c r="AM189" i="1"/>
  <c r="AM187" i="1"/>
  <c r="AP169" i="1"/>
  <c r="AP163" i="1"/>
  <c r="AQ149" i="1"/>
  <c r="AN41" i="1"/>
  <c r="AQ177" i="1"/>
  <c r="AM292" i="1"/>
  <c r="AL274" i="1"/>
  <c r="AM246" i="1"/>
  <c r="AL226" i="1"/>
  <c r="AL221" i="1"/>
  <c r="AQ194" i="1"/>
  <c r="AM164" i="1"/>
  <c r="AN69" i="1"/>
  <c r="AL252" i="1"/>
  <c r="AM313" i="1"/>
  <c r="AP308" i="1"/>
  <c r="AM305" i="1"/>
  <c r="AL292" i="1"/>
  <c r="AP290" i="1"/>
  <c r="AP286" i="1"/>
  <c r="AL278" i="1"/>
  <c r="AO271" i="1"/>
  <c r="AL269" i="1"/>
  <c r="AN265" i="1"/>
  <c r="AP262" i="1"/>
  <c r="AM259" i="1"/>
  <c r="AP258" i="1"/>
  <c r="AP249" i="1"/>
  <c r="AM248" i="1"/>
  <c r="AL246" i="1"/>
  <c r="AQ226" i="1"/>
  <c r="AM220" i="1"/>
  <c r="AP217" i="1"/>
  <c r="AM205" i="1"/>
  <c r="AN196" i="1"/>
  <c r="AQ192" i="1"/>
  <c r="AQ190" i="1"/>
  <c r="AQ185" i="1"/>
  <c r="AL182" i="1"/>
  <c r="AO178" i="1"/>
  <c r="AM166" i="1"/>
  <c r="AO163" i="1"/>
  <c r="AK155" i="1"/>
  <c r="AP121" i="1"/>
  <c r="AM106" i="1"/>
  <c r="AP87" i="1"/>
  <c r="AL70" i="1"/>
  <c r="AP21" i="1"/>
  <c r="AP287" i="1"/>
  <c r="AO318" i="1"/>
  <c r="AL317" i="1"/>
  <c r="AQ307" i="1"/>
  <c r="AP301" i="1"/>
  <c r="AM299" i="1"/>
  <c r="AM291" i="1"/>
  <c r="AN284" i="1"/>
  <c r="AN280" i="1"/>
  <c r="AM277" i="1"/>
  <c r="AN268" i="1"/>
  <c r="AL259" i="1"/>
  <c r="AO243" i="1"/>
  <c r="AN240" i="1"/>
  <c r="AM236" i="1"/>
  <c r="AP235" i="1"/>
  <c r="AP230" i="1"/>
  <c r="AK228" i="1"/>
  <c r="AL218" i="1"/>
  <c r="AM214" i="1"/>
  <c r="AL208" i="1"/>
  <c r="AP199" i="1"/>
  <c r="AM198" i="1"/>
  <c r="AP197" i="1"/>
  <c r="AP185" i="1"/>
  <c r="AM158" i="1"/>
  <c r="AQ154" i="1"/>
  <c r="AN153" i="1"/>
  <c r="AL126" i="1"/>
  <c r="AO124" i="1"/>
  <c r="AO37" i="1"/>
  <c r="AO285" i="1"/>
  <c r="AN314" i="1"/>
  <c r="AM273" i="1"/>
  <c r="AP272" i="1"/>
  <c r="AM268" i="1"/>
  <c r="AQ218" i="1"/>
  <c r="AM210" i="1"/>
  <c r="AN17" i="1"/>
  <c r="AM12" i="1"/>
  <c r="AN176" i="1"/>
  <c r="AL164" i="1"/>
  <c r="AN161" i="1"/>
  <c r="AM159" i="1"/>
  <c r="AP158" i="1"/>
  <c r="AP154" i="1"/>
  <c r="AN151"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1" i="1"/>
  <c r="AO210" i="1"/>
  <c r="AL209" i="1"/>
  <c r="AN205" i="1"/>
  <c r="AL194" i="1"/>
  <c r="AM190" i="1"/>
  <c r="AL186" i="1"/>
  <c r="AP182" i="1"/>
  <c r="AN171" i="1"/>
  <c r="AP160" i="1"/>
  <c r="AM155"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80" i="1"/>
  <c r="AL176" i="1"/>
  <c r="AM173" i="1"/>
  <c r="AP172" i="1"/>
  <c r="AP166" i="1"/>
  <c r="AM165" i="1"/>
  <c r="AP164" i="1"/>
  <c r="AN158" i="1"/>
  <c r="AL155" i="1"/>
  <c r="AN154" i="1"/>
  <c r="AN152" i="1"/>
  <c r="AL151"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8" i="1"/>
  <c r="AK208" i="1"/>
  <c r="AO206" i="1"/>
  <c r="AP192" i="1"/>
  <c r="AM191" i="1"/>
  <c r="AL189" i="1"/>
  <c r="AO184" i="1"/>
  <c r="AQ180" i="1"/>
  <c r="AK180" i="1"/>
  <c r="AM175" i="1"/>
  <c r="AQ173" i="1"/>
  <c r="AP161" i="1"/>
  <c r="AO159" i="1"/>
  <c r="AL158" i="1"/>
  <c r="AP155" i="1"/>
  <c r="AL154"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299" i="1"/>
  <c r="AO292" i="1"/>
  <c r="AO275" i="1"/>
  <c r="AK275" i="1"/>
  <c r="AN263" i="1"/>
  <c r="AN237" i="1"/>
  <c r="AO231" i="1"/>
  <c r="AK231" i="1"/>
  <c r="AN217" i="1"/>
  <c r="AO211" i="1"/>
  <c r="AK211" i="1"/>
  <c r="AN169" i="1"/>
  <c r="AQ131" i="1"/>
  <c r="AO131" i="1"/>
  <c r="AM131" i="1"/>
  <c r="AK131" i="1"/>
  <c r="AP119" i="1"/>
  <c r="AQ117" i="1"/>
  <c r="AO117" i="1"/>
  <c r="AM117" i="1"/>
  <c r="AK117" i="1"/>
  <c r="AN103" i="1"/>
  <c r="AP100" i="1"/>
  <c r="AN310" i="1"/>
  <c r="AN289" i="1"/>
  <c r="AN281" i="1"/>
  <c r="AO305" i="1"/>
  <c r="AO288" i="1"/>
  <c r="AK288" i="1"/>
  <c r="AN285" i="1"/>
  <c r="AN272" i="1"/>
  <c r="AO262" i="1"/>
  <c r="AK262" i="1"/>
  <c r="AO251" i="1"/>
  <c r="AN243" i="1"/>
  <c r="AO236" i="1"/>
  <c r="AK236" i="1"/>
  <c r="AO227" i="1"/>
  <c r="AN220" i="1"/>
  <c r="AN208" i="1"/>
  <c r="AN200" i="1"/>
  <c r="AM182" i="1"/>
  <c r="AO165" i="1"/>
  <c r="AP111" i="1"/>
  <c r="AN111" i="1"/>
  <c r="AN315" i="1"/>
  <c r="AK292" i="1"/>
  <c r="AN267" i="1"/>
  <c r="AO314" i="1"/>
  <c r="AN301" i="1"/>
  <c r="AO280" i="1"/>
  <c r="AN256" i="1"/>
  <c r="AN247" i="1"/>
  <c r="AO241" i="1"/>
  <c r="AK241" i="1"/>
  <c r="AN224" i="1"/>
  <c r="AO219" i="1"/>
  <c r="AK219" i="1"/>
  <c r="AN203" i="1"/>
  <c r="AN198" i="1"/>
  <c r="AN197" i="1"/>
  <c r="AM196" i="1"/>
  <c r="AO179" i="1"/>
  <c r="AM168" i="1"/>
  <c r="AM160" i="1"/>
  <c r="AQ156" i="1"/>
  <c r="AO156" i="1"/>
  <c r="AM156" i="1"/>
  <c r="AK156" i="1"/>
  <c r="AQ145" i="1"/>
  <c r="AO145" i="1"/>
  <c r="AM145" i="1"/>
  <c r="AK145" i="1"/>
  <c r="AQ140" i="1"/>
  <c r="AO140" i="1"/>
  <c r="AM140" i="1"/>
  <c r="AK140" i="1"/>
  <c r="AP92" i="1"/>
  <c r="AO196" i="1"/>
  <c r="AK196" i="1"/>
  <c r="AO187" i="1"/>
  <c r="AN184" i="1"/>
  <c r="AO175" i="1"/>
  <c r="AK175" i="1"/>
  <c r="AN172" i="1"/>
  <c r="AN162" i="1"/>
  <c r="AN122" i="1"/>
  <c r="AN119" i="1"/>
  <c r="AN100" i="1"/>
  <c r="AO98" i="1"/>
  <c r="AN92" i="1"/>
  <c r="AN91" i="1"/>
  <c r="AO41" i="1"/>
  <c r="AO183" i="1"/>
  <c r="AK183" i="1"/>
  <c r="AN180" i="1"/>
  <c r="AN166" i="1"/>
  <c r="AO161" i="1"/>
  <c r="AK161" i="1"/>
  <c r="AO152"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9" i="1"/>
  <c r="BI152" i="1"/>
  <c r="BI153" i="1"/>
  <c r="BI158" i="1"/>
  <c r="BI161" i="1"/>
  <c r="BI163" i="1"/>
  <c r="BI164" i="1"/>
  <c r="BI165" i="1"/>
  <c r="BI166" i="1"/>
  <c r="BI170" i="1"/>
  <c r="BI173" i="1"/>
  <c r="BI174" i="1"/>
  <c r="BI175" i="1"/>
  <c r="BI176" i="1"/>
  <c r="BI177" i="1"/>
  <c r="BI178" i="1"/>
  <c r="BI181" i="1"/>
  <c r="BI183" i="1"/>
  <c r="BI185" i="1"/>
  <c r="BI189" i="1"/>
  <c r="BI205" i="1"/>
  <c r="BI208" i="1"/>
  <c r="BI210" i="1"/>
  <c r="BI211" i="1"/>
  <c r="BI213" i="1"/>
  <c r="BI214" i="1"/>
  <c r="BI217" i="1"/>
  <c r="BI218" i="1"/>
  <c r="BI220" i="1"/>
  <c r="BI225" i="1"/>
  <c r="BI226" i="1"/>
  <c r="BI228" i="1"/>
  <c r="BI230" i="1"/>
  <c r="BI231" i="1"/>
  <c r="BI232" i="1"/>
  <c r="BI235" i="1"/>
  <c r="BI241" i="1"/>
  <c r="BI244" i="1"/>
  <c r="BI246" i="1"/>
  <c r="BI252" i="1"/>
  <c r="BI255" i="1"/>
  <c r="BI262" i="1"/>
  <c r="BI263" i="1"/>
  <c r="BI265" i="1"/>
  <c r="BI267" i="1"/>
  <c r="BI268" i="1"/>
  <c r="BI269" i="1"/>
  <c r="BI273" i="1"/>
  <c r="BI275" i="1"/>
  <c r="BI287" i="1"/>
  <c r="BI290" i="1"/>
  <c r="BI292" i="1"/>
  <c r="BI293" i="1"/>
  <c r="BI297" i="1"/>
  <c r="BI301" i="1"/>
  <c r="BI306" i="1"/>
  <c r="BI307" i="1"/>
  <c r="BI311" i="1"/>
  <c r="BI316" i="1"/>
  <c r="BI317" i="1"/>
  <c r="BI320"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1" i="1"/>
  <c r="BI159" i="1"/>
  <c r="BI160" i="1"/>
  <c r="BI162" i="1"/>
  <c r="BI167" i="1"/>
  <c r="BI168" i="1"/>
  <c r="BI171" i="1"/>
  <c r="BI172" i="1"/>
  <c r="BI179" i="1"/>
  <c r="BI182" i="1"/>
  <c r="BI184" i="1"/>
  <c r="BI194" i="1"/>
  <c r="BI197" i="1"/>
  <c r="BI198" i="1"/>
  <c r="BI199" i="1"/>
  <c r="BI200" i="1"/>
  <c r="BI203" i="1"/>
  <c r="BI215" i="1"/>
  <c r="BI227" i="1"/>
  <c r="BI237" i="1"/>
  <c r="BI240" i="1"/>
  <c r="BI247" i="1"/>
  <c r="BI248" i="1"/>
  <c r="BI249" i="1"/>
  <c r="BI251" i="1"/>
  <c r="BI256" i="1"/>
  <c r="BI258" i="1"/>
  <c r="BI259" i="1"/>
  <c r="BI264" i="1"/>
  <c r="BI271" i="1"/>
  <c r="BI272" i="1"/>
  <c r="BI274" i="1"/>
  <c r="BI276" i="1"/>
  <c r="BI294" i="1"/>
  <c r="BI295" i="1"/>
  <c r="BI299" i="1"/>
  <c r="BI302" i="1"/>
  <c r="BI303" i="1"/>
  <c r="BI305" i="1"/>
  <c r="BI314" i="1"/>
  <c r="BI13" i="1"/>
  <c r="BI121" i="1"/>
  <c r="BI190" i="1"/>
  <c r="BI280" i="1"/>
  <c r="BI24" i="1"/>
  <c r="BI15" i="1"/>
  <c r="BI291" i="1"/>
  <c r="BI39" i="1"/>
  <c r="BI128" i="1"/>
  <c r="BI83" i="1"/>
  <c r="BI224" i="1"/>
  <c r="BI254" i="1"/>
  <c r="BI284" i="1"/>
  <c r="BI114" i="1"/>
  <c r="BI14" i="1"/>
  <c r="BI76" i="1"/>
  <c r="BI34" i="1"/>
  <c r="BI93" i="1"/>
  <c r="BI50" i="1"/>
  <c r="BI221" i="1"/>
  <c r="BI51" i="1"/>
  <c r="BI86" i="1"/>
  <c r="BI309" i="1"/>
  <c r="BI105" i="1"/>
  <c r="BI253" i="1"/>
  <c r="BI319" i="1"/>
  <c r="BI180" i="1"/>
  <c r="BI186" i="1"/>
  <c r="BI223" i="1"/>
  <c r="BI216" i="1"/>
  <c r="BI233" i="1"/>
  <c r="BI61" i="1"/>
  <c r="BI191"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<sst xmlns="http://schemas.openxmlformats.org/spreadsheetml/2006/main" count="4670" uniqueCount="1311">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</sst>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20"/>
  <sheetViews>
    <sheetView tabSelected="1" topLeftCell="H1" zoomScale="70" zoomScaleNormal="70" workbookViewId="0">
      <pane ySplit="1" topLeftCell="A217" activePane="bottomLeft" state="frozen"/>
      <selection pane="bottomLeft" activeCell="V219" sqref="V219"/>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1295</v>
      </c>
      <c r="C2" t="s">
        <v>1032</v>
      </c>
      <c r="E2" t="s">
        <v>1049</v>
      </c>
      <c r="G2" t="s">
        <v>1296</v>
      </c>
      <c r="H2">
        <v>1400</v>
      </c>
      <c r="I2">
        <v>1800</v>
      </c>
      <c r="J2">
        <v>1400</v>
      </c>
      <c r="K2">
        <v>1800</v>
      </c>
      <c r="L2">
        <v>1400</v>
      </c>
      <c r="M2">
        <v>1800</v>
      </c>
      <c r="N2">
        <v>1400</v>
      </c>
      <c r="O2">
        <v>1800</v>
      </c>
      <c r="P2">
        <v>1400</v>
      </c>
      <c r="Q2">
        <v>1800</v>
      </c>
      <c r="R2">
        <v>1400</v>
      </c>
      <c r="S2">
        <v>1800</v>
      </c>
      <c r="T2">
        <v>1400</v>
      </c>
      <c r="U2">
        <v>1800</v>
      </c>
      <c r="V2" t="s">
        <v>1297</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1298</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c r="B3" t="s">
        <v>165</v>
      </c>
      <c r="C3" t="s">
        <v>297</v>
      </c>
      <c r="E3" t="s">
        <v>1049</v>
      </c>
      <c r="G3" t="s">
        <v>540</v>
      </c>
      <c r="J3" t="s">
        <v>418</v>
      </c>
      <c r="K3" t="s">
        <v>413</v>
      </c>
      <c r="L3" t="s">
        <v>418</v>
      </c>
      <c r="M3" t="s">
        <v>413</v>
      </c>
      <c r="N3" t="s">
        <v>418</v>
      </c>
      <c r="O3" t="s">
        <v>413</v>
      </c>
      <c r="P3" t="s">
        <v>418</v>
      </c>
      <c r="Q3" t="s">
        <v>413</v>
      </c>
      <c r="R3" t="s">
        <v>418</v>
      </c>
      <c r="S3" t="s">
        <v>413</v>
      </c>
      <c r="V3" t="s">
        <v>1038</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719</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c r="B4" t="s">
        <v>1291</v>
      </c>
      <c r="C4" t="s">
        <v>812</v>
      </c>
      <c r="E4" t="s">
        <v>1049</v>
      </c>
      <c r="G4" s="23" t="s">
        <v>1293</v>
      </c>
      <c r="H4">
        <v>800</v>
      </c>
      <c r="I4">
        <v>1200</v>
      </c>
      <c r="J4">
        <v>1600</v>
      </c>
      <c r="K4">
        <v>1900</v>
      </c>
      <c r="L4">
        <v>1600</v>
      </c>
      <c r="M4">
        <v>1900</v>
      </c>
      <c r="N4">
        <v>1600</v>
      </c>
      <c r="O4">
        <v>1900</v>
      </c>
      <c r="P4">
        <v>1600</v>
      </c>
      <c r="Q4">
        <v>1900</v>
      </c>
      <c r="R4">
        <v>1600</v>
      </c>
      <c r="S4">
        <v>1900</v>
      </c>
      <c r="T4">
        <v>800</v>
      </c>
      <c r="U4">
        <v>1200</v>
      </c>
      <c r="V4" t="s">
        <v>1292</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408</v>
      </c>
      <c r="AT4" t="s">
        <v>409</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c r="B5" t="s">
        <v>1119</v>
      </c>
      <c r="C5" t="s">
        <v>809</v>
      </c>
      <c r="E5" t="s">
        <v>1049</v>
      </c>
      <c r="G5" t="s">
        <v>1120</v>
      </c>
      <c r="J5">
        <v>1500</v>
      </c>
      <c r="K5">
        <v>1800</v>
      </c>
      <c r="L5">
        <v>1500</v>
      </c>
      <c r="M5">
        <v>1800</v>
      </c>
      <c r="N5">
        <v>1500</v>
      </c>
      <c r="O5">
        <v>1800</v>
      </c>
      <c r="P5">
        <v>1500</v>
      </c>
      <c r="Q5">
        <v>1800</v>
      </c>
      <c r="R5">
        <v>1500</v>
      </c>
      <c r="S5">
        <v>1800</v>
      </c>
      <c r="V5" t="s">
        <v>1266</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1121</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c r="B6" t="s">
        <v>930</v>
      </c>
      <c r="C6" t="s">
        <v>355</v>
      </c>
      <c r="E6" t="s">
        <v>1049</v>
      </c>
      <c r="G6" s="8" t="s">
        <v>931</v>
      </c>
      <c r="J6">
        <v>1500</v>
      </c>
      <c r="K6">
        <v>1830</v>
      </c>
      <c r="L6">
        <v>1500</v>
      </c>
      <c r="M6">
        <v>1830</v>
      </c>
      <c r="N6">
        <v>1500</v>
      </c>
      <c r="O6">
        <v>1830</v>
      </c>
      <c r="P6">
        <v>1500</v>
      </c>
      <c r="Q6">
        <v>1830</v>
      </c>
      <c r="R6">
        <v>1500</v>
      </c>
      <c r="S6">
        <v>1830</v>
      </c>
      <c r="V6" t="s">
        <v>1026</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1025</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c r="B7" t="s">
        <v>930</v>
      </c>
      <c r="C7" t="s">
        <v>297</v>
      </c>
      <c r="E7" t="s">
        <v>1049</v>
      </c>
      <c r="G7" s="24" t="s">
        <v>1267</v>
      </c>
      <c r="J7">
        <v>1500</v>
      </c>
      <c r="K7">
        <v>1830</v>
      </c>
      <c r="L7">
        <v>1500</v>
      </c>
      <c r="M7">
        <v>1830</v>
      </c>
      <c r="N7">
        <v>1500</v>
      </c>
      <c r="O7">
        <v>1830</v>
      </c>
      <c r="P7">
        <v>1500</v>
      </c>
      <c r="Q7">
        <v>1830</v>
      </c>
      <c r="R7">
        <v>1500</v>
      </c>
      <c r="S7">
        <v>1830</v>
      </c>
      <c r="V7" t="s">
        <v>1026</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1025</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c r="B8" t="s">
        <v>859</v>
      </c>
      <c r="C8" t="s">
        <v>815</v>
      </c>
      <c r="E8" t="s">
        <v>1049</v>
      </c>
      <c r="G8" s="8" t="s">
        <v>860</v>
      </c>
      <c r="H8">
        <v>1500</v>
      </c>
      <c r="I8">
        <v>1900</v>
      </c>
      <c r="J8">
        <v>1500</v>
      </c>
      <c r="K8">
        <v>1900</v>
      </c>
      <c r="L8">
        <v>1500</v>
      </c>
      <c r="M8">
        <v>1900</v>
      </c>
      <c r="N8">
        <v>1500</v>
      </c>
      <c r="O8">
        <v>1900</v>
      </c>
      <c r="P8">
        <v>1500</v>
      </c>
      <c r="Q8">
        <v>1900</v>
      </c>
      <c r="R8">
        <v>1500</v>
      </c>
      <c r="S8">
        <v>1900</v>
      </c>
      <c r="T8">
        <v>1500</v>
      </c>
      <c r="U8">
        <v>1900</v>
      </c>
      <c r="V8" t="s">
        <v>976</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975</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c r="B9" t="s">
        <v>1094</v>
      </c>
      <c r="C9" t="s">
        <v>814</v>
      </c>
      <c r="E9" t="s">
        <v>1049</v>
      </c>
      <c r="G9" s="8" t="s">
        <v>1095</v>
      </c>
      <c r="H9">
        <v>1200</v>
      </c>
      <c r="I9">
        <v>2000</v>
      </c>
      <c r="J9">
        <v>1600</v>
      </c>
      <c r="K9">
        <v>2000</v>
      </c>
      <c r="L9">
        <v>1600</v>
      </c>
      <c r="M9">
        <v>2000</v>
      </c>
      <c r="N9">
        <v>1600</v>
      </c>
      <c r="O9">
        <v>2000</v>
      </c>
      <c r="P9">
        <v>1600</v>
      </c>
      <c r="Q9">
        <v>2000</v>
      </c>
      <c r="R9">
        <v>1600</v>
      </c>
      <c r="S9">
        <v>2000</v>
      </c>
      <c r="T9">
        <v>1200</v>
      </c>
      <c r="U9">
        <v>2000</v>
      </c>
      <c r="V9" t="s">
        <v>1097</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1096</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c r="B10" t="s">
        <v>166</v>
      </c>
      <c r="C10" t="s">
        <v>294</v>
      </c>
      <c r="E10" t="s">
        <v>1049</v>
      </c>
      <c r="G10" t="s">
        <v>541</v>
      </c>
      <c r="H10">
        <v>1600</v>
      </c>
      <c r="I10">
        <v>1800</v>
      </c>
      <c r="J10">
        <v>1600</v>
      </c>
      <c r="K10">
        <v>1800</v>
      </c>
      <c r="L10">
        <v>1600</v>
      </c>
      <c r="M10">
        <v>1800</v>
      </c>
      <c r="N10">
        <v>1600</v>
      </c>
      <c r="O10">
        <v>1800</v>
      </c>
      <c r="P10">
        <v>1600</v>
      </c>
      <c r="Q10">
        <v>1800</v>
      </c>
      <c r="R10">
        <v>1400</v>
      </c>
      <c r="S10">
        <v>1800</v>
      </c>
      <c r="T10">
        <v>1400</v>
      </c>
      <c r="U10">
        <v>1800</v>
      </c>
      <c r="V10" t="s">
        <v>1308</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720</v>
      </c>
      <c r="AS10" t="s">
        <v>408</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c r="B11" t="s">
        <v>1169</v>
      </c>
      <c r="C11" t="s">
        <v>814</v>
      </c>
      <c r="E11" t="s">
        <v>1049</v>
      </c>
      <c r="G11" t="s">
        <v>1170</v>
      </c>
      <c r="H11">
        <v>1430</v>
      </c>
      <c r="I11">
        <v>1730</v>
      </c>
      <c r="J11">
        <v>1430</v>
      </c>
      <c r="K11">
        <v>1730</v>
      </c>
      <c r="L11">
        <v>1430</v>
      </c>
      <c r="M11">
        <v>1730</v>
      </c>
      <c r="N11">
        <v>1430</v>
      </c>
      <c r="O11">
        <v>1730</v>
      </c>
      <c r="P11">
        <v>1430</v>
      </c>
      <c r="Q11">
        <v>1730</v>
      </c>
      <c r="R11">
        <v>1430</v>
      </c>
      <c r="S11">
        <v>1730</v>
      </c>
      <c r="T11">
        <v>1430</v>
      </c>
      <c r="U11">
        <v>1730</v>
      </c>
      <c r="V11" s="8" t="s">
        <v>1200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c r="B12" t="s">
        <v>59</v>
      </c>
      <c r="C12" t="s">
        <v>611</v>
      </c>
      <c r="E12" t="s">
        <v>1049</v>
      </c>
      <c r="G12" t="s">
        <v>433</v>
      </c>
      <c r="H12" t="s">
        <v>411</v>
      </c>
      <c r="I12" t="s">
        <v>413</v>
      </c>
      <c r="J12" t="s">
        <v>411</v>
      </c>
      <c r="K12" t="s">
        <v>413</v>
      </c>
      <c r="L12" t="s">
        <v>411</v>
      </c>
      <c r="M12" t="s">
        <v>413</v>
      </c>
      <c r="N12" t="s">
        <v>411</v>
      </c>
      <c r="O12" t="s">
        <v>413</v>
      </c>
      <c r="P12" t="s">
        <v>411</v>
      </c>
      <c r="Q12" t="s">
        <v>413</v>
      </c>
      <c r="R12" t="s">
        <v>411</v>
      </c>
      <c r="S12" t="s">
        <v>413</v>
      </c>
      <c r="T12" t="s">
        <v>411</v>
      </c>
      <c r="U12" t="s">
        <v>413</v>
      </c>
      <c r="V12" t="s">
        <v>1268</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617</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c r="B13" t="s">
        <v>231</v>
      </c>
      <c r="C13" t="s">
        <v>265</v>
      </c>
      <c r="E13" t="s">
        <v>1049</v>
      </c>
      <c r="G13" t="s">
        <v>604</v>
      </c>
      <c r="L13">
        <v>1700</v>
      </c>
      <c r="M13">
        <v>1900</v>
      </c>
      <c r="N13">
        <v>1700</v>
      </c>
      <c r="O13">
        <v>1900</v>
      </c>
      <c r="P13">
        <v>1700</v>
      </c>
      <c r="Q13">
        <v>1900</v>
      </c>
      <c r="R13">
        <v>1700</v>
      </c>
      <c r="S13">
        <v>1900</v>
      </c>
      <c r="T13">
        <v>1700</v>
      </c>
      <c r="U13">
        <v>1900</v>
      </c>
      <c r="V13" t="s">
        <v>1269</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782</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c r="B14" t="s">
        <v>245</v>
      </c>
      <c r="C14" t="s">
        <v>611</v>
      </c>
      <c r="E14" t="s">
        <v>1049</v>
      </c>
      <c r="G14" t="s">
        <v>274</v>
      </c>
      <c r="H14" t="s">
        <v>411</v>
      </c>
      <c r="I14" t="s">
        <v>413</v>
      </c>
      <c r="J14" t="s">
        <v>411</v>
      </c>
      <c r="K14" t="s">
        <v>413</v>
      </c>
      <c r="L14" t="s">
        <v>411</v>
      </c>
      <c r="M14" t="s">
        <v>413</v>
      </c>
      <c r="N14" t="s">
        <v>411</v>
      </c>
      <c r="O14" t="s">
        <v>413</v>
      </c>
      <c r="P14" t="s">
        <v>411</v>
      </c>
      <c r="Q14" t="s">
        <v>413</v>
      </c>
      <c r="R14" t="s">
        <v>411</v>
      </c>
      <c r="S14" t="s">
        <v>413</v>
      </c>
      <c r="T14" t="s">
        <v>411</v>
      </c>
      <c r="U14" t="s">
        <v>413</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793</v>
      </c>
      <c r="AS14" t="s">
        <v>408</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c r="B15" t="s">
        <v>1206</v>
      </c>
      <c r="C15" t="s">
        <v>810</v>
      </c>
      <c r="E15" t="s">
        <v>1049</v>
      </c>
      <c r="G15" t="s">
        <v>396</v>
      </c>
      <c r="H15" t="s">
        <v>418</v>
      </c>
      <c r="I15" t="s">
        <v>413</v>
      </c>
      <c r="J15" t="s">
        <v>418</v>
      </c>
      <c r="K15" t="s">
        <v>413</v>
      </c>
      <c r="L15" t="s">
        <v>418</v>
      </c>
      <c r="M15" t="s">
        <v>413</v>
      </c>
      <c r="N15" t="s">
        <v>418</v>
      </c>
      <c r="O15" t="s">
        <v>413</v>
      </c>
      <c r="P15" t="s">
        <v>418</v>
      </c>
      <c r="Q15" t="s">
        <v>413</v>
      </c>
      <c r="R15" t="s">
        <v>418</v>
      </c>
      <c r="S15" t="s">
        <v>413</v>
      </c>
      <c r="T15" t="s">
        <v>418</v>
      </c>
      <c r="U15" t="s">
        <v>413</v>
      </c>
      <c r="V15" t="s">
        <v>1205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787</v>
      </c>
      <c r="AS15" t="s">
        <v>408</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c r="B16" t="s">
        <v>1136</v>
      </c>
      <c r="C16" t="s">
        <v>308</v>
      </c>
      <c r="E16" t="s">
        <v>1049</v>
      </c>
      <c r="G16" t="s">
        <v>1137</v>
      </c>
      <c r="H16">
        <v>1200</v>
      </c>
      <c r="I16">
        <v>2130</v>
      </c>
      <c r="J16">
        <v>1100</v>
      </c>
      <c r="K16">
        <v>930</v>
      </c>
      <c r="L16">
        <v>1100</v>
      </c>
      <c r="M16">
        <v>930</v>
      </c>
      <c r="N16">
        <v>1100</v>
      </c>
      <c r="O16">
        <v>930</v>
      </c>
      <c r="P16">
        <v>1100</v>
      </c>
      <c r="Q16">
        <v>930</v>
      </c>
      <c r="R16">
        <v>1100</v>
      </c>
      <c r="S16">
        <v>2200</v>
      </c>
      <c r="T16">
        <v>1200</v>
      </c>
      <c r="U16">
        <v>2200</v>
      </c>
      <c r="V16" t="s">
        <v>1138</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c r="B17" t="s">
        <v>906</v>
      </c>
      <c r="C17" t="s">
        <v>812</v>
      </c>
      <c r="E17" t="s">
        <v>1049</v>
      </c>
      <c r="G17" s="8" t="s">
        <v>907</v>
      </c>
      <c r="J17">
        <v>1430</v>
      </c>
      <c r="K17">
        <v>1830</v>
      </c>
      <c r="L17">
        <v>1430</v>
      </c>
      <c r="M17">
        <v>1830</v>
      </c>
      <c r="N17">
        <v>1430</v>
      </c>
      <c r="O17">
        <v>1830</v>
      </c>
      <c r="P17">
        <v>1430</v>
      </c>
      <c r="Q17">
        <v>1830</v>
      </c>
      <c r="R17">
        <v>1430</v>
      </c>
      <c r="S17">
        <v>1830</v>
      </c>
      <c r="V17" t="s">
        <v>1009</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1008</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c r="B18" t="s">
        <v>1140</v>
      </c>
      <c r="C18" t="s">
        <v>1032</v>
      </c>
      <c r="E18" t="s">
        <v>1049</v>
      </c>
      <c r="G18" s="19" t="s">
        <v>1141</v>
      </c>
      <c r="H18">
        <v>1500</v>
      </c>
      <c r="I18">
        <v>1800</v>
      </c>
      <c r="J18">
        <v>1500</v>
      </c>
      <c r="K18">
        <v>1800</v>
      </c>
      <c r="L18">
        <v>1500</v>
      </c>
      <c r="M18">
        <v>1800</v>
      </c>
      <c r="N18">
        <v>1500</v>
      </c>
      <c r="O18">
        <v>1800</v>
      </c>
      <c r="P18">
        <v>1500</v>
      </c>
      <c r="Q18">
        <v>1800</v>
      </c>
      <c r="R18">
        <v>1500</v>
      </c>
      <c r="S18">
        <v>1800</v>
      </c>
      <c r="T18">
        <v>1500</v>
      </c>
      <c r="U18">
        <v>1800</v>
      </c>
      <c r="V18" t="s">
        <v>1307</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1142</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c r="B19" t="s">
        <v>826</v>
      </c>
      <c r="C19" t="s">
        <v>813</v>
      </c>
      <c r="E19" t="s">
        <v>1049</v>
      </c>
      <c r="G19" s="8" t="s">
        <v>827</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948</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c r="B20" t="s">
        <v>838</v>
      </c>
      <c r="C20" t="s">
        <v>813</v>
      </c>
      <c r="E20" t="s">
        <v>1050</v>
      </c>
      <c r="G20" s="8" t="s">
        <v>839</v>
      </c>
      <c r="L20">
        <v>1500</v>
      </c>
      <c r="M20">
        <v>1700</v>
      </c>
      <c r="N20">
        <v>1500</v>
      </c>
      <c r="O20">
        <v>1700</v>
      </c>
      <c r="P20">
        <v>1500</v>
      </c>
      <c r="Q20">
        <v>1700</v>
      </c>
      <c r="R20">
        <v>1500</v>
      </c>
      <c r="S20">
        <v>1700</v>
      </c>
      <c r="T20">
        <v>1500</v>
      </c>
      <c r="U20">
        <v>1700</v>
      </c>
      <c r="V20" t="s">
        <v>958</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957</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c r="B21" t="s">
        <v>60</v>
      </c>
      <c r="C21" t="s">
        <v>297</v>
      </c>
      <c r="E21" t="s">
        <v>1049</v>
      </c>
      <c r="G21" t="s">
        <v>434</v>
      </c>
      <c r="H21" t="s">
        <v>411</v>
      </c>
      <c r="I21" t="s">
        <v>413</v>
      </c>
      <c r="J21" t="s">
        <v>411</v>
      </c>
      <c r="K21" t="s">
        <v>413</v>
      </c>
      <c r="L21" t="s">
        <v>411</v>
      </c>
      <c r="M21" t="s">
        <v>413</v>
      </c>
      <c r="N21" t="s">
        <v>411</v>
      </c>
      <c r="O21" t="s">
        <v>413</v>
      </c>
      <c r="P21" t="s">
        <v>411</v>
      </c>
      <c r="Q21" t="s">
        <v>413</v>
      </c>
      <c r="R21" t="s">
        <v>411</v>
      </c>
      <c r="S21" t="s">
        <v>413</v>
      </c>
      <c r="T21" t="s">
        <v>411</v>
      </c>
      <c r="U21" t="s">
        <v>413</v>
      </c>
      <c r="V21" t="s">
        <v>1270</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618</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c r="B22" t="s">
        <v>918</v>
      </c>
      <c r="C22" t="s">
        <v>355</v>
      </c>
      <c r="E22" t="s">
        <v>1049</v>
      </c>
      <c r="G22" s="8" t="s">
        <v>919</v>
      </c>
      <c r="H22">
        <v>1600</v>
      </c>
      <c r="I22">
        <v>1800</v>
      </c>
      <c r="J22">
        <v>1600</v>
      </c>
      <c r="K22">
        <v>1800</v>
      </c>
      <c r="L22">
        <v>1600</v>
      </c>
      <c r="M22">
        <v>1800</v>
      </c>
      <c r="N22">
        <v>1600</v>
      </c>
      <c r="O22">
        <v>1800</v>
      </c>
      <c r="P22">
        <v>1600</v>
      </c>
      <c r="Q22">
        <v>1800</v>
      </c>
      <c r="R22">
        <v>1600</v>
      </c>
      <c r="S22">
        <v>1800</v>
      </c>
      <c r="T22">
        <v>1600</v>
      </c>
      <c r="U22">
        <v>1800</v>
      </c>
      <c r="V22" s="8" t="s">
        <v>1018</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c r="B23" t="s">
        <v>61</v>
      </c>
      <c r="C23" t="s">
        <v>612</v>
      </c>
      <c r="E23" t="s">
        <v>1051</v>
      </c>
      <c r="G23" t="s">
        <v>435</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619</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c r="B24" t="s">
        <v>236</v>
      </c>
      <c r="C24" t="s">
        <v>810</v>
      </c>
      <c r="E24" t="s">
        <v>1049</v>
      </c>
      <c r="G24" t="s">
        <v>609</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401</v>
      </c>
      <c r="AS24" t="s">
        <v>408</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c r="B25" t="s">
        <v>62</v>
      </c>
      <c r="C25" t="s">
        <v>294</v>
      </c>
      <c r="E25" t="s">
        <v>1049</v>
      </c>
      <c r="G25" t="s">
        <v>436</v>
      </c>
      <c r="H25" t="s">
        <v>411</v>
      </c>
      <c r="I25" t="s">
        <v>414</v>
      </c>
      <c r="J25" t="s">
        <v>411</v>
      </c>
      <c r="K25" t="s">
        <v>414</v>
      </c>
      <c r="L25" t="s">
        <v>411</v>
      </c>
      <c r="M25" t="s">
        <v>414</v>
      </c>
      <c r="N25" t="s">
        <v>411</v>
      </c>
      <c r="O25" t="s">
        <v>414</v>
      </c>
      <c r="P25" t="s">
        <v>411</v>
      </c>
      <c r="Q25" t="s">
        <v>414</v>
      </c>
      <c r="R25" t="s">
        <v>411</v>
      </c>
      <c r="S25" t="s">
        <v>414</v>
      </c>
      <c r="T25" t="s">
        <v>411</v>
      </c>
      <c r="U25" t="s">
        <v>414</v>
      </c>
      <c r="V25" t="s">
        <v>295</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620</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c r="B26" s="1" t="s">
        <v>842</v>
      </c>
      <c r="C26" t="s">
        <v>813</v>
      </c>
      <c r="E26" t="s">
        <v>1049</v>
      </c>
      <c r="G26" s="8" t="s">
        <v>843</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c r="B27" t="s">
        <v>63</v>
      </c>
      <c r="C27" t="s">
        <v>1032</v>
      </c>
      <c r="E27" t="s">
        <v>1049</v>
      </c>
      <c r="G27" t="s">
        <v>437</v>
      </c>
      <c r="H27" t="s">
        <v>411</v>
      </c>
      <c r="I27">
        <v>1800</v>
      </c>
      <c r="J27" t="s">
        <v>411</v>
      </c>
      <c r="K27">
        <v>1800</v>
      </c>
      <c r="L27" t="s">
        <v>411</v>
      </c>
      <c r="M27">
        <v>1800</v>
      </c>
      <c r="N27" t="s">
        <v>411</v>
      </c>
      <c r="O27">
        <v>1800</v>
      </c>
      <c r="P27" t="s">
        <v>411</v>
      </c>
      <c r="Q27">
        <v>1800</v>
      </c>
      <c r="R27" t="s">
        <v>411</v>
      </c>
      <c r="S27">
        <v>1800</v>
      </c>
      <c r="T27" t="s">
        <v>411</v>
      </c>
      <c r="U27">
        <v>1800</v>
      </c>
      <c r="V27" t="s">
        <v>1052</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621</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c r="B28" t="s">
        <v>64</v>
      </c>
      <c r="C28" t="s">
        <v>612</v>
      </c>
      <c r="E28" t="s">
        <v>1051</v>
      </c>
      <c r="G28" t="s">
        <v>438</v>
      </c>
      <c r="H28" t="s">
        <v>411</v>
      </c>
      <c r="I28" t="s">
        <v>414</v>
      </c>
      <c r="J28" t="s">
        <v>411</v>
      </c>
      <c r="K28" t="s">
        <v>414</v>
      </c>
      <c r="L28" t="s">
        <v>411</v>
      </c>
      <c r="M28" t="s">
        <v>414</v>
      </c>
      <c r="N28" t="s">
        <v>411</v>
      </c>
      <c r="O28" t="s">
        <v>414</v>
      </c>
      <c r="P28" t="s">
        <v>411</v>
      </c>
      <c r="Q28" t="s">
        <v>414</v>
      </c>
      <c r="R28" t="s">
        <v>411</v>
      </c>
      <c r="S28" t="s">
        <v>414</v>
      </c>
      <c r="T28" t="s">
        <v>411</v>
      </c>
      <c r="U28" t="s">
        <v>414</v>
      </c>
      <c r="V28" t="s">
        <v>1271</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622</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c r="B29" t="s">
        <v>65</v>
      </c>
      <c r="C29" t="s">
        <v>810</v>
      </c>
      <c r="E29" t="s">
        <v>1049</v>
      </c>
      <c r="G29" t="s">
        <v>439</v>
      </c>
      <c r="H29" t="s">
        <v>411</v>
      </c>
      <c r="I29" t="s">
        <v>416</v>
      </c>
      <c r="J29" t="s">
        <v>411</v>
      </c>
      <c r="K29" t="s">
        <v>416</v>
      </c>
      <c r="L29" t="s">
        <v>411</v>
      </c>
      <c r="M29" t="s">
        <v>416</v>
      </c>
      <c r="N29" t="s">
        <v>411</v>
      </c>
      <c r="O29" t="s">
        <v>416</v>
      </c>
      <c r="P29" t="s">
        <v>411</v>
      </c>
      <c r="Q29" t="s">
        <v>416</v>
      </c>
      <c r="R29" t="s">
        <v>411</v>
      </c>
      <c r="S29" t="s">
        <v>416</v>
      </c>
      <c r="T29" t="s">
        <v>411</v>
      </c>
      <c r="U29" t="s">
        <v>416</v>
      </c>
      <c r="V29" t="s">
        <v>296</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623</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c r="B30" t="s">
        <v>884</v>
      </c>
      <c r="C30" t="s">
        <v>266</v>
      </c>
      <c r="E30" t="s">
        <v>1049</v>
      </c>
      <c r="G30" s="8" t="s">
        <v>885</v>
      </c>
      <c r="L30">
        <v>1600</v>
      </c>
      <c r="M30">
        <v>1800</v>
      </c>
      <c r="N30">
        <v>1600</v>
      </c>
      <c r="O30">
        <v>1800</v>
      </c>
      <c r="P30">
        <v>1600</v>
      </c>
      <c r="Q30">
        <v>1800</v>
      </c>
      <c r="R30">
        <v>1600</v>
      </c>
      <c r="S30">
        <v>1800</v>
      </c>
      <c r="T30">
        <v>1600</v>
      </c>
      <c r="U30">
        <v>1800</v>
      </c>
      <c r="V30" t="s">
        <v>994</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993</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c r="B31" t="s">
        <v>904</v>
      </c>
      <c r="C31" t="s">
        <v>812</v>
      </c>
      <c r="E31" t="s">
        <v>1049</v>
      </c>
      <c r="G31" s="8" t="s">
        <v>905</v>
      </c>
      <c r="J31">
        <v>1600</v>
      </c>
      <c r="K31">
        <v>1900</v>
      </c>
      <c r="L31">
        <v>1600</v>
      </c>
      <c r="M31">
        <v>1900</v>
      </c>
      <c r="N31">
        <v>1600</v>
      </c>
      <c r="O31">
        <v>1900</v>
      </c>
      <c r="P31">
        <v>1600</v>
      </c>
      <c r="Q31">
        <v>1900</v>
      </c>
      <c r="R31">
        <v>1600</v>
      </c>
      <c r="S31">
        <v>1900</v>
      </c>
      <c r="V31" t="s">
        <v>1006</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1007</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c r="B32" t="s">
        <v>880</v>
      </c>
      <c r="C32" t="s">
        <v>266</v>
      </c>
      <c r="E32" t="s">
        <v>1049</v>
      </c>
      <c r="G32" s="8" t="s">
        <v>881</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990</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c r="B33" t="s">
        <v>167</v>
      </c>
      <c r="C33" t="s">
        <v>297</v>
      </c>
      <c r="E33" t="s">
        <v>1049</v>
      </c>
      <c r="G33" t="s">
        <v>542</v>
      </c>
      <c r="J33">
        <v>1500</v>
      </c>
      <c r="K33">
        <v>1900</v>
      </c>
      <c r="L33">
        <v>1500</v>
      </c>
      <c r="M33">
        <v>1900</v>
      </c>
      <c r="N33">
        <v>1500</v>
      </c>
      <c r="O33">
        <v>1900</v>
      </c>
      <c r="P33">
        <v>1500</v>
      </c>
      <c r="Q33">
        <v>1900</v>
      </c>
      <c r="R33">
        <v>1500</v>
      </c>
      <c r="S33">
        <v>1900</v>
      </c>
      <c r="T33">
        <v>1100</v>
      </c>
      <c r="U33">
        <v>1700</v>
      </c>
      <c r="V33" t="s">
        <v>1272</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c r="B34" t="s">
        <v>247</v>
      </c>
      <c r="C34" t="s">
        <v>1032</v>
      </c>
      <c r="E34" t="s">
        <v>1050</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795</v>
      </c>
      <c r="AS34" t="s">
        <v>408</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c r="B35" t="s">
        <v>168</v>
      </c>
      <c r="C35" t="s">
        <v>265</v>
      </c>
      <c r="E35" t="s">
        <v>1050</v>
      </c>
      <c r="G35" t="s">
        <v>543</v>
      </c>
      <c r="J35">
        <v>1700</v>
      </c>
      <c r="K35">
        <v>1830</v>
      </c>
      <c r="L35">
        <v>1700</v>
      </c>
      <c r="M35">
        <v>1830</v>
      </c>
      <c r="N35">
        <v>1700</v>
      </c>
      <c r="O35">
        <v>1830</v>
      </c>
      <c r="P35">
        <v>1700</v>
      </c>
      <c r="Q35">
        <v>1830</v>
      </c>
      <c r="R35">
        <v>1700</v>
      </c>
      <c r="S35">
        <v>1830</v>
      </c>
      <c r="V35" t="s">
        <v>1273</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722</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c r="B36" t="s">
        <v>1113</v>
      </c>
      <c r="C36" t="s">
        <v>813</v>
      </c>
      <c r="E36" t="s">
        <v>1049</v>
      </c>
      <c r="G36" s="17" t="s">
        <v>1114</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1115</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c r="B37" t="s">
        <v>169</v>
      </c>
      <c r="C37" t="s">
        <v>810</v>
      </c>
      <c r="E37" t="s">
        <v>1049</v>
      </c>
      <c r="G37" t="s">
        <v>544</v>
      </c>
      <c r="J37">
        <v>1600</v>
      </c>
      <c r="K37">
        <v>1800</v>
      </c>
      <c r="L37">
        <v>1600</v>
      </c>
      <c r="M37">
        <v>1800</v>
      </c>
      <c r="N37">
        <v>1600</v>
      </c>
      <c r="O37">
        <v>1800</v>
      </c>
      <c r="P37">
        <v>1600</v>
      </c>
      <c r="Q37">
        <v>1800</v>
      </c>
      <c r="R37">
        <v>1600</v>
      </c>
      <c r="S37">
        <v>1800</v>
      </c>
      <c r="V37" s="8" t="s">
        <v>1084</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c r="B38" t="s">
        <v>1247</v>
      </c>
      <c r="C38" t="s">
        <v>266</v>
      </c>
      <c r="E38" t="s">
        <v>1049</v>
      </c>
      <c r="G38" s="24" t="s">
        <v>1248</v>
      </c>
      <c r="H38">
        <v>1600</v>
      </c>
      <c r="I38">
        <v>2400</v>
      </c>
      <c r="L38">
        <v>1600</v>
      </c>
      <c r="M38">
        <v>1900</v>
      </c>
      <c r="N38">
        <v>1600</v>
      </c>
      <c r="O38">
        <v>1900</v>
      </c>
      <c r="P38">
        <v>1600</v>
      </c>
      <c r="Q38">
        <v>1900</v>
      </c>
      <c r="R38">
        <v>1600</v>
      </c>
      <c r="S38">
        <v>1900</v>
      </c>
      <c r="V38" t="s">
        <v>1249</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c r="B39" t="s">
        <v>238</v>
      </c>
      <c r="C39" t="s">
        <v>613</v>
      </c>
      <c r="E39" t="s">
        <v>1049</v>
      </c>
      <c r="G39" t="s">
        <v>268</v>
      </c>
      <c r="H39" t="s">
        <v>411</v>
      </c>
      <c r="I39" t="s">
        <v>415</v>
      </c>
      <c r="J39" t="s">
        <v>418</v>
      </c>
      <c r="K39" t="s">
        <v>413</v>
      </c>
      <c r="L39" t="s">
        <v>418</v>
      </c>
      <c r="M39" t="s">
        <v>413</v>
      </c>
      <c r="N39" t="s">
        <v>418</v>
      </c>
      <c r="O39" t="s">
        <v>413</v>
      </c>
      <c r="P39" t="s">
        <v>418</v>
      </c>
      <c r="Q39" t="s">
        <v>413</v>
      </c>
      <c r="R39" t="s">
        <v>418</v>
      </c>
      <c r="S39" t="s">
        <v>413</v>
      </c>
      <c r="T39" t="s">
        <v>411</v>
      </c>
      <c r="U39" t="s">
        <v>415</v>
      </c>
      <c r="V39" s="8" t="s">
        <v>1280</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789</v>
      </c>
      <c r="AS39" t="s">
        <v>408</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c r="B40" t="s">
        <v>921</v>
      </c>
      <c r="C40" t="s">
        <v>355</v>
      </c>
      <c r="E40" t="s">
        <v>1049</v>
      </c>
      <c r="G40" s="8" t="s">
        <v>923</v>
      </c>
      <c r="H40">
        <v>1500</v>
      </c>
      <c r="I40">
        <v>1800</v>
      </c>
      <c r="J40">
        <v>1500</v>
      </c>
      <c r="K40">
        <v>1800</v>
      </c>
      <c r="L40">
        <v>1500</v>
      </c>
      <c r="M40">
        <v>1800</v>
      </c>
      <c r="N40">
        <v>1500</v>
      </c>
      <c r="O40">
        <v>1800</v>
      </c>
      <c r="P40">
        <v>1500</v>
      </c>
      <c r="Q40">
        <v>1800</v>
      </c>
      <c r="R40">
        <v>1500</v>
      </c>
      <c r="S40">
        <v>1800</v>
      </c>
      <c r="T40">
        <v>1500</v>
      </c>
      <c r="U40">
        <v>1800</v>
      </c>
      <c r="V40" t="s">
        <v>1020</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1019</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c r="B41" t="s">
        <v>66</v>
      </c>
      <c r="C41" t="s">
        <v>298</v>
      </c>
      <c r="E41" t="s">
        <v>1049</v>
      </c>
      <c r="G41" t="s">
        <v>440</v>
      </c>
      <c r="J41" t="s">
        <v>411</v>
      </c>
      <c r="K41" t="s">
        <v>413</v>
      </c>
      <c r="L41">
        <v>1100</v>
      </c>
      <c r="M41">
        <v>2200</v>
      </c>
      <c r="N41" t="s">
        <v>411</v>
      </c>
      <c r="O41" t="s">
        <v>413</v>
      </c>
      <c r="P41" t="s">
        <v>411</v>
      </c>
      <c r="Q41" t="s">
        <v>413</v>
      </c>
      <c r="R41" t="s">
        <v>411</v>
      </c>
      <c r="S41" t="s">
        <v>413</v>
      </c>
      <c r="V41" t="s">
        <v>1083</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624</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c r="B42" t="s">
        <v>170</v>
      </c>
      <c r="C42" t="s">
        <v>265</v>
      </c>
      <c r="E42" t="s">
        <v>1049</v>
      </c>
      <c r="G42" t="s">
        <v>545</v>
      </c>
      <c r="J42" t="s">
        <v>411</v>
      </c>
      <c r="K42" t="s">
        <v>413</v>
      </c>
      <c r="L42" t="s">
        <v>411</v>
      </c>
      <c r="M42" t="s">
        <v>413</v>
      </c>
      <c r="N42" t="s">
        <v>411</v>
      </c>
      <c r="O42" t="s">
        <v>413</v>
      </c>
      <c r="P42" t="s">
        <v>411</v>
      </c>
      <c r="Q42" t="s">
        <v>413</v>
      </c>
      <c r="R42" t="s">
        <v>411</v>
      </c>
      <c r="S42" t="s">
        <v>413</v>
      </c>
      <c r="V42" t="s">
        <v>1053</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c r="B43" t="s">
        <v>171</v>
      </c>
      <c r="C43" t="s">
        <v>809</v>
      </c>
      <c r="E43" t="s">
        <v>1051</v>
      </c>
      <c r="G43" t="s">
        <v>1274</v>
      </c>
      <c r="J43">
        <v>1500</v>
      </c>
      <c r="K43">
        <v>1800</v>
      </c>
      <c r="L43">
        <v>1500</v>
      </c>
      <c r="M43">
        <v>1800</v>
      </c>
      <c r="N43">
        <v>1500</v>
      </c>
      <c r="O43">
        <v>1800</v>
      </c>
      <c r="P43">
        <v>1500</v>
      </c>
      <c r="Q43">
        <v>1800</v>
      </c>
      <c r="R43">
        <v>1500</v>
      </c>
      <c r="S43">
        <v>1800</v>
      </c>
      <c r="V43" t="s">
        <v>1275</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725</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c r="B44" t="s">
        <v>1172</v>
      </c>
      <c r="C44" t="s">
        <v>1147</v>
      </c>
      <c r="E44" t="s">
        <v>1049</v>
      </c>
      <c r="G44" t="s">
        <v>1175</v>
      </c>
      <c r="H44">
        <v>1200</v>
      </c>
      <c r="I44">
        <v>1900</v>
      </c>
      <c r="J44">
        <v>1500</v>
      </c>
      <c r="K44">
        <v>1830</v>
      </c>
      <c r="L44">
        <v>1500</v>
      </c>
      <c r="M44">
        <v>1830</v>
      </c>
      <c r="N44">
        <v>1500</v>
      </c>
      <c r="O44">
        <v>1830</v>
      </c>
      <c r="P44">
        <v>1500</v>
      </c>
      <c r="Q44">
        <v>1830</v>
      </c>
      <c r="R44">
        <v>1500</v>
      </c>
      <c r="S44">
        <v>1830</v>
      </c>
      <c r="T44">
        <v>1500</v>
      </c>
      <c r="U44">
        <v>1830</v>
      </c>
      <c r="V44" t="s">
        <v>1173</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1174</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c r="B45" t="s">
        <v>67</v>
      </c>
      <c r="C45" t="s">
        <v>809</v>
      </c>
      <c r="E45" t="s">
        <v>1049</v>
      </c>
      <c r="G45" t="s">
        <v>441</v>
      </c>
      <c r="H45" t="s">
        <v>417</v>
      </c>
      <c r="I45" t="s">
        <v>413</v>
      </c>
      <c r="J45" t="s">
        <v>417</v>
      </c>
      <c r="K45" t="s">
        <v>413</v>
      </c>
      <c r="L45" t="s">
        <v>417</v>
      </c>
      <c r="M45" t="s">
        <v>413</v>
      </c>
      <c r="N45" t="s">
        <v>417</v>
      </c>
      <c r="O45" t="s">
        <v>413</v>
      </c>
      <c r="P45" t="s">
        <v>417</v>
      </c>
      <c r="Q45" t="s">
        <v>413</v>
      </c>
      <c r="R45" t="s">
        <v>417</v>
      </c>
      <c r="S45" t="s">
        <v>413</v>
      </c>
      <c r="T45" t="s">
        <v>417</v>
      </c>
      <c r="U45" t="s">
        <v>413</v>
      </c>
      <c r="V45" t="s">
        <v>1282</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625</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c r="B46" t="s">
        <v>1098</v>
      </c>
      <c r="C46" t="s">
        <v>811</v>
      </c>
      <c r="E46" t="s">
        <v>1049</v>
      </c>
      <c r="G46" t="s">
        <v>1108</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1103</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c r="B47" t="s">
        <v>68</v>
      </c>
      <c r="C47" t="s">
        <v>810</v>
      </c>
      <c r="E47" t="s">
        <v>1049</v>
      </c>
      <c r="G47" t="s">
        <v>442</v>
      </c>
      <c r="J47" t="s">
        <v>411</v>
      </c>
      <c r="K47" t="s">
        <v>413</v>
      </c>
      <c r="L47" t="s">
        <v>411</v>
      </c>
      <c r="M47" t="s">
        <v>413</v>
      </c>
      <c r="N47" t="s">
        <v>411</v>
      </c>
      <c r="O47" t="s">
        <v>413</v>
      </c>
      <c r="P47" t="s">
        <v>411</v>
      </c>
      <c r="Q47" t="s">
        <v>413</v>
      </c>
      <c r="R47" t="s">
        <v>411</v>
      </c>
      <c r="S47" t="s">
        <v>413</v>
      </c>
      <c r="T47" t="s">
        <v>411</v>
      </c>
      <c r="U47" t="s">
        <v>413</v>
      </c>
      <c r="V47" t="s">
        <v>1276</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626</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c r="B48" t="s">
        <v>830</v>
      </c>
      <c r="C48" t="s">
        <v>813</v>
      </c>
      <c r="E48" t="s">
        <v>1049</v>
      </c>
      <c r="G48" s="8" t="s">
        <v>831</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951</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c r="B49" t="s">
        <v>1216</v>
      </c>
      <c r="C49" t="s">
        <v>298</v>
      </c>
      <c r="E49" t="s">
        <v>1049</v>
      </c>
      <c r="G49" s="8" t="s">
        <v>1217</v>
      </c>
      <c r="H49">
        <v>1500</v>
      </c>
      <c r="I49">
        <v>1800</v>
      </c>
      <c r="J49">
        <v>1500</v>
      </c>
      <c r="K49">
        <v>1800</v>
      </c>
      <c r="L49">
        <v>1500</v>
      </c>
      <c r="M49">
        <v>1800</v>
      </c>
      <c r="N49">
        <v>1500</v>
      </c>
      <c r="O49">
        <v>1800</v>
      </c>
      <c r="P49">
        <v>1500</v>
      </c>
      <c r="Q49">
        <v>1800</v>
      </c>
      <c r="R49">
        <v>1500</v>
      </c>
      <c r="S49">
        <v>1800</v>
      </c>
      <c r="T49">
        <v>1500</v>
      </c>
      <c r="U49">
        <v>1800</v>
      </c>
      <c r="V49" t="s">
        <v>1306</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951</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c r="B50" t="s">
        <v>249</v>
      </c>
      <c r="C50" t="s">
        <v>810</v>
      </c>
      <c r="E50" t="s">
        <v>1049</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797</v>
      </c>
      <c r="AS50" t="s">
        <v>408</v>
      </c>
      <c r="AT50" t="s">
        <v>409</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c r="B51" t="s">
        <v>251</v>
      </c>
      <c r="C51" t="s">
        <v>810</v>
      </c>
      <c r="E51" t="s">
        <v>1049</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799</v>
      </c>
      <c r="AS51" t="s">
        <v>408</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c r="B52" t="s">
        <v>69</v>
      </c>
      <c r="C52" t="s">
        <v>297</v>
      </c>
      <c r="E52" t="s">
        <v>1049</v>
      </c>
      <c r="G52" t="s">
        <v>443</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627</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c r="B53" t="s">
        <v>1133</v>
      </c>
      <c r="C53" t="s">
        <v>1032</v>
      </c>
      <c r="E53" t="s">
        <v>1049</v>
      </c>
      <c r="G53" t="s">
        <v>1134</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1135</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c r="B54" t="s">
        <v>1149</v>
      </c>
      <c r="C54" t="s">
        <v>611</v>
      </c>
      <c r="E54" t="s">
        <v>1049</v>
      </c>
      <c r="G54" s="20" t="s">
        <v>1148</v>
      </c>
      <c r="J54">
        <v>1600</v>
      </c>
      <c r="K54">
        <v>1900</v>
      </c>
      <c r="L54">
        <v>1600</v>
      </c>
      <c r="M54">
        <v>1900</v>
      </c>
      <c r="N54">
        <v>1600</v>
      </c>
      <c r="O54">
        <v>1900</v>
      </c>
      <c r="P54">
        <v>1600</v>
      </c>
      <c r="Q54">
        <v>1900</v>
      </c>
      <c r="R54">
        <v>1600</v>
      </c>
      <c r="S54">
        <v>1900</v>
      </c>
      <c r="V54" s="21" t="s">
        <v>1277</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1150</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c r="B55" t="s">
        <v>70</v>
      </c>
      <c r="C55" t="s">
        <v>810</v>
      </c>
      <c r="E55" t="s">
        <v>1049</v>
      </c>
      <c r="G55" t="s">
        <v>444</v>
      </c>
      <c r="H55" t="s">
        <v>411</v>
      </c>
      <c r="I55" t="s">
        <v>413</v>
      </c>
      <c r="J55" t="s">
        <v>411</v>
      </c>
      <c r="K55" t="s">
        <v>413</v>
      </c>
      <c r="L55" t="s">
        <v>411</v>
      </c>
      <c r="M55" t="s">
        <v>413</v>
      </c>
      <c r="N55" t="s">
        <v>411</v>
      </c>
      <c r="O55" t="s">
        <v>413</v>
      </c>
      <c r="P55" t="s">
        <v>411</v>
      </c>
      <c r="Q55" t="s">
        <v>413</v>
      </c>
      <c r="R55" t="s">
        <v>411</v>
      </c>
      <c r="S55" t="s">
        <v>413</v>
      </c>
      <c r="T55" t="s">
        <v>411</v>
      </c>
      <c r="U55" t="s">
        <v>413</v>
      </c>
      <c r="V55" t="s">
        <v>1278</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628</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c r="B56" t="s">
        <v>71</v>
      </c>
      <c r="C56" t="s">
        <v>814</v>
      </c>
      <c r="E56" t="s">
        <v>1049</v>
      </c>
      <c r="G56" t="s">
        <v>445</v>
      </c>
      <c r="H56" t="s">
        <v>411</v>
      </c>
      <c r="I56" t="s">
        <v>413</v>
      </c>
      <c r="J56" t="s">
        <v>411</v>
      </c>
      <c r="K56" t="s">
        <v>413</v>
      </c>
      <c r="L56" t="s">
        <v>411</v>
      </c>
      <c r="M56" t="s">
        <v>413</v>
      </c>
      <c r="N56" t="s">
        <v>411</v>
      </c>
      <c r="O56" t="s">
        <v>413</v>
      </c>
      <c r="P56" t="s">
        <v>411</v>
      </c>
      <c r="Q56" t="s">
        <v>413</v>
      </c>
      <c r="R56" t="s">
        <v>411</v>
      </c>
      <c r="S56" t="s">
        <v>413</v>
      </c>
      <c r="T56" t="s">
        <v>411</v>
      </c>
      <c r="U56" t="s">
        <v>413</v>
      </c>
      <c r="V56" t="s">
        <v>1054</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629</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c r="B57" t="s">
        <v>824</v>
      </c>
      <c r="C57" t="s">
        <v>813</v>
      </c>
      <c r="E57" t="s">
        <v>1051</v>
      </c>
      <c r="G57" s="8" t="s">
        <v>825</v>
      </c>
      <c r="J57">
        <v>1500</v>
      </c>
      <c r="K57">
        <v>1800</v>
      </c>
      <c r="L57">
        <v>1500</v>
      </c>
      <c r="M57">
        <v>1800</v>
      </c>
      <c r="N57">
        <v>1500</v>
      </c>
      <c r="O57">
        <v>1800</v>
      </c>
      <c r="P57">
        <v>1500</v>
      </c>
      <c r="Q57">
        <v>1800</v>
      </c>
      <c r="R57">
        <v>1500</v>
      </c>
      <c r="S57">
        <v>1800</v>
      </c>
      <c r="V57" t="s">
        <v>947</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946</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c r="B58" t="s">
        <v>72</v>
      </c>
      <c r="C58" t="s">
        <v>811</v>
      </c>
      <c r="E58" t="s">
        <v>1049</v>
      </c>
      <c r="G58" t="s">
        <v>446</v>
      </c>
      <c r="H58" t="s">
        <v>411</v>
      </c>
      <c r="I58" t="s">
        <v>413</v>
      </c>
      <c r="J58" t="s">
        <v>411</v>
      </c>
      <c r="K58" t="s">
        <v>413</v>
      </c>
      <c r="L58" t="s">
        <v>411</v>
      </c>
      <c r="M58" t="s">
        <v>413</v>
      </c>
      <c r="N58" t="s">
        <v>411</v>
      </c>
      <c r="O58" t="s">
        <v>413</v>
      </c>
      <c r="P58" t="s">
        <v>411</v>
      </c>
      <c r="Q58" t="s">
        <v>413</v>
      </c>
      <c r="R58" t="s">
        <v>411</v>
      </c>
      <c r="S58" t="s">
        <v>413</v>
      </c>
      <c r="T58" t="s">
        <v>411</v>
      </c>
      <c r="U58" t="s">
        <v>413</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630</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1033</v>
      </c>
    </row>
    <row r="59" spans="2:64" ht="18.75" customHeight="1">
      <c r="B59" t="s">
        <v>865</v>
      </c>
      <c r="C59" t="s">
        <v>811</v>
      </c>
      <c r="E59" t="s">
        <v>1049</v>
      </c>
      <c r="G59" s="8" t="s">
        <v>866</v>
      </c>
      <c r="H59">
        <v>1600</v>
      </c>
      <c r="I59">
        <v>1800</v>
      </c>
      <c r="J59">
        <v>1600</v>
      </c>
      <c r="K59">
        <v>1800</v>
      </c>
      <c r="L59">
        <v>1600</v>
      </c>
      <c r="M59">
        <v>1800</v>
      </c>
      <c r="N59">
        <v>1600</v>
      </c>
      <c r="O59">
        <v>1800</v>
      </c>
      <c r="P59">
        <v>1600</v>
      </c>
      <c r="Q59">
        <v>1800</v>
      </c>
      <c r="R59">
        <v>1600</v>
      </c>
      <c r="S59">
        <v>1800</v>
      </c>
      <c r="V59" s="8" t="s">
        <v>1085</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980</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c r="B60" t="s">
        <v>172</v>
      </c>
      <c r="C60" t="s">
        <v>298</v>
      </c>
      <c r="E60" t="s">
        <v>1049</v>
      </c>
      <c r="G60" t="s">
        <v>546</v>
      </c>
      <c r="J60" t="s">
        <v>415</v>
      </c>
      <c r="K60" t="s">
        <v>413</v>
      </c>
      <c r="L60" t="s">
        <v>415</v>
      </c>
      <c r="M60" t="s">
        <v>413</v>
      </c>
      <c r="N60" t="s">
        <v>411</v>
      </c>
      <c r="O60" t="s">
        <v>413</v>
      </c>
      <c r="P60" t="s">
        <v>411</v>
      </c>
      <c r="Q60" t="s">
        <v>413</v>
      </c>
      <c r="R60" t="s">
        <v>411</v>
      </c>
      <c r="S60" t="s">
        <v>413</v>
      </c>
      <c r="V60" t="s">
        <v>353</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726</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c r="B61" t="s">
        <v>262</v>
      </c>
      <c r="C61" t="s">
        <v>611</v>
      </c>
      <c r="E61" t="s">
        <v>1051</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406</v>
      </c>
      <c r="AT61" t="s">
        <v>409</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c r="B62" t="s">
        <v>73</v>
      </c>
      <c r="C62" t="s">
        <v>611</v>
      </c>
      <c r="E62" t="s">
        <v>1049</v>
      </c>
      <c r="G62" t="s">
        <v>447</v>
      </c>
      <c r="H62" t="s">
        <v>418</v>
      </c>
      <c r="I62" t="s">
        <v>413</v>
      </c>
      <c r="L62" t="s">
        <v>418</v>
      </c>
      <c r="M62" t="s">
        <v>419</v>
      </c>
      <c r="N62" t="s">
        <v>418</v>
      </c>
      <c r="O62" t="s">
        <v>419</v>
      </c>
      <c r="P62" t="s">
        <v>418</v>
      </c>
      <c r="Q62" t="s">
        <v>413</v>
      </c>
      <c r="R62" t="s">
        <v>418</v>
      </c>
      <c r="S62" t="s">
        <v>413</v>
      </c>
      <c r="T62" t="s">
        <v>418</v>
      </c>
      <c r="U62" t="s">
        <v>413</v>
      </c>
      <c r="V62" t="s">
        <v>1309</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631</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c r="B63" t="s">
        <v>173</v>
      </c>
      <c r="C63" t="s">
        <v>811</v>
      </c>
      <c r="E63" t="s">
        <v>1049</v>
      </c>
      <c r="G63" t="s">
        <v>547</v>
      </c>
      <c r="J63" t="s">
        <v>418</v>
      </c>
      <c r="K63" t="s">
        <v>414</v>
      </c>
      <c r="L63" t="s">
        <v>418</v>
      </c>
      <c r="M63" t="s">
        <v>414</v>
      </c>
      <c r="N63" t="s">
        <v>418</v>
      </c>
      <c r="O63" t="s">
        <v>414</v>
      </c>
      <c r="P63" t="s">
        <v>418</v>
      </c>
      <c r="Q63" t="s">
        <v>414</v>
      </c>
      <c r="R63" t="s">
        <v>418</v>
      </c>
      <c r="S63" t="s">
        <v>414</v>
      </c>
      <c r="V63" t="s">
        <v>354</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727</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c r="B64" t="s">
        <v>1116</v>
      </c>
      <c r="C64" t="s">
        <v>611</v>
      </c>
      <c r="E64" t="s">
        <v>1049</v>
      </c>
      <c r="G64" s="8" t="s">
        <v>1117</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1118</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c r="B65" t="s">
        <v>851</v>
      </c>
      <c r="C65" t="s">
        <v>815</v>
      </c>
      <c r="E65" t="s">
        <v>1049</v>
      </c>
      <c r="G65" s="8" t="s">
        <v>852</v>
      </c>
      <c r="H65">
        <v>1500</v>
      </c>
      <c r="I65">
        <v>1800</v>
      </c>
      <c r="J65">
        <v>1500</v>
      </c>
      <c r="K65">
        <v>1800</v>
      </c>
      <c r="L65">
        <v>1500</v>
      </c>
      <c r="M65">
        <v>1800</v>
      </c>
      <c r="N65">
        <v>1500</v>
      </c>
      <c r="O65">
        <v>1800</v>
      </c>
      <c r="P65">
        <v>1500</v>
      </c>
      <c r="Q65">
        <v>1800</v>
      </c>
      <c r="R65">
        <v>1500</v>
      </c>
      <c r="S65">
        <v>1800</v>
      </c>
      <c r="T65">
        <v>1500</v>
      </c>
      <c r="U65">
        <v>1800</v>
      </c>
      <c r="V65" t="s">
        <v>968</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967</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c r="B66" t="s">
        <v>74</v>
      </c>
      <c r="C66" t="s">
        <v>610</v>
      </c>
      <c r="E66" t="s">
        <v>1049</v>
      </c>
      <c r="G66" t="s">
        <v>448</v>
      </c>
      <c r="J66" t="s">
        <v>411</v>
      </c>
      <c r="K66" t="s">
        <v>414</v>
      </c>
      <c r="L66" t="s">
        <v>411</v>
      </c>
      <c r="M66" t="s">
        <v>414</v>
      </c>
      <c r="N66" t="s">
        <v>411</v>
      </c>
      <c r="O66" t="s">
        <v>414</v>
      </c>
      <c r="P66" t="s">
        <v>411</v>
      </c>
      <c r="Q66" t="s">
        <v>414</v>
      </c>
      <c r="R66" t="s">
        <v>411</v>
      </c>
      <c r="S66" t="s">
        <v>414</v>
      </c>
      <c r="V66" t="s">
        <v>1279</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632</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c r="B67" t="s">
        <v>834</v>
      </c>
      <c r="C67" t="s">
        <v>813</v>
      </c>
      <c r="E67" t="s">
        <v>1049</v>
      </c>
      <c r="G67" s="8" t="s">
        <v>835</v>
      </c>
      <c r="J67">
        <v>1600</v>
      </c>
      <c r="K67">
        <v>1900</v>
      </c>
      <c r="L67">
        <v>1600</v>
      </c>
      <c r="M67">
        <v>1900</v>
      </c>
      <c r="N67">
        <v>1600</v>
      </c>
      <c r="O67">
        <v>1900</v>
      </c>
      <c r="P67">
        <v>1600</v>
      </c>
      <c r="Q67">
        <v>1900</v>
      </c>
      <c r="R67">
        <v>1600</v>
      </c>
      <c r="S67">
        <v>1900</v>
      </c>
      <c r="V67" t="s">
        <v>955</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954</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c r="B68" t="s">
        <v>174</v>
      </c>
      <c r="C68" t="s">
        <v>355</v>
      </c>
      <c r="E68" t="s">
        <v>1049</v>
      </c>
      <c r="G68" t="s">
        <v>548</v>
      </c>
      <c r="J68" t="s">
        <v>411</v>
      </c>
      <c r="K68" t="s">
        <v>413</v>
      </c>
      <c r="L68" t="s">
        <v>411</v>
      </c>
      <c r="M68" t="s">
        <v>413</v>
      </c>
      <c r="N68" t="s">
        <v>411</v>
      </c>
      <c r="O68" t="s">
        <v>413</v>
      </c>
      <c r="P68" t="s">
        <v>411</v>
      </c>
      <c r="Q68" t="s">
        <v>413</v>
      </c>
      <c r="R68" t="s">
        <v>411</v>
      </c>
      <c r="S68" t="s">
        <v>413</v>
      </c>
      <c r="V68" t="s">
        <v>356</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728</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c r="B69" t="s">
        <v>75</v>
      </c>
      <c r="C69" t="s">
        <v>298</v>
      </c>
      <c r="E69" t="s">
        <v>1049</v>
      </c>
      <c r="G69" t="s">
        <v>449</v>
      </c>
      <c r="H69" t="s">
        <v>420</v>
      </c>
      <c r="I69" t="s">
        <v>412</v>
      </c>
      <c r="J69" t="s">
        <v>420</v>
      </c>
      <c r="K69" t="s">
        <v>412</v>
      </c>
      <c r="L69" t="s">
        <v>420</v>
      </c>
      <c r="M69" t="s">
        <v>412</v>
      </c>
      <c r="N69" t="s">
        <v>420</v>
      </c>
      <c r="O69" t="s">
        <v>412</v>
      </c>
      <c r="P69" t="s">
        <v>420</v>
      </c>
      <c r="Q69" t="s">
        <v>412</v>
      </c>
      <c r="R69" t="s">
        <v>420</v>
      </c>
      <c r="S69" t="s">
        <v>412</v>
      </c>
      <c r="T69" t="s">
        <v>420</v>
      </c>
      <c r="U69" t="s">
        <v>412</v>
      </c>
      <c r="V69" t="s">
        <v>300</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633</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c r="B70" t="s">
        <v>76</v>
      </c>
      <c r="C70" t="s">
        <v>1032</v>
      </c>
      <c r="E70" t="s">
        <v>1049</v>
      </c>
      <c r="G70" t="s">
        <v>450</v>
      </c>
      <c r="H70">
        <v>1500</v>
      </c>
      <c r="I70" t="s">
        <v>413</v>
      </c>
      <c r="J70">
        <v>1500</v>
      </c>
      <c r="K70" t="s">
        <v>413</v>
      </c>
      <c r="L70">
        <v>1500</v>
      </c>
      <c r="M70" t="s">
        <v>413</v>
      </c>
      <c r="N70">
        <v>1500</v>
      </c>
      <c r="O70" t="s">
        <v>413</v>
      </c>
      <c r="P70">
        <v>1500</v>
      </c>
      <c r="Q70" t="s">
        <v>413</v>
      </c>
      <c r="R70">
        <v>1500</v>
      </c>
      <c r="S70" t="s">
        <v>413</v>
      </c>
      <c r="T70">
        <v>1500</v>
      </c>
      <c r="U70" t="s">
        <v>413</v>
      </c>
      <c r="V70" s="8" t="s">
        <v>1259</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634</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c r="B71" t="s">
        <v>1264</v>
      </c>
      <c r="C71" t="s">
        <v>612</v>
      </c>
      <c r="E71" t="s">
        <v>1049</v>
      </c>
      <c r="G71" t="s">
        <v>531</v>
      </c>
      <c r="H71">
        <v>1500</v>
      </c>
      <c r="I71">
        <v>1900</v>
      </c>
      <c r="J71">
        <v>1500</v>
      </c>
      <c r="K71">
        <v>1900</v>
      </c>
      <c r="L71">
        <v>1500</v>
      </c>
      <c r="M71">
        <v>1900</v>
      </c>
      <c r="N71">
        <v>1500</v>
      </c>
      <c r="O71">
        <v>1900</v>
      </c>
      <c r="P71">
        <v>1500</v>
      </c>
      <c r="Q71">
        <v>1900</v>
      </c>
      <c r="R71">
        <v>1500</v>
      </c>
      <c r="S71">
        <v>1900</v>
      </c>
      <c r="T71">
        <v>1500</v>
      </c>
      <c r="U71">
        <v>1900</v>
      </c>
      <c r="V71" t="s">
        <v>1265</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710</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c r="B72" t="s">
        <v>175</v>
      </c>
      <c r="C72" t="s">
        <v>811</v>
      </c>
      <c r="E72" t="s">
        <v>1049</v>
      </c>
      <c r="G72" t="s">
        <v>547</v>
      </c>
      <c r="J72" t="s">
        <v>411</v>
      </c>
      <c r="K72" t="s">
        <v>413</v>
      </c>
      <c r="L72" t="s">
        <v>411</v>
      </c>
      <c r="M72" t="s">
        <v>413</v>
      </c>
      <c r="N72" t="s">
        <v>411</v>
      </c>
      <c r="O72" t="s">
        <v>413</v>
      </c>
      <c r="P72" t="s">
        <v>411</v>
      </c>
      <c r="Q72" t="s">
        <v>413</v>
      </c>
      <c r="R72" t="s">
        <v>411</v>
      </c>
      <c r="S72" t="s">
        <v>413</v>
      </c>
      <c r="V72" t="s">
        <v>357</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729</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c r="B73" t="s">
        <v>176</v>
      </c>
      <c r="C73" t="s">
        <v>266</v>
      </c>
      <c r="E73" t="s">
        <v>1049</v>
      </c>
      <c r="G73" t="s">
        <v>549</v>
      </c>
      <c r="J73" t="s">
        <v>421</v>
      </c>
      <c r="K73" t="s">
        <v>415</v>
      </c>
      <c r="L73" t="s">
        <v>421</v>
      </c>
      <c r="M73" t="s">
        <v>415</v>
      </c>
      <c r="N73" t="s">
        <v>421</v>
      </c>
      <c r="O73" t="s">
        <v>415</v>
      </c>
      <c r="P73" t="s">
        <v>421</v>
      </c>
      <c r="Q73" t="s">
        <v>415</v>
      </c>
      <c r="R73" t="s">
        <v>421</v>
      </c>
      <c r="S73" t="s">
        <v>415</v>
      </c>
      <c r="V73" t="s">
        <v>357</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729</v>
      </c>
      <c r="AS73" t="s">
        <v>408</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c r="B74" t="s">
        <v>869</v>
      </c>
      <c r="C74" t="s">
        <v>811</v>
      </c>
      <c r="E74" t="s">
        <v>1049</v>
      </c>
      <c r="G74" s="8" t="s">
        <v>866</v>
      </c>
      <c r="H74">
        <v>1400</v>
      </c>
      <c r="I74">
        <v>1800</v>
      </c>
      <c r="J74">
        <v>1400</v>
      </c>
      <c r="K74">
        <v>1800</v>
      </c>
      <c r="L74">
        <v>1400</v>
      </c>
      <c r="M74">
        <v>1800</v>
      </c>
      <c r="N74">
        <v>1400</v>
      </c>
      <c r="O74">
        <v>1800</v>
      </c>
      <c r="P74">
        <v>1400</v>
      </c>
      <c r="Q74">
        <v>1800</v>
      </c>
      <c r="R74">
        <v>1400</v>
      </c>
      <c r="S74">
        <v>1800</v>
      </c>
      <c r="T74">
        <v>1400</v>
      </c>
      <c r="U74">
        <v>1800</v>
      </c>
      <c r="V74" t="s">
        <v>982</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981</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c r="B75" t="s">
        <v>177</v>
      </c>
      <c r="C75" t="s">
        <v>297</v>
      </c>
      <c r="E75" t="s">
        <v>1049</v>
      </c>
      <c r="G75" t="s">
        <v>550</v>
      </c>
      <c r="J75" t="s">
        <v>418</v>
      </c>
      <c r="K75" t="s">
        <v>412</v>
      </c>
      <c r="L75" t="s">
        <v>418</v>
      </c>
      <c r="M75" t="s">
        <v>412</v>
      </c>
      <c r="N75" t="s">
        <v>418</v>
      </c>
      <c r="O75" t="s">
        <v>412</v>
      </c>
      <c r="P75" t="s">
        <v>418</v>
      </c>
      <c r="Q75" t="s">
        <v>412</v>
      </c>
      <c r="R75" t="s">
        <v>418</v>
      </c>
      <c r="S75" t="s">
        <v>412</v>
      </c>
      <c r="V75" t="s">
        <v>358</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730</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c r="B76" t="s">
        <v>246</v>
      </c>
      <c r="C76" t="s">
        <v>266</v>
      </c>
      <c r="E76" t="s">
        <v>1049</v>
      </c>
      <c r="G76" t="s">
        <v>398</v>
      </c>
      <c r="H76" t="s">
        <v>417</v>
      </c>
      <c r="I76" t="s">
        <v>424</v>
      </c>
      <c r="J76" t="s">
        <v>411</v>
      </c>
      <c r="K76" t="s">
        <v>413</v>
      </c>
      <c r="L76" t="s">
        <v>411</v>
      </c>
      <c r="M76" t="s">
        <v>413</v>
      </c>
      <c r="N76" t="s">
        <v>411</v>
      </c>
      <c r="O76" t="s">
        <v>413</v>
      </c>
      <c r="P76" t="s">
        <v>411</v>
      </c>
      <c r="Q76" t="s">
        <v>413</v>
      </c>
      <c r="R76" t="s">
        <v>411</v>
      </c>
      <c r="S76" t="s">
        <v>413</v>
      </c>
      <c r="T76" t="s">
        <v>417</v>
      </c>
      <c r="U76" t="s">
        <v>421</v>
      </c>
      <c r="V76" t="s">
        <v>1040</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794</v>
      </c>
      <c r="AS76" t="s">
        <v>408</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c r="B77" t="s">
        <v>1221</v>
      </c>
      <c r="C77" t="s">
        <v>265</v>
      </c>
      <c r="E77" t="s">
        <v>1049</v>
      </c>
      <c r="G77" s="22" t="s">
        <v>1222</v>
      </c>
      <c r="J77">
        <v>1200</v>
      </c>
      <c r="K77">
        <v>1300</v>
      </c>
      <c r="L77">
        <v>1200</v>
      </c>
      <c r="M77">
        <v>1300</v>
      </c>
      <c r="N77">
        <v>1200</v>
      </c>
      <c r="O77">
        <v>1300</v>
      </c>
      <c r="P77">
        <v>1200</v>
      </c>
      <c r="Q77">
        <v>1300</v>
      </c>
      <c r="R77">
        <v>1200</v>
      </c>
      <c r="S77">
        <v>1300</v>
      </c>
      <c r="T77">
        <v>1200</v>
      </c>
      <c r="U77">
        <v>1300</v>
      </c>
      <c r="V77" t="s">
        <v>1223</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1224</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c r="B78" t="s">
        <v>178</v>
      </c>
      <c r="C78" t="s">
        <v>613</v>
      </c>
      <c r="E78" t="s">
        <v>1049</v>
      </c>
      <c r="G78" t="s">
        <v>551</v>
      </c>
      <c r="J78" t="s">
        <v>418</v>
      </c>
      <c r="K78" t="s">
        <v>414</v>
      </c>
      <c r="L78" t="s">
        <v>418</v>
      </c>
      <c r="M78" t="s">
        <v>414</v>
      </c>
      <c r="N78" t="s">
        <v>418</v>
      </c>
      <c r="O78" t="s">
        <v>414</v>
      </c>
      <c r="P78" t="s">
        <v>418</v>
      </c>
      <c r="Q78" t="s">
        <v>414</v>
      </c>
      <c r="R78" t="s">
        <v>418</v>
      </c>
      <c r="S78" t="s">
        <v>414</v>
      </c>
      <c r="V78" t="s">
        <v>359</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731</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c r="B79" t="s">
        <v>888</v>
      </c>
      <c r="C79" t="s">
        <v>294</v>
      </c>
      <c r="E79" t="s">
        <v>1049</v>
      </c>
      <c r="G79" s="8" t="s">
        <v>889</v>
      </c>
      <c r="H79">
        <v>1500</v>
      </c>
      <c r="I79">
        <v>2400</v>
      </c>
      <c r="J79">
        <v>1500</v>
      </c>
      <c r="K79">
        <v>1800</v>
      </c>
      <c r="L79">
        <v>1500</v>
      </c>
      <c r="M79">
        <v>1800</v>
      </c>
      <c r="N79">
        <v>1500</v>
      </c>
      <c r="O79">
        <v>1800</v>
      </c>
      <c r="P79">
        <v>1500</v>
      </c>
      <c r="Q79">
        <v>1800</v>
      </c>
      <c r="R79">
        <v>1500</v>
      </c>
      <c r="S79">
        <v>1800</v>
      </c>
      <c r="T79">
        <v>1500</v>
      </c>
      <c r="U79">
        <v>1800</v>
      </c>
      <c r="V79" t="s">
        <v>997</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996</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c r="B80" t="s">
        <v>836</v>
      </c>
      <c r="C80" t="s">
        <v>813</v>
      </c>
      <c r="E80" t="s">
        <v>1049</v>
      </c>
      <c r="G80" s="8" t="s">
        <v>837</v>
      </c>
      <c r="J80">
        <v>1500</v>
      </c>
      <c r="K80">
        <v>1800</v>
      </c>
      <c r="L80">
        <v>1500</v>
      </c>
      <c r="M80">
        <v>1800</v>
      </c>
      <c r="N80">
        <v>1500</v>
      </c>
      <c r="O80">
        <v>1800</v>
      </c>
      <c r="P80">
        <v>1500</v>
      </c>
      <c r="Q80">
        <v>1800</v>
      </c>
      <c r="R80">
        <v>1500</v>
      </c>
      <c r="S80">
        <v>1800</v>
      </c>
      <c r="V80" t="s">
        <v>1201</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956</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c r="B81" t="s">
        <v>77</v>
      </c>
      <c r="C81" t="s">
        <v>812</v>
      </c>
      <c r="E81" t="s">
        <v>1049</v>
      </c>
      <c r="G81" t="s">
        <v>451</v>
      </c>
      <c r="H81" t="s">
        <v>411</v>
      </c>
      <c r="I81" t="s">
        <v>413</v>
      </c>
      <c r="J81" t="s">
        <v>411</v>
      </c>
      <c r="K81" t="s">
        <v>413</v>
      </c>
      <c r="L81" t="s">
        <v>411</v>
      </c>
      <c r="M81" t="s">
        <v>413</v>
      </c>
      <c r="N81" t="s">
        <v>411</v>
      </c>
      <c r="O81" t="s">
        <v>413</v>
      </c>
      <c r="P81" t="s">
        <v>411</v>
      </c>
      <c r="Q81" t="s">
        <v>413</v>
      </c>
      <c r="R81" t="s">
        <v>411</v>
      </c>
      <c r="S81" t="s">
        <v>413</v>
      </c>
      <c r="T81" t="s">
        <v>411</v>
      </c>
      <c r="U81" t="s">
        <v>413</v>
      </c>
      <c r="V81" t="s">
        <v>1055</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635</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c r="B82" t="s">
        <v>78</v>
      </c>
      <c r="C82" t="s">
        <v>297</v>
      </c>
      <c r="E82" t="s">
        <v>1049</v>
      </c>
      <c r="G82" t="s">
        <v>452</v>
      </c>
      <c r="L82">
        <v>1100</v>
      </c>
      <c r="M82" t="s">
        <v>415</v>
      </c>
      <c r="N82">
        <v>1100</v>
      </c>
      <c r="O82" t="s">
        <v>415</v>
      </c>
      <c r="P82">
        <v>1100</v>
      </c>
      <c r="Q82" t="s">
        <v>415</v>
      </c>
      <c r="R82">
        <v>1100</v>
      </c>
      <c r="S82" t="s">
        <v>415</v>
      </c>
      <c r="V82" t="s">
        <v>301</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636</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c r="B83" t="s">
        <v>240</v>
      </c>
      <c r="C83" t="s">
        <v>810</v>
      </c>
      <c r="E83" t="s">
        <v>1051</v>
      </c>
      <c r="G83" t="s">
        <v>270</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790</v>
      </c>
      <c r="AS83" t="s">
        <v>408</v>
      </c>
      <c r="AT83" t="s">
        <v>409</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c r="B84" t="s">
        <v>179</v>
      </c>
      <c r="C84" t="s">
        <v>298</v>
      </c>
      <c r="E84" t="s">
        <v>1049</v>
      </c>
      <c r="G84" t="s">
        <v>552</v>
      </c>
      <c r="J84" t="s">
        <v>418</v>
      </c>
      <c r="K84" t="s">
        <v>413</v>
      </c>
      <c r="L84" t="s">
        <v>418</v>
      </c>
      <c r="M84" t="s">
        <v>413</v>
      </c>
      <c r="N84" t="s">
        <v>418</v>
      </c>
      <c r="O84" t="s">
        <v>413</v>
      </c>
      <c r="P84" t="s">
        <v>418</v>
      </c>
      <c r="Q84" t="s">
        <v>413</v>
      </c>
      <c r="R84" t="s">
        <v>418</v>
      </c>
      <c r="S84" t="s">
        <v>413</v>
      </c>
      <c r="V84" t="s">
        <v>360</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732</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c r="B85" t="s">
        <v>1086</v>
      </c>
      <c r="C85" t="s">
        <v>265</v>
      </c>
      <c r="E85" t="s">
        <v>1049</v>
      </c>
      <c r="G85" t="s">
        <v>1087</v>
      </c>
      <c r="H85">
        <v>1500</v>
      </c>
      <c r="I85">
        <v>1800</v>
      </c>
      <c r="L85">
        <v>1500</v>
      </c>
      <c r="M85">
        <v>1800</v>
      </c>
      <c r="N85">
        <v>1500</v>
      </c>
      <c r="O85">
        <v>1800</v>
      </c>
      <c r="P85">
        <v>1500</v>
      </c>
      <c r="Q85">
        <v>1800</v>
      </c>
      <c r="R85">
        <v>1500</v>
      </c>
      <c r="S85">
        <v>1800</v>
      </c>
      <c r="T85">
        <v>1500</v>
      </c>
      <c r="U85">
        <v>1800</v>
      </c>
      <c r="V85" t="s">
        <v>1088</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1089</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c r="B86" t="s">
        <v>252</v>
      </c>
      <c r="C86" t="s">
        <v>610</v>
      </c>
      <c r="E86" t="s">
        <v>1050</v>
      </c>
      <c r="G86" t="s">
        <v>400</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800</v>
      </c>
      <c r="AS86" t="s">
        <v>408</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c r="B87" t="s">
        <v>180</v>
      </c>
      <c r="C87" t="s">
        <v>266</v>
      </c>
      <c r="E87" t="s">
        <v>1049</v>
      </c>
      <c r="G87" t="s">
        <v>553</v>
      </c>
      <c r="J87" t="s">
        <v>411</v>
      </c>
      <c r="K87">
        <v>1800</v>
      </c>
      <c r="L87" t="s">
        <v>411</v>
      </c>
      <c r="M87">
        <v>1800</v>
      </c>
      <c r="N87" t="s">
        <v>411</v>
      </c>
      <c r="O87">
        <v>1800</v>
      </c>
      <c r="P87" t="s">
        <v>411</v>
      </c>
      <c r="Q87">
        <v>1800</v>
      </c>
      <c r="R87" t="s">
        <v>411</v>
      </c>
      <c r="S87">
        <v>1800</v>
      </c>
      <c r="V87" t="s">
        <v>361</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733</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c r="B88" t="s">
        <v>181</v>
      </c>
      <c r="C88" t="s">
        <v>810</v>
      </c>
      <c r="E88" t="s">
        <v>1049</v>
      </c>
      <c r="G88" t="s">
        <v>554</v>
      </c>
      <c r="J88" t="s">
        <v>418</v>
      </c>
      <c r="K88" t="s">
        <v>414</v>
      </c>
      <c r="L88" t="s">
        <v>418</v>
      </c>
      <c r="M88" t="s">
        <v>414</v>
      </c>
      <c r="N88" t="s">
        <v>418</v>
      </c>
      <c r="O88" t="s">
        <v>414</v>
      </c>
      <c r="P88" t="s">
        <v>418</v>
      </c>
      <c r="Q88" t="s">
        <v>414</v>
      </c>
      <c r="R88" t="s">
        <v>418</v>
      </c>
      <c r="S88" t="s">
        <v>414</v>
      </c>
      <c r="V88" t="s">
        <v>362</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734</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c r="B89" t="s">
        <v>1233</v>
      </c>
      <c r="C89" t="s">
        <v>811</v>
      </c>
      <c r="E89" t="s">
        <v>1049</v>
      </c>
      <c r="G89" s="23" t="s">
        <v>1234</v>
      </c>
      <c r="H89">
        <v>1500</v>
      </c>
      <c r="I89">
        <v>2100</v>
      </c>
      <c r="J89">
        <v>1500</v>
      </c>
      <c r="K89">
        <v>1800</v>
      </c>
      <c r="L89">
        <v>1500</v>
      </c>
      <c r="M89">
        <v>1800</v>
      </c>
      <c r="N89">
        <v>1500</v>
      </c>
      <c r="O89">
        <v>1800</v>
      </c>
      <c r="P89">
        <v>1500</v>
      </c>
      <c r="Q89">
        <v>1800</v>
      </c>
      <c r="R89">
        <v>1500</v>
      </c>
      <c r="S89">
        <v>1800</v>
      </c>
      <c r="V89" t="s">
        <v>1235</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1236</v>
      </c>
      <c r="AS89" t="s">
        <v>408</v>
      </c>
      <c r="AT89" t="s">
        <v>409</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c r="B90" t="s">
        <v>1099</v>
      </c>
      <c r="C90" t="s">
        <v>611</v>
      </c>
      <c r="E90" t="s">
        <v>1049</v>
      </c>
      <c r="G90" t="s">
        <v>1109</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1104</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c r="B91" t="s">
        <v>182</v>
      </c>
      <c r="C91" t="s">
        <v>265</v>
      </c>
      <c r="E91" t="s">
        <v>1049</v>
      </c>
      <c r="G91" t="s">
        <v>555</v>
      </c>
      <c r="J91" t="s">
        <v>415</v>
      </c>
      <c r="K91" t="s">
        <v>425</v>
      </c>
      <c r="L91" t="s">
        <v>415</v>
      </c>
      <c r="M91" t="s">
        <v>425</v>
      </c>
      <c r="N91" t="s">
        <v>415</v>
      </c>
      <c r="O91" t="s">
        <v>425</v>
      </c>
      <c r="P91" t="s">
        <v>415</v>
      </c>
      <c r="Q91" t="s">
        <v>425</v>
      </c>
      <c r="R91" t="s">
        <v>415</v>
      </c>
      <c r="S91" t="s">
        <v>425</v>
      </c>
      <c r="V91" t="s">
        <v>363</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735</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c r="B92" t="s">
        <v>183</v>
      </c>
      <c r="C92" t="s">
        <v>298</v>
      </c>
      <c r="E92" t="s">
        <v>1049</v>
      </c>
      <c r="G92" t="s">
        <v>556</v>
      </c>
      <c r="J92" t="s">
        <v>418</v>
      </c>
      <c r="K92" t="s">
        <v>413</v>
      </c>
      <c r="L92" t="s">
        <v>418</v>
      </c>
      <c r="M92" t="s">
        <v>413</v>
      </c>
      <c r="N92" t="s">
        <v>418</v>
      </c>
      <c r="O92" t="s">
        <v>413</v>
      </c>
      <c r="P92" t="s">
        <v>418</v>
      </c>
      <c r="Q92" t="s">
        <v>413</v>
      </c>
      <c r="R92" t="s">
        <v>418</v>
      </c>
      <c r="S92" t="s">
        <v>413</v>
      </c>
      <c r="V92" t="s">
        <v>318</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736</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c r="B93" t="s">
        <v>248</v>
      </c>
      <c r="C93" t="s">
        <v>814</v>
      </c>
      <c r="E93" t="s">
        <v>1049</v>
      </c>
      <c r="G93" t="s">
        <v>277</v>
      </c>
      <c r="H93" t="s">
        <v>420</v>
      </c>
      <c r="I93" t="s">
        <v>412</v>
      </c>
      <c r="J93" t="s">
        <v>417</v>
      </c>
      <c r="K93" t="s">
        <v>422</v>
      </c>
      <c r="L93" t="s">
        <v>420</v>
      </c>
      <c r="M93" t="s">
        <v>412</v>
      </c>
      <c r="N93" t="s">
        <v>420</v>
      </c>
      <c r="O93" t="s">
        <v>412</v>
      </c>
      <c r="P93" t="s">
        <v>420</v>
      </c>
      <c r="Q93" t="s">
        <v>412</v>
      </c>
      <c r="R93" t="s">
        <v>420</v>
      </c>
      <c r="S93" t="s">
        <v>412</v>
      </c>
      <c r="T93" t="s">
        <v>420</v>
      </c>
      <c r="U93" t="s">
        <v>412</v>
      </c>
      <c r="V93" t="s">
        <v>1041</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796</v>
      </c>
      <c r="AS93" t="s">
        <v>408</v>
      </c>
      <c r="AT93" t="s">
        <v>409</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c r="B94" t="s">
        <v>1151</v>
      </c>
      <c r="C94" t="s">
        <v>810</v>
      </c>
      <c r="E94" t="s">
        <v>1049</v>
      </c>
      <c r="G94" t="s">
        <v>1152</v>
      </c>
      <c r="H94">
        <v>1700</v>
      </c>
      <c r="I94">
        <v>1830</v>
      </c>
      <c r="J94">
        <v>1700</v>
      </c>
      <c r="K94">
        <v>1830</v>
      </c>
      <c r="L94">
        <v>1700</v>
      </c>
      <c r="M94">
        <v>1830</v>
      </c>
      <c r="N94">
        <v>1700</v>
      </c>
      <c r="O94">
        <v>1830</v>
      </c>
      <c r="P94">
        <v>1700</v>
      </c>
      <c r="Q94">
        <v>1830</v>
      </c>
      <c r="R94">
        <v>1700</v>
      </c>
      <c r="S94">
        <v>1830</v>
      </c>
      <c r="T94">
        <v>1700</v>
      </c>
      <c r="U94">
        <v>1830</v>
      </c>
      <c r="V94" s="8" t="s">
        <v>1202</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1153</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c r="B95" t="s">
        <v>79</v>
      </c>
      <c r="C95" t="s">
        <v>297</v>
      </c>
      <c r="E95" t="s">
        <v>1049</v>
      </c>
      <c r="G95" t="s">
        <v>453</v>
      </c>
      <c r="H95" t="s">
        <v>411</v>
      </c>
      <c r="I95" t="s">
        <v>413</v>
      </c>
      <c r="J95" t="s">
        <v>411</v>
      </c>
      <c r="K95" t="s">
        <v>413</v>
      </c>
      <c r="L95" t="s">
        <v>411</v>
      </c>
      <c r="M95" t="s">
        <v>413</v>
      </c>
      <c r="N95" t="s">
        <v>411</v>
      </c>
      <c r="O95" t="s">
        <v>413</v>
      </c>
      <c r="P95" t="s">
        <v>411</v>
      </c>
      <c r="Q95" t="s">
        <v>413</v>
      </c>
      <c r="R95" t="s">
        <v>411</v>
      </c>
      <c r="S95" t="s">
        <v>413</v>
      </c>
      <c r="T95" t="s">
        <v>411</v>
      </c>
      <c r="U95" t="s">
        <v>413</v>
      </c>
      <c r="V95" t="s">
        <v>1056</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637</v>
      </c>
      <c r="AS95" t="s">
        <v>408</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c r="B96" t="s">
        <v>184</v>
      </c>
      <c r="C96" t="s">
        <v>297</v>
      </c>
      <c r="E96" t="s">
        <v>1050</v>
      </c>
      <c r="G96" t="s">
        <v>557</v>
      </c>
      <c r="J96" t="s">
        <v>411</v>
      </c>
      <c r="K96" t="s">
        <v>413</v>
      </c>
      <c r="L96" t="s">
        <v>411</v>
      </c>
      <c r="M96" t="s">
        <v>413</v>
      </c>
      <c r="N96" t="s">
        <v>411</v>
      </c>
      <c r="O96" t="s">
        <v>413</v>
      </c>
      <c r="P96" t="s">
        <v>411</v>
      </c>
      <c r="Q96" t="s">
        <v>413</v>
      </c>
      <c r="R96" t="s">
        <v>411</v>
      </c>
      <c r="S96" t="s">
        <v>413</v>
      </c>
      <c r="V96" t="s">
        <v>364</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737</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c r="B97" t="s">
        <v>58</v>
      </c>
      <c r="C97" t="s">
        <v>810</v>
      </c>
      <c r="E97" t="s">
        <v>1049</v>
      </c>
      <c r="G97" t="s">
        <v>432</v>
      </c>
      <c r="H97" t="s">
        <v>411</v>
      </c>
      <c r="I97" t="s">
        <v>412</v>
      </c>
      <c r="J97" t="s">
        <v>411</v>
      </c>
      <c r="K97" t="s">
        <v>412</v>
      </c>
      <c r="L97" t="s">
        <v>411</v>
      </c>
      <c r="M97" t="s">
        <v>412</v>
      </c>
      <c r="N97" t="s">
        <v>411</v>
      </c>
      <c r="O97" t="s">
        <v>412</v>
      </c>
      <c r="P97" t="s">
        <v>411</v>
      </c>
      <c r="Q97" t="s">
        <v>412</v>
      </c>
      <c r="R97" t="s">
        <v>411</v>
      </c>
      <c r="S97" t="s">
        <v>412</v>
      </c>
      <c r="T97" t="s">
        <v>411</v>
      </c>
      <c r="U97" t="s">
        <v>412</v>
      </c>
      <c r="V97" t="s">
        <v>1057</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616</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c r="B98" t="s">
        <v>80</v>
      </c>
      <c r="C98" t="s">
        <v>612</v>
      </c>
      <c r="E98" t="s">
        <v>1049</v>
      </c>
      <c r="G98" t="s">
        <v>454</v>
      </c>
      <c r="J98" t="s">
        <v>418</v>
      </c>
      <c r="K98" t="s">
        <v>414</v>
      </c>
      <c r="L98" t="s">
        <v>418</v>
      </c>
      <c r="M98" t="s">
        <v>414</v>
      </c>
      <c r="N98" t="s">
        <v>418</v>
      </c>
      <c r="O98" t="s">
        <v>414</v>
      </c>
      <c r="P98" t="s">
        <v>418</v>
      </c>
      <c r="Q98" t="s">
        <v>414</v>
      </c>
      <c r="R98" t="s">
        <v>418</v>
      </c>
      <c r="S98" t="s">
        <v>414</v>
      </c>
      <c r="V98" t="s">
        <v>302</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638</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c r="B99" t="s">
        <v>81</v>
      </c>
      <c r="C99" t="s">
        <v>297</v>
      </c>
      <c r="E99" t="s">
        <v>1050</v>
      </c>
      <c r="G99" t="s">
        <v>455</v>
      </c>
      <c r="H99" t="s">
        <v>418</v>
      </c>
      <c r="I99" t="s">
        <v>413</v>
      </c>
      <c r="J99" t="s">
        <v>418</v>
      </c>
      <c r="K99" t="s">
        <v>413</v>
      </c>
      <c r="L99" t="s">
        <v>418</v>
      </c>
      <c r="M99" t="s">
        <v>413</v>
      </c>
      <c r="N99" t="s">
        <v>418</v>
      </c>
      <c r="O99" t="s">
        <v>413</v>
      </c>
      <c r="P99" t="s">
        <v>418</v>
      </c>
      <c r="Q99" t="s">
        <v>413</v>
      </c>
      <c r="R99" t="s">
        <v>418</v>
      </c>
      <c r="S99" t="s">
        <v>413</v>
      </c>
      <c r="T99" t="s">
        <v>418</v>
      </c>
      <c r="U99" t="s">
        <v>413</v>
      </c>
      <c r="V99" t="s">
        <v>303</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639</v>
      </c>
      <c r="AS99" t="s">
        <v>408</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c r="B100" t="s">
        <v>926</v>
      </c>
      <c r="C100" t="s">
        <v>355</v>
      </c>
      <c r="E100" t="s">
        <v>1049</v>
      </c>
      <c r="G100" s="8" t="s">
        <v>927</v>
      </c>
      <c r="J100">
        <v>1500</v>
      </c>
      <c r="K100">
        <v>1800</v>
      </c>
      <c r="L100">
        <v>1500</v>
      </c>
      <c r="M100">
        <v>1800</v>
      </c>
      <c r="N100">
        <v>1500</v>
      </c>
      <c r="O100">
        <v>1800</v>
      </c>
      <c r="P100">
        <v>1500</v>
      </c>
      <c r="Q100">
        <v>1800</v>
      </c>
      <c r="R100">
        <v>1500</v>
      </c>
      <c r="S100">
        <v>1800</v>
      </c>
      <c r="V100" t="s">
        <v>1023</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1022</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c r="B101" t="s">
        <v>855</v>
      </c>
      <c r="C101" t="s">
        <v>815</v>
      </c>
      <c r="E101" t="s">
        <v>1049</v>
      </c>
      <c r="G101" s="8" t="s">
        <v>856</v>
      </c>
      <c r="H101">
        <v>1000</v>
      </c>
      <c r="I101">
        <v>2400</v>
      </c>
      <c r="J101">
        <v>1100</v>
      </c>
      <c r="K101">
        <v>2400</v>
      </c>
      <c r="L101">
        <v>1500</v>
      </c>
      <c r="M101">
        <v>1800</v>
      </c>
      <c r="N101">
        <v>1500</v>
      </c>
      <c r="O101">
        <v>1800</v>
      </c>
      <c r="P101">
        <v>1500</v>
      </c>
      <c r="Q101">
        <v>1800</v>
      </c>
      <c r="R101">
        <v>1100</v>
      </c>
      <c r="S101">
        <v>2400</v>
      </c>
      <c r="T101">
        <v>1000</v>
      </c>
      <c r="U101">
        <v>2400</v>
      </c>
      <c r="V101" t="s">
        <v>972</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971</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c r="B102" t="s">
        <v>82</v>
      </c>
      <c r="C102" t="s">
        <v>298</v>
      </c>
      <c r="E102" t="s">
        <v>1049</v>
      </c>
      <c r="G102" t="s">
        <v>456</v>
      </c>
      <c r="H102" t="s">
        <v>411</v>
      </c>
      <c r="I102">
        <v>1700</v>
      </c>
      <c r="J102" t="s">
        <v>411</v>
      </c>
      <c r="K102">
        <v>1700</v>
      </c>
      <c r="L102" t="s">
        <v>411</v>
      </c>
      <c r="M102">
        <v>1700</v>
      </c>
      <c r="N102" t="s">
        <v>411</v>
      </c>
      <c r="O102">
        <v>1700</v>
      </c>
      <c r="P102" t="s">
        <v>411</v>
      </c>
      <c r="Q102">
        <v>1700</v>
      </c>
      <c r="R102" t="s">
        <v>411</v>
      </c>
      <c r="S102">
        <v>1700</v>
      </c>
      <c r="T102" t="s">
        <v>411</v>
      </c>
      <c r="U102">
        <v>1700</v>
      </c>
      <c r="V102" t="s">
        <v>304</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640</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c r="B103" t="s">
        <v>264</v>
      </c>
      <c r="C103" t="s">
        <v>810</v>
      </c>
      <c r="E103" t="s">
        <v>1051</v>
      </c>
      <c r="G103" t="s">
        <v>293</v>
      </c>
      <c r="N103">
        <v>1600</v>
      </c>
      <c r="O103">
        <v>2200</v>
      </c>
      <c r="V103" t="s">
        <v>1093</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807</v>
      </c>
      <c r="AS103" t="s">
        <v>408</v>
      </c>
      <c r="AT103" t="s">
        <v>409</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c r="B104" t="s">
        <v>83</v>
      </c>
      <c r="C104" t="s">
        <v>611</v>
      </c>
      <c r="E104" t="s">
        <v>1049</v>
      </c>
      <c r="G104" t="s">
        <v>457</v>
      </c>
      <c r="H104" t="s">
        <v>418</v>
      </c>
      <c r="I104" t="s">
        <v>414</v>
      </c>
      <c r="J104" t="s">
        <v>418</v>
      </c>
      <c r="K104" t="s">
        <v>422</v>
      </c>
      <c r="L104" t="s">
        <v>418</v>
      </c>
      <c r="M104" t="s">
        <v>414</v>
      </c>
      <c r="N104" t="s">
        <v>418</v>
      </c>
      <c r="O104" t="s">
        <v>414</v>
      </c>
      <c r="P104" t="s">
        <v>418</v>
      </c>
      <c r="Q104" t="s">
        <v>414</v>
      </c>
      <c r="R104" t="s">
        <v>418</v>
      </c>
      <c r="S104" t="s">
        <v>414</v>
      </c>
      <c r="T104" t="s">
        <v>418</v>
      </c>
      <c r="U104" t="s">
        <v>414</v>
      </c>
      <c r="V104" t="s">
        <v>1262</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641</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c r="B105" t="s">
        <v>254</v>
      </c>
      <c r="C105" t="s">
        <v>266</v>
      </c>
      <c r="E105" t="s">
        <v>1049</v>
      </c>
      <c r="G105" t="s">
        <v>282</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802</v>
      </c>
      <c r="AS105" t="s">
        <v>408</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c r="B106" t="s">
        <v>84</v>
      </c>
      <c r="C106" t="s">
        <v>1032</v>
      </c>
      <c r="E106" t="s">
        <v>1050</v>
      </c>
      <c r="G106" t="s">
        <v>458</v>
      </c>
      <c r="H106" t="s">
        <v>411</v>
      </c>
      <c r="I106" t="s">
        <v>413</v>
      </c>
      <c r="J106" t="s">
        <v>411</v>
      </c>
      <c r="K106" t="s">
        <v>413</v>
      </c>
      <c r="L106" t="s">
        <v>411</v>
      </c>
      <c r="M106" t="s">
        <v>413</v>
      </c>
      <c r="N106" t="s">
        <v>411</v>
      </c>
      <c r="O106" t="s">
        <v>413</v>
      </c>
      <c r="P106" t="s">
        <v>411</v>
      </c>
      <c r="Q106" t="s">
        <v>413</v>
      </c>
      <c r="R106" t="s">
        <v>411</v>
      </c>
      <c r="S106" t="s">
        <v>413</v>
      </c>
      <c r="T106" t="s">
        <v>411</v>
      </c>
      <c r="U106" t="s">
        <v>413</v>
      </c>
      <c r="V106" t="s">
        <v>305</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642</v>
      </c>
      <c r="AS106" t="s">
        <v>408</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c r="B107" t="s">
        <v>886</v>
      </c>
      <c r="C107" t="s">
        <v>814</v>
      </c>
      <c r="E107" t="s">
        <v>1049</v>
      </c>
      <c r="G107" s="8" t="s">
        <v>887</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995</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c r="B108" t="s">
        <v>846</v>
      </c>
      <c r="C108" t="s">
        <v>813</v>
      </c>
      <c r="E108" t="s">
        <v>1049</v>
      </c>
      <c r="G108" s="8" t="s">
        <v>847</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962</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c r="B109" t="s">
        <v>85</v>
      </c>
      <c r="C109" t="s">
        <v>810</v>
      </c>
      <c r="E109" t="s">
        <v>1049</v>
      </c>
      <c r="G109" t="s">
        <v>459</v>
      </c>
      <c r="H109" t="s">
        <v>418</v>
      </c>
      <c r="I109" t="s">
        <v>413</v>
      </c>
      <c r="J109" t="s">
        <v>418</v>
      </c>
      <c r="K109" t="s">
        <v>413</v>
      </c>
      <c r="L109" t="s">
        <v>418</v>
      </c>
      <c r="M109" t="s">
        <v>413</v>
      </c>
      <c r="N109" t="s">
        <v>418</v>
      </c>
      <c r="O109" t="s">
        <v>413</v>
      </c>
      <c r="P109" t="s">
        <v>418</v>
      </c>
      <c r="Q109" t="s">
        <v>413</v>
      </c>
      <c r="R109" t="s">
        <v>418</v>
      </c>
      <c r="S109" t="s">
        <v>413</v>
      </c>
      <c r="T109" t="s">
        <v>418</v>
      </c>
      <c r="U109" t="s">
        <v>413</v>
      </c>
      <c r="V109" t="s">
        <v>301</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643</v>
      </c>
      <c r="AS109" t="s">
        <v>408</v>
      </c>
      <c r="AT109" t="s">
        <v>409</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c r="B110" t="s">
        <v>185</v>
      </c>
      <c r="C110" t="s">
        <v>297</v>
      </c>
      <c r="E110" t="s">
        <v>1050</v>
      </c>
      <c r="G110" t="s">
        <v>558</v>
      </c>
      <c r="L110" t="s">
        <v>411</v>
      </c>
      <c r="M110" t="s">
        <v>413</v>
      </c>
      <c r="N110" t="s">
        <v>411</v>
      </c>
      <c r="O110" t="s">
        <v>413</v>
      </c>
      <c r="P110" t="s">
        <v>411</v>
      </c>
      <c r="Q110" t="s">
        <v>413</v>
      </c>
      <c r="R110" t="s">
        <v>411</v>
      </c>
      <c r="S110" t="s">
        <v>413</v>
      </c>
      <c r="V110" t="s">
        <v>365</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738</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c r="B111" t="s">
        <v>86</v>
      </c>
      <c r="C111" t="s">
        <v>298</v>
      </c>
      <c r="E111" t="s">
        <v>1049</v>
      </c>
      <c r="G111" t="s">
        <v>460</v>
      </c>
      <c r="H111" t="s">
        <v>411</v>
      </c>
      <c r="I111" t="s">
        <v>414</v>
      </c>
      <c r="J111" t="s">
        <v>411</v>
      </c>
      <c r="K111" t="s">
        <v>414</v>
      </c>
      <c r="L111" t="s">
        <v>411</v>
      </c>
      <c r="M111" t="s">
        <v>414</v>
      </c>
      <c r="N111" t="s">
        <v>411</v>
      </c>
      <c r="O111" t="s">
        <v>414</v>
      </c>
      <c r="P111" t="s">
        <v>411</v>
      </c>
      <c r="Q111" t="s">
        <v>414</v>
      </c>
      <c r="R111" t="s">
        <v>411</v>
      </c>
      <c r="S111" t="s">
        <v>414</v>
      </c>
      <c r="T111" t="s">
        <v>411</v>
      </c>
      <c r="U111" t="s">
        <v>414</v>
      </c>
      <c r="V111" t="s">
        <v>306</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644</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c r="B112" t="s">
        <v>186</v>
      </c>
      <c r="C112" t="s">
        <v>810</v>
      </c>
      <c r="E112" t="s">
        <v>1049</v>
      </c>
      <c r="G112" t="s">
        <v>559</v>
      </c>
      <c r="J112" t="s">
        <v>411</v>
      </c>
      <c r="K112" t="s">
        <v>413</v>
      </c>
      <c r="L112" t="s">
        <v>411</v>
      </c>
      <c r="M112" t="s">
        <v>413</v>
      </c>
      <c r="N112" t="s">
        <v>411</v>
      </c>
      <c r="O112" t="s">
        <v>413</v>
      </c>
      <c r="P112" t="s">
        <v>411</v>
      </c>
      <c r="Q112" t="s">
        <v>413</v>
      </c>
      <c r="R112" t="s">
        <v>411</v>
      </c>
      <c r="S112" t="s">
        <v>413</v>
      </c>
      <c r="V112" t="s">
        <v>1058</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739</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c r="B113" t="s">
        <v>87</v>
      </c>
      <c r="C113" t="s">
        <v>265</v>
      </c>
      <c r="E113" t="s">
        <v>1049</v>
      </c>
      <c r="G113" t="s">
        <v>461</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645</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c r="B114" t="s">
        <v>244</v>
      </c>
      <c r="C114" t="s">
        <v>813</v>
      </c>
      <c r="E114" t="s">
        <v>1049</v>
      </c>
      <c r="G114" t="s">
        <v>273</v>
      </c>
      <c r="H114" t="s">
        <v>411</v>
      </c>
      <c r="I114" t="s">
        <v>414</v>
      </c>
      <c r="J114" t="s">
        <v>411</v>
      </c>
      <c r="K114" t="s">
        <v>414</v>
      </c>
      <c r="L114" t="s">
        <v>411</v>
      </c>
      <c r="M114" t="s">
        <v>414</v>
      </c>
      <c r="N114" t="s">
        <v>411</v>
      </c>
      <c r="O114" t="s">
        <v>414</v>
      </c>
      <c r="P114" t="s">
        <v>411</v>
      </c>
      <c r="Q114" t="s">
        <v>414</v>
      </c>
      <c r="R114" t="s">
        <v>411</v>
      </c>
      <c r="S114" t="s">
        <v>414</v>
      </c>
      <c r="T114" t="s">
        <v>411</v>
      </c>
      <c r="U114" t="s">
        <v>414</v>
      </c>
      <c r="V114" t="s">
        <v>1042</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792</v>
      </c>
      <c r="AS114" t="s">
        <v>408</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c r="B115" t="s">
        <v>88</v>
      </c>
      <c r="C115" t="s">
        <v>308</v>
      </c>
      <c r="E115" t="s">
        <v>1051</v>
      </c>
      <c r="G115" t="s">
        <v>462</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646</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c r="B116" t="s">
        <v>875</v>
      </c>
      <c r="C116" t="s">
        <v>810</v>
      </c>
      <c r="E116" t="s">
        <v>1049</v>
      </c>
      <c r="G116" s="8" t="s">
        <v>876</v>
      </c>
      <c r="J116">
        <v>1100</v>
      </c>
      <c r="K116">
        <v>1800</v>
      </c>
      <c r="L116">
        <v>1100</v>
      </c>
      <c r="M116">
        <v>1800</v>
      </c>
      <c r="N116">
        <v>1100</v>
      </c>
      <c r="O116">
        <v>1800</v>
      </c>
      <c r="P116">
        <v>1100</v>
      </c>
      <c r="Q116">
        <v>1800</v>
      </c>
      <c r="R116">
        <v>1100</v>
      </c>
      <c r="S116">
        <v>1800</v>
      </c>
      <c r="T116">
        <v>1500</v>
      </c>
      <c r="U116">
        <v>1800</v>
      </c>
      <c r="V116" s="8" t="s">
        <v>1225</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985</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c r="B117" t="s">
        <v>89</v>
      </c>
      <c r="C117" t="s">
        <v>612</v>
      </c>
      <c r="E117" t="s">
        <v>1051</v>
      </c>
      <c r="G117" t="s">
        <v>463</v>
      </c>
      <c r="H117" t="s">
        <v>411</v>
      </c>
      <c r="I117" t="s">
        <v>414</v>
      </c>
      <c r="J117" t="s">
        <v>411</v>
      </c>
      <c r="K117" t="s">
        <v>414</v>
      </c>
      <c r="L117" t="s">
        <v>411</v>
      </c>
      <c r="M117" t="s">
        <v>414</v>
      </c>
      <c r="N117" t="s">
        <v>411</v>
      </c>
      <c r="O117" t="s">
        <v>414</v>
      </c>
      <c r="P117" t="s">
        <v>411</v>
      </c>
      <c r="Q117" t="s">
        <v>414</v>
      </c>
      <c r="R117" t="s">
        <v>411</v>
      </c>
      <c r="S117" t="s">
        <v>414</v>
      </c>
      <c r="T117" t="s">
        <v>411</v>
      </c>
      <c r="U117" t="s">
        <v>414</v>
      </c>
      <c r="V117" t="s">
        <v>307</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647</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c r="B118" t="s">
        <v>90</v>
      </c>
      <c r="C118" t="s">
        <v>1032</v>
      </c>
      <c r="E118" t="s">
        <v>1049</v>
      </c>
      <c r="G118" t="s">
        <v>464</v>
      </c>
      <c r="H118" t="s">
        <v>418</v>
      </c>
      <c r="I118" t="s">
        <v>414</v>
      </c>
      <c r="J118" t="s">
        <v>423</v>
      </c>
      <c r="L118" t="s">
        <v>418</v>
      </c>
      <c r="M118" t="s">
        <v>414</v>
      </c>
      <c r="N118" t="s">
        <v>418</v>
      </c>
      <c r="O118" t="s">
        <v>414</v>
      </c>
      <c r="P118" t="s">
        <v>418</v>
      </c>
      <c r="Q118" t="s">
        <v>414</v>
      </c>
      <c r="R118" t="s">
        <v>418</v>
      </c>
      <c r="S118" t="s">
        <v>414</v>
      </c>
      <c r="T118" t="s">
        <v>418</v>
      </c>
      <c r="U118" t="s">
        <v>414</v>
      </c>
      <c r="V118" t="s">
        <v>1059</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648</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c r="B119" t="s">
        <v>914</v>
      </c>
      <c r="C119" t="s">
        <v>812</v>
      </c>
      <c r="E119" t="s">
        <v>1049</v>
      </c>
      <c r="G119" s="8" t="s">
        <v>915</v>
      </c>
      <c r="H119">
        <v>1500</v>
      </c>
      <c r="I119">
        <v>1900</v>
      </c>
      <c r="J119">
        <v>1500</v>
      </c>
      <c r="K119">
        <v>1900</v>
      </c>
      <c r="L119">
        <v>1500</v>
      </c>
      <c r="M119">
        <v>1900</v>
      </c>
      <c r="N119">
        <v>1500</v>
      </c>
      <c r="O119">
        <v>1900</v>
      </c>
      <c r="P119">
        <v>1500</v>
      </c>
      <c r="Q119">
        <v>1900</v>
      </c>
      <c r="R119">
        <v>1500</v>
      </c>
      <c r="S119">
        <v>1900</v>
      </c>
      <c r="T119">
        <v>1500</v>
      </c>
      <c r="U119">
        <v>1900</v>
      </c>
      <c r="V119" s="15" t="s">
        <v>1016</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1015</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c r="B120" t="s">
        <v>187</v>
      </c>
      <c r="C120" t="s">
        <v>809</v>
      </c>
      <c r="E120" t="s">
        <v>1051</v>
      </c>
      <c r="G120" t="s">
        <v>560</v>
      </c>
      <c r="J120" t="s">
        <v>411</v>
      </c>
      <c r="K120" t="s">
        <v>413</v>
      </c>
      <c r="L120" t="s">
        <v>411</v>
      </c>
      <c r="M120" t="s">
        <v>413</v>
      </c>
      <c r="N120" t="s">
        <v>411</v>
      </c>
      <c r="O120" t="s">
        <v>413</v>
      </c>
      <c r="P120" t="s">
        <v>411</v>
      </c>
      <c r="Q120" t="s">
        <v>413</v>
      </c>
      <c r="R120" t="s">
        <v>411</v>
      </c>
      <c r="S120" t="s">
        <v>413</v>
      </c>
      <c r="V120" t="s">
        <v>366</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740</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c r="B121" t="s">
        <v>232</v>
      </c>
      <c r="C121" t="s">
        <v>611</v>
      </c>
      <c r="E121" t="s">
        <v>1051</v>
      </c>
      <c r="G121" t="s">
        <v>605</v>
      </c>
      <c r="L121" t="s">
        <v>426</v>
      </c>
      <c r="M121" t="s">
        <v>413</v>
      </c>
      <c r="N121" t="s">
        <v>426</v>
      </c>
      <c r="O121" t="s">
        <v>413</v>
      </c>
      <c r="P121" t="s">
        <v>426</v>
      </c>
      <c r="Q121" t="s">
        <v>413</v>
      </c>
      <c r="R121" t="s">
        <v>426</v>
      </c>
      <c r="S121" t="s">
        <v>413</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783</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c r="B122" t="s">
        <v>188</v>
      </c>
      <c r="C122" t="s">
        <v>297</v>
      </c>
      <c r="E122" t="s">
        <v>1050</v>
      </c>
      <c r="G122" t="s">
        <v>561</v>
      </c>
      <c r="J122" t="s">
        <v>411</v>
      </c>
      <c r="K122" t="s">
        <v>412</v>
      </c>
      <c r="L122" t="s">
        <v>411</v>
      </c>
      <c r="M122" t="s">
        <v>412</v>
      </c>
      <c r="N122" t="s">
        <v>411</v>
      </c>
      <c r="O122" t="s">
        <v>412</v>
      </c>
      <c r="P122" t="s">
        <v>411</v>
      </c>
      <c r="Q122" t="s">
        <v>412</v>
      </c>
      <c r="R122" t="s">
        <v>411</v>
      </c>
      <c r="S122" t="s">
        <v>412</v>
      </c>
      <c r="V122" t="s">
        <v>1303</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741</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c r="B123" t="s">
        <v>1283</v>
      </c>
      <c r="C123" t="s">
        <v>308</v>
      </c>
      <c r="E123" t="s">
        <v>1049</v>
      </c>
      <c r="G123" t="s">
        <v>1284</v>
      </c>
      <c r="H123">
        <v>1530</v>
      </c>
      <c r="I123">
        <v>1700</v>
      </c>
      <c r="J123">
        <v>1530</v>
      </c>
      <c r="K123">
        <v>1700</v>
      </c>
      <c r="L123">
        <v>1530</v>
      </c>
      <c r="M123">
        <v>1700</v>
      </c>
      <c r="N123">
        <v>1530</v>
      </c>
      <c r="O123">
        <v>1700</v>
      </c>
      <c r="P123">
        <v>1530</v>
      </c>
      <c r="Q123">
        <v>1700</v>
      </c>
      <c r="R123">
        <v>1530</v>
      </c>
      <c r="S123">
        <v>1700</v>
      </c>
      <c r="T123">
        <v>1530</v>
      </c>
      <c r="U123">
        <v>1700</v>
      </c>
      <c r="V123" t="s">
        <v>1285</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1286</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c r="B124" t="s">
        <v>91</v>
      </c>
      <c r="C124" t="s">
        <v>308</v>
      </c>
      <c r="E124" t="s">
        <v>1049</v>
      </c>
      <c r="G124" t="s">
        <v>465</v>
      </c>
      <c r="J124" t="s">
        <v>421</v>
      </c>
      <c r="K124" t="s">
        <v>413</v>
      </c>
      <c r="L124" t="s">
        <v>421</v>
      </c>
      <c r="M124" t="s">
        <v>413</v>
      </c>
      <c r="N124" t="s">
        <v>421</v>
      </c>
      <c r="O124" t="s">
        <v>413</v>
      </c>
      <c r="P124" t="s">
        <v>421</v>
      </c>
      <c r="Q124" t="s">
        <v>413</v>
      </c>
      <c r="R124" t="s">
        <v>421</v>
      </c>
      <c r="S124" t="s">
        <v>413</v>
      </c>
      <c r="V124" t="s">
        <v>1060</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649</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c r="B125" t="s">
        <v>1287</v>
      </c>
      <c r="C125" t="s">
        <v>308</v>
      </c>
      <c r="E125" t="s">
        <v>1049</v>
      </c>
      <c r="G125" t="s">
        <v>1288</v>
      </c>
      <c r="H125">
        <v>1630</v>
      </c>
      <c r="I125">
        <v>2100</v>
      </c>
      <c r="J125">
        <v>1500</v>
      </c>
      <c r="K125">
        <v>1800</v>
      </c>
      <c r="L125">
        <v>1500</v>
      </c>
      <c r="M125">
        <v>1800</v>
      </c>
      <c r="N125">
        <v>1500</v>
      </c>
      <c r="O125">
        <v>1800</v>
      </c>
      <c r="P125">
        <v>1500</v>
      </c>
      <c r="Q125">
        <v>1800</v>
      </c>
      <c r="R125">
        <v>1500</v>
      </c>
      <c r="S125">
        <v>1800</v>
      </c>
      <c r="T125">
        <v>1500</v>
      </c>
      <c r="U125">
        <v>1800</v>
      </c>
      <c r="V125" t="s">
        <v>1290</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1289</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c r="B126" t="s">
        <v>92</v>
      </c>
      <c r="C126" t="s">
        <v>810</v>
      </c>
      <c r="E126" t="s">
        <v>1049</v>
      </c>
      <c r="G126" t="s">
        <v>466</v>
      </c>
      <c r="J126" t="s">
        <v>411</v>
      </c>
      <c r="K126" t="s">
        <v>412</v>
      </c>
      <c r="L126" t="s">
        <v>411</v>
      </c>
      <c r="M126" t="s">
        <v>412</v>
      </c>
      <c r="N126" t="s">
        <v>411</v>
      </c>
      <c r="O126" t="s">
        <v>412</v>
      </c>
      <c r="P126" t="s">
        <v>411</v>
      </c>
      <c r="Q126" t="s">
        <v>412</v>
      </c>
      <c r="R126" t="s">
        <v>411</v>
      </c>
      <c r="S126" t="s">
        <v>412</v>
      </c>
      <c r="V126" t="s">
        <v>1061</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650</v>
      </c>
      <c r="AS126" t="s">
        <v>408</v>
      </c>
      <c r="AV126" s="4" t="s">
        <v>28</v>
      </c>
      <c r="AW126" s="4" t="s">
        <v>410</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c r="B127" t="s">
        <v>93</v>
      </c>
      <c r="C127" t="s">
        <v>810</v>
      </c>
      <c r="E127" t="s">
        <v>1049</v>
      </c>
      <c r="G127" t="s">
        <v>467</v>
      </c>
      <c r="H127" t="s">
        <v>418</v>
      </c>
      <c r="I127" t="s">
        <v>414</v>
      </c>
      <c r="J127" t="s">
        <v>418</v>
      </c>
      <c r="K127" t="s">
        <v>414</v>
      </c>
      <c r="L127" t="s">
        <v>418</v>
      </c>
      <c r="M127" t="s">
        <v>414</v>
      </c>
      <c r="N127" t="s">
        <v>418</v>
      </c>
      <c r="O127" t="s">
        <v>414</v>
      </c>
      <c r="P127" t="s">
        <v>418</v>
      </c>
      <c r="Q127" t="s">
        <v>414</v>
      </c>
      <c r="R127" t="s">
        <v>418</v>
      </c>
      <c r="S127" t="s">
        <v>414</v>
      </c>
      <c r="T127" t="s">
        <v>418</v>
      </c>
      <c r="U127" t="s">
        <v>414</v>
      </c>
      <c r="V127" t="s">
        <v>309</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651</v>
      </c>
      <c r="AS127" t="s">
        <v>408</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c r="B128" t="s">
        <v>239</v>
      </c>
      <c r="C128" t="s">
        <v>265</v>
      </c>
      <c r="E128" t="s">
        <v>1049</v>
      </c>
      <c r="G128" t="s">
        <v>269</v>
      </c>
      <c r="H128">
        <v>1000</v>
      </c>
      <c r="I128">
        <v>1400</v>
      </c>
      <c r="J128" t="s">
        <v>417</v>
      </c>
      <c r="K128">
        <v>2400</v>
      </c>
      <c r="L128" t="s">
        <v>417</v>
      </c>
      <c r="M128" t="s">
        <v>414</v>
      </c>
      <c r="N128" t="s">
        <v>417</v>
      </c>
      <c r="O128" t="s">
        <v>414</v>
      </c>
      <c r="P128" t="s">
        <v>417</v>
      </c>
      <c r="Q128" t="s">
        <v>414</v>
      </c>
      <c r="R128" t="s">
        <v>417</v>
      </c>
      <c r="S128" t="s">
        <v>414</v>
      </c>
      <c r="T128">
        <v>1000</v>
      </c>
      <c r="U128">
        <v>1400</v>
      </c>
      <c r="V128" t="s">
        <v>1294</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402</v>
      </c>
      <c r="AS128" t="s">
        <v>408</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c r="B129" t="s">
        <v>189</v>
      </c>
      <c r="C129" t="s">
        <v>298</v>
      </c>
      <c r="E129" t="s">
        <v>1049</v>
      </c>
      <c r="G129" t="s">
        <v>562</v>
      </c>
      <c r="J129" t="s">
        <v>411</v>
      </c>
      <c r="K129" t="s">
        <v>412</v>
      </c>
      <c r="L129" t="s">
        <v>411</v>
      </c>
      <c r="M129" t="s">
        <v>412</v>
      </c>
      <c r="N129" t="s">
        <v>411</v>
      </c>
      <c r="O129" t="s">
        <v>412</v>
      </c>
      <c r="P129" t="s">
        <v>411</v>
      </c>
      <c r="Q129" t="s">
        <v>412</v>
      </c>
      <c r="R129" t="s">
        <v>411</v>
      </c>
      <c r="S129" t="s">
        <v>412</v>
      </c>
      <c r="V129" t="s">
        <v>367</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742</v>
      </c>
      <c r="AS129" t="s">
        <v>408</v>
      </c>
      <c r="AT129" t="s">
        <v>409</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c r="B130" t="s">
        <v>190</v>
      </c>
      <c r="C130" t="s">
        <v>810</v>
      </c>
      <c r="E130" t="s">
        <v>1049</v>
      </c>
      <c r="G130" t="s">
        <v>563</v>
      </c>
      <c r="J130" t="s">
        <v>411</v>
      </c>
      <c r="K130" t="s">
        <v>413</v>
      </c>
      <c r="L130" t="s">
        <v>411</v>
      </c>
      <c r="M130" t="s">
        <v>413</v>
      </c>
      <c r="N130" t="s">
        <v>411</v>
      </c>
      <c r="O130" t="s">
        <v>413</v>
      </c>
      <c r="P130" t="s">
        <v>411</v>
      </c>
      <c r="Q130" t="s">
        <v>418</v>
      </c>
      <c r="R130" t="s">
        <v>411</v>
      </c>
      <c r="S130" t="s">
        <v>418</v>
      </c>
      <c r="V130" t="s">
        <v>368</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743</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c r="B131" t="s">
        <v>94</v>
      </c>
      <c r="C131" t="s">
        <v>265</v>
      </c>
      <c r="E131" t="s">
        <v>1049</v>
      </c>
      <c r="G131" t="s">
        <v>468</v>
      </c>
      <c r="H131" t="s">
        <v>411</v>
      </c>
      <c r="I131" t="s">
        <v>413</v>
      </c>
      <c r="J131" t="s">
        <v>411</v>
      </c>
      <c r="K131" t="s">
        <v>413</v>
      </c>
      <c r="L131" t="s">
        <v>411</v>
      </c>
      <c r="M131" t="s">
        <v>413</v>
      </c>
      <c r="N131" t="s">
        <v>411</v>
      </c>
      <c r="O131" t="s">
        <v>413</v>
      </c>
      <c r="P131" t="s">
        <v>411</v>
      </c>
      <c r="Q131" t="s">
        <v>413</v>
      </c>
      <c r="R131" t="s">
        <v>411</v>
      </c>
      <c r="S131" t="s">
        <v>413</v>
      </c>
      <c r="T131" t="s">
        <v>411</v>
      </c>
      <c r="U131" t="s">
        <v>413</v>
      </c>
      <c r="V131" t="s">
        <v>1062</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652</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c r="B132" t="s">
        <v>890</v>
      </c>
      <c r="C132" t="s">
        <v>1032</v>
      </c>
      <c r="E132" t="s">
        <v>1049</v>
      </c>
      <c r="G132" s="8" t="s">
        <v>891</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998</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c r="B133" t="s">
        <v>95</v>
      </c>
      <c r="C133" t="s">
        <v>612</v>
      </c>
      <c r="E133" t="s">
        <v>1049</v>
      </c>
      <c r="G133" t="s">
        <v>469</v>
      </c>
      <c r="H133" t="s">
        <v>411</v>
      </c>
      <c r="I133" t="s">
        <v>413</v>
      </c>
      <c r="J133" t="s">
        <v>411</v>
      </c>
      <c r="K133" t="s">
        <v>413</v>
      </c>
      <c r="L133" t="s">
        <v>411</v>
      </c>
      <c r="M133" t="s">
        <v>413</v>
      </c>
      <c r="N133" t="s">
        <v>411</v>
      </c>
      <c r="O133" t="s">
        <v>413</v>
      </c>
      <c r="P133" t="s">
        <v>411</v>
      </c>
      <c r="Q133" t="s">
        <v>413</v>
      </c>
      <c r="R133" t="s">
        <v>411</v>
      </c>
      <c r="S133" t="s">
        <v>413</v>
      </c>
      <c r="T133" t="s">
        <v>411</v>
      </c>
      <c r="U133" t="s">
        <v>413</v>
      </c>
      <c r="V133" t="s">
        <v>1304</v>
      </c>
      <c r="W133">
        <f t="shared" ref="W133:W197" si="223">IF(H133&gt;0,H133/100,"")</f>
        <v>15</v>
      </c>
      <c r="X133">
        <f t="shared" ref="X133:X197" si="224">IF(I133&gt;0,I133/100,"")</f>
        <v>18</v>
      </c>
      <c r="Y133">
        <f t="shared" ref="Y133:Y197" si="225">IF(J133&gt;0,J133/100,"")</f>
        <v>15</v>
      </c>
      <c r="Z133">
        <f t="shared" ref="Z133:Z197" si="226">IF(K133&gt;0,K133/100,"")</f>
        <v>18</v>
      </c>
      <c r="AA133">
        <f t="shared" ref="AA133:AA197" si="227">IF(L133&gt;0,L133/100,"")</f>
        <v>15</v>
      </c>
      <c r="AB133">
        <f t="shared" ref="AB133:AB197" si="228">IF(M133&gt;0,M133/100,"")</f>
        <v>18</v>
      </c>
      <c r="AC133">
        <f t="shared" ref="AC133:AC197" si="229">IF(N133&gt;0,N133/100,"")</f>
        <v>15</v>
      </c>
      <c r="AD133">
        <f t="shared" ref="AD133:AD197" si="230">IF(O133&gt;0,O133/100,"")</f>
        <v>18</v>
      </c>
      <c r="AE133">
        <f t="shared" ref="AE133:AE197" si="231">IF(P133&gt;0,P133/100,"")</f>
        <v>15</v>
      </c>
      <c r="AF133">
        <f t="shared" ref="AF133:AF197" si="232">IF(Q133&gt;0,Q133/100,"")</f>
        <v>18</v>
      </c>
      <c r="AG133">
        <f t="shared" ref="AG133:AG197" si="233">IF(R133&gt;0,R133/100,"")</f>
        <v>15</v>
      </c>
      <c r="AH133">
        <f t="shared" ref="AH133:AH197" si="234">IF(S133&gt;0,S133/100,"")</f>
        <v>18</v>
      </c>
      <c r="AI133">
        <f t="shared" ref="AI133:AI197" si="235">IF(T133&gt;0,T133/100,"")</f>
        <v>15</v>
      </c>
      <c r="AJ133">
        <f t="shared" ref="AJ133:AJ197" si="236">IF(U133&gt;0,U133/100,"")</f>
        <v>18</v>
      </c>
      <c r="AK133" t="str">
        <f t="shared" ref="AK133:AK197" si="237">IF(H133&gt;0,CONCATENATE(IF(W133&lt;=12,W133,W133-12),IF(OR(W133&lt;12,W133=24),"am","pm"),"-",IF(X133&lt;=12,X133,X133-12),IF(OR(X133&lt;12,X133=24),"am","pm")),"")</f>
        <v>3pm-6pm</v>
      </c>
      <c r="AL133" t="str">
        <f t="shared" ref="AL133:AL197" si="238">IF(J133&gt;0,CONCATENATE(IF(Y133&lt;=12,Y133,Y133-12),IF(OR(Y133&lt;12,Y133=24),"am","pm"),"-",IF(Z133&lt;=12,Z133,Z133-12),IF(OR(Z133&lt;12,Z133=24),"am","pm")),"")</f>
        <v>3pm-6pm</v>
      </c>
      <c r="AM133" t="str">
        <f t="shared" ref="AM133:AM197" si="239">IF(L133&gt;0,CONCATENATE(IF(AA133&lt;=12,AA133,AA133-12),IF(OR(AA133&lt;12,AA133=24),"am","pm"),"-",IF(AB133&lt;=12,AB133,AB133-12),IF(OR(AB133&lt;12,AB133=24),"am","pm")),"")</f>
        <v>3pm-6pm</v>
      </c>
      <c r="AN133" t="str">
        <f t="shared" ref="AN133:AN197" si="240">IF(N133&gt;0,CONCATENATE(IF(AC133&lt;=12,AC133,AC133-12),IF(OR(AC133&lt;12,AC133=24),"am","pm"),"-",IF(AD133&lt;=12,AD133,AD133-12),IF(OR(AD133&lt;12,AD133=24),"am","pm")),"")</f>
        <v>3pm-6pm</v>
      </c>
      <c r="AO133" t="str">
        <f t="shared" ref="AO133:AO197" si="241">IF(P133&gt;0,CONCATENATE(IF(AE133&lt;=12,AE133,AE133-12),IF(OR(AE133&lt;12,AE133=24),"am","pm"),"-",IF(AF133&lt;=12,AF133,AF133-12),IF(OR(AF133&lt;12,AF133=24),"am","pm")),"")</f>
        <v>3pm-6pm</v>
      </c>
      <c r="AP133" t="str">
        <f t="shared" ref="AP133:AP197" si="242">IF(R133&gt;0,CONCATENATE(IF(AG133&lt;=12,AG133,AG133-12),IF(OR(AG133&lt;12,AG133=24),"am","pm"),"-",IF(AH133&lt;=12,AH133,AH133-12),IF(OR(AH133&lt;12,AH133=24),"am","pm")),"")</f>
        <v>3pm-6pm</v>
      </c>
      <c r="AQ133" t="str">
        <f t="shared" ref="AQ133:AQ197" si="243">IF(T133&gt;0,CONCATENATE(IF(AI133&lt;=12,AI133,AI133-12),IF(OR(AI133&lt;12,AI133=24),"am","pm"),"-",IF(AJ133&lt;=12,AJ133,AJ133-12),IF(OR(AJ133&lt;12,AJ133=24),"am","pm")),"")</f>
        <v>3pm-6pm</v>
      </c>
      <c r="AR133" s="1" t="s">
        <v>653</v>
      </c>
      <c r="AV133" t="s">
        <v>28</v>
      </c>
      <c r="AW133" t="s">
        <v>28</v>
      </c>
      <c r="AX133" s="8" t="str">
        <f t="shared" ref="AX133:AX197"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3" t="str">
        <f t="shared" ref="AY133:AY197" si="245">IF(AS133&gt;0,"&lt;img src=@img/outdoor.png@&gt;","")</f>
        <v/>
      </c>
      <c r="AZ133" t="str">
        <f t="shared" ref="AZ133:AZ197" si="246">IF(AT133&gt;0,"&lt;img src=@img/pets.png@&gt;","")</f>
        <v/>
      </c>
      <c r="BA133" t="str">
        <f t="shared" ref="BA133:BA197" si="247">IF(AU133="hard","&lt;img src=@img/hard.png@&gt;",IF(AU133="medium","&lt;img src=@img/medium.png@&gt;",IF(AU133="easy","&lt;img src=@img/easy.png@&gt;","")))</f>
        <v/>
      </c>
      <c r="BB133" t="str">
        <f t="shared" ref="BB133:BB197" si="248">IF(AV133="true","&lt;img src=@img/drinkicon.png@&gt;","")</f>
        <v>&lt;img src=@img/drinkicon.png@&gt;</v>
      </c>
      <c r="BC133" t="str">
        <f t="shared" ref="BC133:BC197" si="249">IF(AW133="true","&lt;img src=@img/foodicon.png@&gt;","")</f>
        <v>&lt;img src=@img/foodicon.png@&gt;</v>
      </c>
      <c r="BD133" t="str">
        <f t="shared" ref="BD133:BD197" si="250">CONCATENATE(AY133,AZ133,BA133,BB133,BC133,BK133)</f>
        <v>&lt;img src=@img/drinkicon.png@&gt;&lt;img src=@img/foodicon.png@&gt;</v>
      </c>
      <c r="BE133" t="str">
        <f t="shared" ref="BE133:BE197" si="251">CONCATENATE(IF(AS133&gt;0,"outdoor ",""),IF(AT133&gt;0,"pet ",""),IF(AV133="true","drink ",""),IF(AW133="true","food ",""),AU133," ",E133," ",C133,IF(BJ133=TRUE," kid",""))</f>
        <v>drink food  med city</v>
      </c>
      <c r="BF133" t="str">
        <f t="shared" ref="BF133:BF197"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7" si="253">CONCATENATE("[",BG133,",",BH133,"],")</f>
        <v>[39.743485,-104.969341],</v>
      </c>
      <c r="BK133" t="str">
        <f t="shared" si="160"/>
        <v/>
      </c>
      <c r="BL133" s="7"/>
    </row>
    <row r="134" spans="2:64" ht="18.75" customHeight="1">
      <c r="B134" t="s">
        <v>96</v>
      </c>
      <c r="C134" t="s">
        <v>298</v>
      </c>
      <c r="E134" t="s">
        <v>1049</v>
      </c>
      <c r="G134" t="s">
        <v>470</v>
      </c>
      <c r="J134" t="s">
        <v>411</v>
      </c>
      <c r="K134" t="s">
        <v>414</v>
      </c>
      <c r="L134" t="s">
        <v>411</v>
      </c>
      <c r="M134" t="s">
        <v>414</v>
      </c>
      <c r="N134" t="s">
        <v>411</v>
      </c>
      <c r="O134" t="s">
        <v>414</v>
      </c>
      <c r="P134" t="s">
        <v>411</v>
      </c>
      <c r="Q134" t="s">
        <v>414</v>
      </c>
      <c r="R134" t="s">
        <v>411</v>
      </c>
      <c r="S134" t="s">
        <v>414</v>
      </c>
      <c r="V134" t="s">
        <v>310</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654</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c r="B135" t="s">
        <v>1125</v>
      </c>
      <c r="C135" t="s">
        <v>308</v>
      </c>
      <c r="E135" t="s">
        <v>1049</v>
      </c>
      <c r="G135" s="18" t="s">
        <v>1126</v>
      </c>
      <c r="H135">
        <v>1400</v>
      </c>
      <c r="I135">
        <v>2130</v>
      </c>
      <c r="J135">
        <v>1500</v>
      </c>
      <c r="K135">
        <v>1800</v>
      </c>
      <c r="L135">
        <v>1500</v>
      </c>
      <c r="M135">
        <v>1800</v>
      </c>
      <c r="N135">
        <v>1500</v>
      </c>
      <c r="O135">
        <v>1800</v>
      </c>
      <c r="P135">
        <v>1500</v>
      </c>
      <c r="Q135">
        <v>1800</v>
      </c>
      <c r="R135">
        <v>1500</v>
      </c>
      <c r="S135">
        <v>1800</v>
      </c>
      <c r="T135">
        <v>1400</v>
      </c>
      <c r="U135">
        <v>2130</v>
      </c>
      <c r="V135" t="s">
        <v>1127</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1128</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c r="B136" t="s">
        <v>97</v>
      </c>
      <c r="C136" t="s">
        <v>308</v>
      </c>
      <c r="E136" t="s">
        <v>1049</v>
      </c>
      <c r="G136" t="s">
        <v>471</v>
      </c>
      <c r="H136" t="s">
        <v>411</v>
      </c>
      <c r="I136" t="s">
        <v>413</v>
      </c>
      <c r="J136" t="s">
        <v>411</v>
      </c>
      <c r="K136" t="s">
        <v>413</v>
      </c>
      <c r="L136" t="s">
        <v>411</v>
      </c>
      <c r="M136" t="s">
        <v>413</v>
      </c>
      <c r="N136" t="s">
        <v>411</v>
      </c>
      <c r="O136" t="s">
        <v>413</v>
      </c>
      <c r="P136" t="s">
        <v>411</v>
      </c>
      <c r="Q136" t="s">
        <v>413</v>
      </c>
      <c r="R136" t="s">
        <v>411</v>
      </c>
      <c r="S136" t="s">
        <v>413</v>
      </c>
      <c r="T136" t="s">
        <v>411</v>
      </c>
      <c r="U136" t="s">
        <v>413</v>
      </c>
      <c r="V136" t="s">
        <v>311</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655</v>
      </c>
      <c r="AS136" t="s">
        <v>408</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c r="B137" s="1" t="s">
        <v>844</v>
      </c>
      <c r="C137" t="s">
        <v>266</v>
      </c>
      <c r="E137" t="s">
        <v>1049</v>
      </c>
      <c r="G137" s="8" t="s">
        <v>845</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961</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c r="B138" t="s">
        <v>98</v>
      </c>
      <c r="C138" t="s">
        <v>1032</v>
      </c>
      <c r="E138" t="s">
        <v>1049</v>
      </c>
      <c r="G138" t="s">
        <v>472</v>
      </c>
      <c r="H138" t="s">
        <v>418</v>
      </c>
      <c r="I138" t="s">
        <v>413</v>
      </c>
      <c r="J138" t="s">
        <v>418</v>
      </c>
      <c r="K138" t="s">
        <v>413</v>
      </c>
      <c r="L138" t="s">
        <v>418</v>
      </c>
      <c r="M138" t="s">
        <v>413</v>
      </c>
      <c r="N138" t="s">
        <v>418</v>
      </c>
      <c r="O138" t="s">
        <v>413</v>
      </c>
      <c r="P138" t="s">
        <v>418</v>
      </c>
      <c r="Q138" t="s">
        <v>413</v>
      </c>
      <c r="R138" t="s">
        <v>418</v>
      </c>
      <c r="S138" t="s">
        <v>413</v>
      </c>
      <c r="T138" t="s">
        <v>418</v>
      </c>
      <c r="U138" t="s">
        <v>413</v>
      </c>
      <c r="V138" t="s">
        <v>1063</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656</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c r="B139" t="s">
        <v>99</v>
      </c>
      <c r="C139" t="s">
        <v>265</v>
      </c>
      <c r="E139" t="s">
        <v>1049</v>
      </c>
      <c r="G139" t="s">
        <v>473</v>
      </c>
      <c r="J139" t="s">
        <v>411</v>
      </c>
      <c r="K139" t="s">
        <v>414</v>
      </c>
      <c r="L139" t="s">
        <v>411</v>
      </c>
      <c r="M139" t="s">
        <v>414</v>
      </c>
      <c r="N139" t="s">
        <v>411</v>
      </c>
      <c r="O139" t="s">
        <v>414</v>
      </c>
      <c r="P139" t="s">
        <v>411</v>
      </c>
      <c r="Q139" t="s">
        <v>414</v>
      </c>
      <c r="R139" t="s">
        <v>411</v>
      </c>
      <c r="S139" t="s">
        <v>414</v>
      </c>
      <c r="V139" t="s">
        <v>1064</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657</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c r="B140" t="s">
        <v>100</v>
      </c>
      <c r="C140" t="s">
        <v>612</v>
      </c>
      <c r="E140" t="s">
        <v>1049</v>
      </c>
      <c r="G140" t="s">
        <v>474</v>
      </c>
      <c r="H140" t="s">
        <v>411</v>
      </c>
      <c r="I140" t="s">
        <v>414</v>
      </c>
      <c r="J140" t="s">
        <v>411</v>
      </c>
      <c r="K140" t="s">
        <v>414</v>
      </c>
      <c r="L140" t="s">
        <v>411</v>
      </c>
      <c r="M140" t="s">
        <v>414</v>
      </c>
      <c r="N140" t="s">
        <v>411</v>
      </c>
      <c r="O140" t="s">
        <v>414</v>
      </c>
      <c r="P140" t="s">
        <v>411</v>
      </c>
      <c r="Q140" t="s">
        <v>414</v>
      </c>
      <c r="R140" t="s">
        <v>411</v>
      </c>
      <c r="S140" t="s">
        <v>414</v>
      </c>
      <c r="T140" t="s">
        <v>411</v>
      </c>
      <c r="U140" t="s">
        <v>414</v>
      </c>
      <c r="V140" t="s">
        <v>1065</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658</v>
      </c>
      <c r="AT140" t="s">
        <v>409</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c r="B141" t="s">
        <v>1229</v>
      </c>
      <c r="C141" t="s">
        <v>266</v>
      </c>
      <c r="E141" t="s">
        <v>1049</v>
      </c>
      <c r="G141" t="s">
        <v>1230</v>
      </c>
      <c r="J141">
        <v>1500</v>
      </c>
      <c r="K141">
        <v>1800</v>
      </c>
      <c r="L141">
        <v>1500</v>
      </c>
      <c r="M141">
        <v>1800</v>
      </c>
      <c r="N141">
        <v>1500</v>
      </c>
      <c r="O141">
        <v>1800</v>
      </c>
      <c r="P141">
        <v>1500</v>
      </c>
      <c r="Q141">
        <v>1800</v>
      </c>
      <c r="V141" t="s">
        <v>1231</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1232</v>
      </c>
      <c r="AS141" t="s">
        <v>408</v>
      </c>
      <c r="AT141" t="s">
        <v>409</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c r="B142" t="s">
        <v>233</v>
      </c>
      <c r="C142" t="s">
        <v>611</v>
      </c>
      <c r="E142" t="s">
        <v>1049</v>
      </c>
      <c r="G142" t="s">
        <v>606</v>
      </c>
      <c r="L142" t="s">
        <v>413</v>
      </c>
      <c r="M142" t="s">
        <v>414</v>
      </c>
      <c r="N142" t="s">
        <v>413</v>
      </c>
      <c r="O142" t="s">
        <v>414</v>
      </c>
      <c r="P142" t="s">
        <v>413</v>
      </c>
      <c r="Q142" t="s">
        <v>414</v>
      </c>
      <c r="R142" t="s">
        <v>413</v>
      </c>
      <c r="S142" t="s">
        <v>414</v>
      </c>
      <c r="T142" t="s">
        <v>415</v>
      </c>
      <c r="U142" t="s">
        <v>414</v>
      </c>
      <c r="V142" t="s">
        <v>393</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784</v>
      </c>
      <c r="AS142" t="s">
        <v>408</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c r="B143" t="s">
        <v>101</v>
      </c>
      <c r="C143" t="s">
        <v>298</v>
      </c>
      <c r="E143" t="s">
        <v>1049</v>
      </c>
      <c r="G143" t="s">
        <v>475</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659</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c r="B144" s="9" t="s">
        <v>102</v>
      </c>
      <c r="C144" t="s">
        <v>298</v>
      </c>
      <c r="E144" t="s">
        <v>1050</v>
      </c>
      <c r="G144" t="s">
        <v>476</v>
      </c>
      <c r="H144" t="s">
        <v>418</v>
      </c>
      <c r="I144" t="s">
        <v>413</v>
      </c>
      <c r="J144" t="s">
        <v>418</v>
      </c>
      <c r="K144" t="s">
        <v>424</v>
      </c>
      <c r="L144" t="s">
        <v>418</v>
      </c>
      <c r="M144" t="s">
        <v>413</v>
      </c>
      <c r="N144" t="s">
        <v>418</v>
      </c>
      <c r="O144" t="s">
        <v>413</v>
      </c>
      <c r="P144" t="s">
        <v>418</v>
      </c>
      <c r="Q144" t="s">
        <v>413</v>
      </c>
      <c r="R144" t="s">
        <v>418</v>
      </c>
      <c r="S144" t="s">
        <v>413</v>
      </c>
      <c r="T144" t="s">
        <v>418</v>
      </c>
      <c r="U144" t="s">
        <v>413</v>
      </c>
      <c r="V144" t="s">
        <v>312</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660</v>
      </c>
      <c r="AS144" t="s">
        <v>408</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c r="B145" t="s">
        <v>103</v>
      </c>
      <c r="C145" t="s">
        <v>610</v>
      </c>
      <c r="E145" t="s">
        <v>1050</v>
      </c>
      <c r="G145" t="s">
        <v>477</v>
      </c>
      <c r="H145" t="s">
        <v>418</v>
      </c>
      <c r="I145" t="s">
        <v>413</v>
      </c>
      <c r="J145" t="s">
        <v>418</v>
      </c>
      <c r="K145" t="s">
        <v>424</v>
      </c>
      <c r="L145" t="s">
        <v>418</v>
      </c>
      <c r="M145" t="s">
        <v>413</v>
      </c>
      <c r="N145" t="s">
        <v>418</v>
      </c>
      <c r="O145" t="s">
        <v>413</v>
      </c>
      <c r="P145" t="s">
        <v>418</v>
      </c>
      <c r="Q145" t="s">
        <v>413</v>
      </c>
      <c r="R145" t="s">
        <v>418</v>
      </c>
      <c r="S145" t="s">
        <v>413</v>
      </c>
      <c r="T145" t="s">
        <v>418</v>
      </c>
      <c r="U145" t="s">
        <v>413</v>
      </c>
      <c r="V145" t="s">
        <v>1066</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661</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c r="B146" t="s">
        <v>104</v>
      </c>
      <c r="C146" t="s">
        <v>313</v>
      </c>
      <c r="E146" t="s">
        <v>1049</v>
      </c>
      <c r="G146" t="s">
        <v>478</v>
      </c>
      <c r="H146" t="s">
        <v>418</v>
      </c>
      <c r="I146" t="s">
        <v>412</v>
      </c>
      <c r="J146" t="s">
        <v>418</v>
      </c>
      <c r="K146" t="s">
        <v>412</v>
      </c>
      <c r="L146" t="s">
        <v>418</v>
      </c>
      <c r="M146" t="s">
        <v>412</v>
      </c>
      <c r="N146" t="s">
        <v>418</v>
      </c>
      <c r="O146" t="s">
        <v>412</v>
      </c>
      <c r="P146" t="s">
        <v>418</v>
      </c>
      <c r="Q146" t="s">
        <v>412</v>
      </c>
      <c r="R146" t="s">
        <v>418</v>
      </c>
      <c r="S146" t="s">
        <v>412</v>
      </c>
      <c r="T146" t="s">
        <v>418</v>
      </c>
      <c r="U146" t="s">
        <v>412</v>
      </c>
      <c r="V146" t="s">
        <v>314</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662</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c r="B147" t="s">
        <v>1143</v>
      </c>
      <c r="C147" t="s">
        <v>1147</v>
      </c>
      <c r="E147" t="s">
        <v>1049</v>
      </c>
      <c r="G147" t="s">
        <v>1144</v>
      </c>
      <c r="H147">
        <v>1500</v>
      </c>
      <c r="I147">
        <v>1800</v>
      </c>
      <c r="J147">
        <v>1500</v>
      </c>
      <c r="K147">
        <v>1800</v>
      </c>
      <c r="L147">
        <v>1500</v>
      </c>
      <c r="M147">
        <v>1800</v>
      </c>
      <c r="N147">
        <v>1500</v>
      </c>
      <c r="O147">
        <v>1800</v>
      </c>
      <c r="P147">
        <v>1500</v>
      </c>
      <c r="Q147">
        <v>1800</v>
      </c>
      <c r="R147">
        <v>1500</v>
      </c>
      <c r="S147">
        <v>1800</v>
      </c>
      <c r="T147">
        <v>1500</v>
      </c>
      <c r="U147">
        <v>1800</v>
      </c>
      <c r="V147" t="s">
        <v>1145</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1146</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c r="B148" t="s">
        <v>1300</v>
      </c>
      <c r="C148" t="s">
        <v>611</v>
      </c>
      <c r="E148" t="s">
        <v>1049</v>
      </c>
      <c r="G148" t="s">
        <v>1301</v>
      </c>
      <c r="H148">
        <v>1400</v>
      </c>
      <c r="I148">
        <v>1900</v>
      </c>
      <c r="J148">
        <v>1400</v>
      </c>
      <c r="K148">
        <v>1900</v>
      </c>
      <c r="L148">
        <v>1400</v>
      </c>
      <c r="M148">
        <v>1900</v>
      </c>
      <c r="N148">
        <v>1400</v>
      </c>
      <c r="O148">
        <v>1900</v>
      </c>
      <c r="P148">
        <v>1400</v>
      </c>
      <c r="Q148">
        <v>1900</v>
      </c>
      <c r="R148">
        <v>1130</v>
      </c>
      <c r="S148">
        <v>1700</v>
      </c>
      <c r="T148">
        <v>1130</v>
      </c>
      <c r="U148">
        <v>1700</v>
      </c>
      <c r="W148">
        <f t="shared" ref="W148" si="254">IF(H148&gt;0,H148/100,"")</f>
        <v>14</v>
      </c>
      <c r="X148">
        <f t="shared" ref="X148" si="255">IF(I148&gt;0,I148/100,"")</f>
        <v>19</v>
      </c>
      <c r="Y148">
        <f t="shared" ref="Y148" si="256">IF(J148&gt;0,J148/100,"")</f>
        <v>14</v>
      </c>
      <c r="Z148">
        <f t="shared" ref="Z148" si="257">IF(K148&gt;0,K148/100,"")</f>
        <v>19</v>
      </c>
      <c r="AA148">
        <f t="shared" ref="AA148" si="258">IF(L148&gt;0,L148/100,"")</f>
        <v>14</v>
      </c>
      <c r="AB148">
        <f t="shared" ref="AB148" si="259">IF(M148&gt;0,M148/100,"")</f>
        <v>19</v>
      </c>
      <c r="AC148">
        <f t="shared" ref="AC148" si="260">IF(N148&gt;0,N148/100,"")</f>
        <v>14</v>
      </c>
      <c r="AD148">
        <f t="shared" ref="AD148" si="261">IF(O148&gt;0,O148/100,"")</f>
        <v>19</v>
      </c>
      <c r="AE148">
        <f t="shared" ref="AE148" si="262">IF(P148&gt;0,P148/100,"")</f>
        <v>14</v>
      </c>
      <c r="AF148">
        <f t="shared" ref="AF148" si="263">IF(Q148&gt;0,Q148/100,"")</f>
        <v>19</v>
      </c>
      <c r="AG148">
        <f t="shared" ref="AG148" si="264">IF(R148&gt;0,R148/100,"")</f>
        <v>11.3</v>
      </c>
      <c r="AH148">
        <f t="shared" ref="AH148" si="265">IF(S148&gt;0,S148/100,"")</f>
        <v>17</v>
      </c>
      <c r="AI148">
        <f t="shared" ref="AI148" si="266">IF(T148&gt;0,T148/100,"")</f>
        <v>11.3</v>
      </c>
      <c r="AJ148">
        <f t="shared" ref="AJ148" si="267">IF(U148&gt;0,U148/100,"")</f>
        <v>17</v>
      </c>
      <c r="AK148" t="str">
        <f t="shared" ref="AK148" si="268">IF(H148&gt;0,CONCATENATE(IF(W148&lt;=12,W148,W148-12),IF(OR(W148&lt;12,W148=24),"am","pm"),"-",IF(X148&lt;=12,X148,X148-12),IF(OR(X148&lt;12,X148=24),"am","pm")),"")</f>
        <v>2pm-7pm</v>
      </c>
      <c r="AL148" t="str">
        <f t="shared" ref="AL148" si="269">IF(J148&gt;0,CONCATENATE(IF(Y148&lt;=12,Y148,Y148-12),IF(OR(Y148&lt;12,Y148=24),"am","pm"),"-",IF(Z148&lt;=12,Z148,Z148-12),IF(OR(Z148&lt;12,Z148=24),"am","pm")),"")</f>
        <v>2pm-7pm</v>
      </c>
      <c r="AM148" t="str">
        <f t="shared" ref="AM148" si="270">IF(L148&gt;0,CONCATENATE(IF(AA148&lt;=12,AA148,AA148-12),IF(OR(AA148&lt;12,AA148=24),"am","pm"),"-",IF(AB148&lt;=12,AB148,AB148-12),IF(OR(AB148&lt;12,AB148=24),"am","pm")),"")</f>
        <v>2pm-7pm</v>
      </c>
      <c r="AN148" t="str">
        <f t="shared" ref="AN148" si="271">IF(N148&gt;0,CONCATENATE(IF(AC148&lt;=12,AC148,AC148-12),IF(OR(AC148&lt;12,AC148=24),"am","pm"),"-",IF(AD148&lt;=12,AD148,AD148-12),IF(OR(AD148&lt;12,AD148=24),"am","pm")),"")</f>
        <v>2pm-7pm</v>
      </c>
      <c r="AO148" t="str">
        <f t="shared" ref="AO148" si="272">IF(P148&gt;0,CONCATENATE(IF(AE148&lt;=12,AE148,AE148-12),IF(OR(AE148&lt;12,AE148=24),"am","pm"),"-",IF(AF148&lt;=12,AF148,AF148-12),IF(OR(AF148&lt;12,AF148=24),"am","pm")),"")</f>
        <v>2pm-7pm</v>
      </c>
      <c r="AP148" t="str">
        <f t="shared" ref="AP148" si="273">IF(R148&gt;0,CONCATENATE(IF(AG148&lt;=12,AG148,AG148-12),IF(OR(AG148&lt;12,AG148=24),"am","pm"),"-",IF(AH148&lt;=12,AH148,AH148-12),IF(OR(AH148&lt;12,AH148=24),"am","pm")),"")</f>
        <v>11.3am-5pm</v>
      </c>
      <c r="AQ148" t="str">
        <f t="shared" ref="AQ148" si="274">IF(T148&gt;0,CONCATENATE(IF(AI148&lt;=12,AI148,AI148-12),IF(OR(AI148&lt;12,AI148=24),"am","pm"),"-",IF(AJ148&lt;=12,AJ148,AJ148-12),IF(OR(AJ148&lt;12,AJ148=24),"am","pm")),"")</f>
        <v>11.3am-5pm</v>
      </c>
      <c r="AR148" s="1" t="s">
        <v>1302</v>
      </c>
      <c r="AV148" s="4" t="s">
        <v>28</v>
      </c>
      <c r="AW148" s="4" t="s">
        <v>29</v>
      </c>
      <c r="AX148" s="8" t="str">
        <f t="shared" ref="AX148" si="275">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8" t="str">
        <f t="shared" ref="AY148" si="276">IF(AS148&gt;0,"&lt;img src=@img/outdoor.png@&gt;","")</f>
        <v/>
      </c>
      <c r="AZ148" t="str">
        <f t="shared" ref="AZ148" si="277">IF(AT148&gt;0,"&lt;img src=@img/pets.png@&gt;","")</f>
        <v/>
      </c>
      <c r="BA148" t="str">
        <f t="shared" ref="BA148" si="278">IF(AU148="hard","&lt;img src=@img/hard.png@&gt;",IF(AU148="medium","&lt;img src=@img/medium.png@&gt;",IF(AU148="easy","&lt;img src=@img/easy.png@&gt;","")))</f>
        <v/>
      </c>
      <c r="BB148" t="str">
        <f t="shared" ref="BB148" si="279">IF(AV148="true","&lt;img src=@img/drinkicon.png@&gt;","")</f>
        <v>&lt;img src=@img/drinkicon.png@&gt;</v>
      </c>
      <c r="BC148" t="str">
        <f t="shared" ref="BC148" si="280">IF(AW148="true","&lt;img src=@img/foodicon.png@&gt;","")</f>
        <v/>
      </c>
      <c r="BD148" t="str">
        <f t="shared" ref="BD148" si="281">CONCATENATE(AY148,AZ148,BA148,BB148,BC148,BK148)</f>
        <v>&lt;img src=@img/drinkicon.png@&gt;</v>
      </c>
      <c r="BE148" t="str">
        <f t="shared" ref="BE148" si="282">CONCATENATE(IF(AS148&gt;0,"outdoor ",""),IF(AT148&gt;0,"pet ",""),IF(AV148="true","drink ",""),IF(AW148="true","food ",""),AU148," ",E148," ",C148,IF(BJ148=TRUE," kid",""))</f>
        <v>drink  med Washington</v>
      </c>
      <c r="BF148" t="str">
        <f t="shared" si="252"/>
        <v>Washington Park</v>
      </c>
      <c r="BG148">
        <v>39.690524099999998</v>
      </c>
      <c r="BH148">
        <v>-104.9806818</v>
      </c>
      <c r="BI148" t="str">
        <f t="shared" si="253"/>
        <v>[39.6905241,-104.9806818],</v>
      </c>
    </row>
    <row r="149" spans="2:64" ht="18.75" customHeight="1">
      <c r="B149" t="s">
        <v>105</v>
      </c>
      <c r="C149" t="s">
        <v>612</v>
      </c>
      <c r="E149" t="s">
        <v>1049</v>
      </c>
      <c r="G149" t="s">
        <v>479</v>
      </c>
      <c r="H149" t="s">
        <v>411</v>
      </c>
      <c r="I149" t="s">
        <v>413</v>
      </c>
      <c r="J149" t="s">
        <v>418</v>
      </c>
      <c r="K149" t="s">
        <v>414</v>
      </c>
      <c r="L149" t="s">
        <v>418</v>
      </c>
      <c r="M149" t="s">
        <v>414</v>
      </c>
      <c r="N149" t="s">
        <v>418</v>
      </c>
      <c r="O149" t="s">
        <v>414</v>
      </c>
      <c r="P149" t="s">
        <v>418</v>
      </c>
      <c r="Q149" t="s">
        <v>414</v>
      </c>
      <c r="R149" t="s">
        <v>418</v>
      </c>
      <c r="S149" t="s">
        <v>414</v>
      </c>
      <c r="T149" t="s">
        <v>411</v>
      </c>
      <c r="U149" t="s">
        <v>413</v>
      </c>
      <c r="V149" t="s">
        <v>315</v>
      </c>
      <c r="W149">
        <f t="shared" si="223"/>
        <v>15</v>
      </c>
      <c r="X149">
        <f t="shared" si="224"/>
        <v>18</v>
      </c>
      <c r="Y149">
        <f t="shared" si="225"/>
        <v>16</v>
      </c>
      <c r="Z149">
        <f t="shared" si="226"/>
        <v>19</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15</v>
      </c>
      <c r="AJ149">
        <f t="shared" si="236"/>
        <v>18</v>
      </c>
      <c r="AK149" t="str">
        <f t="shared" si="237"/>
        <v>3pm-6pm</v>
      </c>
      <c r="AL149" t="str">
        <f t="shared" si="238"/>
        <v>4pm-7pm</v>
      </c>
      <c r="AM149" t="str">
        <f t="shared" si="239"/>
        <v>4pm-7pm</v>
      </c>
      <c r="AN149" t="str">
        <f t="shared" si="240"/>
        <v>4pm-7pm</v>
      </c>
      <c r="AO149" t="str">
        <f t="shared" si="241"/>
        <v>4pm-7pm</v>
      </c>
      <c r="AP149" t="str">
        <f t="shared" si="242"/>
        <v>4pm-7pm</v>
      </c>
      <c r="AQ149" t="str">
        <f t="shared" si="243"/>
        <v>3pm-6pm</v>
      </c>
      <c r="AR149" s="1" t="s">
        <v>663</v>
      </c>
      <c r="AV149" s="4" t="s">
        <v>28</v>
      </c>
      <c r="AW149" s="4" t="s">
        <v>28</v>
      </c>
      <c r="AX149"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9" t="str">
        <f t="shared" si="245"/>
        <v/>
      </c>
      <c r="AZ149" t="str">
        <f t="shared" si="246"/>
        <v/>
      </c>
      <c r="BA149" t="str">
        <f t="shared" si="247"/>
        <v/>
      </c>
      <c r="BB149" t="str">
        <f t="shared" si="248"/>
        <v>&lt;img src=@img/drinkicon.png@&gt;</v>
      </c>
      <c r="BC149" t="str">
        <f t="shared" si="249"/>
        <v>&lt;img src=@img/foodicon.png@&gt;</v>
      </c>
      <c r="BD149" t="str">
        <f t="shared" si="250"/>
        <v>&lt;img src=@img/drinkicon.png@&gt;&lt;img src=@img/foodicon.png@&gt;</v>
      </c>
      <c r="BE149" t="str">
        <f t="shared" si="251"/>
        <v>drink food  med city</v>
      </c>
      <c r="BF149" t="str">
        <f t="shared" si="252"/>
        <v>City Park</v>
      </c>
      <c r="BG149">
        <v>39.740251999999998</v>
      </c>
      <c r="BH149">
        <v>-104.972336</v>
      </c>
      <c r="BI149" t="str">
        <f t="shared" si="253"/>
        <v>[39.740252,-104.972336],</v>
      </c>
      <c r="BK149" t="str">
        <f>IF(BJ149&gt;0,"&lt;img src=@img/kidicon.png@&gt;","")</f>
        <v/>
      </c>
      <c r="BL149" s="7"/>
    </row>
    <row r="150" spans="2:64" ht="18.75" customHeight="1">
      <c r="B150" t="s">
        <v>1250</v>
      </c>
      <c r="C150" t="s">
        <v>266</v>
      </c>
      <c r="E150" t="s">
        <v>1049</v>
      </c>
      <c r="G150" t="s">
        <v>1248</v>
      </c>
      <c r="H150">
        <v>1100</v>
      </c>
      <c r="I150">
        <v>2100</v>
      </c>
      <c r="J150">
        <v>1100</v>
      </c>
      <c r="K150">
        <v>2100</v>
      </c>
      <c r="L150">
        <v>1600</v>
      </c>
      <c r="M150">
        <v>1900</v>
      </c>
      <c r="N150">
        <v>1600</v>
      </c>
      <c r="O150">
        <v>1900</v>
      </c>
      <c r="P150">
        <v>1600</v>
      </c>
      <c r="Q150">
        <v>1900</v>
      </c>
      <c r="R150">
        <v>1600</v>
      </c>
      <c r="S150">
        <v>1900</v>
      </c>
      <c r="T150">
        <v>1600</v>
      </c>
      <c r="U150">
        <v>1900</v>
      </c>
      <c r="V150" t="s">
        <v>1251</v>
      </c>
      <c r="W150">
        <f t="shared" si="223"/>
        <v>11</v>
      </c>
      <c r="X150">
        <f t="shared" si="224"/>
        <v>21</v>
      </c>
      <c r="Y150">
        <f t="shared" si="225"/>
        <v>11</v>
      </c>
      <c r="Z150">
        <f t="shared" si="226"/>
        <v>21</v>
      </c>
      <c r="AA150">
        <f t="shared" si="227"/>
        <v>16</v>
      </c>
      <c r="AB150">
        <f t="shared" si="228"/>
        <v>19</v>
      </c>
      <c r="AC150">
        <f t="shared" si="229"/>
        <v>16</v>
      </c>
      <c r="AD150">
        <f t="shared" si="230"/>
        <v>19</v>
      </c>
      <c r="AE150">
        <f t="shared" si="231"/>
        <v>16</v>
      </c>
      <c r="AF150">
        <f t="shared" si="232"/>
        <v>19</v>
      </c>
      <c r="AG150">
        <f t="shared" si="233"/>
        <v>16</v>
      </c>
      <c r="AH150">
        <f t="shared" si="234"/>
        <v>19</v>
      </c>
      <c r="AI150">
        <f t="shared" si="235"/>
        <v>16</v>
      </c>
      <c r="AJ150">
        <f t="shared" si="236"/>
        <v>19</v>
      </c>
      <c r="AK150" t="str">
        <f t="shared" si="237"/>
        <v>11am-9pm</v>
      </c>
      <c r="AL150" t="str">
        <f t="shared" si="238"/>
        <v>11am-9pm</v>
      </c>
      <c r="AM150" t="str">
        <f t="shared" si="239"/>
        <v>4pm-7pm</v>
      </c>
      <c r="AN150" t="str">
        <f t="shared" si="240"/>
        <v>4pm-7pm</v>
      </c>
      <c r="AO150" t="str">
        <f t="shared" si="241"/>
        <v>4pm-7pm</v>
      </c>
      <c r="AP150" t="str">
        <f t="shared" si="242"/>
        <v>4pm-7pm</v>
      </c>
      <c r="AQ150" t="str">
        <f t="shared" si="243"/>
        <v>4pm-7pm</v>
      </c>
      <c r="AV150" s="4" t="s">
        <v>28</v>
      </c>
      <c r="AW150" s="4" t="s">
        <v>29</v>
      </c>
      <c r="AX150"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0" t="str">
        <f t="shared" si="245"/>
        <v/>
      </c>
      <c r="AZ150" t="str">
        <f t="shared" si="246"/>
        <v/>
      </c>
      <c r="BA150" t="str">
        <f t="shared" si="247"/>
        <v/>
      </c>
      <c r="BB150" t="str">
        <f t="shared" si="248"/>
        <v>&lt;img src=@img/drinkicon.png@&gt;</v>
      </c>
      <c r="BC150" t="str">
        <f t="shared" si="249"/>
        <v/>
      </c>
      <c r="BD150" t="str">
        <f t="shared" si="250"/>
        <v>&lt;img src=@img/drinkicon.png@&gt;</v>
      </c>
      <c r="BE150" t="str">
        <f t="shared" si="251"/>
        <v>drink  med RiNo</v>
      </c>
      <c r="BF150" t="str">
        <f t="shared" si="252"/>
        <v>RiNo</v>
      </c>
      <c r="BG150">
        <v>39.769440000000003</v>
      </c>
      <c r="BH150">
        <v>-104.97676</v>
      </c>
      <c r="BI150" t="str">
        <f t="shared" si="253"/>
        <v>[39.76944,-104.97676],</v>
      </c>
    </row>
    <row r="151" spans="2:64" ht="18.75" customHeight="1">
      <c r="B151" t="s">
        <v>191</v>
      </c>
      <c r="C151" t="s">
        <v>297</v>
      </c>
      <c r="E151" t="s">
        <v>1049</v>
      </c>
      <c r="G151" t="s">
        <v>564</v>
      </c>
      <c r="J151" t="s">
        <v>411</v>
      </c>
      <c r="K151" t="s">
        <v>413</v>
      </c>
      <c r="L151">
        <v>1500</v>
      </c>
      <c r="M151">
        <v>1800</v>
      </c>
      <c r="N151" t="s">
        <v>411</v>
      </c>
      <c r="O151" t="s">
        <v>413</v>
      </c>
      <c r="P151">
        <v>1500</v>
      </c>
      <c r="Q151">
        <v>1800</v>
      </c>
      <c r="R151">
        <v>1500</v>
      </c>
      <c r="S151">
        <v>1800</v>
      </c>
      <c r="V151" t="s">
        <v>1299</v>
      </c>
      <c r="W151" t="str">
        <f t="shared" si="223"/>
        <v/>
      </c>
      <c r="X151" t="str">
        <f t="shared" si="224"/>
        <v/>
      </c>
      <c r="Y151">
        <f t="shared" si="225"/>
        <v>15</v>
      </c>
      <c r="Z151">
        <f t="shared" si="226"/>
        <v>18</v>
      </c>
      <c r="AA151">
        <f t="shared" si="227"/>
        <v>15</v>
      </c>
      <c r="AB151">
        <f t="shared" si="228"/>
        <v>18</v>
      </c>
      <c r="AC151">
        <f t="shared" si="229"/>
        <v>15</v>
      </c>
      <c r="AD151">
        <f t="shared" si="230"/>
        <v>18</v>
      </c>
      <c r="AE151">
        <f t="shared" si="231"/>
        <v>15</v>
      </c>
      <c r="AF151">
        <f t="shared" si="232"/>
        <v>18</v>
      </c>
      <c r="AG151">
        <f t="shared" si="233"/>
        <v>15</v>
      </c>
      <c r="AH151">
        <f t="shared" si="234"/>
        <v>18</v>
      </c>
      <c r="AI151" t="str">
        <f t="shared" si="235"/>
        <v/>
      </c>
      <c r="AJ151" t="str">
        <f t="shared" si="236"/>
        <v/>
      </c>
      <c r="AK151" t="str">
        <f t="shared" si="237"/>
        <v/>
      </c>
      <c r="AL151" t="str">
        <f t="shared" si="238"/>
        <v>3pm-6pm</v>
      </c>
      <c r="AM151" t="str">
        <f t="shared" si="239"/>
        <v>3pm-6pm</v>
      </c>
      <c r="AN151" t="str">
        <f t="shared" si="240"/>
        <v>3pm-6pm</v>
      </c>
      <c r="AO151" t="str">
        <f t="shared" si="241"/>
        <v>3pm-6pm</v>
      </c>
      <c r="AP151" t="str">
        <f t="shared" si="242"/>
        <v>3pm-6pm</v>
      </c>
      <c r="AQ151" t="str">
        <f t="shared" si="243"/>
        <v/>
      </c>
      <c r="AR151" s="10" t="s">
        <v>744</v>
      </c>
      <c r="AV151" s="4" t="s">
        <v>28</v>
      </c>
      <c r="AW151" s="4" t="s">
        <v>28</v>
      </c>
      <c r="AX151"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1" t="str">
        <f t="shared" si="245"/>
        <v/>
      </c>
      <c r="AZ151" t="str">
        <f t="shared" si="246"/>
        <v/>
      </c>
      <c r="BA151" t="str">
        <f t="shared" si="247"/>
        <v/>
      </c>
      <c r="BB151" t="str">
        <f t="shared" si="248"/>
        <v>&lt;img src=@img/drinkicon.png@&gt;</v>
      </c>
      <c r="BC151" t="str">
        <f t="shared" si="249"/>
        <v>&lt;img src=@img/foodicon.png@&gt;</v>
      </c>
      <c r="BD151" t="str">
        <f t="shared" si="250"/>
        <v>&lt;img src=@img/drinkicon.png@&gt;&lt;img src=@img/foodicon.png@&gt;</v>
      </c>
      <c r="BE151" t="str">
        <f t="shared" si="251"/>
        <v>drink food  med Downtown</v>
      </c>
      <c r="BF151" t="str">
        <f t="shared" si="252"/>
        <v>Downtown</v>
      </c>
      <c r="BG151">
        <v>39.744905000000003</v>
      </c>
      <c r="BH151">
        <v>-104.987854</v>
      </c>
      <c r="BI151" t="str">
        <f t="shared" si="253"/>
        <v>[39.744905,-104.987854],</v>
      </c>
      <c r="BK151" t="str">
        <f t="shared" ref="BK151:BK156" si="283">IF(BJ151&gt;0,"&lt;img src=@img/kidicon.png@&gt;","")</f>
        <v/>
      </c>
      <c r="BL151" s="7"/>
    </row>
    <row r="152" spans="2:64" ht="18.75" customHeight="1">
      <c r="B152" t="s">
        <v>106</v>
      </c>
      <c r="C152" t="s">
        <v>610</v>
      </c>
      <c r="E152" t="s">
        <v>1049</v>
      </c>
      <c r="G152" t="s">
        <v>480</v>
      </c>
      <c r="J152" t="s">
        <v>418</v>
      </c>
      <c r="K152" t="s">
        <v>413</v>
      </c>
      <c r="L152" t="s">
        <v>418</v>
      </c>
      <c r="M152" t="s">
        <v>413</v>
      </c>
      <c r="N152" t="s">
        <v>418</v>
      </c>
      <c r="O152" t="s">
        <v>413</v>
      </c>
      <c r="P152" t="s">
        <v>418</v>
      </c>
      <c r="Q152" t="s">
        <v>413</v>
      </c>
      <c r="R152" t="s">
        <v>418</v>
      </c>
      <c r="S152" t="s">
        <v>413</v>
      </c>
      <c r="V152" t="s">
        <v>316</v>
      </c>
      <c r="W152" t="str">
        <f t="shared" si="223"/>
        <v/>
      </c>
      <c r="X152" t="str">
        <f t="shared" si="224"/>
        <v/>
      </c>
      <c r="Y152">
        <f t="shared" si="225"/>
        <v>16</v>
      </c>
      <c r="Z152">
        <f t="shared" si="226"/>
        <v>18</v>
      </c>
      <c r="AA152">
        <f t="shared" si="227"/>
        <v>16</v>
      </c>
      <c r="AB152">
        <f t="shared" si="228"/>
        <v>18</v>
      </c>
      <c r="AC152">
        <f t="shared" si="229"/>
        <v>16</v>
      </c>
      <c r="AD152">
        <f t="shared" si="230"/>
        <v>18</v>
      </c>
      <c r="AE152">
        <f t="shared" si="231"/>
        <v>16</v>
      </c>
      <c r="AF152">
        <f t="shared" si="232"/>
        <v>18</v>
      </c>
      <c r="AG152">
        <f t="shared" si="233"/>
        <v>16</v>
      </c>
      <c r="AH152">
        <f t="shared" si="234"/>
        <v>18</v>
      </c>
      <c r="AI152" t="str">
        <f t="shared" si="235"/>
        <v/>
      </c>
      <c r="AJ152" t="str">
        <f t="shared" si="236"/>
        <v/>
      </c>
      <c r="AK152" t="str">
        <f t="shared" si="237"/>
        <v/>
      </c>
      <c r="AL152" t="str">
        <f t="shared" si="238"/>
        <v>4pm-6pm</v>
      </c>
      <c r="AM152" t="str">
        <f t="shared" si="239"/>
        <v>4pm-6pm</v>
      </c>
      <c r="AN152" t="str">
        <f t="shared" si="240"/>
        <v>4pm-6pm</v>
      </c>
      <c r="AO152" t="str">
        <f t="shared" si="241"/>
        <v>4pm-6pm</v>
      </c>
      <c r="AP152" t="str">
        <f t="shared" si="242"/>
        <v>4pm-6pm</v>
      </c>
      <c r="AQ152" t="str">
        <f t="shared" si="243"/>
        <v/>
      </c>
      <c r="AR152" s="1" t="s">
        <v>664</v>
      </c>
      <c r="AV152" s="4" t="s">
        <v>28</v>
      </c>
      <c r="AW152" s="4" t="s">
        <v>29</v>
      </c>
      <c r="AX152"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med Cherry</v>
      </c>
      <c r="BF152" t="str">
        <f t="shared" si="252"/>
        <v>Cherry Creek</v>
      </c>
      <c r="BG152">
        <v>39.720790000000001</v>
      </c>
      <c r="BH152">
        <v>-104.95560399999999</v>
      </c>
      <c r="BI152" t="str">
        <f t="shared" si="253"/>
        <v>[39.72079,-104.955604],</v>
      </c>
      <c r="BK152" t="str">
        <f t="shared" si="283"/>
        <v/>
      </c>
      <c r="BL152" s="7"/>
    </row>
    <row r="153" spans="2:64" ht="18.75" customHeight="1">
      <c r="B153" t="s">
        <v>107</v>
      </c>
      <c r="C153" t="s">
        <v>308</v>
      </c>
      <c r="E153" t="s">
        <v>1051</v>
      </c>
      <c r="G153" t="s">
        <v>481</v>
      </c>
      <c r="H153" t="s">
        <v>418</v>
      </c>
      <c r="I153" t="s">
        <v>414</v>
      </c>
      <c r="J153" t="s">
        <v>418</v>
      </c>
      <c r="K153" t="s">
        <v>414</v>
      </c>
      <c r="L153" t="s">
        <v>418</v>
      </c>
      <c r="M153" t="s">
        <v>414</v>
      </c>
      <c r="N153" t="s">
        <v>418</v>
      </c>
      <c r="O153" t="s">
        <v>414</v>
      </c>
      <c r="P153" t="s">
        <v>418</v>
      </c>
      <c r="Q153" t="s">
        <v>414</v>
      </c>
      <c r="R153" t="s">
        <v>418</v>
      </c>
      <c r="S153" t="s">
        <v>414</v>
      </c>
      <c r="T153" t="s">
        <v>418</v>
      </c>
      <c r="U153" t="s">
        <v>414</v>
      </c>
      <c r="V153" t="s">
        <v>317</v>
      </c>
      <c r="W153">
        <f t="shared" si="223"/>
        <v>16</v>
      </c>
      <c r="X153">
        <f t="shared" si="224"/>
        <v>19</v>
      </c>
      <c r="Y153">
        <f t="shared" si="225"/>
        <v>16</v>
      </c>
      <c r="Z153">
        <f t="shared" si="226"/>
        <v>19</v>
      </c>
      <c r="AA153">
        <f t="shared" si="227"/>
        <v>16</v>
      </c>
      <c r="AB153">
        <f t="shared" si="228"/>
        <v>19</v>
      </c>
      <c r="AC153">
        <f t="shared" si="229"/>
        <v>16</v>
      </c>
      <c r="AD153">
        <f t="shared" si="230"/>
        <v>19</v>
      </c>
      <c r="AE153">
        <f t="shared" si="231"/>
        <v>16</v>
      </c>
      <c r="AF153">
        <f t="shared" si="232"/>
        <v>19</v>
      </c>
      <c r="AG153">
        <f t="shared" si="233"/>
        <v>16</v>
      </c>
      <c r="AH153">
        <f t="shared" si="234"/>
        <v>19</v>
      </c>
      <c r="AI153">
        <f t="shared" si="235"/>
        <v>16</v>
      </c>
      <c r="AJ153">
        <f t="shared" si="236"/>
        <v>19</v>
      </c>
      <c r="AK153" t="str">
        <f t="shared" si="237"/>
        <v>4pm-7pm</v>
      </c>
      <c r="AL153" t="str">
        <f t="shared" si="238"/>
        <v>4pm-7pm</v>
      </c>
      <c r="AM153" t="str">
        <f t="shared" si="239"/>
        <v>4pm-7pm</v>
      </c>
      <c r="AN153" t="str">
        <f t="shared" si="240"/>
        <v>4pm-7pm</v>
      </c>
      <c r="AO153" t="str">
        <f t="shared" si="241"/>
        <v>4pm-7pm</v>
      </c>
      <c r="AP153" t="str">
        <f t="shared" si="242"/>
        <v>4pm-7pm</v>
      </c>
      <c r="AQ153" t="str">
        <f t="shared" si="243"/>
        <v>4pm-7pm</v>
      </c>
      <c r="AR153" s="1" t="s">
        <v>665</v>
      </c>
      <c r="AV153" s="4" t="s">
        <v>28</v>
      </c>
      <c r="AW153" s="4" t="s">
        <v>29</v>
      </c>
      <c r="AX153"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Ballpark</v>
      </c>
      <c r="BF153" t="str">
        <f t="shared" si="252"/>
        <v>Ballpark</v>
      </c>
      <c r="BG153">
        <v>39.752896999999997</v>
      </c>
      <c r="BH153">
        <v>-104.991894</v>
      </c>
      <c r="BI153" t="str">
        <f t="shared" si="253"/>
        <v>[39.752897,-104.991894],</v>
      </c>
      <c r="BK153" t="str">
        <f t="shared" si="283"/>
        <v/>
      </c>
      <c r="BL153" s="7"/>
    </row>
    <row r="154" spans="2:64" ht="18.75" customHeight="1">
      <c r="B154" t="s">
        <v>900</v>
      </c>
      <c r="C154" t="s">
        <v>294</v>
      </c>
      <c r="E154" t="s">
        <v>1051</v>
      </c>
      <c r="G154" s="8" t="s">
        <v>901</v>
      </c>
      <c r="J154">
        <v>1500</v>
      </c>
      <c r="K154">
        <v>2400</v>
      </c>
      <c r="L154">
        <v>1500</v>
      </c>
      <c r="M154">
        <v>1900</v>
      </c>
      <c r="N154">
        <v>1500</v>
      </c>
      <c r="O154">
        <v>1900</v>
      </c>
      <c r="P154">
        <v>1500</v>
      </c>
      <c r="Q154">
        <v>1900</v>
      </c>
      <c r="R154">
        <v>1500</v>
      </c>
      <c r="S154">
        <v>1900</v>
      </c>
      <c r="T154">
        <v>1500</v>
      </c>
      <c r="U154">
        <v>1900</v>
      </c>
      <c r="V154" t="s">
        <v>1004</v>
      </c>
      <c r="W154" t="str">
        <f t="shared" si="223"/>
        <v/>
      </c>
      <c r="X154" t="str">
        <f t="shared" si="224"/>
        <v/>
      </c>
      <c r="Y154">
        <f t="shared" si="225"/>
        <v>15</v>
      </c>
      <c r="Z154">
        <f t="shared" si="226"/>
        <v>24</v>
      </c>
      <c r="AA154">
        <f t="shared" si="227"/>
        <v>15</v>
      </c>
      <c r="AB154">
        <f t="shared" si="228"/>
        <v>19</v>
      </c>
      <c r="AC154">
        <f t="shared" si="229"/>
        <v>15</v>
      </c>
      <c r="AD154">
        <f t="shared" si="230"/>
        <v>19</v>
      </c>
      <c r="AE154">
        <f t="shared" si="231"/>
        <v>15</v>
      </c>
      <c r="AF154">
        <f t="shared" si="232"/>
        <v>19</v>
      </c>
      <c r="AG154">
        <f t="shared" si="233"/>
        <v>15</v>
      </c>
      <c r="AH154">
        <f t="shared" si="234"/>
        <v>19</v>
      </c>
      <c r="AI154">
        <f t="shared" si="235"/>
        <v>15</v>
      </c>
      <c r="AJ154">
        <f t="shared" si="236"/>
        <v>19</v>
      </c>
      <c r="AK154" t="str">
        <f t="shared" si="237"/>
        <v/>
      </c>
      <c r="AL154" t="str">
        <f t="shared" si="238"/>
        <v>3pm-12am</v>
      </c>
      <c r="AM154" t="str">
        <f t="shared" si="239"/>
        <v>3pm-7pm</v>
      </c>
      <c r="AN154" t="str">
        <f t="shared" si="240"/>
        <v>3pm-7pm</v>
      </c>
      <c r="AO154" t="str">
        <f t="shared" si="241"/>
        <v>3pm-7pm</v>
      </c>
      <c r="AP154" t="str">
        <f t="shared" si="242"/>
        <v>3pm-7pm</v>
      </c>
      <c r="AQ154" t="str">
        <f t="shared" si="243"/>
        <v>3pm-7pm</v>
      </c>
      <c r="AR154" t="s">
        <v>1003</v>
      </c>
      <c r="AV154" s="4" t="s">
        <v>28</v>
      </c>
      <c r="AW154" s="4" t="s">
        <v>29</v>
      </c>
      <c r="AX154"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4" t="str">
        <f t="shared" si="245"/>
        <v/>
      </c>
      <c r="AZ154" t="str">
        <f t="shared" si="246"/>
        <v/>
      </c>
      <c r="BA154" t="str">
        <f t="shared" si="247"/>
        <v/>
      </c>
      <c r="BB154" t="str">
        <f t="shared" si="248"/>
        <v>&lt;img src=@img/drinkicon.png@&gt;</v>
      </c>
      <c r="BC154" t="str">
        <f t="shared" si="249"/>
        <v/>
      </c>
      <c r="BD154" t="str">
        <f t="shared" si="250"/>
        <v>&lt;img src=@img/drinkicon.png@&gt;</v>
      </c>
      <c r="BE154" t="str">
        <f t="shared" si="251"/>
        <v>drink  low Uptown</v>
      </c>
      <c r="BF154" t="str">
        <f t="shared" si="252"/>
        <v>Uptown</v>
      </c>
      <c r="BG154">
        <v>39.740530999999997</v>
      </c>
      <c r="BH154">
        <v>-104.97261</v>
      </c>
      <c r="BI154" t="str">
        <f t="shared" si="253"/>
        <v>[39.740531,-104.97261],</v>
      </c>
      <c r="BK154" t="str">
        <f t="shared" si="283"/>
        <v/>
      </c>
    </row>
    <row r="155" spans="2:64" ht="18.75" customHeight="1">
      <c r="B155" t="s">
        <v>820</v>
      </c>
      <c r="C155" t="s">
        <v>813</v>
      </c>
      <c r="E155" t="s">
        <v>1049</v>
      </c>
      <c r="G155" s="8" t="s">
        <v>821</v>
      </c>
      <c r="H155">
        <v>2100</v>
      </c>
      <c r="I155">
        <v>2400</v>
      </c>
      <c r="J155">
        <v>1500</v>
      </c>
      <c r="K155">
        <v>1800</v>
      </c>
      <c r="L155">
        <v>1500</v>
      </c>
      <c r="M155">
        <v>1800</v>
      </c>
      <c r="N155">
        <v>1500</v>
      </c>
      <c r="O155">
        <v>1800</v>
      </c>
      <c r="P155">
        <v>1500</v>
      </c>
      <c r="Q155">
        <v>1800</v>
      </c>
      <c r="R155">
        <v>1500</v>
      </c>
      <c r="S155">
        <v>1800</v>
      </c>
      <c r="V155" s="8" t="s">
        <v>943</v>
      </c>
      <c r="W155">
        <f t="shared" si="223"/>
        <v>21</v>
      </c>
      <c r="X155">
        <f t="shared" si="224"/>
        <v>24</v>
      </c>
      <c r="Y155">
        <f t="shared" si="225"/>
        <v>15</v>
      </c>
      <c r="Z155">
        <f t="shared" si="226"/>
        <v>18</v>
      </c>
      <c r="AA155">
        <f t="shared" si="227"/>
        <v>15</v>
      </c>
      <c r="AB155">
        <f t="shared" si="228"/>
        <v>18</v>
      </c>
      <c r="AC155">
        <f t="shared" si="229"/>
        <v>15</v>
      </c>
      <c r="AD155">
        <f t="shared" si="230"/>
        <v>18</v>
      </c>
      <c r="AE155">
        <f t="shared" si="231"/>
        <v>15</v>
      </c>
      <c r="AF155">
        <f t="shared" si="232"/>
        <v>18</v>
      </c>
      <c r="AG155">
        <f t="shared" si="233"/>
        <v>15</v>
      </c>
      <c r="AH155">
        <f t="shared" si="234"/>
        <v>18</v>
      </c>
      <c r="AI155" t="str">
        <f t="shared" si="235"/>
        <v/>
      </c>
      <c r="AJ155" t="str">
        <f t="shared" si="236"/>
        <v/>
      </c>
      <c r="AK155" t="str">
        <f t="shared" si="237"/>
        <v>9pm-12am</v>
      </c>
      <c r="AL155" t="str">
        <f t="shared" si="238"/>
        <v>3pm-6pm</v>
      </c>
      <c r="AM155" t="str">
        <f t="shared" si="239"/>
        <v>3pm-6pm</v>
      </c>
      <c r="AN155" t="str">
        <f t="shared" si="240"/>
        <v>3pm-6pm</v>
      </c>
      <c r="AO155" t="str">
        <f t="shared" si="241"/>
        <v>3pm-6pm</v>
      </c>
      <c r="AP155" t="str">
        <f t="shared" si="242"/>
        <v>3pm-6pm</v>
      </c>
      <c r="AQ155" t="str">
        <f t="shared" si="243"/>
        <v/>
      </c>
      <c r="AR155" s="13" t="s">
        <v>942</v>
      </c>
      <c r="AV155" s="4" t="s">
        <v>28</v>
      </c>
      <c r="AW155" s="4" t="s">
        <v>28</v>
      </c>
      <c r="AX155"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5" t="str">
        <f t="shared" si="245"/>
        <v/>
      </c>
      <c r="AZ155" t="str">
        <f t="shared" si="246"/>
        <v/>
      </c>
      <c r="BA155" t="str">
        <f t="shared" si="247"/>
        <v/>
      </c>
      <c r="BB155" t="str">
        <f t="shared" si="248"/>
        <v>&lt;img src=@img/drinkicon.png@&gt;</v>
      </c>
      <c r="BC155" t="str">
        <f t="shared" si="249"/>
        <v>&lt;img src=@img/foodicon.png@&gt;</v>
      </c>
      <c r="BD155" t="str">
        <f t="shared" si="250"/>
        <v>&lt;img src=@img/drinkicon.png@&gt;&lt;img src=@img/foodicon.png@&gt;</v>
      </c>
      <c r="BE155" t="str">
        <f t="shared" si="251"/>
        <v>drink food  med aurora</v>
      </c>
      <c r="BF155" t="str">
        <f t="shared" si="252"/>
        <v>Aurora</v>
      </c>
      <c r="BG155">
        <v>39.601990000000001</v>
      </c>
      <c r="BH155">
        <v>-104.707764</v>
      </c>
      <c r="BI155" t="str">
        <f t="shared" si="253"/>
        <v>[39.60199,-104.707764],</v>
      </c>
      <c r="BK155" t="str">
        <f t="shared" si="283"/>
        <v/>
      </c>
    </row>
    <row r="156" spans="2:64" ht="18.75" customHeight="1">
      <c r="B156" t="s">
        <v>840</v>
      </c>
      <c r="C156" t="s">
        <v>813</v>
      </c>
      <c r="E156" t="s">
        <v>1049</v>
      </c>
      <c r="G156" s="8" t="s">
        <v>841</v>
      </c>
      <c r="H156">
        <v>1400</v>
      </c>
      <c r="I156">
        <v>1830</v>
      </c>
      <c r="J156">
        <v>1400</v>
      </c>
      <c r="K156">
        <v>1830</v>
      </c>
      <c r="L156">
        <v>1400</v>
      </c>
      <c r="M156">
        <v>1830</v>
      </c>
      <c r="N156">
        <v>1400</v>
      </c>
      <c r="O156">
        <v>1830</v>
      </c>
      <c r="P156">
        <v>1400</v>
      </c>
      <c r="Q156">
        <v>1830</v>
      </c>
      <c r="R156">
        <v>1400</v>
      </c>
      <c r="S156">
        <v>1830</v>
      </c>
      <c r="T156">
        <v>1400</v>
      </c>
      <c r="U156">
        <v>1830</v>
      </c>
      <c r="V156" t="s">
        <v>960</v>
      </c>
      <c r="W156">
        <f t="shared" si="223"/>
        <v>14</v>
      </c>
      <c r="X156">
        <f t="shared" si="224"/>
        <v>18.3</v>
      </c>
      <c r="Y156">
        <f t="shared" si="225"/>
        <v>14</v>
      </c>
      <c r="Z156">
        <f t="shared" si="226"/>
        <v>18.3</v>
      </c>
      <c r="AA156">
        <f t="shared" si="227"/>
        <v>14</v>
      </c>
      <c r="AB156">
        <f t="shared" si="228"/>
        <v>18.3</v>
      </c>
      <c r="AC156">
        <f t="shared" si="229"/>
        <v>14</v>
      </c>
      <c r="AD156">
        <f t="shared" si="230"/>
        <v>18.3</v>
      </c>
      <c r="AE156">
        <f t="shared" si="231"/>
        <v>14</v>
      </c>
      <c r="AF156">
        <f t="shared" si="232"/>
        <v>18.3</v>
      </c>
      <c r="AG156">
        <f t="shared" si="233"/>
        <v>14</v>
      </c>
      <c r="AH156">
        <f t="shared" si="234"/>
        <v>18.3</v>
      </c>
      <c r="AI156">
        <f t="shared" si="235"/>
        <v>14</v>
      </c>
      <c r="AJ156">
        <f t="shared" si="236"/>
        <v>18.3</v>
      </c>
      <c r="AK156" t="str">
        <f t="shared" si="237"/>
        <v>2pm-6.3pm</v>
      </c>
      <c r="AL156" t="str">
        <f t="shared" si="238"/>
        <v>2pm-6.3pm</v>
      </c>
      <c r="AM156" t="str">
        <f t="shared" si="239"/>
        <v>2pm-6.3pm</v>
      </c>
      <c r="AN156" t="str">
        <f t="shared" si="240"/>
        <v>2pm-6.3pm</v>
      </c>
      <c r="AO156" t="str">
        <f t="shared" si="241"/>
        <v>2pm-6.3pm</v>
      </c>
      <c r="AP156" t="str">
        <f t="shared" si="242"/>
        <v>2pm-6.3pm</v>
      </c>
      <c r="AQ156" t="str">
        <f t="shared" si="243"/>
        <v>2pm-6.3pm</v>
      </c>
      <c r="AR156" s="13" t="s">
        <v>959</v>
      </c>
      <c r="AV156" s="4" t="s">
        <v>28</v>
      </c>
      <c r="AW156" s="4" t="s">
        <v>29</v>
      </c>
      <c r="AX156"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aurora</v>
      </c>
      <c r="BF156" t="str">
        <f t="shared" si="252"/>
        <v>Aurora</v>
      </c>
      <c r="BG156">
        <v>39.674323999999999</v>
      </c>
      <c r="BH156">
        <v>-104.83219200000001</v>
      </c>
      <c r="BI156" t="str">
        <f t="shared" si="253"/>
        <v>[39.674324,-104.832192],</v>
      </c>
      <c r="BK156" t="str">
        <f t="shared" si="283"/>
        <v/>
      </c>
    </row>
    <row r="157" spans="2:64" ht="18.75" customHeight="1">
      <c r="B157" t="s">
        <v>1218</v>
      </c>
      <c r="C157" t="s">
        <v>1147</v>
      </c>
      <c r="E157" t="s">
        <v>1049</v>
      </c>
      <c r="G157" s="8" t="s">
        <v>1219</v>
      </c>
      <c r="J157">
        <v>1400</v>
      </c>
      <c r="K157">
        <v>1800</v>
      </c>
      <c r="L157">
        <v>1400</v>
      </c>
      <c r="M157">
        <v>1800</v>
      </c>
      <c r="N157">
        <v>1400</v>
      </c>
      <c r="O157">
        <v>1800</v>
      </c>
      <c r="P157">
        <v>1400</v>
      </c>
      <c r="Q157">
        <v>1800</v>
      </c>
      <c r="R157">
        <v>1400</v>
      </c>
      <c r="S157">
        <v>1800</v>
      </c>
      <c r="T157">
        <v>1400</v>
      </c>
      <c r="U157">
        <v>1800</v>
      </c>
      <c r="V157" t="s">
        <v>1305</v>
      </c>
      <c r="W157" t="str">
        <f t="shared" si="223"/>
        <v/>
      </c>
      <c r="X157" t="str">
        <f t="shared" si="224"/>
        <v/>
      </c>
      <c r="Y157">
        <f t="shared" si="225"/>
        <v>14</v>
      </c>
      <c r="Z157">
        <f t="shared" si="226"/>
        <v>18</v>
      </c>
      <c r="AA157">
        <f t="shared" si="227"/>
        <v>14</v>
      </c>
      <c r="AB157">
        <f t="shared" si="228"/>
        <v>18</v>
      </c>
      <c r="AC157">
        <f t="shared" si="229"/>
        <v>14</v>
      </c>
      <c r="AD157">
        <f t="shared" si="230"/>
        <v>18</v>
      </c>
      <c r="AE157">
        <f t="shared" si="231"/>
        <v>14</v>
      </c>
      <c r="AF157">
        <f t="shared" si="232"/>
        <v>18</v>
      </c>
      <c r="AG157">
        <f t="shared" si="233"/>
        <v>14</v>
      </c>
      <c r="AH157">
        <f t="shared" si="234"/>
        <v>18</v>
      </c>
      <c r="AI157">
        <f t="shared" si="235"/>
        <v>14</v>
      </c>
      <c r="AJ157">
        <f t="shared" si="236"/>
        <v>18</v>
      </c>
      <c r="AK157" t="str">
        <f t="shared" si="237"/>
        <v/>
      </c>
      <c r="AL157" t="str">
        <f t="shared" si="238"/>
        <v>2pm-6pm</v>
      </c>
      <c r="AM157" t="str">
        <f t="shared" si="239"/>
        <v>2pm-6pm</v>
      </c>
      <c r="AN157" t="str">
        <f t="shared" si="240"/>
        <v>2pm-6pm</v>
      </c>
      <c r="AO157" t="str">
        <f t="shared" si="241"/>
        <v>2pm-6pm</v>
      </c>
      <c r="AP157" t="str">
        <f t="shared" si="242"/>
        <v>2pm-6pm</v>
      </c>
      <c r="AQ157" t="str">
        <f t="shared" si="243"/>
        <v>2pm-6pm</v>
      </c>
      <c r="AR157" s="1" t="s">
        <v>1220</v>
      </c>
      <c r="AV157" s="4" t="s">
        <v>28</v>
      </c>
      <c r="AW157" s="4" t="b">
        <v>1</v>
      </c>
      <c r="AX157" s="8" t="str">
        <f t="shared" si="24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med lodo</v>
      </c>
      <c r="BF157" t="str">
        <f t="shared" si="252"/>
        <v>LoDo</v>
      </c>
      <c r="BG157">
        <v>39.750599899999997</v>
      </c>
      <c r="BH157">
        <v>-104.9994734</v>
      </c>
      <c r="BI157" t="str">
        <f t="shared" si="253"/>
        <v>[39.7505999,-104.9994734],</v>
      </c>
    </row>
    <row r="158" spans="2:64" ht="18.75" customHeight="1">
      <c r="B158" t="s">
        <v>108</v>
      </c>
      <c r="C158" t="s">
        <v>265</v>
      </c>
      <c r="E158" t="s">
        <v>1051</v>
      </c>
      <c r="G158" t="s">
        <v>482</v>
      </c>
      <c r="H158" t="s">
        <v>411</v>
      </c>
      <c r="I158" t="s">
        <v>425</v>
      </c>
      <c r="J158" t="s">
        <v>411</v>
      </c>
      <c r="K158" t="s">
        <v>425</v>
      </c>
      <c r="L158" t="s">
        <v>411</v>
      </c>
      <c r="M158" t="s">
        <v>425</v>
      </c>
      <c r="N158" t="s">
        <v>411</v>
      </c>
      <c r="O158" t="s">
        <v>425</v>
      </c>
      <c r="P158" t="s">
        <v>411</v>
      </c>
      <c r="Q158" t="s">
        <v>425</v>
      </c>
      <c r="R158" t="s">
        <v>411</v>
      </c>
      <c r="S158" t="s">
        <v>425</v>
      </c>
      <c r="T158" t="s">
        <v>411</v>
      </c>
      <c r="U158" t="s">
        <v>425</v>
      </c>
      <c r="V158" t="s">
        <v>318</v>
      </c>
      <c r="W158">
        <f t="shared" si="223"/>
        <v>15</v>
      </c>
      <c r="X158">
        <f t="shared" si="224"/>
        <v>20</v>
      </c>
      <c r="Y158">
        <f t="shared" si="225"/>
        <v>15</v>
      </c>
      <c r="Z158">
        <f t="shared" si="226"/>
        <v>20</v>
      </c>
      <c r="AA158">
        <f t="shared" si="227"/>
        <v>15</v>
      </c>
      <c r="AB158">
        <f t="shared" si="228"/>
        <v>20</v>
      </c>
      <c r="AC158">
        <f t="shared" si="229"/>
        <v>15</v>
      </c>
      <c r="AD158">
        <f t="shared" si="230"/>
        <v>20</v>
      </c>
      <c r="AE158">
        <f t="shared" si="231"/>
        <v>15</v>
      </c>
      <c r="AF158">
        <f t="shared" si="232"/>
        <v>20</v>
      </c>
      <c r="AG158">
        <f t="shared" si="233"/>
        <v>15</v>
      </c>
      <c r="AH158">
        <f t="shared" si="234"/>
        <v>20</v>
      </c>
      <c r="AI158">
        <f t="shared" si="235"/>
        <v>15</v>
      </c>
      <c r="AJ158">
        <f t="shared" si="236"/>
        <v>20</v>
      </c>
      <c r="AK158" t="str">
        <f t="shared" si="237"/>
        <v>3pm-8pm</v>
      </c>
      <c r="AL158" t="str">
        <f t="shared" si="238"/>
        <v>3pm-8pm</v>
      </c>
      <c r="AM158" t="str">
        <f t="shared" si="239"/>
        <v>3pm-8pm</v>
      </c>
      <c r="AN158" t="str">
        <f t="shared" si="240"/>
        <v>3pm-8pm</v>
      </c>
      <c r="AO158" t="str">
        <f t="shared" si="241"/>
        <v>3pm-8pm</v>
      </c>
      <c r="AP158" t="str">
        <f t="shared" si="242"/>
        <v>3pm-8pm</v>
      </c>
      <c r="AQ158" t="str">
        <f t="shared" si="243"/>
        <v>3pm-8pm</v>
      </c>
      <c r="AR158" s="1" t="s">
        <v>666</v>
      </c>
      <c r="AV158" s="4" t="s">
        <v>28</v>
      </c>
      <c r="AW158" s="4" t="s">
        <v>29</v>
      </c>
      <c r="AX158"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8" t="str">
        <f t="shared" si="245"/>
        <v/>
      </c>
      <c r="AZ158" t="str">
        <f t="shared" si="246"/>
        <v/>
      </c>
      <c r="BA158" t="str">
        <f t="shared" si="247"/>
        <v/>
      </c>
      <c r="BB158" t="str">
        <f t="shared" si="248"/>
        <v>&lt;img src=@img/drinkicon.png@&gt;</v>
      </c>
      <c r="BC158" t="str">
        <f t="shared" si="249"/>
        <v/>
      </c>
      <c r="BD158" t="str">
        <f t="shared" si="250"/>
        <v>&lt;img src=@img/drinkicon.png@&gt;</v>
      </c>
      <c r="BE158" t="str">
        <f t="shared" si="251"/>
        <v>drink  low Baker</v>
      </c>
      <c r="BF158" t="str">
        <f t="shared" si="252"/>
        <v>Baker</v>
      </c>
      <c r="BG158">
        <v>39.711931999999997</v>
      </c>
      <c r="BH158">
        <v>-104.987781</v>
      </c>
      <c r="BI158" t="str">
        <f t="shared" si="253"/>
        <v>[39.711932,-104.987781],</v>
      </c>
      <c r="BK158" t="str">
        <f t="shared" ref="BK158:BK194" si="284">IF(BJ158&gt;0,"&lt;img src=@img/kidicon.png@&gt;","")</f>
        <v/>
      </c>
      <c r="BL158" s="7"/>
    </row>
    <row r="159" spans="2:64" ht="18.75" customHeight="1">
      <c r="B159" t="s">
        <v>192</v>
      </c>
      <c r="C159" t="s">
        <v>297</v>
      </c>
      <c r="E159" t="s">
        <v>1049</v>
      </c>
      <c r="G159" t="s">
        <v>565</v>
      </c>
      <c r="J159" t="s">
        <v>418</v>
      </c>
      <c r="K159" t="s">
        <v>412</v>
      </c>
      <c r="L159" t="s">
        <v>418</v>
      </c>
      <c r="M159" t="s">
        <v>412</v>
      </c>
      <c r="N159" t="s">
        <v>418</v>
      </c>
      <c r="O159" t="s">
        <v>412</v>
      </c>
      <c r="P159" t="s">
        <v>418</v>
      </c>
      <c r="Q159" t="s">
        <v>412</v>
      </c>
      <c r="R159" t="s">
        <v>418</v>
      </c>
      <c r="S159" t="s">
        <v>412</v>
      </c>
      <c r="W159" t="str">
        <f t="shared" si="223"/>
        <v/>
      </c>
      <c r="X159" t="str">
        <f t="shared" si="224"/>
        <v/>
      </c>
      <c r="Y159">
        <f t="shared" si="225"/>
        <v>16</v>
      </c>
      <c r="Z159">
        <f t="shared" si="226"/>
        <v>18.3</v>
      </c>
      <c r="AA159">
        <f t="shared" si="227"/>
        <v>16</v>
      </c>
      <c r="AB159">
        <f t="shared" si="228"/>
        <v>18.3</v>
      </c>
      <c r="AC159">
        <f t="shared" si="229"/>
        <v>16</v>
      </c>
      <c r="AD159">
        <f t="shared" si="230"/>
        <v>18.3</v>
      </c>
      <c r="AE159">
        <f t="shared" si="231"/>
        <v>16</v>
      </c>
      <c r="AF159">
        <f t="shared" si="232"/>
        <v>18.3</v>
      </c>
      <c r="AG159">
        <f t="shared" si="233"/>
        <v>16</v>
      </c>
      <c r="AH159">
        <f t="shared" si="234"/>
        <v>18.3</v>
      </c>
      <c r="AI159" t="str">
        <f t="shared" si="235"/>
        <v/>
      </c>
      <c r="AJ159" t="str">
        <f t="shared" si="236"/>
        <v/>
      </c>
      <c r="AK159" t="str">
        <f t="shared" si="237"/>
        <v/>
      </c>
      <c r="AL159" t="str">
        <f t="shared" si="238"/>
        <v>4pm-6.3pm</v>
      </c>
      <c r="AM159" t="str">
        <f t="shared" si="239"/>
        <v>4pm-6.3pm</v>
      </c>
      <c r="AN159" t="str">
        <f t="shared" si="240"/>
        <v>4pm-6.3pm</v>
      </c>
      <c r="AO159" t="str">
        <f t="shared" si="241"/>
        <v>4pm-6.3pm</v>
      </c>
      <c r="AP159" t="str">
        <f t="shared" si="242"/>
        <v>4pm-6.3pm</v>
      </c>
      <c r="AQ159" t="str">
        <f t="shared" si="243"/>
        <v/>
      </c>
      <c r="AR159" t="s">
        <v>745</v>
      </c>
      <c r="AV159" t="s">
        <v>29</v>
      </c>
      <c r="AW159" t="s">
        <v>29</v>
      </c>
      <c r="AX159"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9" t="str">
        <f t="shared" si="245"/>
        <v/>
      </c>
      <c r="AZ159" t="str">
        <f t="shared" si="246"/>
        <v/>
      </c>
      <c r="BA159" t="str">
        <f t="shared" si="247"/>
        <v/>
      </c>
      <c r="BB159" t="str">
        <f t="shared" si="248"/>
        <v/>
      </c>
      <c r="BC159" t="str">
        <f t="shared" si="249"/>
        <v/>
      </c>
      <c r="BD159" t="str">
        <f t="shared" si="250"/>
        <v/>
      </c>
      <c r="BE159" t="str">
        <f t="shared" si="251"/>
        <v xml:space="preserve"> med Downtown</v>
      </c>
      <c r="BF159" t="str">
        <f t="shared" si="252"/>
        <v>Downtown</v>
      </c>
      <c r="BG159">
        <v>39.743535999999999</v>
      </c>
      <c r="BH159">
        <v>-104.99136900000001</v>
      </c>
      <c r="BI159" t="str">
        <f t="shared" si="253"/>
        <v>[39.743536,-104.991369],</v>
      </c>
      <c r="BK159" t="str">
        <f t="shared" si="284"/>
        <v/>
      </c>
      <c r="BL159" s="7"/>
    </row>
    <row r="160" spans="2:64" ht="18.75" customHeight="1">
      <c r="B160" t="s">
        <v>193</v>
      </c>
      <c r="C160" t="s">
        <v>810</v>
      </c>
      <c r="E160" t="s">
        <v>1049</v>
      </c>
      <c r="G160" t="s">
        <v>566</v>
      </c>
      <c r="J160" t="s">
        <v>411</v>
      </c>
      <c r="K160" t="s">
        <v>413</v>
      </c>
      <c r="L160" t="s">
        <v>411</v>
      </c>
      <c r="M160" t="s">
        <v>413</v>
      </c>
      <c r="N160" t="s">
        <v>411</v>
      </c>
      <c r="O160" t="s">
        <v>413</v>
      </c>
      <c r="P160" t="s">
        <v>411</v>
      </c>
      <c r="Q160" t="s">
        <v>413</v>
      </c>
      <c r="R160" t="s">
        <v>411</v>
      </c>
      <c r="S160" t="s">
        <v>413</v>
      </c>
      <c r="V160" t="s">
        <v>369</v>
      </c>
      <c r="W160" t="str">
        <f t="shared" si="223"/>
        <v/>
      </c>
      <c r="X160" t="str">
        <f t="shared" si="224"/>
        <v/>
      </c>
      <c r="Y160">
        <f t="shared" si="225"/>
        <v>15</v>
      </c>
      <c r="Z160">
        <f t="shared" si="226"/>
        <v>18</v>
      </c>
      <c r="AA160">
        <f t="shared" si="227"/>
        <v>15</v>
      </c>
      <c r="AB160">
        <f t="shared" si="228"/>
        <v>18</v>
      </c>
      <c r="AC160">
        <f t="shared" si="229"/>
        <v>15</v>
      </c>
      <c r="AD160">
        <f t="shared" si="230"/>
        <v>18</v>
      </c>
      <c r="AE160">
        <f t="shared" si="231"/>
        <v>15</v>
      </c>
      <c r="AF160">
        <f t="shared" si="232"/>
        <v>18</v>
      </c>
      <c r="AG160">
        <f t="shared" si="233"/>
        <v>15</v>
      </c>
      <c r="AH160">
        <f t="shared" si="234"/>
        <v>18</v>
      </c>
      <c r="AI160" t="str">
        <f t="shared" si="235"/>
        <v/>
      </c>
      <c r="AJ160" t="str">
        <f t="shared" si="236"/>
        <v/>
      </c>
      <c r="AK160" t="str">
        <f t="shared" si="237"/>
        <v/>
      </c>
      <c r="AL160" t="str">
        <f t="shared" si="238"/>
        <v>3pm-6pm</v>
      </c>
      <c r="AM160" t="str">
        <f t="shared" si="239"/>
        <v>3pm-6pm</v>
      </c>
      <c r="AN160" t="str">
        <f t="shared" si="240"/>
        <v>3pm-6pm</v>
      </c>
      <c r="AO160" t="str">
        <f t="shared" si="241"/>
        <v>3pm-6pm</v>
      </c>
      <c r="AP160" t="str">
        <f t="shared" si="242"/>
        <v>3pm-6pm</v>
      </c>
      <c r="AQ160" t="str">
        <f t="shared" si="243"/>
        <v/>
      </c>
      <c r="AR160" t="s">
        <v>746</v>
      </c>
      <c r="AS160" t="s">
        <v>408</v>
      </c>
      <c r="AV160" t="s">
        <v>28</v>
      </c>
      <c r="AW160" t="s">
        <v>28</v>
      </c>
      <c r="AX160"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0" t="str">
        <f t="shared" si="245"/>
        <v>&lt;img src=@img/outdoor.png@&gt;</v>
      </c>
      <c r="AZ160" t="str">
        <f t="shared" si="246"/>
        <v/>
      </c>
      <c r="BA160" t="str">
        <f t="shared" si="247"/>
        <v/>
      </c>
      <c r="BB160" t="str">
        <f t="shared" si="248"/>
        <v>&lt;img src=@img/drinkicon.png@&gt;</v>
      </c>
      <c r="BC160" t="str">
        <f t="shared" si="249"/>
        <v>&lt;img src=@img/foodicon.png@&gt;</v>
      </c>
      <c r="BD160" t="str">
        <f t="shared" si="250"/>
        <v>&lt;img src=@img/outdoor.png@&gt;&lt;img src=@img/drinkicon.png@&gt;&lt;img src=@img/foodicon.png@&gt;</v>
      </c>
      <c r="BE160" t="str">
        <f t="shared" si="251"/>
        <v>outdoor drink food  med highlands</v>
      </c>
      <c r="BF160" t="str">
        <f t="shared" si="252"/>
        <v>Highlands</v>
      </c>
      <c r="BG160">
        <v>39.759523999999999</v>
      </c>
      <c r="BH160">
        <v>-105.011383</v>
      </c>
      <c r="BI160" t="str">
        <f t="shared" si="253"/>
        <v>[39.759524,-105.011383],</v>
      </c>
      <c r="BK160" t="str">
        <f t="shared" si="284"/>
        <v/>
      </c>
      <c r="BL160" s="7"/>
    </row>
    <row r="161" spans="2:64" ht="18.75" customHeight="1">
      <c r="B161" t="s">
        <v>109</v>
      </c>
      <c r="C161" t="s">
        <v>814</v>
      </c>
      <c r="E161" t="s">
        <v>1049</v>
      </c>
      <c r="G161" t="s">
        <v>483</v>
      </c>
      <c r="H161" t="s">
        <v>411</v>
      </c>
      <c r="I161" t="s">
        <v>413</v>
      </c>
      <c r="L161" t="s">
        <v>411</v>
      </c>
      <c r="M161" t="s">
        <v>412</v>
      </c>
      <c r="N161" t="s">
        <v>411</v>
      </c>
      <c r="O161" t="s">
        <v>412</v>
      </c>
      <c r="P161" t="s">
        <v>411</v>
      </c>
      <c r="Q161" t="s">
        <v>412</v>
      </c>
      <c r="R161" t="s">
        <v>411</v>
      </c>
      <c r="S161" t="s">
        <v>412</v>
      </c>
      <c r="T161" t="s">
        <v>411</v>
      </c>
      <c r="U161" t="s">
        <v>412</v>
      </c>
      <c r="V161" t="s">
        <v>1039</v>
      </c>
      <c r="W161">
        <f t="shared" si="223"/>
        <v>15</v>
      </c>
      <c r="X161">
        <f t="shared" si="224"/>
        <v>18</v>
      </c>
      <c r="Y161" t="str">
        <f t="shared" si="225"/>
        <v/>
      </c>
      <c r="Z161" t="str">
        <f t="shared" si="226"/>
        <v/>
      </c>
      <c r="AA161">
        <f t="shared" si="227"/>
        <v>15</v>
      </c>
      <c r="AB161">
        <f t="shared" si="228"/>
        <v>18.3</v>
      </c>
      <c r="AC161">
        <f t="shared" si="229"/>
        <v>15</v>
      </c>
      <c r="AD161">
        <f t="shared" si="230"/>
        <v>18.3</v>
      </c>
      <c r="AE161">
        <f t="shared" si="231"/>
        <v>15</v>
      </c>
      <c r="AF161">
        <f t="shared" si="232"/>
        <v>18.3</v>
      </c>
      <c r="AG161">
        <f t="shared" si="233"/>
        <v>15</v>
      </c>
      <c r="AH161">
        <f t="shared" si="234"/>
        <v>18.3</v>
      </c>
      <c r="AI161">
        <f t="shared" si="235"/>
        <v>15</v>
      </c>
      <c r="AJ161">
        <f t="shared" si="236"/>
        <v>18.3</v>
      </c>
      <c r="AK161" t="str">
        <f t="shared" si="237"/>
        <v>3pm-6pm</v>
      </c>
      <c r="AL161" t="str">
        <f t="shared" si="238"/>
        <v/>
      </c>
      <c r="AM161" t="str">
        <f t="shared" si="239"/>
        <v>3pm-6.3pm</v>
      </c>
      <c r="AN161" t="str">
        <f t="shared" si="240"/>
        <v>3pm-6.3pm</v>
      </c>
      <c r="AO161" t="str">
        <f t="shared" si="241"/>
        <v>3pm-6.3pm</v>
      </c>
      <c r="AP161" t="str">
        <f t="shared" si="242"/>
        <v>3pm-6.3pm</v>
      </c>
      <c r="AQ161" t="str">
        <f t="shared" si="243"/>
        <v>3pm-6.3pm</v>
      </c>
      <c r="AR161" s="1" t="s">
        <v>667</v>
      </c>
      <c r="AV161" s="4" t="s">
        <v>28</v>
      </c>
      <c r="AW161" s="4" t="s">
        <v>29</v>
      </c>
      <c r="AX161"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1" t="str">
        <f t="shared" si="245"/>
        <v/>
      </c>
      <c r="AZ161" t="str">
        <f t="shared" si="246"/>
        <v/>
      </c>
      <c r="BA161" t="str">
        <f t="shared" si="247"/>
        <v/>
      </c>
      <c r="BB161" t="str">
        <f t="shared" si="248"/>
        <v>&lt;img src=@img/drinkicon.png@&gt;</v>
      </c>
      <c r="BC161" t="str">
        <f t="shared" si="249"/>
        <v/>
      </c>
      <c r="BD161" t="str">
        <f t="shared" si="250"/>
        <v>&lt;img src=@img/drinkicon.png@&gt;</v>
      </c>
      <c r="BE161" t="str">
        <f t="shared" si="251"/>
        <v>drink  med five</v>
      </c>
      <c r="BF161" t="str">
        <f t="shared" si="252"/>
        <v>Five Points</v>
      </c>
      <c r="BG161">
        <v>39.753444000000002</v>
      </c>
      <c r="BH161">
        <v>-104.988668</v>
      </c>
      <c r="BI161" t="str">
        <f t="shared" si="253"/>
        <v>[39.753444,-104.988668],</v>
      </c>
      <c r="BK161" t="str">
        <f t="shared" si="284"/>
        <v/>
      </c>
      <c r="BL161" s="7"/>
    </row>
    <row r="162" spans="2:64" ht="18.75" customHeight="1">
      <c r="B162" t="s">
        <v>194</v>
      </c>
      <c r="C162" t="s">
        <v>810</v>
      </c>
      <c r="E162" t="s">
        <v>1051</v>
      </c>
      <c r="G162" t="s">
        <v>567</v>
      </c>
      <c r="J162" t="s">
        <v>411</v>
      </c>
      <c r="K162" t="s">
        <v>413</v>
      </c>
      <c r="L162" t="s">
        <v>411</v>
      </c>
      <c r="M162" t="s">
        <v>413</v>
      </c>
      <c r="N162" t="s">
        <v>411</v>
      </c>
      <c r="O162" t="s">
        <v>413</v>
      </c>
      <c r="P162" t="s">
        <v>411</v>
      </c>
      <c r="Q162" t="s">
        <v>413</v>
      </c>
      <c r="R162" t="s">
        <v>411</v>
      </c>
      <c r="S162" t="s">
        <v>413</v>
      </c>
      <c r="V162" t="s">
        <v>370</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3" t="s">
        <v>747</v>
      </c>
      <c r="AS162" t="s">
        <v>408</v>
      </c>
      <c r="AV162" s="4" t="s">
        <v>28</v>
      </c>
      <c r="AW162" s="4" t="s">
        <v>29</v>
      </c>
      <c r="AX162"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low highlands</v>
      </c>
      <c r="BF162" t="str">
        <f t="shared" si="252"/>
        <v>Highlands</v>
      </c>
      <c r="BG162">
        <v>39.779904999999999</v>
      </c>
      <c r="BH162">
        <v>-105.043755</v>
      </c>
      <c r="BI162" t="str">
        <f t="shared" si="253"/>
        <v>[39.779905,-105.043755],</v>
      </c>
      <c r="BK162" t="str">
        <f t="shared" si="284"/>
        <v/>
      </c>
      <c r="BL162" s="7"/>
    </row>
    <row r="163" spans="2:64" ht="18.75" customHeight="1">
      <c r="B163" t="s">
        <v>110</v>
      </c>
      <c r="C163" t="s">
        <v>298</v>
      </c>
      <c r="E163" t="s">
        <v>1049</v>
      </c>
      <c r="G163" t="s">
        <v>484</v>
      </c>
      <c r="J163" t="s">
        <v>411</v>
      </c>
      <c r="K163" t="s">
        <v>413</v>
      </c>
      <c r="L163" t="s">
        <v>411</v>
      </c>
      <c r="M163" t="s">
        <v>413</v>
      </c>
      <c r="N163" t="s">
        <v>411</v>
      </c>
      <c r="O163" t="s">
        <v>413</v>
      </c>
      <c r="P163" t="s">
        <v>411</v>
      </c>
      <c r="Q163" t="s">
        <v>413</v>
      </c>
      <c r="R163" t="s">
        <v>411</v>
      </c>
      <c r="S163" t="s">
        <v>413</v>
      </c>
      <c r="V163" s="8" t="s">
        <v>319</v>
      </c>
      <c r="W163" t="str">
        <f t="shared" si="223"/>
        <v/>
      </c>
      <c r="X163" t="str">
        <f t="shared" si="224"/>
        <v/>
      </c>
      <c r="Y163">
        <f t="shared" si="225"/>
        <v>15</v>
      </c>
      <c r="Z163">
        <f t="shared" si="226"/>
        <v>18</v>
      </c>
      <c r="AA163">
        <f t="shared" si="227"/>
        <v>15</v>
      </c>
      <c r="AB163">
        <f t="shared" si="228"/>
        <v>18</v>
      </c>
      <c r="AC163">
        <f t="shared" si="229"/>
        <v>15</v>
      </c>
      <c r="AD163">
        <f t="shared" si="230"/>
        <v>18</v>
      </c>
      <c r="AE163">
        <f t="shared" si="231"/>
        <v>15</v>
      </c>
      <c r="AF163">
        <f t="shared" si="232"/>
        <v>18</v>
      </c>
      <c r="AG163">
        <f t="shared" si="233"/>
        <v>15</v>
      </c>
      <c r="AH163">
        <f t="shared" si="234"/>
        <v>18</v>
      </c>
      <c r="AI163" t="str">
        <f t="shared" si="235"/>
        <v/>
      </c>
      <c r="AJ163" t="str">
        <f t="shared" si="236"/>
        <v/>
      </c>
      <c r="AK163" t="str">
        <f t="shared" si="237"/>
        <v/>
      </c>
      <c r="AL163" t="str">
        <f t="shared" si="238"/>
        <v>3pm-6pm</v>
      </c>
      <c r="AM163" t="str">
        <f t="shared" si="239"/>
        <v>3pm-6pm</v>
      </c>
      <c r="AN163" t="str">
        <f t="shared" si="240"/>
        <v>3pm-6pm</v>
      </c>
      <c r="AO163" t="str">
        <f t="shared" si="241"/>
        <v>3pm-6pm</v>
      </c>
      <c r="AP163" t="str">
        <f t="shared" si="242"/>
        <v>3pm-6pm</v>
      </c>
      <c r="AQ163" t="str">
        <f t="shared" si="243"/>
        <v/>
      </c>
      <c r="AR163" s="2" t="s">
        <v>668</v>
      </c>
      <c r="AS163" t="s">
        <v>408</v>
      </c>
      <c r="AV163" s="4" t="s">
        <v>28</v>
      </c>
      <c r="AW163" s="4" t="s">
        <v>29</v>
      </c>
      <c r="AX163"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3" t="str">
        <f t="shared" si="245"/>
        <v>&lt;img src=@img/outdoor.png@&gt;</v>
      </c>
      <c r="AZ163" t="str">
        <f t="shared" si="246"/>
        <v/>
      </c>
      <c r="BA163" t="str">
        <f t="shared" si="247"/>
        <v/>
      </c>
      <c r="BB163" t="str">
        <f t="shared" si="248"/>
        <v>&lt;img src=@img/drinkicon.png@&gt;</v>
      </c>
      <c r="BC163" t="str">
        <f t="shared" si="249"/>
        <v/>
      </c>
      <c r="BD163" t="str">
        <f t="shared" si="250"/>
        <v>&lt;img src=@img/outdoor.png@&gt;&lt;img src=@img/drinkicon.png@&gt;</v>
      </c>
      <c r="BE163" t="str">
        <f t="shared" si="251"/>
        <v>outdoor drink  med LoDo</v>
      </c>
      <c r="BF163" t="str">
        <f t="shared" si="252"/>
        <v>LoDo</v>
      </c>
      <c r="BG163">
        <v>39.753259999999997</v>
      </c>
      <c r="BH163">
        <v>-104.993709</v>
      </c>
      <c r="BI163" t="str">
        <f t="shared" si="253"/>
        <v>[39.75326,-104.993709],</v>
      </c>
      <c r="BK163" t="str">
        <f t="shared" si="284"/>
        <v/>
      </c>
      <c r="BL163" s="7"/>
    </row>
    <row r="164" spans="2:64" ht="18.75" customHeight="1">
      <c r="B164" t="s">
        <v>111</v>
      </c>
      <c r="C164" t="s">
        <v>809</v>
      </c>
      <c r="E164" t="s">
        <v>1049</v>
      </c>
      <c r="G164" t="s">
        <v>485</v>
      </c>
      <c r="J164" t="s">
        <v>411</v>
      </c>
      <c r="K164" t="s">
        <v>414</v>
      </c>
      <c r="L164" t="s">
        <v>411</v>
      </c>
      <c r="M164" t="s">
        <v>414</v>
      </c>
      <c r="N164" t="s">
        <v>411</v>
      </c>
      <c r="O164" t="s">
        <v>414</v>
      </c>
      <c r="P164" t="s">
        <v>411</v>
      </c>
      <c r="Q164" t="s">
        <v>414</v>
      </c>
      <c r="R164" t="s">
        <v>411</v>
      </c>
      <c r="S164" t="s">
        <v>414</v>
      </c>
      <c r="V164" t="s">
        <v>320</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s="3" t="s">
        <v>668</v>
      </c>
      <c r="AV164" s="4" t="s">
        <v>28</v>
      </c>
      <c r="AW164" s="4" t="s">
        <v>28</v>
      </c>
      <c r="AX164"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ranch</v>
      </c>
      <c r="BF164" t="str">
        <f t="shared" si="252"/>
        <v>Highlands Ranch</v>
      </c>
      <c r="BG164">
        <v>39.562533000000002</v>
      </c>
      <c r="BH164">
        <v>-104.90545400000001</v>
      </c>
      <c r="BI164" t="str">
        <f t="shared" si="253"/>
        <v>[39.562533,-104.905454],</v>
      </c>
      <c r="BK164" t="str">
        <f t="shared" si="284"/>
        <v/>
      </c>
      <c r="BL164" s="7"/>
    </row>
    <row r="165" spans="2:64" ht="18.75" customHeight="1">
      <c r="B165" t="s">
        <v>112</v>
      </c>
      <c r="C165" t="s">
        <v>355</v>
      </c>
      <c r="E165" t="s">
        <v>1049</v>
      </c>
      <c r="G165" t="s">
        <v>486</v>
      </c>
      <c r="J165" t="s">
        <v>411</v>
      </c>
      <c r="K165" t="s">
        <v>414</v>
      </c>
      <c r="L165" t="s">
        <v>411</v>
      </c>
      <c r="M165" t="s">
        <v>414</v>
      </c>
      <c r="N165" t="s">
        <v>411</v>
      </c>
      <c r="O165" t="s">
        <v>414</v>
      </c>
      <c r="P165" t="s">
        <v>411</v>
      </c>
      <c r="Q165" t="s">
        <v>414</v>
      </c>
      <c r="R165" t="s">
        <v>411</v>
      </c>
      <c r="S165" t="s">
        <v>414</v>
      </c>
      <c r="V165" t="s">
        <v>321</v>
      </c>
      <c r="W165" t="str">
        <f t="shared" si="223"/>
        <v/>
      </c>
      <c r="X165" t="str">
        <f t="shared" si="224"/>
        <v/>
      </c>
      <c r="Y165">
        <f t="shared" si="225"/>
        <v>15</v>
      </c>
      <c r="Z165">
        <f t="shared" si="226"/>
        <v>19</v>
      </c>
      <c r="AA165">
        <f t="shared" si="227"/>
        <v>15</v>
      </c>
      <c r="AB165">
        <f t="shared" si="228"/>
        <v>19</v>
      </c>
      <c r="AC165">
        <f t="shared" si="229"/>
        <v>15</v>
      </c>
      <c r="AD165">
        <f t="shared" si="230"/>
        <v>19</v>
      </c>
      <c r="AE165">
        <f t="shared" si="231"/>
        <v>15</v>
      </c>
      <c r="AF165">
        <f t="shared" si="232"/>
        <v>19</v>
      </c>
      <c r="AG165">
        <f t="shared" si="233"/>
        <v>15</v>
      </c>
      <c r="AH165">
        <f t="shared" si="234"/>
        <v>19</v>
      </c>
      <c r="AI165" t="str">
        <f t="shared" si="235"/>
        <v/>
      </c>
      <c r="AJ165" t="str">
        <f t="shared" si="236"/>
        <v/>
      </c>
      <c r="AK165" t="str">
        <f t="shared" si="237"/>
        <v/>
      </c>
      <c r="AL165" t="str">
        <f t="shared" si="238"/>
        <v>3pm-7pm</v>
      </c>
      <c r="AM165" t="str">
        <f t="shared" si="239"/>
        <v>3pm-7pm</v>
      </c>
      <c r="AN165" t="str">
        <f t="shared" si="240"/>
        <v>3pm-7pm</v>
      </c>
      <c r="AO165" t="str">
        <f t="shared" si="241"/>
        <v>3pm-7pm</v>
      </c>
      <c r="AP165" t="str">
        <f t="shared" si="242"/>
        <v>3pm-7pm</v>
      </c>
      <c r="AQ165" t="str">
        <f t="shared" si="243"/>
        <v/>
      </c>
      <c r="AR165" t="s">
        <v>668</v>
      </c>
      <c r="AV165" t="s">
        <v>28</v>
      </c>
      <c r="AW165" t="s">
        <v>28</v>
      </c>
      <c r="AX165"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Westminster</v>
      </c>
      <c r="BF165" t="str">
        <f t="shared" si="252"/>
        <v>Westminster</v>
      </c>
      <c r="BG165">
        <v>39.886087000000003</v>
      </c>
      <c r="BH165">
        <v>-105.026976</v>
      </c>
      <c r="BI165" t="str">
        <f t="shared" si="253"/>
        <v>[39.886087,-105.026976],</v>
      </c>
      <c r="BK165" t="str">
        <f t="shared" si="284"/>
        <v/>
      </c>
      <c r="BL165" s="7"/>
    </row>
    <row r="166" spans="2:64" ht="18.75" customHeight="1">
      <c r="B166" t="s">
        <v>113</v>
      </c>
      <c r="C166" t="s">
        <v>810</v>
      </c>
      <c r="E166" t="s">
        <v>1049</v>
      </c>
      <c r="G166" t="s">
        <v>487</v>
      </c>
      <c r="H166" t="s">
        <v>420</v>
      </c>
      <c r="I166" t="s">
        <v>415</v>
      </c>
      <c r="L166" t="s">
        <v>418</v>
      </c>
      <c r="M166" t="s">
        <v>413</v>
      </c>
      <c r="N166" t="s">
        <v>418</v>
      </c>
      <c r="O166" t="s">
        <v>413</v>
      </c>
      <c r="P166" t="s">
        <v>418</v>
      </c>
      <c r="Q166" t="s">
        <v>413</v>
      </c>
      <c r="R166" t="s">
        <v>418</v>
      </c>
      <c r="S166" t="s">
        <v>413</v>
      </c>
      <c r="T166" t="s">
        <v>420</v>
      </c>
      <c r="U166" t="s">
        <v>415</v>
      </c>
      <c r="V166" t="s">
        <v>322</v>
      </c>
      <c r="W166">
        <f t="shared" si="223"/>
        <v>14.3</v>
      </c>
      <c r="X166">
        <f t="shared" si="224"/>
        <v>17</v>
      </c>
      <c r="Y166" t="str">
        <f t="shared" si="225"/>
        <v/>
      </c>
      <c r="Z166" t="str">
        <f t="shared" si="226"/>
        <v/>
      </c>
      <c r="AA166">
        <f t="shared" si="227"/>
        <v>16</v>
      </c>
      <c r="AB166">
        <f t="shared" si="228"/>
        <v>18</v>
      </c>
      <c r="AC166">
        <f t="shared" si="229"/>
        <v>16</v>
      </c>
      <c r="AD166">
        <f t="shared" si="230"/>
        <v>18</v>
      </c>
      <c r="AE166">
        <f t="shared" si="231"/>
        <v>16</v>
      </c>
      <c r="AF166">
        <f t="shared" si="232"/>
        <v>18</v>
      </c>
      <c r="AG166">
        <f t="shared" si="233"/>
        <v>16</v>
      </c>
      <c r="AH166">
        <f t="shared" si="234"/>
        <v>18</v>
      </c>
      <c r="AI166">
        <f t="shared" si="235"/>
        <v>14.3</v>
      </c>
      <c r="AJ166">
        <f t="shared" si="236"/>
        <v>17</v>
      </c>
      <c r="AK166" t="str">
        <f t="shared" si="237"/>
        <v>2.3pm-5pm</v>
      </c>
      <c r="AL166" t="str">
        <f t="shared" si="238"/>
        <v/>
      </c>
      <c r="AM166" t="str">
        <f t="shared" si="239"/>
        <v>4pm-6pm</v>
      </c>
      <c r="AN166" t="str">
        <f t="shared" si="240"/>
        <v>4pm-6pm</v>
      </c>
      <c r="AO166" t="str">
        <f t="shared" si="241"/>
        <v>4pm-6pm</v>
      </c>
      <c r="AP166" t="str">
        <f t="shared" si="242"/>
        <v>4pm-6pm</v>
      </c>
      <c r="AQ166" t="str">
        <f t="shared" si="243"/>
        <v>2.3pm-5pm</v>
      </c>
      <c r="AR166" s="2" t="s">
        <v>669</v>
      </c>
      <c r="AV166" s="4" t="s">
        <v>28</v>
      </c>
      <c r="AW166" s="4" t="s">
        <v>28</v>
      </c>
      <c r="AX166"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6" t="str">
        <f t="shared" si="245"/>
        <v/>
      </c>
      <c r="AZ166" t="str">
        <f t="shared" si="246"/>
        <v/>
      </c>
      <c r="BA166" t="str">
        <f t="shared" si="247"/>
        <v/>
      </c>
      <c r="BB166" t="str">
        <f t="shared" si="248"/>
        <v>&lt;img src=@img/drinkicon.png@&gt;</v>
      </c>
      <c r="BC166" t="str">
        <f t="shared" si="249"/>
        <v>&lt;img src=@img/foodicon.png@&gt;</v>
      </c>
      <c r="BD166" t="str">
        <f t="shared" si="250"/>
        <v>&lt;img src=@img/drinkicon.png@&gt;&lt;img src=@img/foodicon.png@&gt;</v>
      </c>
      <c r="BE166" t="str">
        <f t="shared" si="251"/>
        <v>drink food  med highlands</v>
      </c>
      <c r="BF166" t="str">
        <f t="shared" si="252"/>
        <v>Highlands</v>
      </c>
      <c r="BG166">
        <v>39.759230000000002</v>
      </c>
      <c r="BH166">
        <v>-105.01090600000001</v>
      </c>
      <c r="BI166" t="str">
        <f t="shared" si="253"/>
        <v>[39.75923,-105.010906],</v>
      </c>
      <c r="BK166" t="str">
        <f t="shared" si="284"/>
        <v/>
      </c>
      <c r="BL166" s="7"/>
    </row>
    <row r="167" spans="2:64" ht="18.75" customHeight="1">
      <c r="B167" t="s">
        <v>195</v>
      </c>
      <c r="C167" t="s">
        <v>812</v>
      </c>
      <c r="E167" t="s">
        <v>1049</v>
      </c>
      <c r="G167" t="s">
        <v>568</v>
      </c>
      <c r="J167" t="s">
        <v>413</v>
      </c>
      <c r="K167" t="s">
        <v>425</v>
      </c>
      <c r="L167" t="s">
        <v>413</v>
      </c>
      <c r="M167" t="s">
        <v>425</v>
      </c>
      <c r="N167" t="s">
        <v>413</v>
      </c>
      <c r="O167" t="s">
        <v>425</v>
      </c>
      <c r="P167" t="s">
        <v>413</v>
      </c>
      <c r="Q167" t="s">
        <v>425</v>
      </c>
      <c r="R167" t="s">
        <v>413</v>
      </c>
      <c r="S167" t="s">
        <v>425</v>
      </c>
      <c r="V167" t="s">
        <v>301</v>
      </c>
      <c r="W167" t="str">
        <f t="shared" si="223"/>
        <v/>
      </c>
      <c r="X167" t="str">
        <f t="shared" si="224"/>
        <v/>
      </c>
      <c r="Y167">
        <f t="shared" si="225"/>
        <v>18</v>
      </c>
      <c r="Z167">
        <f t="shared" si="226"/>
        <v>20</v>
      </c>
      <c r="AA167">
        <f t="shared" si="227"/>
        <v>18</v>
      </c>
      <c r="AB167">
        <f t="shared" si="228"/>
        <v>20</v>
      </c>
      <c r="AC167">
        <f t="shared" si="229"/>
        <v>18</v>
      </c>
      <c r="AD167">
        <f t="shared" si="230"/>
        <v>20</v>
      </c>
      <c r="AE167">
        <f t="shared" si="231"/>
        <v>18</v>
      </c>
      <c r="AF167">
        <f t="shared" si="232"/>
        <v>20</v>
      </c>
      <c r="AG167">
        <f t="shared" si="233"/>
        <v>18</v>
      </c>
      <c r="AH167">
        <f t="shared" si="234"/>
        <v>20</v>
      </c>
      <c r="AI167" t="str">
        <f t="shared" si="235"/>
        <v/>
      </c>
      <c r="AJ167" t="str">
        <f t="shared" si="236"/>
        <v/>
      </c>
      <c r="AK167" t="str">
        <f t="shared" si="237"/>
        <v/>
      </c>
      <c r="AL167" t="str">
        <f t="shared" si="238"/>
        <v>6pm-8pm</v>
      </c>
      <c r="AM167" t="str">
        <f t="shared" si="239"/>
        <v>6pm-8pm</v>
      </c>
      <c r="AN167" t="str">
        <f t="shared" si="240"/>
        <v>6pm-8pm</v>
      </c>
      <c r="AO167" t="str">
        <f t="shared" si="241"/>
        <v>6pm-8pm</v>
      </c>
      <c r="AP167" t="str">
        <f t="shared" si="242"/>
        <v>6pm-8pm</v>
      </c>
      <c r="AQ167" t="str">
        <f t="shared" si="243"/>
        <v/>
      </c>
      <c r="AR167" t="s">
        <v>748</v>
      </c>
      <c r="AS167" t="s">
        <v>408</v>
      </c>
      <c r="AV167" s="4" t="s">
        <v>28</v>
      </c>
      <c r="AW167" s="4" t="s">
        <v>28</v>
      </c>
      <c r="AX167"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7" t="str">
        <f t="shared" si="245"/>
        <v>&lt;img src=@img/outdoor.png@&gt;</v>
      </c>
      <c r="AZ167" t="str">
        <f t="shared" si="246"/>
        <v/>
      </c>
      <c r="BA167" t="str">
        <f t="shared" si="247"/>
        <v/>
      </c>
      <c r="BB167" t="str">
        <f t="shared" si="248"/>
        <v>&lt;img src=@img/drinkicon.png@&gt;</v>
      </c>
      <c r="BC167" t="str">
        <f t="shared" si="249"/>
        <v>&lt;img src=@img/foodicon.png@&gt;</v>
      </c>
      <c r="BD167" t="str">
        <f t="shared" si="250"/>
        <v>&lt;img src=@img/outdoor.png@&gt;&lt;img src=@img/drinkicon.png@&gt;&lt;img src=@img/foodicon.png@&gt;</v>
      </c>
      <c r="BE167" t="str">
        <f t="shared" si="251"/>
        <v>outdoor drink food  med dtc</v>
      </c>
      <c r="BF167" t="str">
        <f t="shared" si="252"/>
        <v>DTC</v>
      </c>
      <c r="BG167">
        <v>39.624664000000003</v>
      </c>
      <c r="BH167">
        <v>-104.907248</v>
      </c>
      <c r="BI167" t="str">
        <f t="shared" si="253"/>
        <v>[39.624664,-104.907248],</v>
      </c>
      <c r="BK167" t="str">
        <f t="shared" si="284"/>
        <v/>
      </c>
      <c r="BL167" s="7"/>
    </row>
    <row r="168" spans="2:64" ht="18.75" customHeight="1">
      <c r="B168" t="s">
        <v>196</v>
      </c>
      <c r="C168" t="s">
        <v>612</v>
      </c>
      <c r="E168" t="s">
        <v>1051</v>
      </c>
      <c r="G168" t="s">
        <v>569</v>
      </c>
      <c r="J168" t="s">
        <v>417</v>
      </c>
      <c r="K168" t="s">
        <v>413</v>
      </c>
      <c r="L168" t="s">
        <v>417</v>
      </c>
      <c r="M168" t="s">
        <v>413</v>
      </c>
      <c r="N168" t="s">
        <v>417</v>
      </c>
      <c r="O168" t="s">
        <v>413</v>
      </c>
      <c r="P168" t="s">
        <v>417</v>
      </c>
      <c r="Q168" t="s">
        <v>413</v>
      </c>
      <c r="R168" t="s">
        <v>417</v>
      </c>
      <c r="S168" t="s">
        <v>413</v>
      </c>
      <c r="V168" t="s">
        <v>318</v>
      </c>
      <c r="W168" t="str">
        <f t="shared" si="223"/>
        <v/>
      </c>
      <c r="X168" t="str">
        <f t="shared" si="224"/>
        <v/>
      </c>
      <c r="Y168">
        <f t="shared" si="225"/>
        <v>11</v>
      </c>
      <c r="Z168">
        <f t="shared" si="226"/>
        <v>18</v>
      </c>
      <c r="AA168">
        <f t="shared" si="227"/>
        <v>11</v>
      </c>
      <c r="AB168">
        <f t="shared" si="228"/>
        <v>18</v>
      </c>
      <c r="AC168">
        <f t="shared" si="229"/>
        <v>11</v>
      </c>
      <c r="AD168">
        <f t="shared" si="230"/>
        <v>18</v>
      </c>
      <c r="AE168">
        <f t="shared" si="231"/>
        <v>11</v>
      </c>
      <c r="AF168">
        <f t="shared" si="232"/>
        <v>18</v>
      </c>
      <c r="AG168">
        <f t="shared" si="233"/>
        <v>11</v>
      </c>
      <c r="AH168">
        <f t="shared" si="234"/>
        <v>18</v>
      </c>
      <c r="AI168" t="str">
        <f t="shared" si="235"/>
        <v/>
      </c>
      <c r="AJ168" t="str">
        <f t="shared" si="236"/>
        <v/>
      </c>
      <c r="AK168" t="str">
        <f t="shared" si="237"/>
        <v/>
      </c>
      <c r="AL168" t="str">
        <f t="shared" si="238"/>
        <v>11am-6pm</v>
      </c>
      <c r="AM168" t="str">
        <f t="shared" si="239"/>
        <v>11am-6pm</v>
      </c>
      <c r="AN168" t="str">
        <f t="shared" si="240"/>
        <v>11am-6pm</v>
      </c>
      <c r="AO168" t="str">
        <f t="shared" si="241"/>
        <v>11am-6pm</v>
      </c>
      <c r="AP168" t="str">
        <f t="shared" si="242"/>
        <v>11am-6pm</v>
      </c>
      <c r="AQ168" t="str">
        <f t="shared" si="243"/>
        <v/>
      </c>
      <c r="AR168" s="1" t="s">
        <v>749</v>
      </c>
      <c r="AV168" s="4" t="s">
        <v>28</v>
      </c>
      <c r="AW168" s="4" t="s">
        <v>29</v>
      </c>
      <c r="AX168"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8" t="str">
        <f t="shared" si="245"/>
        <v/>
      </c>
      <c r="AZ168" t="str">
        <f t="shared" si="246"/>
        <v/>
      </c>
      <c r="BA168" t="str">
        <f t="shared" si="247"/>
        <v/>
      </c>
      <c r="BB168" t="str">
        <f t="shared" si="248"/>
        <v>&lt;img src=@img/drinkicon.png@&gt;</v>
      </c>
      <c r="BC168" t="str">
        <f t="shared" si="249"/>
        <v/>
      </c>
      <c r="BD168" t="str">
        <f t="shared" si="250"/>
        <v>&lt;img src=@img/drinkicon.png@&gt;</v>
      </c>
      <c r="BE168" t="str">
        <f t="shared" si="251"/>
        <v>drink  low city</v>
      </c>
      <c r="BF168" t="str">
        <f t="shared" si="252"/>
        <v>City Park</v>
      </c>
      <c r="BG168">
        <v>39.739994000000003</v>
      </c>
      <c r="BH168">
        <v>-104.94472500000001</v>
      </c>
      <c r="BI168" t="str">
        <f t="shared" si="253"/>
        <v>[39.739994,-104.944725],</v>
      </c>
      <c r="BK168" t="str">
        <f t="shared" si="284"/>
        <v/>
      </c>
      <c r="BL168" s="7"/>
    </row>
    <row r="169" spans="2:64" ht="18.75" customHeight="1">
      <c r="B169" t="s">
        <v>964</v>
      </c>
      <c r="C169" t="s">
        <v>815</v>
      </c>
      <c r="E169" t="s">
        <v>1049</v>
      </c>
      <c r="G169" s="8" t="s">
        <v>850</v>
      </c>
      <c r="J169">
        <v>1500</v>
      </c>
      <c r="K169">
        <v>1800</v>
      </c>
      <c r="L169">
        <v>1500</v>
      </c>
      <c r="M169">
        <v>1800</v>
      </c>
      <c r="N169">
        <v>1500</v>
      </c>
      <c r="O169">
        <v>1800</v>
      </c>
      <c r="P169">
        <v>1500</v>
      </c>
      <c r="Q169">
        <v>1800</v>
      </c>
      <c r="R169">
        <v>1500</v>
      </c>
      <c r="S169">
        <v>1800</v>
      </c>
      <c r="V169" t="s">
        <v>965</v>
      </c>
      <c r="W169" t="str">
        <f t="shared" si="223"/>
        <v/>
      </c>
      <c r="X169" t="str">
        <f t="shared" si="224"/>
        <v/>
      </c>
      <c r="Y169">
        <f t="shared" si="225"/>
        <v>15</v>
      </c>
      <c r="Z169">
        <f t="shared" si="226"/>
        <v>18</v>
      </c>
      <c r="AA169">
        <f t="shared" si="227"/>
        <v>15</v>
      </c>
      <c r="AB169">
        <f t="shared" si="228"/>
        <v>18</v>
      </c>
      <c r="AC169">
        <f t="shared" si="229"/>
        <v>15</v>
      </c>
      <c r="AD169">
        <f t="shared" si="230"/>
        <v>18</v>
      </c>
      <c r="AE169">
        <f t="shared" si="231"/>
        <v>15</v>
      </c>
      <c r="AF169">
        <f t="shared" si="232"/>
        <v>18</v>
      </c>
      <c r="AG169">
        <f t="shared" si="233"/>
        <v>15</v>
      </c>
      <c r="AH169">
        <f t="shared" si="234"/>
        <v>18</v>
      </c>
      <c r="AI169" t="str">
        <f t="shared" si="235"/>
        <v/>
      </c>
      <c r="AJ169" t="str">
        <f t="shared" si="236"/>
        <v/>
      </c>
      <c r="AK169" t="str">
        <f t="shared" si="237"/>
        <v/>
      </c>
      <c r="AL169" t="str">
        <f t="shared" si="238"/>
        <v>3pm-6pm</v>
      </c>
      <c r="AM169" t="str">
        <f t="shared" si="239"/>
        <v>3pm-6pm</v>
      </c>
      <c r="AN169" t="str">
        <f t="shared" si="240"/>
        <v>3pm-6pm</v>
      </c>
      <c r="AO169" t="str">
        <f t="shared" si="241"/>
        <v>3pm-6pm</v>
      </c>
      <c r="AP169" t="str">
        <f t="shared" si="242"/>
        <v>3pm-6pm</v>
      </c>
      <c r="AQ169" t="str">
        <f t="shared" si="243"/>
        <v/>
      </c>
      <c r="AR169" t="s">
        <v>966</v>
      </c>
      <c r="AV169" s="4" t="s">
        <v>28</v>
      </c>
      <c r="AW169" s="4" t="s">
        <v>28</v>
      </c>
      <c r="AX169"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lowery</v>
      </c>
      <c r="BF169" t="str">
        <f t="shared" si="252"/>
        <v>Lowery</v>
      </c>
      <c r="BG169">
        <v>39.720298</v>
      </c>
      <c r="BH169">
        <v>-104.8963</v>
      </c>
      <c r="BI169" t="str">
        <f t="shared" si="253"/>
        <v>[39.720298,-104.8963],</v>
      </c>
      <c r="BK169" t="str">
        <f t="shared" si="284"/>
        <v/>
      </c>
    </row>
    <row r="170" spans="2:64" ht="18.75" customHeight="1">
      <c r="B170" t="s">
        <v>114</v>
      </c>
      <c r="C170" t="s">
        <v>298</v>
      </c>
      <c r="E170" t="s">
        <v>1049</v>
      </c>
      <c r="G170" t="s">
        <v>488</v>
      </c>
      <c r="H170" t="s">
        <v>418</v>
      </c>
      <c r="I170" t="s">
        <v>413</v>
      </c>
      <c r="J170" t="s">
        <v>418</v>
      </c>
      <c r="K170" t="s">
        <v>413</v>
      </c>
      <c r="L170" t="s">
        <v>418</v>
      </c>
      <c r="M170" t="s">
        <v>413</v>
      </c>
      <c r="N170" t="s">
        <v>418</v>
      </c>
      <c r="O170" t="s">
        <v>413</v>
      </c>
      <c r="P170" t="s">
        <v>418</v>
      </c>
      <c r="Q170" t="s">
        <v>413</v>
      </c>
      <c r="R170" t="s">
        <v>418</v>
      </c>
      <c r="S170" t="s">
        <v>413</v>
      </c>
      <c r="T170" t="s">
        <v>418</v>
      </c>
      <c r="U170" t="s">
        <v>413</v>
      </c>
      <c r="V170" t="s">
        <v>323</v>
      </c>
      <c r="W170">
        <f t="shared" si="223"/>
        <v>16</v>
      </c>
      <c r="X170">
        <f t="shared" si="224"/>
        <v>18</v>
      </c>
      <c r="Y170">
        <f t="shared" si="225"/>
        <v>16</v>
      </c>
      <c r="Z170">
        <f t="shared" si="226"/>
        <v>18</v>
      </c>
      <c r="AA170">
        <f t="shared" si="227"/>
        <v>16</v>
      </c>
      <c r="AB170">
        <f t="shared" si="228"/>
        <v>18</v>
      </c>
      <c r="AC170">
        <f t="shared" si="229"/>
        <v>16</v>
      </c>
      <c r="AD170">
        <f t="shared" si="230"/>
        <v>18</v>
      </c>
      <c r="AE170">
        <f t="shared" si="231"/>
        <v>16</v>
      </c>
      <c r="AF170">
        <f t="shared" si="232"/>
        <v>18</v>
      </c>
      <c r="AG170">
        <f t="shared" si="233"/>
        <v>16</v>
      </c>
      <c r="AH170">
        <f t="shared" si="234"/>
        <v>18</v>
      </c>
      <c r="AI170">
        <f t="shared" si="235"/>
        <v>16</v>
      </c>
      <c r="AJ170">
        <f t="shared" si="236"/>
        <v>18</v>
      </c>
      <c r="AK170" t="str">
        <f t="shared" si="237"/>
        <v>4pm-6pm</v>
      </c>
      <c r="AL170" t="str">
        <f t="shared" si="238"/>
        <v>4pm-6pm</v>
      </c>
      <c r="AM170" t="str">
        <f t="shared" si="239"/>
        <v>4pm-6pm</v>
      </c>
      <c r="AN170" t="str">
        <f t="shared" si="240"/>
        <v>4pm-6pm</v>
      </c>
      <c r="AO170" t="str">
        <f t="shared" si="241"/>
        <v>4pm-6pm</v>
      </c>
      <c r="AP170" t="str">
        <f t="shared" si="242"/>
        <v>4pm-6pm</v>
      </c>
      <c r="AQ170" t="str">
        <f t="shared" si="243"/>
        <v>4pm-6pm</v>
      </c>
      <c r="AR170" s="1" t="s">
        <v>670</v>
      </c>
      <c r="AV170" s="4" t="s">
        <v>28</v>
      </c>
      <c r="AW170" s="4" t="s">
        <v>28</v>
      </c>
      <c r="AX170"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LoDo</v>
      </c>
      <c r="BF170" t="str">
        <f t="shared" si="252"/>
        <v>LoDo</v>
      </c>
      <c r="BG170">
        <v>39.751266000000001</v>
      </c>
      <c r="BH170">
        <v>-105.000544</v>
      </c>
      <c r="BI170" t="str">
        <f t="shared" si="253"/>
        <v>[39.751266,-105.000544],</v>
      </c>
      <c r="BK170" t="str">
        <f t="shared" si="284"/>
        <v/>
      </c>
      <c r="BL170" s="7"/>
    </row>
    <row r="171" spans="2:64" ht="18.75" customHeight="1">
      <c r="B171" t="s">
        <v>197</v>
      </c>
      <c r="C171" t="s">
        <v>610</v>
      </c>
      <c r="E171" t="s">
        <v>1049</v>
      </c>
      <c r="G171" t="s">
        <v>570</v>
      </c>
      <c r="J171" t="s">
        <v>417</v>
      </c>
      <c r="K171" t="s">
        <v>413</v>
      </c>
      <c r="L171" t="s">
        <v>417</v>
      </c>
      <c r="M171" t="s">
        <v>413</v>
      </c>
      <c r="N171" t="s">
        <v>417</v>
      </c>
      <c r="O171" t="s">
        <v>413</v>
      </c>
      <c r="P171" t="s">
        <v>417</v>
      </c>
      <c r="Q171" t="s">
        <v>413</v>
      </c>
      <c r="R171" t="s">
        <v>417</v>
      </c>
      <c r="S171" t="s">
        <v>413</v>
      </c>
      <c r="V171" t="s">
        <v>1047</v>
      </c>
      <c r="W171" t="str">
        <f t="shared" si="223"/>
        <v/>
      </c>
      <c r="X171" t="str">
        <f t="shared" si="224"/>
        <v/>
      </c>
      <c r="Y171">
        <f t="shared" si="225"/>
        <v>11</v>
      </c>
      <c r="Z171">
        <f t="shared" si="226"/>
        <v>18</v>
      </c>
      <c r="AA171">
        <f t="shared" si="227"/>
        <v>11</v>
      </c>
      <c r="AB171">
        <f t="shared" si="228"/>
        <v>18</v>
      </c>
      <c r="AC171">
        <f t="shared" si="229"/>
        <v>11</v>
      </c>
      <c r="AD171">
        <f t="shared" si="230"/>
        <v>18</v>
      </c>
      <c r="AE171">
        <f t="shared" si="231"/>
        <v>11</v>
      </c>
      <c r="AF171">
        <f t="shared" si="232"/>
        <v>18</v>
      </c>
      <c r="AG171">
        <f t="shared" si="233"/>
        <v>11</v>
      </c>
      <c r="AH171">
        <f t="shared" si="234"/>
        <v>18</v>
      </c>
      <c r="AI171" t="str">
        <f t="shared" si="235"/>
        <v/>
      </c>
      <c r="AJ171" t="str">
        <f t="shared" si="236"/>
        <v/>
      </c>
      <c r="AK171" t="str">
        <f t="shared" si="237"/>
        <v/>
      </c>
      <c r="AL171" t="str">
        <f t="shared" si="238"/>
        <v>11am-6pm</v>
      </c>
      <c r="AM171" t="str">
        <f t="shared" si="239"/>
        <v>11am-6pm</v>
      </c>
      <c r="AN171" t="str">
        <f t="shared" si="240"/>
        <v>11am-6pm</v>
      </c>
      <c r="AO171" t="str">
        <f t="shared" si="241"/>
        <v>11am-6pm</v>
      </c>
      <c r="AP171" t="str">
        <f t="shared" si="242"/>
        <v>11am-6pm</v>
      </c>
      <c r="AQ171" t="str">
        <f t="shared" si="243"/>
        <v/>
      </c>
      <c r="AR171" s="1" t="s">
        <v>750</v>
      </c>
      <c r="AV171" s="4" t="s">
        <v>28</v>
      </c>
      <c r="AW171" s="4" t="s">
        <v>28</v>
      </c>
      <c r="AX171"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Cherry</v>
      </c>
      <c r="BF171" t="str">
        <f t="shared" si="252"/>
        <v>Cherry Creek</v>
      </c>
      <c r="BG171">
        <v>39.721240000000002</v>
      </c>
      <c r="BH171">
        <v>-104.954297</v>
      </c>
      <c r="BI171" t="str">
        <f t="shared" si="253"/>
        <v>[39.72124,-104.954297],</v>
      </c>
      <c r="BK171" t="str">
        <f t="shared" si="284"/>
        <v/>
      </c>
      <c r="BL171" s="7"/>
    </row>
    <row r="172" spans="2:64" ht="18.75" customHeight="1">
      <c r="B172" t="s">
        <v>198</v>
      </c>
      <c r="C172" t="s">
        <v>298</v>
      </c>
      <c r="E172" t="s">
        <v>1049</v>
      </c>
      <c r="G172" t="s">
        <v>571</v>
      </c>
      <c r="J172" t="s">
        <v>411</v>
      </c>
      <c r="K172" t="s">
        <v>413</v>
      </c>
      <c r="L172" t="s">
        <v>411</v>
      </c>
      <c r="M172" t="s">
        <v>413</v>
      </c>
      <c r="N172" t="s">
        <v>411</v>
      </c>
      <c r="O172" t="s">
        <v>413</v>
      </c>
      <c r="P172" t="s">
        <v>411</v>
      </c>
      <c r="Q172" t="s">
        <v>413</v>
      </c>
      <c r="R172" t="s">
        <v>411</v>
      </c>
      <c r="S172" t="s">
        <v>413</v>
      </c>
      <c r="V172" t="s">
        <v>1047</v>
      </c>
      <c r="W172" t="str">
        <f t="shared" si="223"/>
        <v/>
      </c>
      <c r="X172" t="str">
        <f t="shared" si="224"/>
        <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t="str">
        <f t="shared" si="235"/>
        <v/>
      </c>
      <c r="AJ172" t="str">
        <f t="shared" si="236"/>
        <v/>
      </c>
      <c r="AK172" t="str">
        <f t="shared" si="237"/>
        <v/>
      </c>
      <c r="AL172" t="str">
        <f t="shared" si="238"/>
        <v>3pm-6pm</v>
      </c>
      <c r="AM172" t="str">
        <f t="shared" si="239"/>
        <v>3pm-6pm</v>
      </c>
      <c r="AN172" t="str">
        <f t="shared" si="240"/>
        <v>3pm-6pm</v>
      </c>
      <c r="AO172" t="str">
        <f t="shared" si="241"/>
        <v>3pm-6pm</v>
      </c>
      <c r="AP172" t="str">
        <f t="shared" si="242"/>
        <v>3pm-6pm</v>
      </c>
      <c r="AQ172" t="str">
        <f t="shared" si="243"/>
        <v/>
      </c>
      <c r="AR172" t="s">
        <v>750</v>
      </c>
      <c r="AV172" t="s">
        <v>28</v>
      </c>
      <c r="AW172" t="s">
        <v>28</v>
      </c>
      <c r="AX172"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LoDo</v>
      </c>
      <c r="BF172" t="str">
        <f t="shared" si="252"/>
        <v>LoDo</v>
      </c>
      <c r="BG172">
        <v>39.752943999999999</v>
      </c>
      <c r="BH172">
        <v>-104.999077</v>
      </c>
      <c r="BI172" t="str">
        <f t="shared" si="253"/>
        <v>[39.752944,-104.999077],</v>
      </c>
      <c r="BK172" t="str">
        <f t="shared" si="284"/>
        <v/>
      </c>
      <c r="BL172" s="7"/>
    </row>
    <row r="173" spans="2:64" ht="18.75" customHeight="1">
      <c r="B173" t="s">
        <v>115</v>
      </c>
      <c r="C173" t="s">
        <v>308</v>
      </c>
      <c r="E173" t="s">
        <v>1049</v>
      </c>
      <c r="G173" t="s">
        <v>489</v>
      </c>
      <c r="H173" t="s">
        <v>411</v>
      </c>
      <c r="I173" t="s">
        <v>413</v>
      </c>
      <c r="J173" t="s">
        <v>411</v>
      </c>
      <c r="K173" t="s">
        <v>413</v>
      </c>
      <c r="L173" t="s">
        <v>411</v>
      </c>
      <c r="M173" t="s">
        <v>413</v>
      </c>
      <c r="N173">
        <v>1500</v>
      </c>
      <c r="O173" t="s">
        <v>413</v>
      </c>
      <c r="P173" t="s">
        <v>411</v>
      </c>
      <c r="Q173" t="s">
        <v>413</v>
      </c>
      <c r="R173" t="s">
        <v>411</v>
      </c>
      <c r="S173" t="s">
        <v>413</v>
      </c>
      <c r="T173" t="s">
        <v>411</v>
      </c>
      <c r="U173" t="s">
        <v>413</v>
      </c>
      <c r="V173" t="s">
        <v>324</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671</v>
      </c>
      <c r="AV173" s="4" t="s">
        <v>28</v>
      </c>
      <c r="AW173" s="4" t="s">
        <v>28</v>
      </c>
      <c r="AX173"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Ballpark</v>
      </c>
      <c r="BF173" t="str">
        <f t="shared" si="252"/>
        <v>Ballpark</v>
      </c>
      <c r="BG173">
        <v>39.754505999999999</v>
      </c>
      <c r="BH173">
        <v>-104.99097</v>
      </c>
      <c r="BI173" t="str">
        <f t="shared" si="253"/>
        <v>[39.754506,-104.99097],</v>
      </c>
      <c r="BK173" t="str">
        <f t="shared" si="284"/>
        <v/>
      </c>
      <c r="BL173" s="7"/>
    </row>
    <row r="174" spans="2:64" ht="18.75" customHeight="1">
      <c r="B174" t="s">
        <v>116</v>
      </c>
      <c r="C174" t="s">
        <v>816</v>
      </c>
      <c r="E174" t="s">
        <v>1049</v>
      </c>
      <c r="G174" t="s">
        <v>490</v>
      </c>
      <c r="H174" t="s">
        <v>411</v>
      </c>
      <c r="I174" t="s">
        <v>413</v>
      </c>
      <c r="J174" t="s">
        <v>411</v>
      </c>
      <c r="K174" t="s">
        <v>413</v>
      </c>
      <c r="L174" t="s">
        <v>411</v>
      </c>
      <c r="M174" t="s">
        <v>413</v>
      </c>
      <c r="N174" t="s">
        <v>411</v>
      </c>
      <c r="O174" t="s">
        <v>413</v>
      </c>
      <c r="P174" t="s">
        <v>411</v>
      </c>
      <c r="Q174" t="s">
        <v>413</v>
      </c>
      <c r="R174">
        <v>1500</v>
      </c>
      <c r="S174" t="s">
        <v>413</v>
      </c>
      <c r="T174" t="s">
        <v>411</v>
      </c>
      <c r="U174" t="s">
        <v>413</v>
      </c>
      <c r="V174" t="s">
        <v>324</v>
      </c>
      <c r="W174">
        <f t="shared" si="223"/>
        <v>15</v>
      </c>
      <c r="X174">
        <f t="shared" si="224"/>
        <v>18</v>
      </c>
      <c r="Y174">
        <f t="shared" si="225"/>
        <v>15</v>
      </c>
      <c r="Z174">
        <f t="shared" si="226"/>
        <v>18</v>
      </c>
      <c r="AA174">
        <f t="shared" si="227"/>
        <v>15</v>
      </c>
      <c r="AB174">
        <f t="shared" si="228"/>
        <v>18</v>
      </c>
      <c r="AC174">
        <f t="shared" si="229"/>
        <v>15</v>
      </c>
      <c r="AD174">
        <f t="shared" si="230"/>
        <v>18</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3pm-6pm</v>
      </c>
      <c r="AO174" t="str">
        <f t="shared" si="241"/>
        <v>3pm-6pm</v>
      </c>
      <c r="AP174" t="str">
        <f t="shared" si="242"/>
        <v>3pm-6pm</v>
      </c>
      <c r="AQ174" t="str">
        <f t="shared" si="243"/>
        <v>3pm-6pm</v>
      </c>
      <c r="AR174" s="1" t="s">
        <v>671</v>
      </c>
      <c r="AV174" s="4" t="s">
        <v>28</v>
      </c>
      <c r="AW174" s="4" t="s">
        <v>28</v>
      </c>
      <c r="AX174"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4" t="str">
        <f t="shared" si="245"/>
        <v/>
      </c>
      <c r="AZ174" t="str">
        <f t="shared" si="246"/>
        <v/>
      </c>
      <c r="BA174" t="str">
        <f t="shared" si="247"/>
        <v/>
      </c>
      <c r="BB174" t="str">
        <f t="shared" si="248"/>
        <v>&lt;img src=@img/drinkicon.png@&gt;</v>
      </c>
      <c r="BC174" t="str">
        <f t="shared" si="249"/>
        <v>&lt;img src=@img/foodicon.png@&gt;</v>
      </c>
      <c r="BD174" t="str">
        <f t="shared" si="250"/>
        <v>&lt;img src=@img/drinkicon.png@&gt;&lt;img src=@img/foodicon.png@&gt;</v>
      </c>
      <c r="BE174" t="str">
        <f t="shared" si="251"/>
        <v>drink food  med meadows</v>
      </c>
      <c r="BF174" t="str">
        <f t="shared" si="252"/>
        <v>Park Meadows</v>
      </c>
      <c r="BG174">
        <v>39.579492999999999</v>
      </c>
      <c r="BH174">
        <v>-104.87091100000001</v>
      </c>
      <c r="BI174" t="str">
        <f t="shared" si="253"/>
        <v>[39.579493,-104.870911],</v>
      </c>
      <c r="BK174" t="str">
        <f t="shared" si="284"/>
        <v/>
      </c>
      <c r="BL174" s="7"/>
    </row>
    <row r="175" spans="2:64" ht="18.75" customHeight="1">
      <c r="B175" t="s">
        <v>117</v>
      </c>
      <c r="C175" t="s">
        <v>610</v>
      </c>
      <c r="E175" t="s">
        <v>1049</v>
      </c>
      <c r="G175" t="s">
        <v>491</v>
      </c>
      <c r="H175" t="s">
        <v>411</v>
      </c>
      <c r="I175" t="s">
        <v>413</v>
      </c>
      <c r="J175" t="s">
        <v>411</v>
      </c>
      <c r="K175" t="s">
        <v>413</v>
      </c>
      <c r="L175" t="s">
        <v>411</v>
      </c>
      <c r="M175" t="s">
        <v>413</v>
      </c>
      <c r="N175" t="s">
        <v>411</v>
      </c>
      <c r="O175" t="s">
        <v>416</v>
      </c>
      <c r="P175" t="s">
        <v>411</v>
      </c>
      <c r="Q175" t="s">
        <v>413</v>
      </c>
      <c r="R175" t="s">
        <v>411</v>
      </c>
      <c r="S175" t="s">
        <v>413</v>
      </c>
      <c r="T175" t="s">
        <v>411</v>
      </c>
      <c r="U175" t="s">
        <v>413</v>
      </c>
      <c r="V175" t="s">
        <v>325</v>
      </c>
      <c r="W175">
        <f t="shared" si="223"/>
        <v>15</v>
      </c>
      <c r="X175">
        <f t="shared" si="224"/>
        <v>18</v>
      </c>
      <c r="Y175">
        <f t="shared" si="225"/>
        <v>15</v>
      </c>
      <c r="Z175">
        <f t="shared" si="226"/>
        <v>18</v>
      </c>
      <c r="AA175">
        <f t="shared" si="227"/>
        <v>15</v>
      </c>
      <c r="AB175">
        <f t="shared" si="228"/>
        <v>18</v>
      </c>
      <c r="AC175">
        <f t="shared" si="229"/>
        <v>15</v>
      </c>
      <c r="AD175">
        <f t="shared" si="230"/>
        <v>17.3</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3pm-5.3pm</v>
      </c>
      <c r="AO175" t="str">
        <f t="shared" si="241"/>
        <v>3pm-6pm</v>
      </c>
      <c r="AP175" t="str">
        <f t="shared" si="242"/>
        <v>3pm-6pm</v>
      </c>
      <c r="AQ175" t="str">
        <f t="shared" si="243"/>
        <v>3pm-6pm</v>
      </c>
      <c r="AR175" t="s">
        <v>672</v>
      </c>
      <c r="AV175" s="4" t="s">
        <v>28</v>
      </c>
      <c r="AW175" s="4" t="s">
        <v>29</v>
      </c>
      <c r="AX175"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Cherry</v>
      </c>
      <c r="BF175" t="str">
        <f t="shared" si="252"/>
        <v>Cherry Creek</v>
      </c>
      <c r="BG175">
        <v>39.719656000000001</v>
      </c>
      <c r="BH175">
        <v>-104.953124</v>
      </c>
      <c r="BI175" t="str">
        <f t="shared" si="253"/>
        <v>[39.719656,-104.953124],</v>
      </c>
      <c r="BK175" t="str">
        <f t="shared" si="284"/>
        <v/>
      </c>
      <c r="BL175" s="7"/>
    </row>
    <row r="176" spans="2:64" ht="18.75" customHeight="1">
      <c r="B176" t="s">
        <v>118</v>
      </c>
      <c r="C176" t="s">
        <v>298</v>
      </c>
      <c r="E176" t="s">
        <v>1049</v>
      </c>
      <c r="G176" t="s">
        <v>492</v>
      </c>
      <c r="H176" t="s">
        <v>411</v>
      </c>
      <c r="I176" t="s">
        <v>413</v>
      </c>
      <c r="J176" t="s">
        <v>411</v>
      </c>
      <c r="K176" t="s">
        <v>413</v>
      </c>
      <c r="L176" t="s">
        <v>411</v>
      </c>
      <c r="M176" t="s">
        <v>413</v>
      </c>
      <c r="N176" t="s">
        <v>411</v>
      </c>
      <c r="O176" t="s">
        <v>413</v>
      </c>
      <c r="P176" t="s">
        <v>411</v>
      </c>
      <c r="Q176" t="s">
        <v>413</v>
      </c>
      <c r="R176" t="s">
        <v>411</v>
      </c>
      <c r="S176" t="s">
        <v>413</v>
      </c>
      <c r="T176" t="s">
        <v>411</v>
      </c>
      <c r="U176" t="s">
        <v>413</v>
      </c>
      <c r="V176" t="s">
        <v>326</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s="1" t="s">
        <v>672</v>
      </c>
      <c r="AV176" s="4" t="s">
        <v>28</v>
      </c>
      <c r="AW176" s="4" t="s">
        <v>29</v>
      </c>
      <c r="AX176"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LoDo</v>
      </c>
      <c r="BF176" t="str">
        <f t="shared" si="252"/>
        <v>LoDo</v>
      </c>
      <c r="BG176">
        <v>39.751446000000001</v>
      </c>
      <c r="BH176">
        <v>-105.00169200000001</v>
      </c>
      <c r="BI176" t="str">
        <f t="shared" si="253"/>
        <v>[39.751446,-105.001692],</v>
      </c>
      <c r="BK176" t="str">
        <f t="shared" si="284"/>
        <v/>
      </c>
      <c r="BL176" s="7"/>
    </row>
    <row r="177" spans="2:64" ht="18.75" customHeight="1">
      <c r="B177" t="s">
        <v>119</v>
      </c>
      <c r="C177" t="s">
        <v>294</v>
      </c>
      <c r="E177" t="s">
        <v>1049</v>
      </c>
      <c r="G177" t="s">
        <v>493</v>
      </c>
      <c r="H177" t="s">
        <v>411</v>
      </c>
      <c r="I177" t="s">
        <v>413</v>
      </c>
      <c r="J177" t="s">
        <v>411</v>
      </c>
      <c r="K177" t="s">
        <v>413</v>
      </c>
      <c r="L177" t="s">
        <v>411</v>
      </c>
      <c r="M177" t="s">
        <v>413</v>
      </c>
      <c r="N177" t="s">
        <v>411</v>
      </c>
      <c r="O177" t="s">
        <v>413</v>
      </c>
      <c r="P177" t="s">
        <v>411</v>
      </c>
      <c r="Q177" t="s">
        <v>413</v>
      </c>
      <c r="R177" t="s">
        <v>411</v>
      </c>
      <c r="S177" t="s">
        <v>413</v>
      </c>
      <c r="T177" t="s">
        <v>411</v>
      </c>
      <c r="U177" t="s">
        <v>413</v>
      </c>
      <c r="V177" t="s">
        <v>325</v>
      </c>
      <c r="W177">
        <f t="shared" si="223"/>
        <v>15</v>
      </c>
      <c r="X177">
        <f t="shared" si="224"/>
        <v>18</v>
      </c>
      <c r="Y177">
        <f t="shared" si="225"/>
        <v>15</v>
      </c>
      <c r="Z177">
        <f t="shared" si="226"/>
        <v>18</v>
      </c>
      <c r="AA177">
        <f t="shared" si="227"/>
        <v>15</v>
      </c>
      <c r="AB177">
        <f t="shared" si="228"/>
        <v>18</v>
      </c>
      <c r="AC177">
        <f t="shared" si="229"/>
        <v>15</v>
      </c>
      <c r="AD177">
        <f t="shared" si="230"/>
        <v>18</v>
      </c>
      <c r="AE177">
        <f t="shared" si="231"/>
        <v>15</v>
      </c>
      <c r="AF177">
        <f t="shared" si="232"/>
        <v>18</v>
      </c>
      <c r="AG177">
        <f t="shared" si="233"/>
        <v>15</v>
      </c>
      <c r="AH177">
        <f t="shared" si="234"/>
        <v>18</v>
      </c>
      <c r="AI177">
        <f t="shared" si="235"/>
        <v>15</v>
      </c>
      <c r="AJ177">
        <f t="shared" si="236"/>
        <v>18</v>
      </c>
      <c r="AK177" t="str">
        <f t="shared" si="237"/>
        <v>3pm-6pm</v>
      </c>
      <c r="AL177" t="str">
        <f t="shared" si="238"/>
        <v>3pm-6pm</v>
      </c>
      <c r="AM177" t="str">
        <f t="shared" si="239"/>
        <v>3pm-6pm</v>
      </c>
      <c r="AN177" t="str">
        <f t="shared" si="240"/>
        <v>3pm-6pm</v>
      </c>
      <c r="AO177" t="str">
        <f t="shared" si="241"/>
        <v>3pm-6pm</v>
      </c>
      <c r="AP177" t="str">
        <f t="shared" si="242"/>
        <v>3pm-6pm</v>
      </c>
      <c r="AQ177" t="str">
        <f t="shared" si="243"/>
        <v>3pm-6pm</v>
      </c>
      <c r="AR177" t="s">
        <v>672</v>
      </c>
      <c r="AV177" t="s">
        <v>28</v>
      </c>
      <c r="AW177" t="s">
        <v>29</v>
      </c>
      <c r="AX177"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Uptown</v>
      </c>
      <c r="BF177" t="str">
        <f t="shared" si="252"/>
        <v>Uptown</v>
      </c>
      <c r="BG177">
        <v>39.746012999999998</v>
      </c>
      <c r="BH177">
        <v>-104.980836</v>
      </c>
      <c r="BI177" t="str">
        <f t="shared" si="253"/>
        <v>[39.746013,-104.980836],</v>
      </c>
      <c r="BK177" t="str">
        <f t="shared" si="284"/>
        <v/>
      </c>
      <c r="BL177" s="7"/>
    </row>
    <row r="178" spans="2:64" ht="18.75" customHeight="1">
      <c r="B178" t="s">
        <v>120</v>
      </c>
      <c r="C178" t="s">
        <v>298</v>
      </c>
      <c r="E178" t="s">
        <v>1049</v>
      </c>
      <c r="G178" t="s">
        <v>494</v>
      </c>
      <c r="J178" t="s">
        <v>415</v>
      </c>
      <c r="K178" t="s">
        <v>414</v>
      </c>
      <c r="N178" t="s">
        <v>415</v>
      </c>
      <c r="O178" t="s">
        <v>414</v>
      </c>
      <c r="P178" t="s">
        <v>415</v>
      </c>
      <c r="Q178" t="s">
        <v>414</v>
      </c>
      <c r="R178" t="s">
        <v>415</v>
      </c>
      <c r="S178" t="s">
        <v>414</v>
      </c>
      <c r="T178" t="s">
        <v>415</v>
      </c>
      <c r="U178" t="s">
        <v>414</v>
      </c>
      <c r="V178" t="s">
        <v>327</v>
      </c>
      <c r="W178" t="str">
        <f t="shared" si="223"/>
        <v/>
      </c>
      <c r="X178" t="str">
        <f t="shared" si="224"/>
        <v/>
      </c>
      <c r="Y178">
        <f t="shared" si="225"/>
        <v>17</v>
      </c>
      <c r="Z178">
        <f t="shared" si="226"/>
        <v>19</v>
      </c>
      <c r="AA178" t="str">
        <f t="shared" si="227"/>
        <v/>
      </c>
      <c r="AB178" t="str">
        <f t="shared" si="228"/>
        <v/>
      </c>
      <c r="AC178">
        <f t="shared" si="229"/>
        <v>17</v>
      </c>
      <c r="AD178">
        <f t="shared" si="230"/>
        <v>19</v>
      </c>
      <c r="AE178">
        <f t="shared" si="231"/>
        <v>17</v>
      </c>
      <c r="AF178">
        <f t="shared" si="232"/>
        <v>19</v>
      </c>
      <c r="AG178">
        <f t="shared" si="233"/>
        <v>17</v>
      </c>
      <c r="AH178">
        <f t="shared" si="234"/>
        <v>19</v>
      </c>
      <c r="AI178">
        <f t="shared" si="235"/>
        <v>17</v>
      </c>
      <c r="AJ178">
        <f t="shared" si="236"/>
        <v>19</v>
      </c>
      <c r="AK178" t="str">
        <f t="shared" si="237"/>
        <v/>
      </c>
      <c r="AL178" t="str">
        <f t="shared" si="238"/>
        <v>5pm-7pm</v>
      </c>
      <c r="AM178" t="str">
        <f t="shared" si="239"/>
        <v/>
      </c>
      <c r="AN178" t="str">
        <f t="shared" si="240"/>
        <v>5pm-7pm</v>
      </c>
      <c r="AO178" t="str">
        <f t="shared" si="241"/>
        <v>5pm-7pm</v>
      </c>
      <c r="AP178" t="str">
        <f t="shared" si="242"/>
        <v>5pm-7pm</v>
      </c>
      <c r="AQ178" t="str">
        <f t="shared" si="243"/>
        <v>5pm-7pm</v>
      </c>
      <c r="AR178" s="1" t="s">
        <v>673</v>
      </c>
      <c r="AV178" s="4" t="s">
        <v>28</v>
      </c>
      <c r="AW178" s="4" t="s">
        <v>29</v>
      </c>
      <c r="AX178"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8" t="str">
        <f t="shared" si="245"/>
        <v/>
      </c>
      <c r="AZ178" t="str">
        <f t="shared" si="246"/>
        <v/>
      </c>
      <c r="BA178" t="str">
        <f t="shared" si="247"/>
        <v/>
      </c>
      <c r="BB178" t="str">
        <f t="shared" si="248"/>
        <v>&lt;img src=@img/drinkicon.png@&gt;</v>
      </c>
      <c r="BC178" t="str">
        <f t="shared" si="249"/>
        <v/>
      </c>
      <c r="BD178" t="str">
        <f t="shared" si="250"/>
        <v>&lt;img src=@img/drinkicon.png@&gt;</v>
      </c>
      <c r="BE178" t="str">
        <f t="shared" si="251"/>
        <v>drink  med LoDo</v>
      </c>
      <c r="BF178" t="str">
        <f t="shared" si="252"/>
        <v>LoDo</v>
      </c>
      <c r="BG178">
        <v>39.750191000000001</v>
      </c>
      <c r="BH178">
        <v>-104.997406</v>
      </c>
      <c r="BI178" t="str">
        <f t="shared" si="253"/>
        <v>[39.750191,-104.997406],</v>
      </c>
      <c r="BK178" t="str">
        <f t="shared" si="284"/>
        <v/>
      </c>
      <c r="BL178" s="7"/>
    </row>
    <row r="179" spans="2:64" ht="18.75" customHeight="1">
      <c r="B179" t="s">
        <v>199</v>
      </c>
      <c r="C179" t="s">
        <v>297</v>
      </c>
      <c r="E179" t="s">
        <v>1049</v>
      </c>
      <c r="G179" t="s">
        <v>572</v>
      </c>
      <c r="J179" t="s">
        <v>418</v>
      </c>
      <c r="K179" t="s">
        <v>413</v>
      </c>
      <c r="L179" t="s">
        <v>418</v>
      </c>
      <c r="M179" t="s">
        <v>413</v>
      </c>
      <c r="N179" t="s">
        <v>418</v>
      </c>
      <c r="O179" t="s">
        <v>413</v>
      </c>
      <c r="P179" t="s">
        <v>418</v>
      </c>
      <c r="Q179" t="s">
        <v>413</v>
      </c>
      <c r="R179" t="s">
        <v>418</v>
      </c>
      <c r="S179" t="s">
        <v>413</v>
      </c>
      <c r="V179" t="s">
        <v>371</v>
      </c>
      <c r="W179" t="str">
        <f t="shared" si="223"/>
        <v/>
      </c>
      <c r="X179" t="str">
        <f t="shared" si="224"/>
        <v/>
      </c>
      <c r="Y179">
        <f t="shared" si="225"/>
        <v>16</v>
      </c>
      <c r="Z179">
        <f t="shared" si="226"/>
        <v>18</v>
      </c>
      <c r="AA179">
        <f t="shared" si="227"/>
        <v>16</v>
      </c>
      <c r="AB179">
        <f t="shared" si="228"/>
        <v>18</v>
      </c>
      <c r="AC179">
        <f t="shared" si="229"/>
        <v>16</v>
      </c>
      <c r="AD179">
        <f t="shared" si="230"/>
        <v>18</v>
      </c>
      <c r="AE179">
        <f t="shared" si="231"/>
        <v>16</v>
      </c>
      <c r="AF179">
        <f t="shared" si="232"/>
        <v>18</v>
      </c>
      <c r="AG179">
        <f t="shared" si="233"/>
        <v>16</v>
      </c>
      <c r="AH179">
        <f t="shared" si="234"/>
        <v>18</v>
      </c>
      <c r="AI179" t="str">
        <f t="shared" si="235"/>
        <v/>
      </c>
      <c r="AJ179" t="str">
        <f t="shared" si="236"/>
        <v/>
      </c>
      <c r="AK179" t="str">
        <f t="shared" si="237"/>
        <v/>
      </c>
      <c r="AL179" t="str">
        <f t="shared" si="238"/>
        <v>4pm-6pm</v>
      </c>
      <c r="AM179" t="str">
        <f t="shared" si="239"/>
        <v>4pm-6pm</v>
      </c>
      <c r="AN179" t="str">
        <f t="shared" si="240"/>
        <v>4pm-6pm</v>
      </c>
      <c r="AO179" t="str">
        <f t="shared" si="241"/>
        <v>4pm-6pm</v>
      </c>
      <c r="AP179" t="str">
        <f t="shared" si="242"/>
        <v>4pm-6pm</v>
      </c>
      <c r="AQ179" t="str">
        <f t="shared" si="243"/>
        <v/>
      </c>
      <c r="AR179" s="5" t="s">
        <v>751</v>
      </c>
      <c r="AV179" s="4" t="s">
        <v>28</v>
      </c>
      <c r="AW179" s="4" t="s">
        <v>28</v>
      </c>
      <c r="AX179"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9" t="str">
        <f t="shared" si="245"/>
        <v/>
      </c>
      <c r="AZ179" t="str">
        <f t="shared" si="246"/>
        <v/>
      </c>
      <c r="BA179" t="str">
        <f t="shared" si="247"/>
        <v/>
      </c>
      <c r="BB179" t="str">
        <f t="shared" si="248"/>
        <v>&lt;img src=@img/drinkicon.png@&gt;</v>
      </c>
      <c r="BC179" t="str">
        <f t="shared" si="249"/>
        <v>&lt;img src=@img/foodicon.png@&gt;</v>
      </c>
      <c r="BD179" t="str">
        <f t="shared" si="250"/>
        <v>&lt;img src=@img/drinkicon.png@&gt;&lt;img src=@img/foodicon.png@&gt;</v>
      </c>
      <c r="BE179" t="str">
        <f t="shared" si="251"/>
        <v>drink food  med Downtown</v>
      </c>
      <c r="BF179" t="str">
        <f t="shared" si="252"/>
        <v>Downtown</v>
      </c>
      <c r="BG179">
        <v>39.744129999999998</v>
      </c>
      <c r="BH179">
        <v>-104.99036700000001</v>
      </c>
      <c r="BI179" t="str">
        <f t="shared" si="253"/>
        <v>[39.74413,-104.990367],</v>
      </c>
      <c r="BK179" t="str">
        <f t="shared" si="284"/>
        <v/>
      </c>
      <c r="BL179" s="7"/>
    </row>
    <row r="180" spans="2:64" ht="18.75" customHeight="1">
      <c r="B180" t="s">
        <v>257</v>
      </c>
      <c r="C180" t="s">
        <v>814</v>
      </c>
      <c r="E180" t="s">
        <v>1051</v>
      </c>
      <c r="G180" t="s">
        <v>285</v>
      </c>
      <c r="H180" t="s">
        <v>418</v>
      </c>
      <c r="I180" t="s">
        <v>425</v>
      </c>
      <c r="J180" t="s">
        <v>418</v>
      </c>
      <c r="K180" t="s">
        <v>425</v>
      </c>
      <c r="L180" t="s">
        <v>418</v>
      </c>
      <c r="M180" t="s">
        <v>425</v>
      </c>
      <c r="N180" t="s">
        <v>418</v>
      </c>
      <c r="O180" t="s">
        <v>425</v>
      </c>
      <c r="P180" t="s">
        <v>418</v>
      </c>
      <c r="Q180" t="s">
        <v>425</v>
      </c>
      <c r="R180" t="s">
        <v>418</v>
      </c>
      <c r="S180" t="s">
        <v>425</v>
      </c>
      <c r="T180" t="s">
        <v>418</v>
      </c>
      <c r="U180" t="s">
        <v>425</v>
      </c>
      <c r="V180" t="s">
        <v>1043</v>
      </c>
      <c r="W180">
        <f t="shared" si="223"/>
        <v>16</v>
      </c>
      <c r="X180">
        <f t="shared" si="224"/>
        <v>20</v>
      </c>
      <c r="Y180">
        <f t="shared" si="225"/>
        <v>16</v>
      </c>
      <c r="Z180">
        <f t="shared" si="226"/>
        <v>20</v>
      </c>
      <c r="AA180">
        <f t="shared" si="227"/>
        <v>16</v>
      </c>
      <c r="AB180">
        <f t="shared" si="228"/>
        <v>20</v>
      </c>
      <c r="AC180">
        <f t="shared" si="229"/>
        <v>16</v>
      </c>
      <c r="AD180">
        <f t="shared" si="230"/>
        <v>20</v>
      </c>
      <c r="AE180">
        <f t="shared" si="231"/>
        <v>16</v>
      </c>
      <c r="AF180">
        <f t="shared" si="232"/>
        <v>20</v>
      </c>
      <c r="AG180">
        <f t="shared" si="233"/>
        <v>16</v>
      </c>
      <c r="AH180">
        <f t="shared" si="234"/>
        <v>20</v>
      </c>
      <c r="AI180">
        <f t="shared" si="235"/>
        <v>16</v>
      </c>
      <c r="AJ180">
        <f t="shared" si="236"/>
        <v>20</v>
      </c>
      <c r="AK180" t="str">
        <f t="shared" si="237"/>
        <v>4pm-8pm</v>
      </c>
      <c r="AL180" t="str">
        <f t="shared" si="238"/>
        <v>4pm-8pm</v>
      </c>
      <c r="AM180" t="str">
        <f t="shared" si="239"/>
        <v>4pm-8pm</v>
      </c>
      <c r="AN180" t="str">
        <f t="shared" si="240"/>
        <v>4pm-8pm</v>
      </c>
      <c r="AO180" t="str">
        <f t="shared" si="241"/>
        <v>4pm-8pm</v>
      </c>
      <c r="AP180" t="str">
        <f t="shared" si="242"/>
        <v>4pm-8pm</v>
      </c>
      <c r="AQ180" t="str">
        <f t="shared" si="243"/>
        <v>4pm-8pm</v>
      </c>
      <c r="AR180" t="s">
        <v>805</v>
      </c>
      <c r="AS180" t="s">
        <v>408</v>
      </c>
      <c r="AV180" t="s">
        <v>28</v>
      </c>
      <c r="AW180" t="s">
        <v>29</v>
      </c>
      <c r="AX180"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0" t="str">
        <f t="shared" si="245"/>
        <v>&lt;img src=@img/outdoor.png@&gt;</v>
      </c>
      <c r="AZ180" t="str">
        <f t="shared" si="246"/>
        <v/>
      </c>
      <c r="BA180" t="str">
        <f t="shared" si="247"/>
        <v/>
      </c>
      <c r="BB180" t="str">
        <f t="shared" si="248"/>
        <v>&lt;img src=@img/drinkicon.png@&gt;</v>
      </c>
      <c r="BC180" t="str">
        <f t="shared" si="249"/>
        <v/>
      </c>
      <c r="BD180" t="str">
        <f t="shared" si="250"/>
        <v>&lt;img src=@img/outdoor.png@&gt;&lt;img src=@img/drinkicon.png@&gt;</v>
      </c>
      <c r="BE180" t="str">
        <f t="shared" si="251"/>
        <v>outdoor drink  low five</v>
      </c>
      <c r="BF180" t="str">
        <f t="shared" si="252"/>
        <v>Five Points</v>
      </c>
      <c r="BG180">
        <v>39.759079999999997</v>
      </c>
      <c r="BH180">
        <v>-104.985001</v>
      </c>
      <c r="BI180" t="str">
        <f t="shared" si="253"/>
        <v>[39.75908,-104.985001],</v>
      </c>
      <c r="BK180" t="str">
        <f t="shared" si="284"/>
        <v/>
      </c>
      <c r="BL180" s="7"/>
    </row>
    <row r="181" spans="2:64" ht="18.75" customHeight="1">
      <c r="B181" t="s">
        <v>121</v>
      </c>
      <c r="C181" t="s">
        <v>611</v>
      </c>
      <c r="E181" t="s">
        <v>1049</v>
      </c>
      <c r="G181" t="s">
        <v>1067</v>
      </c>
      <c r="H181" t="s">
        <v>411</v>
      </c>
      <c r="I181" t="s">
        <v>412</v>
      </c>
      <c r="J181" t="s">
        <v>411</v>
      </c>
      <c r="K181" t="s">
        <v>412</v>
      </c>
      <c r="L181" t="s">
        <v>411</v>
      </c>
      <c r="M181" t="s">
        <v>412</v>
      </c>
      <c r="N181" t="s">
        <v>411</v>
      </c>
      <c r="O181" t="s">
        <v>412</v>
      </c>
      <c r="P181" t="s">
        <v>411</v>
      </c>
      <c r="Q181" t="s">
        <v>412</v>
      </c>
      <c r="R181" t="s">
        <v>411</v>
      </c>
      <c r="S181" t="s">
        <v>412</v>
      </c>
      <c r="T181" t="s">
        <v>411</v>
      </c>
      <c r="U181" t="s">
        <v>412</v>
      </c>
      <c r="V181" t="s">
        <v>328</v>
      </c>
      <c r="W181">
        <f t="shared" si="223"/>
        <v>15</v>
      </c>
      <c r="X181">
        <f t="shared" si="224"/>
        <v>18.3</v>
      </c>
      <c r="Y181">
        <f t="shared" si="225"/>
        <v>15</v>
      </c>
      <c r="Z181">
        <f t="shared" si="226"/>
        <v>18.3</v>
      </c>
      <c r="AA181">
        <f t="shared" si="227"/>
        <v>15</v>
      </c>
      <c r="AB181">
        <f t="shared" si="228"/>
        <v>18.3</v>
      </c>
      <c r="AC181">
        <f t="shared" si="229"/>
        <v>15</v>
      </c>
      <c r="AD181">
        <f t="shared" si="230"/>
        <v>18.3</v>
      </c>
      <c r="AE181">
        <f t="shared" si="231"/>
        <v>15</v>
      </c>
      <c r="AF181">
        <f t="shared" si="232"/>
        <v>18.3</v>
      </c>
      <c r="AG181">
        <f t="shared" si="233"/>
        <v>15</v>
      </c>
      <c r="AH181">
        <f t="shared" si="234"/>
        <v>18.3</v>
      </c>
      <c r="AI181">
        <f t="shared" si="235"/>
        <v>15</v>
      </c>
      <c r="AJ181">
        <f t="shared" si="236"/>
        <v>18.3</v>
      </c>
      <c r="AK181" t="str">
        <f t="shared" si="237"/>
        <v>3pm-6.3pm</v>
      </c>
      <c r="AL181" t="str">
        <f t="shared" si="238"/>
        <v>3pm-6.3pm</v>
      </c>
      <c r="AM181" t="str">
        <f t="shared" si="239"/>
        <v>3pm-6.3pm</v>
      </c>
      <c r="AN181" t="str">
        <f t="shared" si="240"/>
        <v>3pm-6.3pm</v>
      </c>
      <c r="AO181" t="str">
        <f t="shared" si="241"/>
        <v>3pm-6.3pm</v>
      </c>
      <c r="AP181" t="str">
        <f t="shared" si="242"/>
        <v>3pm-6.3pm</v>
      </c>
      <c r="AQ181" t="str">
        <f t="shared" si="243"/>
        <v>3pm-6.3pm</v>
      </c>
      <c r="AR181" s="1" t="s">
        <v>674</v>
      </c>
      <c r="AV181" s="4" t="s">
        <v>28</v>
      </c>
      <c r="AW181" s="4" t="s">
        <v>28</v>
      </c>
      <c r="AX181"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1" t="str">
        <f t="shared" si="245"/>
        <v/>
      </c>
      <c r="AZ181" t="str">
        <f t="shared" si="246"/>
        <v/>
      </c>
      <c r="BA181" t="str">
        <f t="shared" si="247"/>
        <v/>
      </c>
      <c r="BB181" t="str">
        <f t="shared" si="248"/>
        <v>&lt;img src=@img/drinkicon.png@&gt;</v>
      </c>
      <c r="BC181" t="str">
        <f t="shared" si="249"/>
        <v>&lt;img src=@img/foodicon.png@&gt;</v>
      </c>
      <c r="BD181" t="str">
        <f t="shared" si="250"/>
        <v>&lt;img src=@img/drinkicon.png@&gt;&lt;img src=@img/foodicon.png@&gt;</v>
      </c>
      <c r="BE181" t="str">
        <f t="shared" si="251"/>
        <v>drink food  med Washington</v>
      </c>
      <c r="BF181" t="str">
        <f t="shared" si="252"/>
        <v>Washington Park</v>
      </c>
      <c r="BG181">
        <v>39.697411000000002</v>
      </c>
      <c r="BH181">
        <v>-104.961383</v>
      </c>
      <c r="BI181" t="str">
        <f t="shared" si="253"/>
        <v>[39.697411,-104.961383],</v>
      </c>
      <c r="BK181" t="str">
        <f t="shared" si="284"/>
        <v/>
      </c>
      <c r="BL181" s="7"/>
    </row>
    <row r="182" spans="2:64" ht="18.75" customHeight="1">
      <c r="B182" t="s">
        <v>200</v>
      </c>
      <c r="C182" t="s">
        <v>298</v>
      </c>
      <c r="E182" t="s">
        <v>1049</v>
      </c>
      <c r="G182" t="s">
        <v>573</v>
      </c>
      <c r="J182" t="s">
        <v>417</v>
      </c>
      <c r="K182" t="s">
        <v>414</v>
      </c>
      <c r="L182" t="s">
        <v>417</v>
      </c>
      <c r="M182" t="s">
        <v>414</v>
      </c>
      <c r="N182" t="s">
        <v>417</v>
      </c>
      <c r="O182" t="s">
        <v>414</v>
      </c>
      <c r="P182" t="s">
        <v>417</v>
      </c>
      <c r="Q182" t="s">
        <v>414</v>
      </c>
      <c r="R182" t="s">
        <v>417</v>
      </c>
      <c r="S182" t="s">
        <v>414</v>
      </c>
      <c r="V182" t="s">
        <v>372</v>
      </c>
      <c r="W182" t="str">
        <f t="shared" si="223"/>
        <v/>
      </c>
      <c r="X182" t="str">
        <f t="shared" si="224"/>
        <v/>
      </c>
      <c r="Y182">
        <f t="shared" si="225"/>
        <v>11</v>
      </c>
      <c r="Z182">
        <f t="shared" si="226"/>
        <v>19</v>
      </c>
      <c r="AA182">
        <f t="shared" si="227"/>
        <v>11</v>
      </c>
      <c r="AB182">
        <f t="shared" si="228"/>
        <v>19</v>
      </c>
      <c r="AC182">
        <f t="shared" si="229"/>
        <v>11</v>
      </c>
      <c r="AD182">
        <f t="shared" si="230"/>
        <v>19</v>
      </c>
      <c r="AE182">
        <f t="shared" si="231"/>
        <v>11</v>
      </c>
      <c r="AF182">
        <f t="shared" si="232"/>
        <v>19</v>
      </c>
      <c r="AG182">
        <f t="shared" si="233"/>
        <v>11</v>
      </c>
      <c r="AH182">
        <f t="shared" si="234"/>
        <v>19</v>
      </c>
      <c r="AI182" t="str">
        <f t="shared" si="235"/>
        <v/>
      </c>
      <c r="AJ182" t="str">
        <f t="shared" si="236"/>
        <v/>
      </c>
      <c r="AK182" t="str">
        <f t="shared" si="237"/>
        <v/>
      </c>
      <c r="AL182" t="str">
        <f t="shared" si="238"/>
        <v>11am-7pm</v>
      </c>
      <c r="AM182" t="str">
        <f t="shared" si="239"/>
        <v>11am-7pm</v>
      </c>
      <c r="AN182" t="str">
        <f t="shared" si="240"/>
        <v>11am-7pm</v>
      </c>
      <c r="AO182" t="str">
        <f t="shared" si="241"/>
        <v>11am-7pm</v>
      </c>
      <c r="AP182" t="str">
        <f t="shared" si="242"/>
        <v>11am-7pm</v>
      </c>
      <c r="AQ182" t="str">
        <f t="shared" si="243"/>
        <v/>
      </c>
      <c r="AR182" t="s">
        <v>752</v>
      </c>
      <c r="AV182" s="4" t="s">
        <v>28</v>
      </c>
      <c r="AW182" s="4" t="s">
        <v>29</v>
      </c>
      <c r="AX182"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2" t="str">
        <f t="shared" si="245"/>
        <v/>
      </c>
      <c r="AZ182" t="str">
        <f t="shared" si="246"/>
        <v/>
      </c>
      <c r="BA182" t="str">
        <f t="shared" si="247"/>
        <v/>
      </c>
      <c r="BB182" t="str">
        <f t="shared" si="248"/>
        <v>&lt;img src=@img/drinkicon.png@&gt;</v>
      </c>
      <c r="BC182" t="str">
        <f t="shared" si="249"/>
        <v/>
      </c>
      <c r="BD182" t="str">
        <f t="shared" si="250"/>
        <v>&lt;img src=@img/drinkicon.png@&gt;</v>
      </c>
      <c r="BE182" t="str">
        <f t="shared" si="251"/>
        <v>drink  med LoDo</v>
      </c>
      <c r="BF182" t="str">
        <f t="shared" si="252"/>
        <v>LoDo</v>
      </c>
      <c r="BG182">
        <v>39.748451000000003</v>
      </c>
      <c r="BH182">
        <v>-104.996092</v>
      </c>
      <c r="BI182" t="str">
        <f t="shared" si="253"/>
        <v>[39.748451,-104.996092],</v>
      </c>
      <c r="BK182" t="str">
        <f t="shared" si="284"/>
        <v/>
      </c>
      <c r="BL182" s="7"/>
    </row>
    <row r="183" spans="2:64" ht="18.75" customHeight="1">
      <c r="B183" t="s">
        <v>122</v>
      </c>
      <c r="C183" t="s">
        <v>612</v>
      </c>
      <c r="E183" t="s">
        <v>1049</v>
      </c>
      <c r="G183" t="s">
        <v>495</v>
      </c>
      <c r="H183" t="s">
        <v>411</v>
      </c>
      <c r="I183" t="s">
        <v>413</v>
      </c>
      <c r="J183" t="s">
        <v>411</v>
      </c>
      <c r="K183" t="s">
        <v>413</v>
      </c>
      <c r="L183" t="s">
        <v>411</v>
      </c>
      <c r="M183" t="s">
        <v>413</v>
      </c>
      <c r="N183" t="s">
        <v>411</v>
      </c>
      <c r="O183" t="s">
        <v>413</v>
      </c>
      <c r="P183" t="s">
        <v>411</v>
      </c>
      <c r="Q183" t="s">
        <v>413</v>
      </c>
      <c r="R183" t="s">
        <v>411</v>
      </c>
      <c r="S183" t="s">
        <v>413</v>
      </c>
      <c r="T183" t="s">
        <v>411</v>
      </c>
      <c r="U183" t="s">
        <v>413</v>
      </c>
      <c r="V183" t="s">
        <v>329</v>
      </c>
      <c r="W183">
        <f t="shared" si="223"/>
        <v>15</v>
      </c>
      <c r="X183">
        <f t="shared" si="224"/>
        <v>18</v>
      </c>
      <c r="Y183">
        <f t="shared" si="225"/>
        <v>15</v>
      </c>
      <c r="Z183">
        <f t="shared" si="226"/>
        <v>18</v>
      </c>
      <c r="AA183">
        <f t="shared" si="227"/>
        <v>15</v>
      </c>
      <c r="AB183">
        <f t="shared" si="228"/>
        <v>18</v>
      </c>
      <c r="AC183">
        <f t="shared" si="229"/>
        <v>15</v>
      </c>
      <c r="AD183">
        <f t="shared" si="230"/>
        <v>18</v>
      </c>
      <c r="AE183">
        <f t="shared" si="231"/>
        <v>15</v>
      </c>
      <c r="AF183">
        <f t="shared" si="232"/>
        <v>18</v>
      </c>
      <c r="AG183">
        <f t="shared" si="233"/>
        <v>15</v>
      </c>
      <c r="AH183">
        <f t="shared" si="234"/>
        <v>18</v>
      </c>
      <c r="AI183">
        <f t="shared" si="235"/>
        <v>15</v>
      </c>
      <c r="AJ183">
        <f t="shared" si="236"/>
        <v>18</v>
      </c>
      <c r="AK183" t="str">
        <f t="shared" si="237"/>
        <v>3pm-6pm</v>
      </c>
      <c r="AL183" t="str">
        <f t="shared" si="238"/>
        <v>3pm-6pm</v>
      </c>
      <c r="AM183" t="str">
        <f t="shared" si="239"/>
        <v>3pm-6pm</v>
      </c>
      <c r="AN183" t="str">
        <f t="shared" si="240"/>
        <v>3pm-6pm</v>
      </c>
      <c r="AO183" t="str">
        <f t="shared" si="241"/>
        <v>3pm-6pm</v>
      </c>
      <c r="AP183" t="str">
        <f t="shared" si="242"/>
        <v>3pm-6pm</v>
      </c>
      <c r="AQ183" t="str">
        <f t="shared" si="243"/>
        <v>3pm-6pm</v>
      </c>
      <c r="AR183" t="s">
        <v>675</v>
      </c>
      <c r="AV183" t="s">
        <v>28</v>
      </c>
      <c r="AW183" t="s">
        <v>28</v>
      </c>
      <c r="AX183"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med city</v>
      </c>
      <c r="BF183" t="str">
        <f t="shared" si="252"/>
        <v>City Park</v>
      </c>
      <c r="BG183">
        <v>39.739936</v>
      </c>
      <c r="BH183">
        <v>-104.948808</v>
      </c>
      <c r="BI183" t="str">
        <f t="shared" si="253"/>
        <v>[39.739936,-104.948808],</v>
      </c>
      <c r="BK183" t="str">
        <f t="shared" si="284"/>
        <v/>
      </c>
      <c r="BL183" s="7"/>
    </row>
    <row r="184" spans="2:64" ht="18.75" customHeight="1">
      <c r="B184" t="s">
        <v>201</v>
      </c>
      <c r="C184" t="s">
        <v>266</v>
      </c>
      <c r="E184" t="s">
        <v>1050</v>
      </c>
      <c r="G184" t="s">
        <v>574</v>
      </c>
      <c r="J184" t="s">
        <v>429</v>
      </c>
      <c r="K184" t="s">
        <v>413</v>
      </c>
      <c r="L184" t="s">
        <v>429</v>
      </c>
      <c r="M184" t="s">
        <v>413</v>
      </c>
      <c r="N184" t="s">
        <v>429</v>
      </c>
      <c r="O184" t="s">
        <v>413</v>
      </c>
      <c r="P184" t="s">
        <v>429</v>
      </c>
      <c r="Q184" t="s">
        <v>413</v>
      </c>
      <c r="R184" t="s">
        <v>429</v>
      </c>
      <c r="S184" t="s">
        <v>413</v>
      </c>
      <c r="V184" t="s">
        <v>373</v>
      </c>
      <c r="W184" t="str">
        <f t="shared" si="223"/>
        <v/>
      </c>
      <c r="X184" t="str">
        <f t="shared" si="224"/>
        <v/>
      </c>
      <c r="Y184">
        <f t="shared" si="225"/>
        <v>15.3</v>
      </c>
      <c r="Z184">
        <f t="shared" si="226"/>
        <v>18</v>
      </c>
      <c r="AA184">
        <f t="shared" si="227"/>
        <v>15.3</v>
      </c>
      <c r="AB184">
        <f t="shared" si="228"/>
        <v>18</v>
      </c>
      <c r="AC184">
        <f t="shared" si="229"/>
        <v>15.3</v>
      </c>
      <c r="AD184">
        <f t="shared" si="230"/>
        <v>18</v>
      </c>
      <c r="AE184">
        <f t="shared" si="231"/>
        <v>15.3</v>
      </c>
      <c r="AF184">
        <f t="shared" si="232"/>
        <v>18</v>
      </c>
      <c r="AG184">
        <f t="shared" si="233"/>
        <v>15.3</v>
      </c>
      <c r="AH184">
        <f t="shared" si="234"/>
        <v>18</v>
      </c>
      <c r="AI184" t="str">
        <f t="shared" si="235"/>
        <v/>
      </c>
      <c r="AJ184" t="str">
        <f t="shared" si="236"/>
        <v/>
      </c>
      <c r="AK184" t="str">
        <f t="shared" si="237"/>
        <v/>
      </c>
      <c r="AL184" t="str">
        <f t="shared" si="238"/>
        <v>3.3pm-6pm</v>
      </c>
      <c r="AM184" t="str">
        <f t="shared" si="239"/>
        <v>3.3pm-6pm</v>
      </c>
      <c r="AN184" t="str">
        <f t="shared" si="240"/>
        <v>3.3pm-6pm</v>
      </c>
      <c r="AO184" t="str">
        <f t="shared" si="241"/>
        <v>3.3pm-6pm</v>
      </c>
      <c r="AP184" t="str">
        <f t="shared" si="242"/>
        <v>3.3pm-6pm</v>
      </c>
      <c r="AQ184" t="str">
        <f t="shared" si="243"/>
        <v/>
      </c>
      <c r="AR184" s="1" t="s">
        <v>753</v>
      </c>
      <c r="AV184" s="4" t="s">
        <v>28</v>
      </c>
      <c r="AW184" s="4" t="s">
        <v>28</v>
      </c>
      <c r="AX184"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RiNo</v>
      </c>
      <c r="BF184" t="str">
        <f t="shared" si="252"/>
        <v>RiNo</v>
      </c>
      <c r="BG184">
        <v>39.765416000000002</v>
      </c>
      <c r="BH184">
        <v>-104.98557</v>
      </c>
      <c r="BI184" t="str">
        <f t="shared" si="253"/>
        <v>[39.765416,-104.98557],</v>
      </c>
      <c r="BK184" t="str">
        <f t="shared" si="284"/>
        <v/>
      </c>
      <c r="BL184" s="7"/>
    </row>
    <row r="185" spans="2:64" ht="18.75" customHeight="1">
      <c r="B185" t="s">
        <v>123</v>
      </c>
      <c r="C185" t="s">
        <v>298</v>
      </c>
      <c r="E185" t="s">
        <v>1050</v>
      </c>
      <c r="G185" t="s">
        <v>496</v>
      </c>
      <c r="H185" t="s">
        <v>418</v>
      </c>
      <c r="I185" t="s">
        <v>412</v>
      </c>
      <c r="J185" t="s">
        <v>418</v>
      </c>
      <c r="K185" t="s">
        <v>412</v>
      </c>
      <c r="L185" t="s">
        <v>418</v>
      </c>
      <c r="M185" t="s">
        <v>412</v>
      </c>
      <c r="N185" t="s">
        <v>418</v>
      </c>
      <c r="O185" t="s">
        <v>412</v>
      </c>
      <c r="P185" t="s">
        <v>418</v>
      </c>
      <c r="Q185" t="s">
        <v>412</v>
      </c>
      <c r="R185" t="s">
        <v>418</v>
      </c>
      <c r="S185" t="s">
        <v>412</v>
      </c>
      <c r="T185" t="s">
        <v>418</v>
      </c>
      <c r="U185" t="s">
        <v>412</v>
      </c>
      <c r="V185" t="s">
        <v>330</v>
      </c>
      <c r="W185">
        <f t="shared" si="223"/>
        <v>16</v>
      </c>
      <c r="X185">
        <f t="shared" si="224"/>
        <v>18.3</v>
      </c>
      <c r="Y185">
        <f t="shared" si="225"/>
        <v>16</v>
      </c>
      <c r="Z185">
        <f t="shared" si="226"/>
        <v>18.3</v>
      </c>
      <c r="AA185">
        <f t="shared" si="227"/>
        <v>16</v>
      </c>
      <c r="AB185">
        <f t="shared" si="228"/>
        <v>18.3</v>
      </c>
      <c r="AC185">
        <f t="shared" si="229"/>
        <v>16</v>
      </c>
      <c r="AD185">
        <f t="shared" si="230"/>
        <v>18.3</v>
      </c>
      <c r="AE185">
        <f t="shared" si="231"/>
        <v>16</v>
      </c>
      <c r="AF185">
        <f t="shared" si="232"/>
        <v>18.3</v>
      </c>
      <c r="AG185">
        <f t="shared" si="233"/>
        <v>16</v>
      </c>
      <c r="AH185">
        <f t="shared" si="234"/>
        <v>18.3</v>
      </c>
      <c r="AI185">
        <f t="shared" si="235"/>
        <v>16</v>
      </c>
      <c r="AJ185">
        <f t="shared" si="236"/>
        <v>18.3</v>
      </c>
      <c r="AK185" t="str">
        <f t="shared" si="237"/>
        <v>4pm-6.3pm</v>
      </c>
      <c r="AL185" t="str">
        <f t="shared" si="238"/>
        <v>4pm-6.3pm</v>
      </c>
      <c r="AM185" t="str">
        <f t="shared" si="239"/>
        <v>4pm-6.3pm</v>
      </c>
      <c r="AN185" t="str">
        <f t="shared" si="240"/>
        <v>4pm-6.3pm</v>
      </c>
      <c r="AO185" t="str">
        <f t="shared" si="241"/>
        <v>4pm-6.3pm</v>
      </c>
      <c r="AP185" t="str">
        <f t="shared" si="242"/>
        <v>4pm-6.3pm</v>
      </c>
      <c r="AQ185" t="str">
        <f t="shared" si="243"/>
        <v>4pm-6.3pm</v>
      </c>
      <c r="AR185" s="2" t="s">
        <v>676</v>
      </c>
      <c r="AV185" s="4" t="s">
        <v>28</v>
      </c>
      <c r="AW185" s="4" t="s">
        <v>28</v>
      </c>
      <c r="AX185"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5" t="str">
        <f t="shared" si="245"/>
        <v/>
      </c>
      <c r="AZ185" t="str">
        <f t="shared" si="246"/>
        <v/>
      </c>
      <c r="BA185" t="str">
        <f t="shared" si="247"/>
        <v/>
      </c>
      <c r="BB185" t="str">
        <f t="shared" si="248"/>
        <v>&lt;img src=@img/drinkicon.png@&gt;</v>
      </c>
      <c r="BC185" t="str">
        <f t="shared" si="249"/>
        <v>&lt;img src=@img/foodicon.png@&gt;</v>
      </c>
      <c r="BD185" t="str">
        <f t="shared" si="250"/>
        <v>&lt;img src=@img/drinkicon.png@&gt;&lt;img src=@img/foodicon.png@&gt;</v>
      </c>
      <c r="BE185" t="str">
        <f t="shared" si="251"/>
        <v>drink food  high LoDo</v>
      </c>
      <c r="BF185" t="str">
        <f t="shared" si="252"/>
        <v>LoDo</v>
      </c>
      <c r="BG185">
        <v>39.753041000000003</v>
      </c>
      <c r="BH185">
        <v>-104.998125</v>
      </c>
      <c r="BI185" t="str">
        <f t="shared" si="253"/>
        <v>[39.753041,-104.998125],</v>
      </c>
      <c r="BK185" t="str">
        <f t="shared" si="284"/>
        <v/>
      </c>
      <c r="BL185" s="7"/>
    </row>
    <row r="186" spans="2:64" ht="18.75" customHeight="1">
      <c r="B186" t="s">
        <v>258</v>
      </c>
      <c r="C186" t="s">
        <v>810</v>
      </c>
      <c r="E186" t="s">
        <v>1051</v>
      </c>
      <c r="G186" t="s">
        <v>286</v>
      </c>
      <c r="J186" t="s">
        <v>426</v>
      </c>
      <c r="K186" t="s">
        <v>412</v>
      </c>
      <c r="L186" t="s">
        <v>426</v>
      </c>
      <c r="M186" t="s">
        <v>412</v>
      </c>
      <c r="N186" t="s">
        <v>426</v>
      </c>
      <c r="O186" t="s">
        <v>412</v>
      </c>
      <c r="P186" t="s">
        <v>426</v>
      </c>
      <c r="Q186" t="s">
        <v>412</v>
      </c>
      <c r="R186" t="s">
        <v>426</v>
      </c>
      <c r="S186" t="s">
        <v>412</v>
      </c>
      <c r="V186" t="s">
        <v>1044</v>
      </c>
      <c r="W186" t="str">
        <f t="shared" si="223"/>
        <v/>
      </c>
      <c r="X186" t="str">
        <f t="shared" si="224"/>
        <v/>
      </c>
      <c r="Y186">
        <f t="shared" si="225"/>
        <v>16.3</v>
      </c>
      <c r="Z186">
        <f t="shared" si="226"/>
        <v>18.3</v>
      </c>
      <c r="AA186">
        <f t="shared" si="227"/>
        <v>16.3</v>
      </c>
      <c r="AB186">
        <f t="shared" si="228"/>
        <v>18.3</v>
      </c>
      <c r="AC186">
        <f t="shared" si="229"/>
        <v>16.3</v>
      </c>
      <c r="AD186">
        <f t="shared" si="230"/>
        <v>18.3</v>
      </c>
      <c r="AE186">
        <f t="shared" si="231"/>
        <v>16.3</v>
      </c>
      <c r="AF186">
        <f t="shared" si="232"/>
        <v>18.3</v>
      </c>
      <c r="AG186">
        <f t="shared" si="233"/>
        <v>16.3</v>
      </c>
      <c r="AH186">
        <f t="shared" si="234"/>
        <v>18.3</v>
      </c>
      <c r="AI186" t="str">
        <f t="shared" si="235"/>
        <v/>
      </c>
      <c r="AJ186" t="str">
        <f t="shared" si="236"/>
        <v/>
      </c>
      <c r="AK186" t="str">
        <f t="shared" si="237"/>
        <v/>
      </c>
      <c r="AL186" t="str">
        <f t="shared" si="238"/>
        <v>4.3pm-6.3pm</v>
      </c>
      <c r="AM186" t="str">
        <f t="shared" si="239"/>
        <v>4.3pm-6.3pm</v>
      </c>
      <c r="AN186" t="str">
        <f t="shared" si="240"/>
        <v>4.3pm-6.3pm</v>
      </c>
      <c r="AO186" t="str">
        <f t="shared" si="241"/>
        <v>4.3pm-6.3pm</v>
      </c>
      <c r="AP186" t="str">
        <f t="shared" si="242"/>
        <v>4.3pm-6.3pm</v>
      </c>
      <c r="AQ186" t="str">
        <f t="shared" si="243"/>
        <v/>
      </c>
      <c r="AR186" t="s">
        <v>615</v>
      </c>
      <c r="AS186" t="s">
        <v>408</v>
      </c>
      <c r="AV186" t="s">
        <v>28</v>
      </c>
      <c r="AW186" t="s">
        <v>29</v>
      </c>
      <c r="AX186"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6" t="str">
        <f t="shared" si="245"/>
        <v>&lt;img src=@img/outdoor.png@&gt;</v>
      </c>
      <c r="AZ186" t="str">
        <f t="shared" si="246"/>
        <v/>
      </c>
      <c r="BA186" t="str">
        <f t="shared" si="247"/>
        <v/>
      </c>
      <c r="BB186" t="str">
        <f t="shared" si="248"/>
        <v>&lt;img src=@img/drinkicon.png@&gt;</v>
      </c>
      <c r="BC186" t="str">
        <f t="shared" si="249"/>
        <v/>
      </c>
      <c r="BD186" t="str">
        <f t="shared" si="250"/>
        <v>&lt;img src=@img/outdoor.png@&gt;&lt;img src=@img/drinkicon.png@&gt;</v>
      </c>
      <c r="BE186" t="str">
        <f t="shared" si="251"/>
        <v>outdoor drink  low highlands</v>
      </c>
      <c r="BF186" t="str">
        <f t="shared" si="252"/>
        <v>Highlands</v>
      </c>
      <c r="BG186">
        <v>39.756174000000001</v>
      </c>
      <c r="BH186">
        <v>-105.009308</v>
      </c>
      <c r="BI186" t="str">
        <f t="shared" si="253"/>
        <v>[39.756174,-105.009308],</v>
      </c>
      <c r="BK186" t="str">
        <f t="shared" si="284"/>
        <v/>
      </c>
      <c r="BL186" s="7"/>
    </row>
    <row r="187" spans="2:64" ht="18.75" customHeight="1">
      <c r="B187" s="1" t="s">
        <v>853</v>
      </c>
      <c r="C187" t="s">
        <v>815</v>
      </c>
      <c r="E187" t="s">
        <v>1049</v>
      </c>
      <c r="G187" s="12" t="s">
        <v>854</v>
      </c>
      <c r="L187">
        <v>1700</v>
      </c>
      <c r="M187">
        <v>1900</v>
      </c>
      <c r="N187">
        <v>1700</v>
      </c>
      <c r="O187">
        <v>1900</v>
      </c>
      <c r="P187">
        <v>1700</v>
      </c>
      <c r="Q187">
        <v>1900</v>
      </c>
      <c r="R187">
        <v>1700</v>
      </c>
      <c r="S187">
        <v>1900</v>
      </c>
      <c r="V187" s="8" t="s">
        <v>969</v>
      </c>
      <c r="W187" t="str">
        <f t="shared" si="223"/>
        <v/>
      </c>
      <c r="X187" t="str">
        <f t="shared" si="224"/>
        <v/>
      </c>
      <c r="Y187" t="str">
        <f t="shared" si="225"/>
        <v/>
      </c>
      <c r="Z187" t="str">
        <f t="shared" si="226"/>
        <v/>
      </c>
      <c r="AA187">
        <f t="shared" si="227"/>
        <v>17</v>
      </c>
      <c r="AB187">
        <f t="shared" si="228"/>
        <v>19</v>
      </c>
      <c r="AC187">
        <f t="shared" si="229"/>
        <v>17</v>
      </c>
      <c r="AD187">
        <f t="shared" si="230"/>
        <v>19</v>
      </c>
      <c r="AE187">
        <f t="shared" si="231"/>
        <v>17</v>
      </c>
      <c r="AF187">
        <f t="shared" si="232"/>
        <v>19</v>
      </c>
      <c r="AG187">
        <f t="shared" si="233"/>
        <v>17</v>
      </c>
      <c r="AH187">
        <f t="shared" si="234"/>
        <v>19</v>
      </c>
      <c r="AI187" t="str">
        <f t="shared" si="235"/>
        <v/>
      </c>
      <c r="AJ187" t="str">
        <f t="shared" si="236"/>
        <v/>
      </c>
      <c r="AK187" t="str">
        <f t="shared" si="237"/>
        <v/>
      </c>
      <c r="AL187" t="str">
        <f t="shared" si="238"/>
        <v/>
      </c>
      <c r="AM187" t="str">
        <f t="shared" si="239"/>
        <v>5pm-7pm</v>
      </c>
      <c r="AN187" t="str">
        <f t="shared" si="240"/>
        <v>5pm-7pm</v>
      </c>
      <c r="AO187" t="str">
        <f t="shared" si="241"/>
        <v>5pm-7pm</v>
      </c>
      <c r="AP187" t="str">
        <f t="shared" si="242"/>
        <v>5pm-7pm</v>
      </c>
      <c r="AQ187" t="str">
        <f t="shared" si="243"/>
        <v/>
      </c>
      <c r="AR187" t="s">
        <v>970</v>
      </c>
      <c r="AV187" s="4" t="s">
        <v>28</v>
      </c>
      <c r="AW187" s="4" t="s">
        <v>29</v>
      </c>
      <c r="AX187"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7" t="str">
        <f t="shared" si="245"/>
        <v/>
      </c>
      <c r="AZ187" t="str">
        <f t="shared" si="246"/>
        <v/>
      </c>
      <c r="BA187" t="str">
        <f t="shared" si="247"/>
        <v/>
      </c>
      <c r="BB187" t="str">
        <f t="shared" si="248"/>
        <v>&lt;img src=@img/drinkicon.png@&gt;</v>
      </c>
      <c r="BC187" t="str">
        <f t="shared" si="249"/>
        <v/>
      </c>
      <c r="BD187" t="str">
        <f t="shared" si="250"/>
        <v>&lt;img src=@img/drinkicon.png@&gt;</v>
      </c>
      <c r="BE187" t="str">
        <f t="shared" si="251"/>
        <v>drink  med lowery</v>
      </c>
      <c r="BF187" t="str">
        <f t="shared" si="252"/>
        <v>Lowery</v>
      </c>
      <c r="BG187">
        <v>39.749504999999999</v>
      </c>
      <c r="BH187">
        <v>-104.917292</v>
      </c>
      <c r="BI187" t="str">
        <f t="shared" si="253"/>
        <v>[39.749505,-104.917292],</v>
      </c>
      <c r="BK187" t="str">
        <f t="shared" si="284"/>
        <v/>
      </c>
    </row>
    <row r="188" spans="2:64" ht="18.75" customHeight="1">
      <c r="B188" t="s">
        <v>861</v>
      </c>
      <c r="C188" t="s">
        <v>811</v>
      </c>
      <c r="E188" t="s">
        <v>1049</v>
      </c>
      <c r="G188" s="8" t="s">
        <v>862</v>
      </c>
      <c r="H188">
        <v>1500</v>
      </c>
      <c r="I188">
        <v>1800</v>
      </c>
      <c r="J188">
        <v>1500</v>
      </c>
      <c r="K188">
        <v>1800</v>
      </c>
      <c r="L188">
        <v>1500</v>
      </c>
      <c r="M188">
        <v>1800</v>
      </c>
      <c r="N188">
        <v>1500</v>
      </c>
      <c r="O188">
        <v>1800</v>
      </c>
      <c r="P188">
        <v>1500</v>
      </c>
      <c r="Q188">
        <v>1800</v>
      </c>
      <c r="R188">
        <v>1500</v>
      </c>
      <c r="S188">
        <v>1800</v>
      </c>
      <c r="T188">
        <v>1500</v>
      </c>
      <c r="U188">
        <v>1800</v>
      </c>
      <c r="V188" t="s">
        <v>978</v>
      </c>
      <c r="W188">
        <f t="shared" si="223"/>
        <v>15</v>
      </c>
      <c r="X188">
        <f t="shared" si="224"/>
        <v>18</v>
      </c>
      <c r="Y188">
        <f t="shared" si="225"/>
        <v>15</v>
      </c>
      <c r="Z188">
        <f t="shared" si="226"/>
        <v>18</v>
      </c>
      <c r="AA188">
        <f t="shared" si="227"/>
        <v>15</v>
      </c>
      <c r="AB188">
        <f t="shared" si="228"/>
        <v>18</v>
      </c>
      <c r="AC188">
        <f t="shared" si="229"/>
        <v>15</v>
      </c>
      <c r="AD188">
        <f t="shared" si="230"/>
        <v>18</v>
      </c>
      <c r="AE188">
        <f t="shared" si="231"/>
        <v>15</v>
      </c>
      <c r="AF188">
        <f t="shared" si="232"/>
        <v>18</v>
      </c>
      <c r="AG188">
        <f t="shared" si="233"/>
        <v>15</v>
      </c>
      <c r="AH188">
        <f t="shared" si="234"/>
        <v>18</v>
      </c>
      <c r="AI188">
        <f t="shared" si="235"/>
        <v>15</v>
      </c>
      <c r="AJ188">
        <f t="shared" si="236"/>
        <v>18</v>
      </c>
      <c r="AK188" t="str">
        <f t="shared" si="237"/>
        <v>3pm-6pm</v>
      </c>
      <c r="AL188" t="str">
        <f t="shared" si="238"/>
        <v>3pm-6pm</v>
      </c>
      <c r="AM188" t="str">
        <f t="shared" si="239"/>
        <v>3pm-6pm</v>
      </c>
      <c r="AN188" t="str">
        <f t="shared" si="240"/>
        <v>3pm-6pm</v>
      </c>
      <c r="AO188" t="str">
        <f t="shared" si="241"/>
        <v>3pm-6pm</v>
      </c>
      <c r="AP188" t="str">
        <f t="shared" si="242"/>
        <v>3pm-6pm</v>
      </c>
      <c r="AQ188" t="str">
        <f t="shared" si="243"/>
        <v>3pm-6pm</v>
      </c>
      <c r="AR188" s="13" t="s">
        <v>977</v>
      </c>
      <c r="AV188" s="4" t="s">
        <v>28</v>
      </c>
      <c r="AW188" s="4" t="s">
        <v>28</v>
      </c>
      <c r="AX188"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stapleton</v>
      </c>
      <c r="BF188" t="str">
        <f t="shared" si="252"/>
        <v>Stapleton</v>
      </c>
      <c r="BG188">
        <v>39.759636</v>
      </c>
      <c r="BH188">
        <v>-104.868858</v>
      </c>
      <c r="BI188" t="str">
        <f t="shared" si="253"/>
        <v>[39.759636,-104.868858],</v>
      </c>
      <c r="BK188" t="str">
        <f t="shared" si="284"/>
        <v/>
      </c>
    </row>
    <row r="189" spans="2:64" ht="18.75" customHeight="1">
      <c r="B189" t="s">
        <v>124</v>
      </c>
      <c r="C189" t="s">
        <v>297</v>
      </c>
      <c r="E189" t="s">
        <v>1049</v>
      </c>
      <c r="G189" t="s">
        <v>497</v>
      </c>
      <c r="H189" t="s">
        <v>411</v>
      </c>
      <c r="I189" t="s">
        <v>415</v>
      </c>
      <c r="J189" t="s">
        <v>411</v>
      </c>
      <c r="K189" t="s">
        <v>415</v>
      </c>
      <c r="L189" t="s">
        <v>411</v>
      </c>
      <c r="M189" t="s">
        <v>415</v>
      </c>
      <c r="N189" t="s">
        <v>411</v>
      </c>
      <c r="O189" t="s">
        <v>415</v>
      </c>
      <c r="P189" t="s">
        <v>411</v>
      </c>
      <c r="Q189" t="s">
        <v>415</v>
      </c>
      <c r="R189" t="s">
        <v>411</v>
      </c>
      <c r="S189" t="s">
        <v>415</v>
      </c>
      <c r="T189" t="s">
        <v>411</v>
      </c>
      <c r="U189" t="s">
        <v>415</v>
      </c>
      <c r="V189" t="s">
        <v>331</v>
      </c>
      <c r="W189">
        <f t="shared" si="223"/>
        <v>15</v>
      </c>
      <c r="X189">
        <f t="shared" si="224"/>
        <v>17</v>
      </c>
      <c r="Y189">
        <f t="shared" si="225"/>
        <v>15</v>
      </c>
      <c r="Z189">
        <f t="shared" si="226"/>
        <v>17</v>
      </c>
      <c r="AA189">
        <f t="shared" si="227"/>
        <v>15</v>
      </c>
      <c r="AB189">
        <f t="shared" si="228"/>
        <v>17</v>
      </c>
      <c r="AC189">
        <f t="shared" si="229"/>
        <v>15</v>
      </c>
      <c r="AD189">
        <f t="shared" si="230"/>
        <v>17</v>
      </c>
      <c r="AE189">
        <f t="shared" si="231"/>
        <v>15</v>
      </c>
      <c r="AF189">
        <f t="shared" si="232"/>
        <v>17</v>
      </c>
      <c r="AG189">
        <f t="shared" si="233"/>
        <v>15</v>
      </c>
      <c r="AH189">
        <f t="shared" si="234"/>
        <v>17</v>
      </c>
      <c r="AI189">
        <f t="shared" si="235"/>
        <v>15</v>
      </c>
      <c r="AJ189">
        <f t="shared" si="236"/>
        <v>17</v>
      </c>
      <c r="AK189" t="str">
        <f t="shared" si="237"/>
        <v>3pm-5pm</v>
      </c>
      <c r="AL189" t="str">
        <f t="shared" si="238"/>
        <v>3pm-5pm</v>
      </c>
      <c r="AM189" t="str">
        <f t="shared" si="239"/>
        <v>3pm-5pm</v>
      </c>
      <c r="AN189" t="str">
        <f t="shared" si="240"/>
        <v>3pm-5pm</v>
      </c>
      <c r="AO189" t="str">
        <f t="shared" si="241"/>
        <v>3pm-5pm</v>
      </c>
      <c r="AP189" t="str">
        <f t="shared" si="242"/>
        <v>3pm-5pm</v>
      </c>
      <c r="AQ189" t="str">
        <f t="shared" si="243"/>
        <v>3pm-5pm</v>
      </c>
      <c r="AR189" t="s">
        <v>677</v>
      </c>
      <c r="AV189" s="4" t="s">
        <v>28</v>
      </c>
      <c r="AW189" s="4" t="s">
        <v>28</v>
      </c>
      <c r="AX189"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9" t="str">
        <f t="shared" si="245"/>
        <v/>
      </c>
      <c r="AZ189" t="str">
        <f t="shared" si="246"/>
        <v/>
      </c>
      <c r="BA189" t="str">
        <f t="shared" si="247"/>
        <v/>
      </c>
      <c r="BB189" t="str">
        <f t="shared" si="248"/>
        <v>&lt;img src=@img/drinkicon.png@&gt;</v>
      </c>
      <c r="BC189" t="str">
        <f t="shared" si="249"/>
        <v>&lt;img src=@img/foodicon.png@&gt;</v>
      </c>
      <c r="BD189" t="str">
        <f t="shared" si="250"/>
        <v>&lt;img src=@img/drinkicon.png@&gt;&lt;img src=@img/foodicon.png@&gt;</v>
      </c>
      <c r="BE189" t="str">
        <f t="shared" si="251"/>
        <v>drink food  med Downtown</v>
      </c>
      <c r="BF189" t="str">
        <f t="shared" si="252"/>
        <v>Downtown</v>
      </c>
      <c r="BG189">
        <v>39.746029</v>
      </c>
      <c r="BH189">
        <v>-104.998508</v>
      </c>
      <c r="BI189" t="str">
        <f t="shared" si="253"/>
        <v>[39.746029,-104.998508],</v>
      </c>
      <c r="BK189" t="str">
        <f t="shared" si="284"/>
        <v/>
      </c>
      <c r="BL189" s="7"/>
    </row>
    <row r="190" spans="2:64" ht="18.75" customHeight="1">
      <c r="B190" t="s">
        <v>234</v>
      </c>
      <c r="C190" t="s">
        <v>814</v>
      </c>
      <c r="E190" t="s">
        <v>1049</v>
      </c>
      <c r="G190" t="s">
        <v>607</v>
      </c>
      <c r="L190" t="s">
        <v>414</v>
      </c>
      <c r="M190" t="s">
        <v>430</v>
      </c>
      <c r="N190" t="s">
        <v>414</v>
      </c>
      <c r="O190" t="s">
        <v>430</v>
      </c>
      <c r="P190" t="s">
        <v>414</v>
      </c>
      <c r="Q190" t="s">
        <v>419</v>
      </c>
      <c r="R190" t="s">
        <v>414</v>
      </c>
      <c r="S190" t="s">
        <v>419</v>
      </c>
      <c r="T190" t="s">
        <v>414</v>
      </c>
      <c r="U190" t="s">
        <v>419</v>
      </c>
      <c r="V190" t="s">
        <v>394</v>
      </c>
      <c r="W190" t="str">
        <f t="shared" si="223"/>
        <v/>
      </c>
      <c r="X190" t="str">
        <f t="shared" si="224"/>
        <v/>
      </c>
      <c r="Y190" t="str">
        <f t="shared" si="225"/>
        <v/>
      </c>
      <c r="Z190" t="str">
        <f t="shared" si="226"/>
        <v/>
      </c>
      <c r="AA190">
        <f t="shared" si="227"/>
        <v>19</v>
      </c>
      <c r="AB190">
        <f t="shared" si="228"/>
        <v>20.3</v>
      </c>
      <c r="AC190">
        <f t="shared" si="229"/>
        <v>19</v>
      </c>
      <c r="AD190">
        <f t="shared" si="230"/>
        <v>20.3</v>
      </c>
      <c r="AE190">
        <f t="shared" si="231"/>
        <v>19</v>
      </c>
      <c r="AF190">
        <f t="shared" si="232"/>
        <v>21</v>
      </c>
      <c r="AG190">
        <f t="shared" si="233"/>
        <v>19</v>
      </c>
      <c r="AH190">
        <f t="shared" si="234"/>
        <v>21</v>
      </c>
      <c r="AI190">
        <f t="shared" si="235"/>
        <v>19</v>
      </c>
      <c r="AJ190">
        <f t="shared" si="236"/>
        <v>21</v>
      </c>
      <c r="AK190" t="str">
        <f t="shared" si="237"/>
        <v/>
      </c>
      <c r="AL190" t="str">
        <f t="shared" si="238"/>
        <v/>
      </c>
      <c r="AM190" t="str">
        <f t="shared" si="239"/>
        <v>7pm-8.3pm</v>
      </c>
      <c r="AN190" t="str">
        <f t="shared" si="240"/>
        <v>7pm-8.3pm</v>
      </c>
      <c r="AO190" t="str">
        <f t="shared" si="241"/>
        <v>7pm-9pm</v>
      </c>
      <c r="AP190" t="str">
        <f t="shared" si="242"/>
        <v>7pm-9pm</v>
      </c>
      <c r="AQ190" t="str">
        <f t="shared" si="243"/>
        <v>7pm-9pm</v>
      </c>
      <c r="AR190" t="s">
        <v>785</v>
      </c>
      <c r="AV190" t="s">
        <v>28</v>
      </c>
      <c r="AW190" t="s">
        <v>29</v>
      </c>
      <c r="AX190"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0" t="str">
        <f t="shared" si="245"/>
        <v/>
      </c>
      <c r="AZ190" t="str">
        <f t="shared" si="246"/>
        <v/>
      </c>
      <c r="BA190" t="str">
        <f t="shared" si="247"/>
        <v/>
      </c>
      <c r="BB190" t="str">
        <f t="shared" si="248"/>
        <v>&lt;img src=@img/drinkicon.png@&gt;</v>
      </c>
      <c r="BC190" t="str">
        <f t="shared" si="249"/>
        <v/>
      </c>
      <c r="BD190" t="str">
        <f t="shared" si="250"/>
        <v>&lt;img src=@img/drinkicon.png@&gt;</v>
      </c>
      <c r="BE190" t="str">
        <f t="shared" si="251"/>
        <v>drink  med five</v>
      </c>
      <c r="BF190" t="str">
        <f t="shared" si="252"/>
        <v>Five Points</v>
      </c>
      <c r="BG190">
        <v>39.759624000000002</v>
      </c>
      <c r="BH190">
        <v>-104.98459699999999</v>
      </c>
      <c r="BI190" t="str">
        <f t="shared" si="253"/>
        <v>[39.759624,-104.984597],</v>
      </c>
      <c r="BK190" t="str">
        <f t="shared" si="284"/>
        <v/>
      </c>
      <c r="BL190" s="7"/>
    </row>
    <row r="191" spans="2:64" ht="18.75" customHeight="1">
      <c r="B191" t="s">
        <v>263</v>
      </c>
      <c r="C191" t="s">
        <v>815</v>
      </c>
      <c r="E191" t="s">
        <v>1049</v>
      </c>
      <c r="G191" t="s">
        <v>291</v>
      </c>
      <c r="J191" t="s">
        <v>411</v>
      </c>
      <c r="K191" t="s">
        <v>413</v>
      </c>
      <c r="L191" t="s">
        <v>411</v>
      </c>
      <c r="M191" t="s">
        <v>413</v>
      </c>
      <c r="T191" t="s">
        <v>411</v>
      </c>
      <c r="U191" t="s">
        <v>413</v>
      </c>
      <c r="V191" t="s">
        <v>292</v>
      </c>
      <c r="W191" t="str">
        <f t="shared" si="223"/>
        <v/>
      </c>
      <c r="X191" t="str">
        <f t="shared" si="224"/>
        <v/>
      </c>
      <c r="Y191">
        <f t="shared" si="225"/>
        <v>15</v>
      </c>
      <c r="Z191">
        <f t="shared" si="226"/>
        <v>18</v>
      </c>
      <c r="AA191">
        <f t="shared" si="227"/>
        <v>15</v>
      </c>
      <c r="AB191">
        <f t="shared" si="228"/>
        <v>18</v>
      </c>
      <c r="AC191" t="str">
        <f t="shared" si="229"/>
        <v/>
      </c>
      <c r="AD191" t="str">
        <f t="shared" si="230"/>
        <v/>
      </c>
      <c r="AE191" t="str">
        <f t="shared" si="231"/>
        <v/>
      </c>
      <c r="AF191" t="str">
        <f t="shared" si="232"/>
        <v/>
      </c>
      <c r="AG191" t="str">
        <f t="shared" si="233"/>
        <v/>
      </c>
      <c r="AH191" t="str">
        <f t="shared" si="234"/>
        <v/>
      </c>
      <c r="AI191">
        <f t="shared" si="235"/>
        <v>15</v>
      </c>
      <c r="AJ191">
        <f t="shared" si="236"/>
        <v>18</v>
      </c>
      <c r="AK191" t="str">
        <f t="shared" si="237"/>
        <v/>
      </c>
      <c r="AL191" t="str">
        <f t="shared" si="238"/>
        <v>3pm-6pm</v>
      </c>
      <c r="AM191" t="str">
        <f t="shared" si="239"/>
        <v>3pm-6pm</v>
      </c>
      <c r="AN191" t="str">
        <f t="shared" si="240"/>
        <v/>
      </c>
      <c r="AO191" t="str">
        <f t="shared" si="241"/>
        <v/>
      </c>
      <c r="AP191" t="str">
        <f t="shared" si="242"/>
        <v/>
      </c>
      <c r="AQ191" t="str">
        <f t="shared" si="243"/>
        <v>3pm-6pm</v>
      </c>
      <c r="AR191" t="s">
        <v>407</v>
      </c>
      <c r="AT191" t="s">
        <v>409</v>
      </c>
      <c r="AV191" t="s">
        <v>28</v>
      </c>
      <c r="AW191" t="s">
        <v>28</v>
      </c>
      <c r="AX191"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1" t="str">
        <f t="shared" si="245"/>
        <v/>
      </c>
      <c r="AZ191" t="str">
        <f t="shared" si="246"/>
        <v>&lt;img src=@img/pets.png@&gt;</v>
      </c>
      <c r="BA191" t="str">
        <f t="shared" si="247"/>
        <v/>
      </c>
      <c r="BB191" t="str">
        <f t="shared" si="248"/>
        <v>&lt;img src=@img/drinkicon.png@&gt;</v>
      </c>
      <c r="BC191" t="str">
        <f t="shared" si="249"/>
        <v>&lt;img src=@img/foodicon.png@&gt;</v>
      </c>
      <c r="BD191" t="str">
        <f t="shared" si="250"/>
        <v>&lt;img src=@img/pets.png@&gt;&lt;img src=@img/drinkicon.png@&gt;&lt;img src=@img/foodicon.png@&gt;</v>
      </c>
      <c r="BE191" t="str">
        <f t="shared" si="251"/>
        <v>pet drink food  med lowery</v>
      </c>
      <c r="BF191" t="str">
        <f t="shared" si="252"/>
        <v>Lowery</v>
      </c>
      <c r="BG191">
        <v>39.719448</v>
      </c>
      <c r="BH191">
        <v>-104.897385</v>
      </c>
      <c r="BI191" t="str">
        <f t="shared" si="253"/>
        <v>[39.719448,-104.897385],</v>
      </c>
      <c r="BK191" t="str">
        <f t="shared" si="284"/>
        <v/>
      </c>
      <c r="BL191" s="7"/>
    </row>
    <row r="192" spans="2:64" ht="18.75" customHeight="1">
      <c r="B192" t="s">
        <v>932</v>
      </c>
      <c r="C192" t="s">
        <v>355</v>
      </c>
      <c r="E192" t="s">
        <v>1049</v>
      </c>
      <c r="G192" s="8" t="s">
        <v>933</v>
      </c>
      <c r="H192">
        <v>1500</v>
      </c>
      <c r="I192">
        <v>1800</v>
      </c>
      <c r="J192">
        <v>1100</v>
      </c>
      <c r="K192">
        <v>1800</v>
      </c>
      <c r="L192">
        <v>1100</v>
      </c>
      <c r="M192">
        <v>1800</v>
      </c>
      <c r="N192">
        <v>1100</v>
      </c>
      <c r="O192">
        <v>1800</v>
      </c>
      <c r="P192">
        <v>1100</v>
      </c>
      <c r="Q192">
        <v>1800</v>
      </c>
      <c r="R192">
        <v>1100</v>
      </c>
      <c r="S192">
        <v>1800</v>
      </c>
      <c r="T192">
        <v>1500</v>
      </c>
      <c r="U192">
        <v>1800</v>
      </c>
      <c r="V192" t="s">
        <v>301</v>
      </c>
      <c r="W192">
        <f t="shared" si="223"/>
        <v>15</v>
      </c>
      <c r="X192">
        <f t="shared" si="224"/>
        <v>18</v>
      </c>
      <c r="Y192">
        <f t="shared" si="225"/>
        <v>11</v>
      </c>
      <c r="Z192">
        <f t="shared" si="226"/>
        <v>18</v>
      </c>
      <c r="AA192">
        <f t="shared" si="227"/>
        <v>11</v>
      </c>
      <c r="AB192">
        <f t="shared" si="228"/>
        <v>18</v>
      </c>
      <c r="AC192">
        <f t="shared" si="229"/>
        <v>11</v>
      </c>
      <c r="AD192">
        <f t="shared" si="230"/>
        <v>18</v>
      </c>
      <c r="AE192">
        <f t="shared" si="231"/>
        <v>11</v>
      </c>
      <c r="AF192">
        <f t="shared" si="232"/>
        <v>18</v>
      </c>
      <c r="AG192">
        <f t="shared" si="233"/>
        <v>11</v>
      </c>
      <c r="AH192">
        <f t="shared" si="234"/>
        <v>18</v>
      </c>
      <c r="AI192">
        <f t="shared" si="235"/>
        <v>15</v>
      </c>
      <c r="AJ192">
        <f t="shared" si="236"/>
        <v>18</v>
      </c>
      <c r="AK192" t="str">
        <f t="shared" si="237"/>
        <v>3pm-6pm</v>
      </c>
      <c r="AL192" t="str">
        <f t="shared" si="238"/>
        <v>11am-6pm</v>
      </c>
      <c r="AM192" t="str">
        <f t="shared" si="239"/>
        <v>11am-6pm</v>
      </c>
      <c r="AN192" t="str">
        <f t="shared" si="240"/>
        <v>11am-6pm</v>
      </c>
      <c r="AO192" t="str">
        <f t="shared" si="241"/>
        <v>11am-6pm</v>
      </c>
      <c r="AP192" t="str">
        <f t="shared" si="242"/>
        <v>11am-6pm</v>
      </c>
      <c r="AQ192" t="str">
        <f t="shared" si="243"/>
        <v>3pm-6pm</v>
      </c>
      <c r="AR192" s="1" t="s">
        <v>1027</v>
      </c>
      <c r="AV192" s="4" t="s">
        <v>28</v>
      </c>
      <c r="AW192" s="4" t="s">
        <v>28</v>
      </c>
      <c r="AX192"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2" t="str">
        <f t="shared" si="245"/>
        <v/>
      </c>
      <c r="AZ192" t="str">
        <f t="shared" si="246"/>
        <v/>
      </c>
      <c r="BA192" t="str">
        <f t="shared" si="247"/>
        <v/>
      </c>
      <c r="BB192" t="str">
        <f t="shared" si="248"/>
        <v>&lt;img src=@img/drinkicon.png@&gt;</v>
      </c>
      <c r="BC192" t="str">
        <f t="shared" si="249"/>
        <v>&lt;img src=@img/foodicon.png@&gt;</v>
      </c>
      <c r="BD192" t="str">
        <f t="shared" si="250"/>
        <v>&lt;img src=@img/drinkicon.png@&gt;&lt;img src=@img/foodicon.png@&gt;</v>
      </c>
      <c r="BE192" t="str">
        <f t="shared" si="251"/>
        <v>drink food  med Westminster</v>
      </c>
      <c r="BF192" t="str">
        <f t="shared" si="252"/>
        <v>Westminster</v>
      </c>
      <c r="BG192">
        <v>39.927202999999999</v>
      </c>
      <c r="BH192">
        <v>-105.03295</v>
      </c>
      <c r="BI192" t="str">
        <f t="shared" si="253"/>
        <v>[39.927203,-105.03295],</v>
      </c>
      <c r="BK192" t="str">
        <f t="shared" si="284"/>
        <v/>
      </c>
    </row>
    <row r="193" spans="2:64" ht="18.75" customHeight="1">
      <c r="B193" t="s">
        <v>867</v>
      </c>
      <c r="C193" t="s">
        <v>811</v>
      </c>
      <c r="E193" t="s">
        <v>1050</v>
      </c>
      <c r="G193" s="8" t="s">
        <v>868</v>
      </c>
      <c r="W193" t="str">
        <f t="shared" si="223"/>
        <v/>
      </c>
      <c r="X193" t="str">
        <f t="shared" si="224"/>
        <v/>
      </c>
      <c r="Y193" t="str">
        <f t="shared" si="225"/>
        <v/>
      </c>
      <c r="Z193" t="str">
        <f t="shared" si="226"/>
        <v/>
      </c>
      <c r="AA193" t="str">
        <f t="shared" si="227"/>
        <v/>
      </c>
      <c r="AB193" t="str">
        <f t="shared" si="228"/>
        <v/>
      </c>
      <c r="AC193" t="str">
        <f t="shared" si="229"/>
        <v/>
      </c>
      <c r="AD193" t="str">
        <f t="shared" si="230"/>
        <v/>
      </c>
      <c r="AE193" t="str">
        <f t="shared" si="231"/>
        <v/>
      </c>
      <c r="AF193" t="str">
        <f t="shared" si="232"/>
        <v/>
      </c>
      <c r="AG193" t="str">
        <f t="shared" si="233"/>
        <v/>
      </c>
      <c r="AH193" t="str">
        <f t="shared" si="234"/>
        <v/>
      </c>
      <c r="AI193" t="str">
        <f t="shared" si="235"/>
        <v/>
      </c>
      <c r="AJ193" t="str">
        <f t="shared" si="236"/>
        <v/>
      </c>
      <c r="AK193" t="str">
        <f t="shared" si="237"/>
        <v/>
      </c>
      <c r="AL193" t="str">
        <f t="shared" si="238"/>
        <v/>
      </c>
      <c r="AM193" t="str">
        <f t="shared" si="239"/>
        <v/>
      </c>
      <c r="AN193" t="str">
        <f t="shared" si="240"/>
        <v/>
      </c>
      <c r="AO193" t="str">
        <f t="shared" si="241"/>
        <v/>
      </c>
      <c r="AP193" t="str">
        <f t="shared" si="242"/>
        <v/>
      </c>
      <c r="AQ193" t="str">
        <f t="shared" si="243"/>
        <v/>
      </c>
      <c r="AV193" s="4" t="s">
        <v>29</v>
      </c>
      <c r="AW193" s="4" t="s">
        <v>29</v>
      </c>
      <c r="AX193"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3" t="str">
        <f t="shared" si="245"/>
        <v/>
      </c>
      <c r="AZ193" t="str">
        <f t="shared" si="246"/>
        <v/>
      </c>
      <c r="BA193" t="str">
        <f t="shared" si="247"/>
        <v/>
      </c>
      <c r="BB193" t="str">
        <f t="shared" si="248"/>
        <v/>
      </c>
      <c r="BC193" t="str">
        <f t="shared" si="249"/>
        <v/>
      </c>
      <c r="BD193" t="str">
        <f t="shared" si="250"/>
        <v/>
      </c>
      <c r="BE193" t="str">
        <f t="shared" si="251"/>
        <v xml:space="preserve"> high stapleton</v>
      </c>
      <c r="BF193" t="str">
        <f t="shared" si="252"/>
        <v>Stapleton</v>
      </c>
      <c r="BG193">
        <v>39.777763999999998</v>
      </c>
      <c r="BH193">
        <v>-104.865118</v>
      </c>
      <c r="BI193" t="str">
        <f t="shared" si="253"/>
        <v>[39.777764,-104.865118],</v>
      </c>
      <c r="BK193" t="str">
        <f t="shared" si="284"/>
        <v/>
      </c>
    </row>
    <row r="194" spans="2:64" ht="18.75" customHeight="1">
      <c r="B194" t="s">
        <v>202</v>
      </c>
      <c r="C194" t="s">
        <v>613</v>
      </c>
      <c r="E194" t="s">
        <v>1050</v>
      </c>
      <c r="G194" t="s">
        <v>575</v>
      </c>
      <c r="J194" t="s">
        <v>429</v>
      </c>
      <c r="K194" t="s">
        <v>413</v>
      </c>
      <c r="L194" t="s">
        <v>429</v>
      </c>
      <c r="M194" t="s">
        <v>413</v>
      </c>
      <c r="N194" t="s">
        <v>429</v>
      </c>
      <c r="O194" t="s">
        <v>413</v>
      </c>
      <c r="P194" t="s">
        <v>429</v>
      </c>
      <c r="Q194" t="s">
        <v>413</v>
      </c>
      <c r="R194" t="s">
        <v>429</v>
      </c>
      <c r="S194" t="s">
        <v>413</v>
      </c>
      <c r="T194" t="s">
        <v>429</v>
      </c>
      <c r="U194" t="s">
        <v>413</v>
      </c>
      <c r="V194" t="s">
        <v>374</v>
      </c>
      <c r="W194" t="str">
        <f t="shared" si="223"/>
        <v/>
      </c>
      <c r="X194" t="str">
        <f t="shared" si="224"/>
        <v/>
      </c>
      <c r="Y194">
        <f t="shared" si="225"/>
        <v>15.3</v>
      </c>
      <c r="Z194">
        <f t="shared" si="226"/>
        <v>18</v>
      </c>
      <c r="AA194">
        <f t="shared" si="227"/>
        <v>15.3</v>
      </c>
      <c r="AB194">
        <f t="shared" si="228"/>
        <v>18</v>
      </c>
      <c r="AC194">
        <f t="shared" si="229"/>
        <v>15.3</v>
      </c>
      <c r="AD194">
        <f t="shared" si="230"/>
        <v>18</v>
      </c>
      <c r="AE194">
        <f t="shared" si="231"/>
        <v>15.3</v>
      </c>
      <c r="AF194">
        <f t="shared" si="232"/>
        <v>18</v>
      </c>
      <c r="AG194">
        <f t="shared" si="233"/>
        <v>15.3</v>
      </c>
      <c r="AH194">
        <f t="shared" si="234"/>
        <v>18</v>
      </c>
      <c r="AI194">
        <f t="shared" si="235"/>
        <v>15.3</v>
      </c>
      <c r="AJ194">
        <f t="shared" si="236"/>
        <v>18</v>
      </c>
      <c r="AK194" t="str">
        <f t="shared" si="237"/>
        <v/>
      </c>
      <c r="AL194" t="str">
        <f t="shared" si="238"/>
        <v>3.3pm-6pm</v>
      </c>
      <c r="AM194" t="str">
        <f t="shared" si="239"/>
        <v>3.3pm-6pm</v>
      </c>
      <c r="AN194" t="str">
        <f t="shared" si="240"/>
        <v>3.3pm-6pm</v>
      </c>
      <c r="AO194" t="str">
        <f t="shared" si="241"/>
        <v>3.3pm-6pm</v>
      </c>
      <c r="AP194" t="str">
        <f t="shared" si="242"/>
        <v>3.3pm-6pm</v>
      </c>
      <c r="AQ194" t="str">
        <f t="shared" si="243"/>
        <v>3.3pm-6pm</v>
      </c>
      <c r="AR194" s="10" t="s">
        <v>754</v>
      </c>
      <c r="AV194" s="4" t="s">
        <v>28</v>
      </c>
      <c r="AW194" s="4" t="s">
        <v>28</v>
      </c>
      <c r="AX194"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4" t="str">
        <f t="shared" si="245"/>
        <v/>
      </c>
      <c r="AZ194" t="str">
        <f t="shared" si="246"/>
        <v/>
      </c>
      <c r="BA194" t="str">
        <f t="shared" si="247"/>
        <v/>
      </c>
      <c r="BB194" t="str">
        <f t="shared" si="248"/>
        <v>&lt;img src=@img/drinkicon.png@&gt;</v>
      </c>
      <c r="BC194" t="str">
        <f t="shared" si="249"/>
        <v>&lt;img src=@img/foodicon.png@&gt;</v>
      </c>
      <c r="BD194" t="str">
        <f t="shared" si="250"/>
        <v>&lt;img src=@img/drinkicon.png@&gt;&lt;img src=@img/foodicon.png@&gt;</v>
      </c>
      <c r="BE194" t="str">
        <f t="shared" si="251"/>
        <v>drink food  high larimer</v>
      </c>
      <c r="BF194" t="str">
        <f t="shared" si="252"/>
        <v>Larimer Square</v>
      </c>
      <c r="BG194">
        <v>39.748308999999999</v>
      </c>
      <c r="BH194">
        <v>-104.999083</v>
      </c>
      <c r="BI194" t="str">
        <f t="shared" si="253"/>
        <v>[39.748309,-104.999083],</v>
      </c>
      <c r="BK194" t="str">
        <f t="shared" si="284"/>
        <v/>
      </c>
      <c r="BL194" s="7"/>
    </row>
    <row r="195" spans="2:64" ht="18.75" customHeight="1">
      <c r="B195" t="s">
        <v>1100</v>
      </c>
      <c r="C195" t="s">
        <v>1032</v>
      </c>
      <c r="E195" t="s">
        <v>1049</v>
      </c>
      <c r="G195" t="s">
        <v>1110</v>
      </c>
      <c r="W195" t="str">
        <f t="shared" si="223"/>
        <v/>
      </c>
      <c r="X195" t="str">
        <f t="shared" si="224"/>
        <v/>
      </c>
      <c r="Y195" t="str">
        <f t="shared" si="225"/>
        <v/>
      </c>
      <c r="Z195" t="str">
        <f t="shared" si="226"/>
        <v/>
      </c>
      <c r="AA195" t="str">
        <f t="shared" si="227"/>
        <v/>
      </c>
      <c r="AB195" t="str">
        <f t="shared" si="228"/>
        <v/>
      </c>
      <c r="AC195" t="str">
        <f t="shared" si="229"/>
        <v/>
      </c>
      <c r="AD195" t="str">
        <f t="shared" si="230"/>
        <v/>
      </c>
      <c r="AE195" t="str">
        <f t="shared" si="231"/>
        <v/>
      </c>
      <c r="AF195" t="str">
        <f t="shared" si="232"/>
        <v/>
      </c>
      <c r="AG195" t="str">
        <f t="shared" si="233"/>
        <v/>
      </c>
      <c r="AH195" t="str">
        <f t="shared" si="234"/>
        <v/>
      </c>
      <c r="AI195" t="str">
        <f t="shared" si="235"/>
        <v/>
      </c>
      <c r="AJ195" t="str">
        <f t="shared" si="236"/>
        <v/>
      </c>
      <c r="AK195" t="str">
        <f t="shared" si="237"/>
        <v/>
      </c>
      <c r="AL195" t="str">
        <f t="shared" si="238"/>
        <v/>
      </c>
      <c r="AM195" t="str">
        <f t="shared" si="239"/>
        <v/>
      </c>
      <c r="AN195" t="str">
        <f t="shared" si="240"/>
        <v/>
      </c>
      <c r="AO195" t="str">
        <f t="shared" si="241"/>
        <v/>
      </c>
      <c r="AP195" t="str">
        <f t="shared" si="242"/>
        <v/>
      </c>
      <c r="AQ195" t="str">
        <f t="shared" si="243"/>
        <v/>
      </c>
      <c r="AR195" t="s">
        <v>1105</v>
      </c>
      <c r="AV195" s="4" t="s">
        <v>29</v>
      </c>
      <c r="AW195" s="4" t="s">
        <v>29</v>
      </c>
      <c r="AX195"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5" t="str">
        <f t="shared" si="245"/>
        <v/>
      </c>
      <c r="AZ195" t="str">
        <f t="shared" si="246"/>
        <v/>
      </c>
      <c r="BA195" t="str">
        <f t="shared" si="247"/>
        <v/>
      </c>
      <c r="BB195" t="str">
        <f t="shared" si="248"/>
        <v/>
      </c>
      <c r="BC195" t="str">
        <f t="shared" si="249"/>
        <v/>
      </c>
      <c r="BD195" t="str">
        <f t="shared" si="250"/>
        <v/>
      </c>
      <c r="BE195" t="str">
        <f t="shared" si="251"/>
        <v xml:space="preserve"> med capital</v>
      </c>
      <c r="BF195" t="str">
        <f t="shared" si="252"/>
        <v>Capital Hill</v>
      </c>
      <c r="BG195">
        <v>39.677478000000001</v>
      </c>
      <c r="BH195">
        <v>-104.914182</v>
      </c>
      <c r="BI195" t="str">
        <f t="shared" si="253"/>
        <v>[39.677478,-104.914182],</v>
      </c>
    </row>
    <row r="196" spans="2:64" ht="18.75" customHeight="1">
      <c r="B196" t="s">
        <v>848</v>
      </c>
      <c r="C196" t="s">
        <v>815</v>
      </c>
      <c r="E196" t="s">
        <v>1050</v>
      </c>
      <c r="G196" s="12" t="s">
        <v>849</v>
      </c>
      <c r="H196">
        <v>1400</v>
      </c>
      <c r="I196">
        <v>1800</v>
      </c>
      <c r="J196">
        <v>1400</v>
      </c>
      <c r="K196">
        <v>1800</v>
      </c>
      <c r="L196">
        <v>1400</v>
      </c>
      <c r="M196">
        <v>1800</v>
      </c>
      <c r="N196">
        <v>1400</v>
      </c>
      <c r="O196">
        <v>1800</v>
      </c>
      <c r="P196">
        <v>1400</v>
      </c>
      <c r="Q196">
        <v>1800</v>
      </c>
      <c r="R196">
        <v>1400</v>
      </c>
      <c r="S196">
        <v>1800</v>
      </c>
      <c r="T196">
        <v>1400</v>
      </c>
      <c r="U196">
        <v>1800</v>
      </c>
      <c r="V196" s="8" t="s">
        <v>1034</v>
      </c>
      <c r="W196">
        <f t="shared" si="223"/>
        <v>14</v>
      </c>
      <c r="X196">
        <f t="shared" si="224"/>
        <v>18</v>
      </c>
      <c r="Y196">
        <f t="shared" si="225"/>
        <v>14</v>
      </c>
      <c r="Z196">
        <f t="shared" si="226"/>
        <v>18</v>
      </c>
      <c r="AA196">
        <f t="shared" si="227"/>
        <v>14</v>
      </c>
      <c r="AB196">
        <f t="shared" si="228"/>
        <v>18</v>
      </c>
      <c r="AC196">
        <f t="shared" si="229"/>
        <v>14</v>
      </c>
      <c r="AD196">
        <f t="shared" si="230"/>
        <v>18</v>
      </c>
      <c r="AE196">
        <f t="shared" si="231"/>
        <v>14</v>
      </c>
      <c r="AF196">
        <f t="shared" si="232"/>
        <v>18</v>
      </c>
      <c r="AG196">
        <f t="shared" si="233"/>
        <v>14</v>
      </c>
      <c r="AH196">
        <f t="shared" si="234"/>
        <v>18</v>
      </c>
      <c r="AI196">
        <f t="shared" si="235"/>
        <v>14</v>
      </c>
      <c r="AJ196">
        <f t="shared" si="236"/>
        <v>18</v>
      </c>
      <c r="AK196" t="str">
        <f t="shared" si="237"/>
        <v>2pm-6pm</v>
      </c>
      <c r="AL196" t="str">
        <f t="shared" si="238"/>
        <v>2pm-6pm</v>
      </c>
      <c r="AM196" t="str">
        <f t="shared" si="239"/>
        <v>2pm-6pm</v>
      </c>
      <c r="AN196" t="str">
        <f t="shared" si="240"/>
        <v>2pm-6pm</v>
      </c>
      <c r="AO196" t="str">
        <f t="shared" si="241"/>
        <v>2pm-6pm</v>
      </c>
      <c r="AP196" t="str">
        <f t="shared" si="242"/>
        <v>2pm-6pm</v>
      </c>
      <c r="AQ196" t="str">
        <f t="shared" si="243"/>
        <v>2pm-6pm</v>
      </c>
      <c r="AR196" s="13" t="s">
        <v>963</v>
      </c>
      <c r="AV196" s="4" t="s">
        <v>28</v>
      </c>
      <c r="AW196" s="4" t="s">
        <v>28</v>
      </c>
      <c r="AX196"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high lowery</v>
      </c>
      <c r="BF196" t="str">
        <f t="shared" si="252"/>
        <v>Lowery</v>
      </c>
      <c r="BG196">
        <v>39.719270999999999</v>
      </c>
      <c r="BH196">
        <v>-104.89708</v>
      </c>
      <c r="BI196" t="str">
        <f t="shared" si="253"/>
        <v>[39.719271,-104.89708],</v>
      </c>
      <c r="BK196" t="str">
        <f>IF(BJ196&gt;0,"&lt;img src=@img/kidicon.png@&gt;","")</f>
        <v/>
      </c>
    </row>
    <row r="197" spans="2:64" ht="18.75" customHeight="1">
      <c r="B197" t="s">
        <v>203</v>
      </c>
      <c r="C197" t="s">
        <v>611</v>
      </c>
      <c r="E197" t="s">
        <v>1051</v>
      </c>
      <c r="G197" t="s">
        <v>576</v>
      </c>
      <c r="J197" t="s">
        <v>411</v>
      </c>
      <c r="K197" t="s">
        <v>413</v>
      </c>
      <c r="L197" t="s">
        <v>411</v>
      </c>
      <c r="M197" t="s">
        <v>413</v>
      </c>
      <c r="N197" t="s">
        <v>411</v>
      </c>
      <c r="O197" t="s">
        <v>413</v>
      </c>
      <c r="P197" t="s">
        <v>411</v>
      </c>
      <c r="Q197" t="s">
        <v>413</v>
      </c>
      <c r="R197" t="s">
        <v>411</v>
      </c>
      <c r="S197" t="s">
        <v>413</v>
      </c>
      <c r="V197" t="s">
        <v>375</v>
      </c>
      <c r="W197" t="str">
        <f t="shared" si="223"/>
        <v/>
      </c>
      <c r="X197" t="str">
        <f t="shared" si="224"/>
        <v/>
      </c>
      <c r="Y197">
        <f t="shared" si="225"/>
        <v>15</v>
      </c>
      <c r="Z197">
        <f t="shared" si="226"/>
        <v>18</v>
      </c>
      <c r="AA197">
        <f t="shared" si="227"/>
        <v>15</v>
      </c>
      <c r="AB197">
        <f t="shared" si="228"/>
        <v>18</v>
      </c>
      <c r="AC197">
        <f t="shared" si="229"/>
        <v>15</v>
      </c>
      <c r="AD197">
        <f t="shared" si="230"/>
        <v>18</v>
      </c>
      <c r="AE197">
        <f t="shared" si="231"/>
        <v>15</v>
      </c>
      <c r="AF197">
        <f t="shared" si="232"/>
        <v>18</v>
      </c>
      <c r="AG197">
        <f t="shared" si="233"/>
        <v>15</v>
      </c>
      <c r="AH197">
        <f t="shared" si="234"/>
        <v>18</v>
      </c>
      <c r="AI197" t="str">
        <f t="shared" si="235"/>
        <v/>
      </c>
      <c r="AJ197" t="str">
        <f t="shared" si="236"/>
        <v/>
      </c>
      <c r="AK197" t="str">
        <f t="shared" si="237"/>
        <v/>
      </c>
      <c r="AL197" t="str">
        <f t="shared" si="238"/>
        <v>3pm-6pm</v>
      </c>
      <c r="AM197" t="str">
        <f t="shared" si="239"/>
        <v>3pm-6pm</v>
      </c>
      <c r="AN197" t="str">
        <f t="shared" si="240"/>
        <v>3pm-6pm</v>
      </c>
      <c r="AO197" t="str">
        <f t="shared" si="241"/>
        <v>3pm-6pm</v>
      </c>
      <c r="AP197" t="str">
        <f t="shared" si="242"/>
        <v>3pm-6pm</v>
      </c>
      <c r="AQ197" t="str">
        <f t="shared" si="243"/>
        <v/>
      </c>
      <c r="AR197" s="10" t="s">
        <v>755</v>
      </c>
      <c r="AV197" t="s">
        <v>28</v>
      </c>
      <c r="AW197" t="s">
        <v>28</v>
      </c>
      <c r="AX197"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7" t="str">
        <f t="shared" si="245"/>
        <v/>
      </c>
      <c r="AZ197" t="str">
        <f t="shared" si="246"/>
        <v/>
      </c>
      <c r="BA197" t="str">
        <f t="shared" si="247"/>
        <v/>
      </c>
      <c r="BB197" t="str">
        <f t="shared" si="248"/>
        <v>&lt;img src=@img/drinkicon.png@&gt;</v>
      </c>
      <c r="BC197" t="str">
        <f t="shared" si="249"/>
        <v>&lt;img src=@img/foodicon.png@&gt;</v>
      </c>
      <c r="BD197" t="str">
        <f t="shared" si="250"/>
        <v>&lt;img src=@img/drinkicon.png@&gt;&lt;img src=@img/foodicon.png@&gt;</v>
      </c>
      <c r="BE197" t="str">
        <f t="shared" si="251"/>
        <v>drink food  low Washington</v>
      </c>
      <c r="BF197" t="str">
        <f t="shared" si="252"/>
        <v>Washington Park</v>
      </c>
      <c r="BG197">
        <v>39.714562999999998</v>
      </c>
      <c r="BH197">
        <v>-104.975987</v>
      </c>
      <c r="BI197" t="str">
        <f t="shared" si="253"/>
        <v>[39.714563,-104.975987],</v>
      </c>
      <c r="BK197" t="str">
        <f>IF(BJ197&gt;0,"&lt;img src=@img/kidicon.png@&gt;","")</f>
        <v/>
      </c>
      <c r="BL197" s="7"/>
    </row>
    <row r="198" spans="2:64" ht="18.75" customHeight="1">
      <c r="B198" s="6" t="s">
        <v>204</v>
      </c>
      <c r="C198" t="s">
        <v>313</v>
      </c>
      <c r="E198" t="s">
        <v>1049</v>
      </c>
      <c r="G198" t="s">
        <v>577</v>
      </c>
      <c r="J198" t="s">
        <v>411</v>
      </c>
      <c r="K198" t="s">
        <v>413</v>
      </c>
      <c r="L198" t="s">
        <v>411</v>
      </c>
      <c r="M198" t="s">
        <v>413</v>
      </c>
      <c r="N198" t="s">
        <v>411</v>
      </c>
      <c r="O198" t="s">
        <v>413</v>
      </c>
      <c r="P198" t="s">
        <v>411</v>
      </c>
      <c r="Q198" t="s">
        <v>413</v>
      </c>
      <c r="R198" t="s">
        <v>411</v>
      </c>
      <c r="S198" t="s">
        <v>413</v>
      </c>
      <c r="V198" t="s">
        <v>376</v>
      </c>
      <c r="W198" t="str">
        <f t="shared" ref="W198:W260" si="285">IF(H198&gt;0,H198/100,"")</f>
        <v/>
      </c>
      <c r="X198" t="str">
        <f t="shared" ref="X198:X260" si="286">IF(I198&gt;0,I198/100,"")</f>
        <v/>
      </c>
      <c r="Y198">
        <f t="shared" ref="Y198:Y260" si="287">IF(J198&gt;0,J198/100,"")</f>
        <v>15</v>
      </c>
      <c r="Z198">
        <f t="shared" ref="Z198:Z260" si="288">IF(K198&gt;0,K198/100,"")</f>
        <v>18</v>
      </c>
      <c r="AA198">
        <f t="shared" ref="AA198:AA260" si="289">IF(L198&gt;0,L198/100,"")</f>
        <v>15</v>
      </c>
      <c r="AB198">
        <f t="shared" ref="AB198:AB260" si="290">IF(M198&gt;0,M198/100,"")</f>
        <v>18</v>
      </c>
      <c r="AC198">
        <f t="shared" ref="AC198:AC260" si="291">IF(N198&gt;0,N198/100,"")</f>
        <v>15</v>
      </c>
      <c r="AD198">
        <f t="shared" ref="AD198:AD260" si="292">IF(O198&gt;0,O198/100,"")</f>
        <v>18</v>
      </c>
      <c r="AE198">
        <f t="shared" ref="AE198:AE260" si="293">IF(P198&gt;0,P198/100,"")</f>
        <v>15</v>
      </c>
      <c r="AF198">
        <f t="shared" ref="AF198:AF260" si="294">IF(Q198&gt;0,Q198/100,"")</f>
        <v>18</v>
      </c>
      <c r="AG198">
        <f t="shared" ref="AG198:AG260" si="295">IF(R198&gt;0,R198/100,"")</f>
        <v>15</v>
      </c>
      <c r="AH198">
        <f t="shared" ref="AH198:AH260" si="296">IF(S198&gt;0,S198/100,"")</f>
        <v>18</v>
      </c>
      <c r="AI198" t="str">
        <f t="shared" ref="AI198:AI260" si="297">IF(T198&gt;0,T198/100,"")</f>
        <v/>
      </c>
      <c r="AJ198" t="str">
        <f t="shared" ref="AJ198:AJ260" si="298">IF(U198&gt;0,U198/100,"")</f>
        <v/>
      </c>
      <c r="AK198" t="str">
        <f t="shared" ref="AK198:AK260" si="299">IF(H198&gt;0,CONCATENATE(IF(W198&lt;=12,W198,W198-12),IF(OR(W198&lt;12,W198=24),"am","pm"),"-",IF(X198&lt;=12,X198,X198-12),IF(OR(X198&lt;12,X198=24),"am","pm")),"")</f>
        <v/>
      </c>
      <c r="AL198" t="str">
        <f t="shared" ref="AL198:AL260" si="300">IF(J198&gt;0,CONCATENATE(IF(Y198&lt;=12,Y198,Y198-12),IF(OR(Y198&lt;12,Y198=24),"am","pm"),"-",IF(Z198&lt;=12,Z198,Z198-12),IF(OR(Z198&lt;12,Z198=24),"am","pm")),"")</f>
        <v>3pm-6pm</v>
      </c>
      <c r="AM198" t="str">
        <f t="shared" ref="AM198:AM260" si="301">IF(L198&gt;0,CONCATENATE(IF(AA198&lt;=12,AA198,AA198-12),IF(OR(AA198&lt;12,AA198=24),"am","pm"),"-",IF(AB198&lt;=12,AB198,AB198-12),IF(OR(AB198&lt;12,AB198=24),"am","pm")),"")</f>
        <v>3pm-6pm</v>
      </c>
      <c r="AN198" t="str">
        <f t="shared" ref="AN198:AN260" si="302">IF(N198&gt;0,CONCATENATE(IF(AC198&lt;=12,AC198,AC198-12),IF(OR(AC198&lt;12,AC198=24),"am","pm"),"-",IF(AD198&lt;=12,AD198,AD198-12),IF(OR(AD198&lt;12,AD198=24),"am","pm")),"")</f>
        <v>3pm-6pm</v>
      </c>
      <c r="AO198" t="str">
        <f t="shared" ref="AO198:AO260" si="303">IF(P198&gt;0,CONCATENATE(IF(AE198&lt;=12,AE198,AE198-12),IF(OR(AE198&lt;12,AE198=24),"am","pm"),"-",IF(AF198&lt;=12,AF198,AF198-12),IF(OR(AF198&lt;12,AF198=24),"am","pm")),"")</f>
        <v>3pm-6pm</v>
      </c>
      <c r="AP198" t="str">
        <f t="shared" ref="AP198:AP260" si="304">IF(R198&gt;0,CONCATENATE(IF(AG198&lt;=12,AG198,AG198-12),IF(OR(AG198&lt;12,AG198=24),"am","pm"),"-",IF(AH198&lt;=12,AH198,AH198-12),IF(OR(AH198&lt;12,AH198=24),"am","pm")),"")</f>
        <v>3pm-6pm</v>
      </c>
      <c r="AQ198" t="str">
        <f t="shared" ref="AQ198:AQ260" si="305">IF(T198&gt;0,CONCATENATE(IF(AI198&lt;=12,AI198,AI198-12),IF(OR(AI198&lt;12,AI198=24),"am","pm"),"-",IF(AJ198&lt;=12,AJ198,AJ198-12),IF(OR(AJ198&lt;12,AJ198=24),"am","pm")),"")</f>
        <v/>
      </c>
      <c r="AR198" t="s">
        <v>756</v>
      </c>
      <c r="AV198" s="4" t="s">
        <v>28</v>
      </c>
      <c r="AW198" s="4" t="s">
        <v>28</v>
      </c>
      <c r="AX198" s="8" t="str">
        <f t="shared" ref="AX198:AX260" si="306">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8" t="str">
        <f t="shared" ref="AY198:AY260" si="307">IF(AS198&gt;0,"&lt;img src=@img/outdoor.png@&gt;","")</f>
        <v/>
      </c>
      <c r="AZ198" t="str">
        <f t="shared" ref="AZ198:AZ260" si="308">IF(AT198&gt;0,"&lt;img src=@img/pets.png@&gt;","")</f>
        <v/>
      </c>
      <c r="BA198" t="str">
        <f t="shared" ref="BA198:BA260" si="309">IF(AU198="hard","&lt;img src=@img/hard.png@&gt;",IF(AU198="medium","&lt;img src=@img/medium.png@&gt;",IF(AU198="easy","&lt;img src=@img/easy.png@&gt;","")))</f>
        <v/>
      </c>
      <c r="BB198" t="str">
        <f t="shared" ref="BB198:BB260" si="310">IF(AV198="true","&lt;img src=@img/drinkicon.png@&gt;","")</f>
        <v>&lt;img src=@img/drinkicon.png@&gt;</v>
      </c>
      <c r="BC198" t="str">
        <f t="shared" ref="BC198:BC260" si="311">IF(AW198="true","&lt;img src=@img/foodicon.png@&gt;","")</f>
        <v>&lt;img src=@img/foodicon.png@&gt;</v>
      </c>
      <c r="BD198" t="str">
        <f t="shared" ref="BD198:BD260" si="312">CONCATENATE(AY198,AZ198,BA198,BB198,BC198,BK198)</f>
        <v>&lt;img src=@img/drinkicon.png@&gt;&lt;img src=@img/foodicon.png@&gt;</v>
      </c>
      <c r="BE198" t="str">
        <f t="shared" ref="BE198:BE260" si="313">CONCATENATE(IF(AS198&gt;0,"outdoor ",""),IF(AT198&gt;0,"pet ",""),IF(AV198="true","drink ",""),IF(AW198="true","food ",""),AU198," ",E198," ",C198,IF(BJ198=TRUE," kid",""))</f>
        <v>drink food  med Lakewood</v>
      </c>
      <c r="BF198" t="str">
        <f t="shared" ref="BF198:BF260" si="314">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Lakewood</v>
      </c>
      <c r="BG198">
        <v>39.650627</v>
      </c>
      <c r="BH198">
        <v>-105.08063</v>
      </c>
      <c r="BI198" t="str">
        <f t="shared" ref="BI198:BI260" si="315">CONCATENATE("[",BG198,",",BH198,"],")</f>
        <v>[39.650627,-105.08063],</v>
      </c>
      <c r="BK198" t="str">
        <f>IF(BJ198&gt;0,"&lt;img src=@img/kidicon.png@&gt;","")</f>
        <v/>
      </c>
      <c r="BL198" s="7"/>
    </row>
    <row r="199" spans="2:64" ht="18.75" customHeight="1">
      <c r="B199" t="s">
        <v>205</v>
      </c>
      <c r="C199" t="s">
        <v>809</v>
      </c>
      <c r="E199" t="s">
        <v>1049</v>
      </c>
      <c r="G199" t="s">
        <v>578</v>
      </c>
      <c r="J199" t="s">
        <v>411</v>
      </c>
      <c r="K199" t="s">
        <v>413</v>
      </c>
      <c r="L199" t="s">
        <v>411</v>
      </c>
      <c r="M199" t="s">
        <v>413</v>
      </c>
      <c r="N199" t="s">
        <v>411</v>
      </c>
      <c r="O199" t="s">
        <v>413</v>
      </c>
      <c r="P199" t="s">
        <v>411</v>
      </c>
      <c r="Q199" t="s">
        <v>413</v>
      </c>
      <c r="R199" t="s">
        <v>411</v>
      </c>
      <c r="S199" t="s">
        <v>413</v>
      </c>
      <c r="V199" t="s">
        <v>376</v>
      </c>
      <c r="W199" t="str">
        <f t="shared" si="285"/>
        <v/>
      </c>
      <c r="X199" t="str">
        <f t="shared" si="286"/>
        <v/>
      </c>
      <c r="Y199">
        <f t="shared" si="287"/>
        <v>15</v>
      </c>
      <c r="Z199">
        <f t="shared" si="288"/>
        <v>18</v>
      </c>
      <c r="AA199">
        <f t="shared" si="289"/>
        <v>15</v>
      </c>
      <c r="AB199">
        <f t="shared" si="290"/>
        <v>18</v>
      </c>
      <c r="AC199">
        <f t="shared" si="291"/>
        <v>15</v>
      </c>
      <c r="AD199">
        <f t="shared" si="292"/>
        <v>18</v>
      </c>
      <c r="AE199">
        <f t="shared" si="293"/>
        <v>15</v>
      </c>
      <c r="AF199">
        <f t="shared" si="294"/>
        <v>18</v>
      </c>
      <c r="AG199">
        <f t="shared" si="295"/>
        <v>15</v>
      </c>
      <c r="AH199">
        <f t="shared" si="296"/>
        <v>18</v>
      </c>
      <c r="AI199" t="str">
        <f t="shared" si="297"/>
        <v/>
      </c>
      <c r="AJ199" t="str">
        <f t="shared" si="298"/>
        <v/>
      </c>
      <c r="AK199" t="str">
        <f t="shared" si="299"/>
        <v/>
      </c>
      <c r="AL199" t="str">
        <f t="shared" si="300"/>
        <v>3pm-6pm</v>
      </c>
      <c r="AM199" t="str">
        <f t="shared" si="301"/>
        <v>3pm-6pm</v>
      </c>
      <c r="AN199" t="str">
        <f t="shared" si="302"/>
        <v>3pm-6pm</v>
      </c>
      <c r="AO199" t="str">
        <f t="shared" si="303"/>
        <v>3pm-6pm</v>
      </c>
      <c r="AP199" t="str">
        <f t="shared" si="304"/>
        <v>3pm-6pm</v>
      </c>
      <c r="AQ199" t="str">
        <f t="shared" si="305"/>
        <v/>
      </c>
      <c r="AR199" s="10" t="s">
        <v>757</v>
      </c>
      <c r="AV199" t="s">
        <v>28</v>
      </c>
      <c r="AW199" t="s">
        <v>28</v>
      </c>
      <c r="AX199" s="8" t="str">
        <f t="shared" si="30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9" t="str">
        <f t="shared" si="307"/>
        <v/>
      </c>
      <c r="AZ199" t="str">
        <f t="shared" si="308"/>
        <v/>
      </c>
      <c r="BA199" t="str">
        <f t="shared" si="309"/>
        <v/>
      </c>
      <c r="BB199" t="str">
        <f t="shared" si="310"/>
        <v>&lt;img src=@img/drinkicon.png@&gt;</v>
      </c>
      <c r="BC199" t="str">
        <f t="shared" si="311"/>
        <v>&lt;img src=@img/foodicon.png@&gt;</v>
      </c>
      <c r="BD199" t="str">
        <f t="shared" si="312"/>
        <v>&lt;img src=@img/drinkicon.png@&gt;&lt;img src=@img/foodicon.png@&gt;</v>
      </c>
      <c r="BE199" t="str">
        <f t="shared" si="313"/>
        <v>drink food  med ranch</v>
      </c>
      <c r="BF199" t="str">
        <f t="shared" si="314"/>
        <v>Highlands Ranch</v>
      </c>
      <c r="BG199">
        <v>39.571725999999998</v>
      </c>
      <c r="BH199">
        <v>-104.989041</v>
      </c>
      <c r="BI199" t="str">
        <f t="shared" si="315"/>
        <v>[39.571726,-104.989041],</v>
      </c>
      <c r="BK199" t="str">
        <f>IF(BJ199&gt;0,"&lt;img src=@img/kidicon.png@&gt;","")</f>
        <v/>
      </c>
      <c r="BL199" s="7"/>
    </row>
    <row r="200" spans="2:64" ht="18.75" customHeight="1">
      <c r="B200" t="s">
        <v>206</v>
      </c>
      <c r="C200" t="s">
        <v>313</v>
      </c>
      <c r="E200" t="s">
        <v>1049</v>
      </c>
      <c r="G200" t="s">
        <v>579</v>
      </c>
      <c r="J200" t="s">
        <v>418</v>
      </c>
      <c r="K200" t="s">
        <v>413</v>
      </c>
      <c r="L200" t="s">
        <v>418</v>
      </c>
      <c r="M200" t="s">
        <v>413</v>
      </c>
      <c r="N200" t="s">
        <v>418</v>
      </c>
      <c r="O200" t="s">
        <v>413</v>
      </c>
      <c r="P200" t="s">
        <v>418</v>
      </c>
      <c r="Q200" t="s">
        <v>413</v>
      </c>
      <c r="R200" t="s">
        <v>418</v>
      </c>
      <c r="S200" t="s">
        <v>413</v>
      </c>
      <c r="V200" t="s">
        <v>376</v>
      </c>
      <c r="W200" t="str">
        <f t="shared" si="285"/>
        <v/>
      </c>
      <c r="X200" t="str">
        <f t="shared" si="286"/>
        <v/>
      </c>
      <c r="Y200">
        <f t="shared" si="287"/>
        <v>16</v>
      </c>
      <c r="Z200">
        <f t="shared" si="288"/>
        <v>18</v>
      </c>
      <c r="AA200">
        <f t="shared" si="289"/>
        <v>16</v>
      </c>
      <c r="AB200">
        <f t="shared" si="290"/>
        <v>18</v>
      </c>
      <c r="AC200">
        <f t="shared" si="291"/>
        <v>16</v>
      </c>
      <c r="AD200">
        <f t="shared" si="292"/>
        <v>18</v>
      </c>
      <c r="AE200">
        <f t="shared" si="293"/>
        <v>16</v>
      </c>
      <c r="AF200">
        <f t="shared" si="294"/>
        <v>18</v>
      </c>
      <c r="AG200">
        <f t="shared" si="295"/>
        <v>16</v>
      </c>
      <c r="AH200">
        <f t="shared" si="296"/>
        <v>18</v>
      </c>
      <c r="AI200" t="str">
        <f t="shared" si="297"/>
        <v/>
      </c>
      <c r="AJ200" t="str">
        <f t="shared" si="298"/>
        <v/>
      </c>
      <c r="AK200" t="str">
        <f t="shared" si="299"/>
        <v/>
      </c>
      <c r="AL200" t="str">
        <f t="shared" si="300"/>
        <v>4pm-6pm</v>
      </c>
      <c r="AM200" t="str">
        <f t="shared" si="301"/>
        <v>4pm-6pm</v>
      </c>
      <c r="AN200" t="str">
        <f t="shared" si="302"/>
        <v>4pm-6pm</v>
      </c>
      <c r="AO200" t="str">
        <f t="shared" si="303"/>
        <v>4pm-6pm</v>
      </c>
      <c r="AP200" t="str">
        <f t="shared" si="304"/>
        <v>4pm-6pm</v>
      </c>
      <c r="AQ200" t="str">
        <f t="shared" si="305"/>
        <v/>
      </c>
      <c r="AR200" t="s">
        <v>758</v>
      </c>
      <c r="AV200" t="s">
        <v>28</v>
      </c>
      <c r="AW200" t="s">
        <v>28</v>
      </c>
      <c r="AX200" s="8" t="str">
        <f t="shared" si="30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0" t="str">
        <f t="shared" si="307"/>
        <v/>
      </c>
      <c r="AZ200" t="str">
        <f t="shared" si="308"/>
        <v/>
      </c>
      <c r="BA200" t="str">
        <f t="shared" si="309"/>
        <v/>
      </c>
      <c r="BB200" t="str">
        <f t="shared" si="310"/>
        <v>&lt;img src=@img/drinkicon.png@&gt;</v>
      </c>
      <c r="BC200" t="str">
        <f t="shared" si="311"/>
        <v>&lt;img src=@img/foodicon.png@&gt;</v>
      </c>
      <c r="BD200" t="str">
        <f t="shared" si="312"/>
        <v>&lt;img src=@img/drinkicon.png@&gt;&lt;img src=@img/foodicon.png@&gt;</v>
      </c>
      <c r="BE200" t="str">
        <f t="shared" si="313"/>
        <v>drink food  med Lakewood</v>
      </c>
      <c r="BF200" t="str">
        <f t="shared" si="314"/>
        <v>Lakewood</v>
      </c>
      <c r="BG200">
        <v>39.717309999999998</v>
      </c>
      <c r="BH200">
        <v>-105.133662</v>
      </c>
      <c r="BI200" t="str">
        <f t="shared" si="315"/>
        <v>[39.71731,-105.133662],</v>
      </c>
      <c r="BK200" t="str">
        <f>IF(BJ200&gt;0,"&lt;img src=@img/kidicon.png@&gt;","")</f>
        <v/>
      </c>
      <c r="BL200" s="7"/>
    </row>
    <row r="201" spans="2:64" ht="18.75" customHeight="1">
      <c r="B201" t="s">
        <v>1165</v>
      </c>
      <c r="C201" t="s">
        <v>810</v>
      </c>
      <c r="E201" t="s">
        <v>1049</v>
      </c>
      <c r="G201" t="s">
        <v>1168</v>
      </c>
      <c r="H201">
        <v>1600</v>
      </c>
      <c r="I201">
        <v>1800</v>
      </c>
      <c r="N201">
        <v>1600</v>
      </c>
      <c r="O201">
        <v>1800</v>
      </c>
      <c r="P201">
        <v>1600</v>
      </c>
      <c r="Q201">
        <v>1800</v>
      </c>
      <c r="R201">
        <v>1600</v>
      </c>
      <c r="S201">
        <v>1800</v>
      </c>
      <c r="V201" t="s">
        <v>1166</v>
      </c>
      <c r="W201">
        <f t="shared" si="285"/>
        <v>16</v>
      </c>
      <c r="X201">
        <f t="shared" si="286"/>
        <v>18</v>
      </c>
      <c r="Y201" t="str">
        <f t="shared" si="287"/>
        <v/>
      </c>
      <c r="Z201" t="str">
        <f t="shared" si="288"/>
        <v/>
      </c>
      <c r="AA201" t="str">
        <f t="shared" si="289"/>
        <v/>
      </c>
      <c r="AB201" t="str">
        <f t="shared" si="290"/>
        <v/>
      </c>
      <c r="AC201">
        <f t="shared" si="291"/>
        <v>16</v>
      </c>
      <c r="AD201">
        <f t="shared" si="292"/>
        <v>18</v>
      </c>
      <c r="AE201">
        <f t="shared" si="293"/>
        <v>16</v>
      </c>
      <c r="AF201">
        <f t="shared" si="294"/>
        <v>18</v>
      </c>
      <c r="AG201">
        <f t="shared" si="295"/>
        <v>16</v>
      </c>
      <c r="AH201">
        <f t="shared" si="296"/>
        <v>18</v>
      </c>
      <c r="AI201" t="str">
        <f t="shared" si="297"/>
        <v/>
      </c>
      <c r="AJ201" t="str">
        <f t="shared" si="298"/>
        <v/>
      </c>
      <c r="AK201" t="str">
        <f t="shared" si="299"/>
        <v>4pm-6pm</v>
      </c>
      <c r="AL201" t="str">
        <f t="shared" si="300"/>
        <v/>
      </c>
      <c r="AM201" t="str">
        <f t="shared" si="301"/>
        <v/>
      </c>
      <c r="AN201" t="str">
        <f t="shared" si="302"/>
        <v>4pm-6pm</v>
      </c>
      <c r="AO201" t="str">
        <f t="shared" si="303"/>
        <v>4pm-6pm</v>
      </c>
      <c r="AP201" t="str">
        <f t="shared" si="304"/>
        <v>4pm-6pm</v>
      </c>
      <c r="AQ201" t="str">
        <f t="shared" si="305"/>
        <v/>
      </c>
      <c r="AR201" t="s">
        <v>1167</v>
      </c>
      <c r="AV201" s="4" t="s">
        <v>28</v>
      </c>
      <c r="AW201" s="4" t="s">
        <v>28</v>
      </c>
      <c r="AX201" s="8" t="str">
        <f t="shared" si="30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1" t="str">
        <f t="shared" si="307"/>
        <v/>
      </c>
      <c r="AZ201" t="str">
        <f t="shared" si="308"/>
        <v/>
      </c>
      <c r="BA201" t="str">
        <f t="shared" si="309"/>
        <v/>
      </c>
      <c r="BB201" t="str">
        <f t="shared" si="310"/>
        <v>&lt;img src=@img/drinkicon.png@&gt;</v>
      </c>
      <c r="BC201" t="str">
        <f t="shared" si="311"/>
        <v>&lt;img src=@img/foodicon.png@&gt;</v>
      </c>
      <c r="BD201" t="str">
        <f t="shared" si="312"/>
        <v>&lt;img src=@img/drinkicon.png@&gt;&lt;img src=@img/foodicon.png@&gt;</v>
      </c>
      <c r="BE201" t="str">
        <f t="shared" si="313"/>
        <v>drink food  med highlands</v>
      </c>
      <c r="BF201" t="str">
        <f t="shared" si="314"/>
        <v>Highlands</v>
      </c>
      <c r="BG201">
        <v>39.763539999999999</v>
      </c>
      <c r="BH201">
        <v>-105.01106</v>
      </c>
      <c r="BI201" t="str">
        <f t="shared" si="315"/>
        <v>[39.76354,-105.01106],</v>
      </c>
    </row>
    <row r="202" spans="2:64" ht="18.75" customHeight="1">
      <c r="B202" t="s">
        <v>1176</v>
      </c>
      <c r="C202" t="s">
        <v>610</v>
      </c>
      <c r="E202" t="s">
        <v>1049</v>
      </c>
      <c r="G202" t="s">
        <v>1177</v>
      </c>
      <c r="H202">
        <v>1500</v>
      </c>
      <c r="I202">
        <v>1800</v>
      </c>
      <c r="J202">
        <v>1500</v>
      </c>
      <c r="K202">
        <v>1800</v>
      </c>
      <c r="L202">
        <v>1500</v>
      </c>
      <c r="M202">
        <v>1800</v>
      </c>
      <c r="N202">
        <v>1500</v>
      </c>
      <c r="O202">
        <v>1800</v>
      </c>
      <c r="P202">
        <v>1500</v>
      </c>
      <c r="Q202">
        <v>1800</v>
      </c>
      <c r="R202">
        <v>1500</v>
      </c>
      <c r="S202">
        <v>1800</v>
      </c>
      <c r="T202">
        <v>1500</v>
      </c>
      <c r="U202">
        <v>1800</v>
      </c>
      <c r="V202" t="s">
        <v>1178</v>
      </c>
      <c r="W202">
        <f t="shared" si="285"/>
        <v>15</v>
      </c>
      <c r="X202">
        <f t="shared" si="286"/>
        <v>18</v>
      </c>
      <c r="Y202">
        <f t="shared" si="287"/>
        <v>15</v>
      </c>
      <c r="Z202">
        <f t="shared" si="288"/>
        <v>18</v>
      </c>
      <c r="AA202">
        <f t="shared" si="289"/>
        <v>15</v>
      </c>
      <c r="AB202">
        <f t="shared" si="290"/>
        <v>18</v>
      </c>
      <c r="AC202">
        <f t="shared" si="291"/>
        <v>15</v>
      </c>
      <c r="AD202">
        <f t="shared" si="292"/>
        <v>18</v>
      </c>
      <c r="AE202">
        <f t="shared" si="293"/>
        <v>15</v>
      </c>
      <c r="AF202">
        <f t="shared" si="294"/>
        <v>18</v>
      </c>
      <c r="AG202">
        <f t="shared" si="295"/>
        <v>15</v>
      </c>
      <c r="AH202">
        <f t="shared" si="296"/>
        <v>18</v>
      </c>
      <c r="AI202">
        <f t="shared" si="297"/>
        <v>15</v>
      </c>
      <c r="AJ202">
        <f t="shared" si="298"/>
        <v>18</v>
      </c>
      <c r="AK202" t="str">
        <f t="shared" si="299"/>
        <v>3pm-6pm</v>
      </c>
      <c r="AL202" t="str">
        <f t="shared" si="300"/>
        <v>3pm-6pm</v>
      </c>
      <c r="AM202" t="str">
        <f t="shared" si="301"/>
        <v>3pm-6pm</v>
      </c>
      <c r="AN202" t="str">
        <f t="shared" si="302"/>
        <v>3pm-6pm</v>
      </c>
      <c r="AO202" t="str">
        <f t="shared" si="303"/>
        <v>3pm-6pm</v>
      </c>
      <c r="AP202" t="str">
        <f t="shared" si="304"/>
        <v>3pm-6pm</v>
      </c>
      <c r="AQ202" t="str">
        <f t="shared" si="305"/>
        <v>3pm-6pm</v>
      </c>
      <c r="AR202" s="1" t="s">
        <v>1179</v>
      </c>
      <c r="AV202" s="4" t="s">
        <v>28</v>
      </c>
      <c r="AW202" s="4" t="s">
        <v>28</v>
      </c>
      <c r="AX202" s="8" t="str">
        <f t="shared" si="30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2" t="str">
        <f t="shared" si="307"/>
        <v/>
      </c>
      <c r="AZ202" t="str">
        <f t="shared" si="308"/>
        <v/>
      </c>
      <c r="BA202" t="str">
        <f t="shared" si="309"/>
        <v/>
      </c>
      <c r="BB202" t="str">
        <f t="shared" si="310"/>
        <v>&lt;img src=@img/drinkicon.png@&gt;</v>
      </c>
      <c r="BC202" t="str">
        <f t="shared" si="311"/>
        <v>&lt;img src=@img/foodicon.png@&gt;</v>
      </c>
      <c r="BD202" t="str">
        <f t="shared" si="312"/>
        <v>&lt;img src=@img/drinkicon.png@&gt;&lt;img src=@img/foodicon.png@&gt;</v>
      </c>
      <c r="BE202" t="str">
        <f t="shared" si="313"/>
        <v>drink food  med Cherry</v>
      </c>
      <c r="BF202" t="str">
        <f t="shared" si="314"/>
        <v>Cherry Creek</v>
      </c>
      <c r="BG202">
        <v>39.717610000000001</v>
      </c>
      <c r="BH202">
        <v>-104.94761</v>
      </c>
      <c r="BI202" t="str">
        <f t="shared" si="315"/>
        <v>[39.71761,-104.94761],</v>
      </c>
    </row>
    <row r="203" spans="2:64" ht="18.75" customHeight="1">
      <c r="B203" t="s">
        <v>207</v>
      </c>
      <c r="C203" t="s">
        <v>308</v>
      </c>
      <c r="E203" t="s">
        <v>1049</v>
      </c>
      <c r="G203" t="s">
        <v>580</v>
      </c>
      <c r="J203" t="s">
        <v>421</v>
      </c>
      <c r="K203" t="s">
        <v>413</v>
      </c>
      <c r="L203" t="s">
        <v>421</v>
      </c>
      <c r="M203" t="s">
        <v>413</v>
      </c>
      <c r="N203" t="s">
        <v>421</v>
      </c>
      <c r="O203" t="s">
        <v>413</v>
      </c>
      <c r="P203" t="s">
        <v>421</v>
      </c>
      <c r="Q203" t="s">
        <v>413</v>
      </c>
      <c r="R203" t="s">
        <v>421</v>
      </c>
      <c r="S203" t="s">
        <v>413</v>
      </c>
      <c r="V203" t="s">
        <v>377</v>
      </c>
      <c r="W203" t="str">
        <f t="shared" si="285"/>
        <v/>
      </c>
      <c r="X203" t="str">
        <f t="shared" si="286"/>
        <v/>
      </c>
      <c r="Y203">
        <f t="shared" si="287"/>
        <v>14</v>
      </c>
      <c r="Z203">
        <f t="shared" si="288"/>
        <v>18</v>
      </c>
      <c r="AA203">
        <f t="shared" si="289"/>
        <v>14</v>
      </c>
      <c r="AB203">
        <f t="shared" si="290"/>
        <v>18</v>
      </c>
      <c r="AC203">
        <f t="shared" si="291"/>
        <v>14</v>
      </c>
      <c r="AD203">
        <f t="shared" si="292"/>
        <v>18</v>
      </c>
      <c r="AE203">
        <f t="shared" si="293"/>
        <v>14</v>
      </c>
      <c r="AF203">
        <f t="shared" si="294"/>
        <v>18</v>
      </c>
      <c r="AG203">
        <f t="shared" si="295"/>
        <v>14</v>
      </c>
      <c r="AH203">
        <f t="shared" si="296"/>
        <v>18</v>
      </c>
      <c r="AI203" t="str">
        <f t="shared" si="297"/>
        <v/>
      </c>
      <c r="AJ203" t="str">
        <f t="shared" si="298"/>
        <v/>
      </c>
      <c r="AK203" t="str">
        <f t="shared" si="299"/>
        <v/>
      </c>
      <c r="AL203" t="str">
        <f t="shared" si="300"/>
        <v>2pm-6pm</v>
      </c>
      <c r="AM203" t="str">
        <f t="shared" si="301"/>
        <v>2pm-6pm</v>
      </c>
      <c r="AN203" t="str">
        <f t="shared" si="302"/>
        <v>2pm-6pm</v>
      </c>
      <c r="AO203" t="str">
        <f t="shared" si="303"/>
        <v>2pm-6pm</v>
      </c>
      <c r="AP203" t="str">
        <f t="shared" si="304"/>
        <v>2pm-6pm</v>
      </c>
      <c r="AQ203" t="str">
        <f t="shared" si="305"/>
        <v/>
      </c>
      <c r="AR203" t="s">
        <v>759</v>
      </c>
      <c r="AV203" t="s">
        <v>28</v>
      </c>
      <c r="AW203" t="s">
        <v>28</v>
      </c>
      <c r="AX203" s="8" t="str">
        <f t="shared" si="30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3" t="str">
        <f t="shared" si="307"/>
        <v/>
      </c>
      <c r="AZ203" t="str">
        <f t="shared" si="308"/>
        <v/>
      </c>
      <c r="BA203" t="str">
        <f t="shared" si="309"/>
        <v/>
      </c>
      <c r="BB203" t="str">
        <f t="shared" si="310"/>
        <v>&lt;img src=@img/drinkicon.png@&gt;</v>
      </c>
      <c r="BC203" t="str">
        <f t="shared" si="311"/>
        <v>&lt;img src=@img/foodicon.png@&gt;</v>
      </c>
      <c r="BD203" t="str">
        <f t="shared" si="312"/>
        <v>&lt;img src=@img/drinkicon.png@&gt;&lt;img src=@img/foodicon.png@&gt;</v>
      </c>
      <c r="BE203" t="str">
        <f t="shared" si="313"/>
        <v>drink food  med Ballpark</v>
      </c>
      <c r="BF203" t="str">
        <f t="shared" si="314"/>
        <v>Ballpark</v>
      </c>
      <c r="BG203">
        <v>39.752623</v>
      </c>
      <c r="BH203">
        <v>-104.991974</v>
      </c>
      <c r="BI203" t="str">
        <f t="shared" si="315"/>
        <v>[39.752623,-104.991974],</v>
      </c>
      <c r="BK203" t="str">
        <f>IF(BJ203&gt;0,"&lt;img src=@img/kidicon.png@&gt;","")</f>
        <v/>
      </c>
      <c r="BL203" s="7"/>
    </row>
    <row r="204" spans="2:64" ht="18.75" customHeight="1">
      <c r="B204" t="s">
        <v>1154</v>
      </c>
      <c r="C204" t="s">
        <v>1147</v>
      </c>
      <c r="E204" t="s">
        <v>1049</v>
      </c>
      <c r="G204" t="s">
        <v>1155</v>
      </c>
      <c r="J204">
        <v>1500</v>
      </c>
      <c r="K204">
        <v>1800</v>
      </c>
      <c r="L204">
        <v>1500</v>
      </c>
      <c r="M204">
        <v>1800</v>
      </c>
      <c r="N204">
        <v>1500</v>
      </c>
      <c r="O204">
        <v>1800</v>
      </c>
      <c r="P204">
        <v>1500</v>
      </c>
      <c r="Q204">
        <v>1800</v>
      </c>
      <c r="R204">
        <v>1500</v>
      </c>
      <c r="S204">
        <v>1800</v>
      </c>
      <c r="V204" t="s">
        <v>1261</v>
      </c>
      <c r="W204" t="str">
        <f t="shared" si="285"/>
        <v/>
      </c>
      <c r="X204" t="str">
        <f t="shared" si="286"/>
        <v/>
      </c>
      <c r="Y204">
        <f t="shared" si="287"/>
        <v>15</v>
      </c>
      <c r="Z204">
        <f t="shared" si="288"/>
        <v>18</v>
      </c>
      <c r="AA204">
        <f t="shared" si="289"/>
        <v>15</v>
      </c>
      <c r="AB204">
        <f t="shared" si="290"/>
        <v>18</v>
      </c>
      <c r="AC204">
        <f t="shared" si="291"/>
        <v>15</v>
      </c>
      <c r="AD204">
        <f t="shared" si="292"/>
        <v>18</v>
      </c>
      <c r="AE204">
        <f t="shared" si="293"/>
        <v>15</v>
      </c>
      <c r="AF204">
        <f t="shared" si="294"/>
        <v>18</v>
      </c>
      <c r="AG204">
        <f t="shared" si="295"/>
        <v>15</v>
      </c>
      <c r="AH204">
        <f t="shared" si="296"/>
        <v>18</v>
      </c>
      <c r="AI204" t="str">
        <f t="shared" si="297"/>
        <v/>
      </c>
      <c r="AJ204" t="str">
        <f t="shared" si="298"/>
        <v/>
      </c>
      <c r="AK204" t="str">
        <f t="shared" si="299"/>
        <v/>
      </c>
      <c r="AL204" t="str">
        <f t="shared" si="300"/>
        <v>3pm-6pm</v>
      </c>
      <c r="AM204" t="str">
        <f t="shared" si="301"/>
        <v>3pm-6pm</v>
      </c>
      <c r="AN204" t="str">
        <f t="shared" si="302"/>
        <v>3pm-6pm</v>
      </c>
      <c r="AO204" t="str">
        <f t="shared" si="303"/>
        <v>3pm-6pm</v>
      </c>
      <c r="AP204" t="str">
        <f t="shared" si="304"/>
        <v>3pm-6pm</v>
      </c>
      <c r="AQ204" t="str">
        <f t="shared" si="305"/>
        <v/>
      </c>
      <c r="AR204" s="1" t="s">
        <v>1156</v>
      </c>
      <c r="AV204" s="4" t="s">
        <v>28</v>
      </c>
      <c r="AW204" s="4" t="s">
        <v>28</v>
      </c>
      <c r="AX204" s="8" t="str">
        <f t="shared" si="30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4" t="str">
        <f t="shared" si="307"/>
        <v/>
      </c>
      <c r="AZ204" t="str">
        <f t="shared" si="308"/>
        <v/>
      </c>
      <c r="BA204" t="str">
        <f t="shared" si="309"/>
        <v/>
      </c>
      <c r="BB204" t="str">
        <f t="shared" si="310"/>
        <v>&lt;img src=@img/drinkicon.png@&gt;</v>
      </c>
      <c r="BC204" t="str">
        <f t="shared" si="311"/>
        <v>&lt;img src=@img/foodicon.png@&gt;</v>
      </c>
      <c r="BD204" t="str">
        <f t="shared" si="312"/>
        <v>&lt;img src=@img/drinkicon.png@&gt;&lt;img src=@img/foodicon.png@&gt;</v>
      </c>
      <c r="BE204" t="str">
        <f t="shared" si="313"/>
        <v>drink food  med lodo</v>
      </c>
      <c r="BF204" t="str">
        <f t="shared" si="314"/>
        <v>LoDo</v>
      </c>
      <c r="BG204">
        <v>39.748190000000001</v>
      </c>
      <c r="BH204">
        <v>-104.99897</v>
      </c>
      <c r="BI204" t="str">
        <f t="shared" si="315"/>
        <v>[39.74819,-104.99897],</v>
      </c>
    </row>
    <row r="205" spans="2:64" ht="18.75" customHeight="1">
      <c r="B205" t="s">
        <v>125</v>
      </c>
      <c r="C205" t="s">
        <v>297</v>
      </c>
      <c r="E205" t="s">
        <v>1049</v>
      </c>
      <c r="G205" t="s">
        <v>498</v>
      </c>
      <c r="J205" t="s">
        <v>411</v>
      </c>
      <c r="K205" t="s">
        <v>413</v>
      </c>
      <c r="L205" t="s">
        <v>411</v>
      </c>
      <c r="M205" t="s">
        <v>413</v>
      </c>
      <c r="N205" t="s">
        <v>411</v>
      </c>
      <c r="O205" t="s">
        <v>413</v>
      </c>
      <c r="P205" t="s">
        <v>411</v>
      </c>
      <c r="Q205" t="s">
        <v>413</v>
      </c>
      <c r="R205" t="s">
        <v>411</v>
      </c>
      <c r="S205" t="s">
        <v>413</v>
      </c>
      <c r="V205" t="s">
        <v>1068</v>
      </c>
      <c r="W205" t="str">
        <f t="shared" si="285"/>
        <v/>
      </c>
      <c r="X205" t="str">
        <f t="shared" si="286"/>
        <v/>
      </c>
      <c r="Y205">
        <f t="shared" si="287"/>
        <v>15</v>
      </c>
      <c r="Z205">
        <f t="shared" si="288"/>
        <v>18</v>
      </c>
      <c r="AA205">
        <f t="shared" si="289"/>
        <v>15</v>
      </c>
      <c r="AB205">
        <f t="shared" si="290"/>
        <v>18</v>
      </c>
      <c r="AC205">
        <f t="shared" si="291"/>
        <v>15</v>
      </c>
      <c r="AD205">
        <f t="shared" si="292"/>
        <v>18</v>
      </c>
      <c r="AE205">
        <f t="shared" si="293"/>
        <v>15</v>
      </c>
      <c r="AF205">
        <f t="shared" si="294"/>
        <v>18</v>
      </c>
      <c r="AG205">
        <f t="shared" si="295"/>
        <v>15</v>
      </c>
      <c r="AH205">
        <f t="shared" si="296"/>
        <v>18</v>
      </c>
      <c r="AI205" t="str">
        <f t="shared" si="297"/>
        <v/>
      </c>
      <c r="AJ205" t="str">
        <f t="shared" si="298"/>
        <v/>
      </c>
      <c r="AK205" t="str">
        <f t="shared" si="299"/>
        <v/>
      </c>
      <c r="AL205" t="str">
        <f t="shared" si="300"/>
        <v>3pm-6pm</v>
      </c>
      <c r="AM205" t="str">
        <f t="shared" si="301"/>
        <v>3pm-6pm</v>
      </c>
      <c r="AN205" t="str">
        <f t="shared" si="302"/>
        <v>3pm-6pm</v>
      </c>
      <c r="AO205" t="str">
        <f t="shared" si="303"/>
        <v>3pm-6pm</v>
      </c>
      <c r="AP205" t="str">
        <f t="shared" si="304"/>
        <v>3pm-6pm</v>
      </c>
      <c r="AQ205" t="str">
        <f t="shared" si="305"/>
        <v/>
      </c>
      <c r="AR205" s="1" t="s">
        <v>678</v>
      </c>
      <c r="AV205" s="4" t="s">
        <v>28</v>
      </c>
      <c r="AW205" s="4" t="s">
        <v>29</v>
      </c>
      <c r="AX205" s="8" t="str">
        <f t="shared" si="30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5" t="str">
        <f t="shared" si="307"/>
        <v/>
      </c>
      <c r="AZ205" t="str">
        <f t="shared" si="308"/>
        <v/>
      </c>
      <c r="BA205" t="str">
        <f t="shared" si="309"/>
        <v/>
      </c>
      <c r="BB205" t="str">
        <f t="shared" si="310"/>
        <v>&lt;img src=@img/drinkicon.png@&gt;</v>
      </c>
      <c r="BC205" t="str">
        <f t="shared" si="311"/>
        <v/>
      </c>
      <c r="BD205" t="str">
        <f t="shared" si="312"/>
        <v>&lt;img src=@img/drinkicon.png@&gt;</v>
      </c>
      <c r="BE205" t="str">
        <f t="shared" si="313"/>
        <v>drink  med Downtown</v>
      </c>
      <c r="BF205" t="str">
        <f t="shared" si="314"/>
        <v>Downtown</v>
      </c>
      <c r="BG205">
        <v>39.744244000000002</v>
      </c>
      <c r="BH205">
        <v>-104.99074400000001</v>
      </c>
      <c r="BI205" t="str">
        <f t="shared" si="315"/>
        <v>[39.744244,-104.990744],</v>
      </c>
      <c r="BK205" t="str">
        <f>IF(BJ205&gt;0,"&lt;img src=@img/kidicon.png@&gt;","")</f>
        <v/>
      </c>
      <c r="BL205" s="7"/>
    </row>
    <row r="206" spans="2:64" ht="18.75" customHeight="1">
      <c r="B206" t="s">
        <v>892</v>
      </c>
      <c r="C206" t="s">
        <v>294</v>
      </c>
      <c r="E206" t="s">
        <v>1049</v>
      </c>
      <c r="G206" s="8" t="s">
        <v>893</v>
      </c>
      <c r="J206">
        <v>1400</v>
      </c>
      <c r="K206">
        <v>1800</v>
      </c>
      <c r="L206">
        <v>1400</v>
      </c>
      <c r="M206">
        <v>1800</v>
      </c>
      <c r="N206">
        <v>1400</v>
      </c>
      <c r="O206">
        <v>1800</v>
      </c>
      <c r="P206">
        <v>1400</v>
      </c>
      <c r="Q206">
        <v>1800</v>
      </c>
      <c r="R206">
        <v>1400</v>
      </c>
      <c r="S206">
        <v>1800</v>
      </c>
      <c r="V206" t="s">
        <v>1203</v>
      </c>
      <c r="W206" t="str">
        <f t="shared" si="285"/>
        <v/>
      </c>
      <c r="X206" t="str">
        <f t="shared" si="286"/>
        <v/>
      </c>
      <c r="Y206">
        <f t="shared" si="287"/>
        <v>14</v>
      </c>
      <c r="Z206">
        <f t="shared" si="288"/>
        <v>18</v>
      </c>
      <c r="AA206">
        <f t="shared" si="289"/>
        <v>14</v>
      </c>
      <c r="AB206">
        <f t="shared" si="290"/>
        <v>18</v>
      </c>
      <c r="AC206">
        <f t="shared" si="291"/>
        <v>14</v>
      </c>
      <c r="AD206">
        <f t="shared" si="292"/>
        <v>18</v>
      </c>
      <c r="AE206">
        <f t="shared" si="293"/>
        <v>14</v>
      </c>
      <c r="AF206">
        <f t="shared" si="294"/>
        <v>18</v>
      </c>
      <c r="AG206">
        <f t="shared" si="295"/>
        <v>14</v>
      </c>
      <c r="AH206">
        <f t="shared" si="296"/>
        <v>18</v>
      </c>
      <c r="AI206" t="str">
        <f t="shared" si="297"/>
        <v/>
      </c>
      <c r="AJ206" t="str">
        <f t="shared" si="298"/>
        <v/>
      </c>
      <c r="AK206" t="str">
        <f t="shared" si="299"/>
        <v/>
      </c>
      <c r="AL206" t="str">
        <f t="shared" si="300"/>
        <v>2pm-6pm</v>
      </c>
      <c r="AM206" t="str">
        <f t="shared" si="301"/>
        <v>2pm-6pm</v>
      </c>
      <c r="AN206" t="str">
        <f t="shared" si="302"/>
        <v>2pm-6pm</v>
      </c>
      <c r="AO206" t="str">
        <f t="shared" si="303"/>
        <v>2pm-6pm</v>
      </c>
      <c r="AP206" t="str">
        <f t="shared" si="304"/>
        <v>2pm-6pm</v>
      </c>
      <c r="AQ206" t="str">
        <f t="shared" si="305"/>
        <v/>
      </c>
      <c r="AR206" t="s">
        <v>999</v>
      </c>
      <c r="AV206" s="4" t="s">
        <v>28</v>
      </c>
      <c r="AW206" s="4" t="s">
        <v>28</v>
      </c>
      <c r="AX206" s="8" t="str">
        <f t="shared" si="30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6" t="str">
        <f t="shared" si="307"/>
        <v/>
      </c>
      <c r="AZ206" t="str">
        <f t="shared" si="308"/>
        <v/>
      </c>
      <c r="BA206" t="str">
        <f t="shared" si="309"/>
        <v/>
      </c>
      <c r="BB206" t="str">
        <f t="shared" si="310"/>
        <v>&lt;img src=@img/drinkicon.png@&gt;</v>
      </c>
      <c r="BC206" t="str">
        <f t="shared" si="311"/>
        <v>&lt;img src=@img/foodicon.png@&gt;</v>
      </c>
      <c r="BD206" t="str">
        <f t="shared" si="312"/>
        <v>&lt;img src=@img/drinkicon.png@&gt;&lt;img src=@img/foodicon.png@&gt;</v>
      </c>
      <c r="BE206" t="str">
        <f t="shared" si="313"/>
        <v>drink food  med Uptown</v>
      </c>
      <c r="BF206" t="str">
        <f t="shared" si="314"/>
        <v>Uptown</v>
      </c>
      <c r="BG206">
        <v>39.743422000000002</v>
      </c>
      <c r="BH206">
        <v>-104.981375</v>
      </c>
      <c r="BI206" t="str">
        <f t="shared" si="315"/>
        <v>[39.743422,-104.981375],</v>
      </c>
      <c r="BK206" t="str">
        <f>IF(BJ206&gt;0,"&lt;img src=@img/kidicon.png@&gt;","")</f>
        <v/>
      </c>
    </row>
    <row r="207" spans="2:64" ht="18.75" customHeight="1">
      <c r="B207" t="s">
        <v>1157</v>
      </c>
      <c r="C207" t="s">
        <v>266</v>
      </c>
      <c r="E207" t="s">
        <v>1049</v>
      </c>
      <c r="G207" t="s">
        <v>1158</v>
      </c>
      <c r="J207">
        <v>1500</v>
      </c>
      <c r="K207">
        <v>1800</v>
      </c>
      <c r="L207">
        <v>1500</v>
      </c>
      <c r="M207">
        <v>1800</v>
      </c>
      <c r="N207">
        <v>1500</v>
      </c>
      <c r="O207">
        <v>1800</v>
      </c>
      <c r="P207">
        <v>1500</v>
      </c>
      <c r="Q207">
        <v>1800</v>
      </c>
      <c r="R207">
        <v>1500</v>
      </c>
      <c r="S207">
        <v>1800</v>
      </c>
      <c r="V207" t="s">
        <v>1159</v>
      </c>
      <c r="W207" t="str">
        <f t="shared" si="285"/>
        <v/>
      </c>
      <c r="X207" t="str">
        <f t="shared" si="286"/>
        <v/>
      </c>
      <c r="Y207">
        <f t="shared" si="287"/>
        <v>15</v>
      </c>
      <c r="Z207">
        <f t="shared" si="288"/>
        <v>18</v>
      </c>
      <c r="AA207">
        <f t="shared" si="289"/>
        <v>15</v>
      </c>
      <c r="AB207">
        <f t="shared" si="290"/>
        <v>18</v>
      </c>
      <c r="AC207">
        <f t="shared" si="291"/>
        <v>15</v>
      </c>
      <c r="AD207">
        <f t="shared" si="292"/>
        <v>18</v>
      </c>
      <c r="AE207">
        <f t="shared" si="293"/>
        <v>15</v>
      </c>
      <c r="AF207">
        <f t="shared" si="294"/>
        <v>18</v>
      </c>
      <c r="AG207">
        <f t="shared" si="295"/>
        <v>15</v>
      </c>
      <c r="AH207">
        <f t="shared" si="296"/>
        <v>18</v>
      </c>
      <c r="AI207" t="str">
        <f t="shared" si="297"/>
        <v/>
      </c>
      <c r="AJ207" t="str">
        <f t="shared" si="298"/>
        <v/>
      </c>
      <c r="AK207" t="str">
        <f t="shared" si="299"/>
        <v/>
      </c>
      <c r="AL207" t="str">
        <f t="shared" si="300"/>
        <v>3pm-6pm</v>
      </c>
      <c r="AM207" t="str">
        <f t="shared" si="301"/>
        <v>3pm-6pm</v>
      </c>
      <c r="AN207" t="str">
        <f t="shared" si="302"/>
        <v>3pm-6pm</v>
      </c>
      <c r="AO207" t="str">
        <f t="shared" si="303"/>
        <v>3pm-6pm</v>
      </c>
      <c r="AP207" t="str">
        <f t="shared" si="304"/>
        <v>3pm-6pm</v>
      </c>
      <c r="AQ207" t="str">
        <f t="shared" si="305"/>
        <v/>
      </c>
      <c r="AR207" s="1" t="s">
        <v>1160</v>
      </c>
      <c r="AV207" s="4" t="s">
        <v>28</v>
      </c>
      <c r="AW207" s="4" t="s">
        <v>28</v>
      </c>
      <c r="AX207" s="8" t="str">
        <f t="shared" si="30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7" t="str">
        <f t="shared" si="307"/>
        <v/>
      </c>
      <c r="AZ207" t="str">
        <f t="shared" si="308"/>
        <v/>
      </c>
      <c r="BA207" t="str">
        <f t="shared" si="309"/>
        <v/>
      </c>
      <c r="BB207" t="str">
        <f t="shared" si="310"/>
        <v>&lt;img src=@img/drinkicon.png@&gt;</v>
      </c>
      <c r="BC207" t="str">
        <f t="shared" si="311"/>
        <v>&lt;img src=@img/foodicon.png@&gt;</v>
      </c>
      <c r="BD207" t="str">
        <f t="shared" si="312"/>
        <v>&lt;img src=@img/drinkicon.png@&gt;&lt;img src=@img/foodicon.png@&gt;</v>
      </c>
      <c r="BE207" t="str">
        <f t="shared" si="313"/>
        <v>drink food  med RiNo</v>
      </c>
      <c r="BF207" t="str">
        <f t="shared" si="314"/>
        <v>RiNo</v>
      </c>
      <c r="BG207">
        <v>39.759590000000003</v>
      </c>
      <c r="BH207">
        <v>-104.98604</v>
      </c>
      <c r="BI207" t="str">
        <f t="shared" si="315"/>
        <v>[39.75959,-104.98604],</v>
      </c>
    </row>
    <row r="208" spans="2:64" ht="18.75" customHeight="1">
      <c r="B208" t="s">
        <v>126</v>
      </c>
      <c r="C208" t="s">
        <v>1032</v>
      </c>
      <c r="E208" t="s">
        <v>1051</v>
      </c>
      <c r="G208" t="s">
        <v>499</v>
      </c>
      <c r="H208" t="s">
        <v>426</v>
      </c>
      <c r="I208" t="s">
        <v>412</v>
      </c>
      <c r="J208" t="s">
        <v>426</v>
      </c>
      <c r="K208" t="s">
        <v>412</v>
      </c>
      <c r="N208" t="s">
        <v>426</v>
      </c>
      <c r="O208" t="s">
        <v>412</v>
      </c>
      <c r="P208" t="s">
        <v>426</v>
      </c>
      <c r="Q208" t="s">
        <v>412</v>
      </c>
      <c r="R208" t="s">
        <v>426</v>
      </c>
      <c r="S208" t="s">
        <v>412</v>
      </c>
      <c r="T208" t="s">
        <v>426</v>
      </c>
      <c r="U208" t="s">
        <v>412</v>
      </c>
      <c r="V208" t="s">
        <v>332</v>
      </c>
      <c r="W208">
        <f t="shared" si="285"/>
        <v>16.3</v>
      </c>
      <c r="X208">
        <f t="shared" si="286"/>
        <v>18.3</v>
      </c>
      <c r="Y208">
        <f t="shared" si="287"/>
        <v>16.3</v>
      </c>
      <c r="Z208">
        <f t="shared" si="288"/>
        <v>18.3</v>
      </c>
      <c r="AA208" t="str">
        <f t="shared" si="289"/>
        <v/>
      </c>
      <c r="AB208" t="str">
        <f t="shared" si="290"/>
        <v/>
      </c>
      <c r="AC208">
        <f t="shared" si="291"/>
        <v>16.3</v>
      </c>
      <c r="AD208">
        <f t="shared" si="292"/>
        <v>18.3</v>
      </c>
      <c r="AE208">
        <f t="shared" si="293"/>
        <v>16.3</v>
      </c>
      <c r="AF208">
        <f t="shared" si="294"/>
        <v>18.3</v>
      </c>
      <c r="AG208">
        <f t="shared" si="295"/>
        <v>16.3</v>
      </c>
      <c r="AH208">
        <f t="shared" si="296"/>
        <v>18.3</v>
      </c>
      <c r="AI208">
        <f t="shared" si="297"/>
        <v>16.3</v>
      </c>
      <c r="AJ208">
        <f t="shared" si="298"/>
        <v>18.3</v>
      </c>
      <c r="AK208" t="str">
        <f t="shared" si="299"/>
        <v>4.3pm-6.3pm</v>
      </c>
      <c r="AL208" t="str">
        <f t="shared" si="300"/>
        <v>4.3pm-6.3pm</v>
      </c>
      <c r="AM208" t="str">
        <f t="shared" si="301"/>
        <v/>
      </c>
      <c r="AN208" t="str">
        <f t="shared" si="302"/>
        <v>4.3pm-6.3pm</v>
      </c>
      <c r="AO208" t="str">
        <f t="shared" si="303"/>
        <v>4.3pm-6.3pm</v>
      </c>
      <c r="AP208" t="str">
        <f t="shared" si="304"/>
        <v>4.3pm-6.3pm</v>
      </c>
      <c r="AQ208" t="str">
        <f t="shared" si="305"/>
        <v>4.3pm-6.3pm</v>
      </c>
      <c r="AR208" s="1" t="s">
        <v>679</v>
      </c>
      <c r="AV208" s="4" t="s">
        <v>28</v>
      </c>
      <c r="AW208" s="4" t="s">
        <v>28</v>
      </c>
      <c r="AX208" s="8" t="str">
        <f t="shared" si="30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8" t="str">
        <f t="shared" si="307"/>
        <v/>
      </c>
      <c r="AZ208" t="str">
        <f t="shared" si="308"/>
        <v/>
      </c>
      <c r="BA208" t="str">
        <f t="shared" si="309"/>
        <v/>
      </c>
      <c r="BB208" t="str">
        <f t="shared" si="310"/>
        <v>&lt;img src=@img/drinkicon.png@&gt;</v>
      </c>
      <c r="BC208" t="str">
        <f t="shared" si="311"/>
        <v>&lt;img src=@img/foodicon.png@&gt;</v>
      </c>
      <c r="BD208" t="str">
        <f t="shared" si="312"/>
        <v>&lt;img src=@img/drinkicon.png@&gt;&lt;img src=@img/foodicon.png@&gt;</v>
      </c>
      <c r="BE208" t="str">
        <f t="shared" si="313"/>
        <v>drink food  low capital</v>
      </c>
      <c r="BF208" t="str">
        <f t="shared" si="314"/>
        <v>Capital Hill</v>
      </c>
      <c r="BG208">
        <v>39.733856000000003</v>
      </c>
      <c r="BH208">
        <v>-104.97563599999999</v>
      </c>
      <c r="BI208" t="str">
        <f t="shared" si="315"/>
        <v>[39.733856,-104.975636],</v>
      </c>
      <c r="BK208" t="str">
        <f>IF(BJ208&gt;0,"&lt;img src=@img/kidicon.png@&gt;","")</f>
        <v/>
      </c>
      <c r="BL208" s="7"/>
    </row>
    <row r="209" spans="2:64" ht="18.75" customHeight="1">
      <c r="B209" t="s">
        <v>818</v>
      </c>
      <c r="C209" t="s">
        <v>813</v>
      </c>
      <c r="E209" t="s">
        <v>1051</v>
      </c>
      <c r="G209" s="8" t="s">
        <v>819</v>
      </c>
      <c r="J209">
        <v>1500</v>
      </c>
      <c r="K209">
        <v>1800</v>
      </c>
      <c r="L209">
        <v>1500</v>
      </c>
      <c r="M209">
        <v>1800</v>
      </c>
      <c r="N209">
        <v>1500</v>
      </c>
      <c r="O209">
        <v>1800</v>
      </c>
      <c r="P209">
        <v>1500</v>
      </c>
      <c r="Q209">
        <v>1800</v>
      </c>
      <c r="R209">
        <v>1500</v>
      </c>
      <c r="S209">
        <v>1800</v>
      </c>
      <c r="W209" t="str">
        <f t="shared" si="285"/>
        <v/>
      </c>
      <c r="X209" t="str">
        <f t="shared" si="286"/>
        <v/>
      </c>
      <c r="Y209">
        <f t="shared" si="287"/>
        <v>15</v>
      </c>
      <c r="Z209">
        <f t="shared" si="288"/>
        <v>18</v>
      </c>
      <c r="AA209">
        <f t="shared" si="289"/>
        <v>15</v>
      </c>
      <c r="AB209">
        <f t="shared" si="290"/>
        <v>18</v>
      </c>
      <c r="AC209">
        <f t="shared" si="291"/>
        <v>15</v>
      </c>
      <c r="AD209">
        <f t="shared" si="292"/>
        <v>18</v>
      </c>
      <c r="AE209">
        <f t="shared" si="293"/>
        <v>15</v>
      </c>
      <c r="AF209">
        <f t="shared" si="294"/>
        <v>18</v>
      </c>
      <c r="AG209">
        <f t="shared" si="295"/>
        <v>15</v>
      </c>
      <c r="AH209">
        <f t="shared" si="296"/>
        <v>18</v>
      </c>
      <c r="AI209" t="str">
        <f t="shared" si="297"/>
        <v/>
      </c>
      <c r="AJ209" t="str">
        <f t="shared" si="298"/>
        <v/>
      </c>
      <c r="AK209" t="str">
        <f t="shared" si="299"/>
        <v/>
      </c>
      <c r="AL209" t="str">
        <f t="shared" si="300"/>
        <v>3pm-6pm</v>
      </c>
      <c r="AM209" t="str">
        <f t="shared" si="301"/>
        <v>3pm-6pm</v>
      </c>
      <c r="AN209" t="str">
        <f t="shared" si="302"/>
        <v>3pm-6pm</v>
      </c>
      <c r="AO209" t="str">
        <f t="shared" si="303"/>
        <v>3pm-6pm</v>
      </c>
      <c r="AP209" t="str">
        <f t="shared" si="304"/>
        <v>3pm-6pm</v>
      </c>
      <c r="AQ209" t="str">
        <f t="shared" si="305"/>
        <v/>
      </c>
      <c r="AR209" t="s">
        <v>941</v>
      </c>
      <c r="AV209" s="4" t="s">
        <v>28</v>
      </c>
      <c r="AW209" s="4" t="s">
        <v>29</v>
      </c>
      <c r="AX209" s="8" t="str">
        <f t="shared" si="30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9" t="str">
        <f t="shared" si="307"/>
        <v/>
      </c>
      <c r="AZ209" t="str">
        <f t="shared" si="308"/>
        <v/>
      </c>
      <c r="BA209" t="str">
        <f t="shared" si="309"/>
        <v/>
      </c>
      <c r="BB209" t="str">
        <f t="shared" si="310"/>
        <v>&lt;img src=@img/drinkicon.png@&gt;</v>
      </c>
      <c r="BC209" t="str">
        <f t="shared" si="311"/>
        <v/>
      </c>
      <c r="BD209" t="str">
        <f t="shared" si="312"/>
        <v>&lt;img src=@img/drinkicon.png@&gt;</v>
      </c>
      <c r="BE209" t="str">
        <f t="shared" si="313"/>
        <v>drink  low aurora</v>
      </c>
      <c r="BF209" t="str">
        <f t="shared" si="314"/>
        <v>Aurora</v>
      </c>
      <c r="BG209">
        <v>39.674106000000002</v>
      </c>
      <c r="BH209">
        <v>-104.793802</v>
      </c>
      <c r="BI209" t="str">
        <f t="shared" si="315"/>
        <v>[39.674106,-104.793802],</v>
      </c>
      <c r="BK209" t="str">
        <f>IF(BJ209&gt;0,"&lt;img src=@img/kidicon.png@&gt;","")</f>
        <v/>
      </c>
    </row>
    <row r="210" spans="2:64" ht="18.75" customHeight="1">
      <c r="B210" t="s">
        <v>127</v>
      </c>
      <c r="C210" t="s">
        <v>816</v>
      </c>
      <c r="E210" t="s">
        <v>1049</v>
      </c>
      <c r="G210" t="s">
        <v>500</v>
      </c>
      <c r="H210" t="s">
        <v>418</v>
      </c>
      <c r="I210" t="s">
        <v>419</v>
      </c>
      <c r="J210" t="s">
        <v>418</v>
      </c>
      <c r="K210" t="s">
        <v>414</v>
      </c>
      <c r="L210" t="s">
        <v>418</v>
      </c>
      <c r="M210" t="s">
        <v>414</v>
      </c>
      <c r="N210" t="s">
        <v>418</v>
      </c>
      <c r="O210" t="s">
        <v>414</v>
      </c>
      <c r="P210" t="s">
        <v>418</v>
      </c>
      <c r="Q210" t="s">
        <v>414</v>
      </c>
      <c r="R210" t="s">
        <v>418</v>
      </c>
      <c r="S210" t="s">
        <v>414</v>
      </c>
      <c r="V210" t="s">
        <v>333</v>
      </c>
      <c r="W210">
        <f t="shared" si="285"/>
        <v>16</v>
      </c>
      <c r="X210">
        <f t="shared" si="286"/>
        <v>21</v>
      </c>
      <c r="Y210">
        <f t="shared" si="287"/>
        <v>16</v>
      </c>
      <c r="Z210">
        <f t="shared" si="288"/>
        <v>19</v>
      </c>
      <c r="AA210">
        <f t="shared" si="289"/>
        <v>16</v>
      </c>
      <c r="AB210">
        <f t="shared" si="290"/>
        <v>19</v>
      </c>
      <c r="AC210">
        <f t="shared" si="291"/>
        <v>16</v>
      </c>
      <c r="AD210">
        <f t="shared" si="292"/>
        <v>19</v>
      </c>
      <c r="AE210">
        <f t="shared" si="293"/>
        <v>16</v>
      </c>
      <c r="AF210">
        <f t="shared" si="294"/>
        <v>19</v>
      </c>
      <c r="AG210">
        <f t="shared" si="295"/>
        <v>16</v>
      </c>
      <c r="AH210">
        <f t="shared" si="296"/>
        <v>19</v>
      </c>
      <c r="AI210" t="str">
        <f t="shared" si="297"/>
        <v/>
      </c>
      <c r="AJ210" t="str">
        <f t="shared" si="298"/>
        <v/>
      </c>
      <c r="AK210" t="str">
        <f t="shared" si="299"/>
        <v>4pm-9pm</v>
      </c>
      <c r="AL210" t="str">
        <f t="shared" si="300"/>
        <v>4pm-7pm</v>
      </c>
      <c r="AM210" t="str">
        <f t="shared" si="301"/>
        <v>4pm-7pm</v>
      </c>
      <c r="AN210" t="str">
        <f t="shared" si="302"/>
        <v>4pm-7pm</v>
      </c>
      <c r="AO210" t="str">
        <f t="shared" si="303"/>
        <v>4pm-7pm</v>
      </c>
      <c r="AP210" t="str">
        <f t="shared" si="304"/>
        <v>4pm-7pm</v>
      </c>
      <c r="AQ210" t="str">
        <f t="shared" si="305"/>
        <v/>
      </c>
      <c r="AR210" s="1" t="s">
        <v>680</v>
      </c>
      <c r="AV210" s="4" t="s">
        <v>28</v>
      </c>
      <c r="AW210" s="4" t="s">
        <v>28</v>
      </c>
      <c r="AX210" s="8" t="str">
        <f t="shared" si="30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0" t="str">
        <f t="shared" si="307"/>
        <v/>
      </c>
      <c r="AZ210" t="str">
        <f t="shared" si="308"/>
        <v/>
      </c>
      <c r="BA210" t="str">
        <f t="shared" si="309"/>
        <v/>
      </c>
      <c r="BB210" t="str">
        <f t="shared" si="310"/>
        <v>&lt;img src=@img/drinkicon.png@&gt;</v>
      </c>
      <c r="BC210" t="str">
        <f t="shared" si="311"/>
        <v>&lt;img src=@img/foodicon.png@&gt;</v>
      </c>
      <c r="BD210" t="str">
        <f t="shared" si="312"/>
        <v>&lt;img src=@img/drinkicon.png@&gt;&lt;img src=@img/foodicon.png@&gt;</v>
      </c>
      <c r="BE210" t="str">
        <f t="shared" si="313"/>
        <v>drink food  med meadows</v>
      </c>
      <c r="BF210" t="str">
        <f t="shared" si="314"/>
        <v>Park Meadows</v>
      </c>
      <c r="BG210">
        <v>39.561844999999998</v>
      </c>
      <c r="BH210">
        <v>-104.877948</v>
      </c>
      <c r="BI210" t="str">
        <f t="shared" si="315"/>
        <v>[39.561845,-104.877948],</v>
      </c>
      <c r="BK210" t="str">
        <f>IF(BJ210&gt;0,"&lt;img src=@img/kidicon.png@&gt;","")</f>
        <v/>
      </c>
      <c r="BL210" s="7"/>
    </row>
    <row r="211" spans="2:64" ht="18.75" customHeight="1">
      <c r="B211" t="s">
        <v>128</v>
      </c>
      <c r="C211" t="s">
        <v>298</v>
      </c>
      <c r="E211" t="s">
        <v>1049</v>
      </c>
      <c r="G211" t="s">
        <v>501</v>
      </c>
      <c r="H211" t="s">
        <v>411</v>
      </c>
      <c r="I211" t="s">
        <v>413</v>
      </c>
      <c r="J211" t="s">
        <v>411</v>
      </c>
      <c r="K211" t="s">
        <v>413</v>
      </c>
      <c r="L211" t="s">
        <v>411</v>
      </c>
      <c r="M211" t="s">
        <v>413</v>
      </c>
      <c r="N211" t="s">
        <v>411</v>
      </c>
      <c r="O211" t="s">
        <v>413</v>
      </c>
      <c r="P211" t="s">
        <v>411</v>
      </c>
      <c r="Q211" t="s">
        <v>413</v>
      </c>
      <c r="R211" t="s">
        <v>411</v>
      </c>
      <c r="S211" t="s">
        <v>413</v>
      </c>
      <c r="T211" t="s">
        <v>411</v>
      </c>
      <c r="U211" t="s">
        <v>413</v>
      </c>
      <c r="V211" t="s">
        <v>1069</v>
      </c>
      <c r="W211">
        <f t="shared" si="285"/>
        <v>15</v>
      </c>
      <c r="X211">
        <f t="shared" si="286"/>
        <v>18</v>
      </c>
      <c r="Y211">
        <f t="shared" si="287"/>
        <v>15</v>
      </c>
      <c r="Z211">
        <f t="shared" si="288"/>
        <v>18</v>
      </c>
      <c r="AA211">
        <f t="shared" si="289"/>
        <v>15</v>
      </c>
      <c r="AB211">
        <f t="shared" si="290"/>
        <v>18</v>
      </c>
      <c r="AC211">
        <f t="shared" si="291"/>
        <v>15</v>
      </c>
      <c r="AD211">
        <f t="shared" si="292"/>
        <v>18</v>
      </c>
      <c r="AE211">
        <f t="shared" si="293"/>
        <v>15</v>
      </c>
      <c r="AF211">
        <f t="shared" si="294"/>
        <v>18</v>
      </c>
      <c r="AG211">
        <f t="shared" si="295"/>
        <v>15</v>
      </c>
      <c r="AH211">
        <f t="shared" si="296"/>
        <v>18</v>
      </c>
      <c r="AI211">
        <f t="shared" si="297"/>
        <v>15</v>
      </c>
      <c r="AJ211">
        <f t="shared" si="298"/>
        <v>18</v>
      </c>
      <c r="AK211" t="str">
        <f t="shared" si="299"/>
        <v>3pm-6pm</v>
      </c>
      <c r="AL211" t="str">
        <f t="shared" si="300"/>
        <v>3pm-6pm</v>
      </c>
      <c r="AM211" t="str">
        <f t="shared" si="301"/>
        <v>3pm-6pm</v>
      </c>
      <c r="AN211" t="str">
        <f t="shared" si="302"/>
        <v>3pm-6pm</v>
      </c>
      <c r="AO211" t="str">
        <f t="shared" si="303"/>
        <v>3pm-6pm</v>
      </c>
      <c r="AP211" t="str">
        <f t="shared" si="304"/>
        <v>3pm-6pm</v>
      </c>
      <c r="AQ211" t="str">
        <f t="shared" si="305"/>
        <v>3pm-6pm</v>
      </c>
      <c r="AR211" s="1" t="s">
        <v>681</v>
      </c>
      <c r="AV211" s="4" t="s">
        <v>28</v>
      </c>
      <c r="AW211" s="4" t="s">
        <v>29</v>
      </c>
      <c r="AX211" s="8" t="str">
        <f t="shared" si="30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1" t="str">
        <f t="shared" si="307"/>
        <v/>
      </c>
      <c r="AZ211" t="str">
        <f t="shared" si="308"/>
        <v/>
      </c>
      <c r="BA211" t="str">
        <f t="shared" si="309"/>
        <v/>
      </c>
      <c r="BB211" t="str">
        <f t="shared" si="310"/>
        <v>&lt;img src=@img/drinkicon.png@&gt;</v>
      </c>
      <c r="BC211" t="str">
        <f t="shared" si="311"/>
        <v/>
      </c>
      <c r="BD211" t="str">
        <f t="shared" si="312"/>
        <v>&lt;img src=@img/drinkicon.png@&gt;</v>
      </c>
      <c r="BE211" t="str">
        <f t="shared" si="313"/>
        <v>drink  med LoDo</v>
      </c>
      <c r="BF211" t="str">
        <f t="shared" si="314"/>
        <v>LoDo</v>
      </c>
      <c r="BG211">
        <v>39.756714000000002</v>
      </c>
      <c r="BH211">
        <v>-104.99962600000001</v>
      </c>
      <c r="BI211" t="str">
        <f t="shared" si="315"/>
        <v>[39.756714,-104.999626],</v>
      </c>
      <c r="BK211" t="str">
        <f>IF(BJ211&gt;0,"&lt;img src=@img/kidicon.png@&gt;","")</f>
        <v/>
      </c>
      <c r="BL211" s="7"/>
    </row>
    <row r="212" spans="2:64" ht="18.75" customHeight="1">
      <c r="B212" t="s">
        <v>1122</v>
      </c>
      <c r="C212" t="s">
        <v>1032</v>
      </c>
      <c r="E212" t="s">
        <v>1049</v>
      </c>
      <c r="G212" t="s">
        <v>1123</v>
      </c>
      <c r="J212">
        <v>1600</v>
      </c>
      <c r="K212">
        <v>1800</v>
      </c>
      <c r="L212">
        <v>1600</v>
      </c>
      <c r="M212">
        <v>1800</v>
      </c>
      <c r="N212">
        <v>1600</v>
      </c>
      <c r="O212">
        <v>1800</v>
      </c>
      <c r="P212">
        <v>1600</v>
      </c>
      <c r="Q212">
        <v>1800</v>
      </c>
      <c r="R212">
        <v>1600</v>
      </c>
      <c r="S212">
        <v>1800</v>
      </c>
      <c r="V212" t="s">
        <v>1204</v>
      </c>
      <c r="W212" t="str">
        <f t="shared" si="285"/>
        <v/>
      </c>
      <c r="X212" t="str">
        <f t="shared" si="286"/>
        <v/>
      </c>
      <c r="Y212">
        <f t="shared" si="287"/>
        <v>16</v>
      </c>
      <c r="Z212">
        <f t="shared" si="288"/>
        <v>18</v>
      </c>
      <c r="AA212">
        <f t="shared" si="289"/>
        <v>16</v>
      </c>
      <c r="AB212">
        <f t="shared" si="290"/>
        <v>18</v>
      </c>
      <c r="AC212">
        <f t="shared" si="291"/>
        <v>16</v>
      </c>
      <c r="AD212">
        <f t="shared" si="292"/>
        <v>18</v>
      </c>
      <c r="AE212">
        <f t="shared" si="293"/>
        <v>16</v>
      </c>
      <c r="AF212">
        <f t="shared" si="294"/>
        <v>18</v>
      </c>
      <c r="AG212">
        <f t="shared" si="295"/>
        <v>16</v>
      </c>
      <c r="AH212">
        <f t="shared" si="296"/>
        <v>18</v>
      </c>
      <c r="AI212" t="str">
        <f t="shared" si="297"/>
        <v/>
      </c>
      <c r="AJ212" t="str">
        <f t="shared" si="298"/>
        <v/>
      </c>
      <c r="AK212" t="str">
        <f t="shared" si="299"/>
        <v/>
      </c>
      <c r="AL212" t="str">
        <f t="shared" si="300"/>
        <v>4pm-6pm</v>
      </c>
      <c r="AM212" t="str">
        <f t="shared" si="301"/>
        <v>4pm-6pm</v>
      </c>
      <c r="AN212" t="str">
        <f t="shared" si="302"/>
        <v>4pm-6pm</v>
      </c>
      <c r="AO212" t="str">
        <f t="shared" si="303"/>
        <v>4pm-6pm</v>
      </c>
      <c r="AP212" t="str">
        <f t="shared" si="304"/>
        <v>4pm-6pm</v>
      </c>
      <c r="AQ212" t="str">
        <f t="shared" si="305"/>
        <v/>
      </c>
      <c r="AR212" s="1" t="s">
        <v>1124</v>
      </c>
      <c r="AV212" s="4" t="s">
        <v>28</v>
      </c>
      <c r="AW212" s="4" t="s">
        <v>29</v>
      </c>
      <c r="AX212" s="8" t="str">
        <f t="shared" si="30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2" t="str">
        <f t="shared" si="307"/>
        <v/>
      </c>
      <c r="AZ212" t="str">
        <f t="shared" si="308"/>
        <v/>
      </c>
      <c r="BA212" t="str">
        <f t="shared" si="309"/>
        <v/>
      </c>
      <c r="BB212" t="str">
        <f t="shared" si="310"/>
        <v>&lt;img src=@img/drinkicon.png@&gt;</v>
      </c>
      <c r="BC212" t="str">
        <f t="shared" si="311"/>
        <v/>
      </c>
      <c r="BD212" t="str">
        <f t="shared" si="312"/>
        <v>&lt;img src=@img/drinkicon.png@&gt;</v>
      </c>
      <c r="BE212" t="str">
        <f t="shared" si="313"/>
        <v>drink  med capital</v>
      </c>
      <c r="BF212" t="str">
        <f t="shared" si="314"/>
        <v>Capital Hill</v>
      </c>
      <c r="BG212">
        <v>39.736972600000001</v>
      </c>
      <c r="BH212">
        <v>-104.9908527</v>
      </c>
      <c r="BI212" t="str">
        <f t="shared" si="315"/>
        <v>[39.7369726,-104.9908527],</v>
      </c>
      <c r="BL212" s="7"/>
    </row>
    <row r="213" spans="2:64" ht="18.75" customHeight="1">
      <c r="B213" t="s">
        <v>129</v>
      </c>
      <c r="C213" t="s">
        <v>810</v>
      </c>
      <c r="E213" t="s">
        <v>1049</v>
      </c>
      <c r="G213" t="s">
        <v>502</v>
      </c>
      <c r="H213">
        <v>900</v>
      </c>
      <c r="I213">
        <v>1700</v>
      </c>
      <c r="J213">
        <v>1100</v>
      </c>
      <c r="K213">
        <v>1700</v>
      </c>
      <c r="L213">
        <v>1100</v>
      </c>
      <c r="M213">
        <v>1700</v>
      </c>
      <c r="N213">
        <v>1100</v>
      </c>
      <c r="O213">
        <v>1700</v>
      </c>
      <c r="P213">
        <v>1100</v>
      </c>
      <c r="Q213">
        <v>1700</v>
      </c>
      <c r="R213">
        <v>1100</v>
      </c>
      <c r="S213">
        <v>1700</v>
      </c>
      <c r="T213">
        <v>900</v>
      </c>
      <c r="U213">
        <v>1700</v>
      </c>
      <c r="V213" t="s">
        <v>1207</v>
      </c>
      <c r="W213">
        <f t="shared" si="285"/>
        <v>9</v>
      </c>
      <c r="X213">
        <f t="shared" si="286"/>
        <v>17</v>
      </c>
      <c r="Y213">
        <f t="shared" si="287"/>
        <v>11</v>
      </c>
      <c r="Z213">
        <f t="shared" si="288"/>
        <v>17</v>
      </c>
      <c r="AA213">
        <f t="shared" si="289"/>
        <v>11</v>
      </c>
      <c r="AB213">
        <f t="shared" si="290"/>
        <v>17</v>
      </c>
      <c r="AC213">
        <f t="shared" si="291"/>
        <v>11</v>
      </c>
      <c r="AD213">
        <f t="shared" si="292"/>
        <v>17</v>
      </c>
      <c r="AE213">
        <f t="shared" si="293"/>
        <v>11</v>
      </c>
      <c r="AF213">
        <f t="shared" si="294"/>
        <v>17</v>
      </c>
      <c r="AG213">
        <f t="shared" si="295"/>
        <v>11</v>
      </c>
      <c r="AH213">
        <f t="shared" si="296"/>
        <v>17</v>
      </c>
      <c r="AI213">
        <f t="shared" si="297"/>
        <v>9</v>
      </c>
      <c r="AJ213">
        <f t="shared" si="298"/>
        <v>17</v>
      </c>
      <c r="AK213" t="str">
        <f t="shared" si="299"/>
        <v>9am-5pm</v>
      </c>
      <c r="AL213" t="str">
        <f t="shared" si="300"/>
        <v>11am-5pm</v>
      </c>
      <c r="AM213" t="str">
        <f t="shared" si="301"/>
        <v>11am-5pm</v>
      </c>
      <c r="AN213" t="str">
        <f t="shared" si="302"/>
        <v>11am-5pm</v>
      </c>
      <c r="AO213" t="str">
        <f t="shared" si="303"/>
        <v>11am-5pm</v>
      </c>
      <c r="AP213" t="str">
        <f t="shared" si="304"/>
        <v>11am-5pm</v>
      </c>
      <c r="AQ213" t="str">
        <f t="shared" si="305"/>
        <v>9am-5pm</v>
      </c>
      <c r="AR213" s="1" t="s">
        <v>682</v>
      </c>
      <c r="AS213" t="s">
        <v>408</v>
      </c>
      <c r="AV213" s="4" t="s">
        <v>28</v>
      </c>
      <c r="AW213" s="4" t="s">
        <v>29</v>
      </c>
      <c r="AX213" s="8" t="str">
        <f t="shared" si="30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3" t="str">
        <f t="shared" si="307"/>
        <v>&lt;img src=@img/outdoor.png@&gt;</v>
      </c>
      <c r="AZ213" t="str">
        <f t="shared" si="308"/>
        <v/>
      </c>
      <c r="BA213" t="str">
        <f t="shared" si="309"/>
        <v/>
      </c>
      <c r="BB213" t="str">
        <f t="shared" si="310"/>
        <v>&lt;img src=@img/drinkicon.png@&gt;</v>
      </c>
      <c r="BC213" t="str">
        <f t="shared" si="311"/>
        <v/>
      </c>
      <c r="BD213" t="str">
        <f t="shared" si="312"/>
        <v>&lt;img src=@img/outdoor.png@&gt;&lt;img src=@img/drinkicon.png@&gt;</v>
      </c>
      <c r="BE213" t="str">
        <f t="shared" si="313"/>
        <v>outdoor drink  med highlands</v>
      </c>
      <c r="BF213" t="str">
        <f t="shared" si="314"/>
        <v>Highlands</v>
      </c>
      <c r="BG213">
        <v>39.761527999999998</v>
      </c>
      <c r="BH213">
        <v>-105.01049500000001</v>
      </c>
      <c r="BI213" t="str">
        <f t="shared" si="315"/>
        <v>[39.761528,-105.010495],</v>
      </c>
      <c r="BK213" t="str">
        <f t="shared" ref="BK213:BK233" si="316">IF(BJ213&gt;0,"&lt;img src=@img/kidicon.png@&gt;","")</f>
        <v/>
      </c>
      <c r="BL213" s="7"/>
    </row>
    <row r="214" spans="2:64" ht="18.75" customHeight="1">
      <c r="B214" t="s">
        <v>130</v>
      </c>
      <c r="C214" t="s">
        <v>298</v>
      </c>
      <c r="E214" t="s">
        <v>1049</v>
      </c>
      <c r="G214" t="s">
        <v>503</v>
      </c>
      <c r="J214" t="s">
        <v>421</v>
      </c>
      <c r="K214" t="s">
        <v>425</v>
      </c>
      <c r="L214" t="s">
        <v>421</v>
      </c>
      <c r="M214" t="s">
        <v>425</v>
      </c>
      <c r="N214" t="s">
        <v>421</v>
      </c>
      <c r="O214" t="s">
        <v>425</v>
      </c>
      <c r="P214" t="s">
        <v>421</v>
      </c>
      <c r="Q214" t="s">
        <v>425</v>
      </c>
      <c r="R214" t="s">
        <v>421</v>
      </c>
      <c r="S214" t="s">
        <v>425</v>
      </c>
      <c r="V214" t="s">
        <v>431</v>
      </c>
      <c r="W214" t="str">
        <f t="shared" si="285"/>
        <v/>
      </c>
      <c r="X214" t="str">
        <f t="shared" si="286"/>
        <v/>
      </c>
      <c r="Y214">
        <f t="shared" si="287"/>
        <v>14</v>
      </c>
      <c r="Z214">
        <f t="shared" si="288"/>
        <v>20</v>
      </c>
      <c r="AA214">
        <f t="shared" si="289"/>
        <v>14</v>
      </c>
      <c r="AB214">
        <f t="shared" si="290"/>
        <v>20</v>
      </c>
      <c r="AC214">
        <f t="shared" si="291"/>
        <v>14</v>
      </c>
      <c r="AD214">
        <f t="shared" si="292"/>
        <v>20</v>
      </c>
      <c r="AE214">
        <f t="shared" si="293"/>
        <v>14</v>
      </c>
      <c r="AF214">
        <f t="shared" si="294"/>
        <v>20</v>
      </c>
      <c r="AG214">
        <f t="shared" si="295"/>
        <v>14</v>
      </c>
      <c r="AH214">
        <f t="shared" si="296"/>
        <v>20</v>
      </c>
      <c r="AI214" t="str">
        <f t="shared" si="297"/>
        <v/>
      </c>
      <c r="AJ214" t="str">
        <f t="shared" si="298"/>
        <v/>
      </c>
      <c r="AK214" t="str">
        <f t="shared" si="299"/>
        <v/>
      </c>
      <c r="AL214" t="str">
        <f t="shared" si="300"/>
        <v>2pm-8pm</v>
      </c>
      <c r="AM214" t="str">
        <f t="shared" si="301"/>
        <v>2pm-8pm</v>
      </c>
      <c r="AN214" t="str">
        <f t="shared" si="302"/>
        <v>2pm-8pm</v>
      </c>
      <c r="AO214" t="str">
        <f t="shared" si="303"/>
        <v>2pm-8pm</v>
      </c>
      <c r="AP214" t="str">
        <f t="shared" si="304"/>
        <v>2pm-8pm</v>
      </c>
      <c r="AQ214" t="str">
        <f t="shared" si="305"/>
        <v/>
      </c>
      <c r="AR214" s="1" t="s">
        <v>808</v>
      </c>
      <c r="AV214" t="s">
        <v>28</v>
      </c>
      <c r="AW214" t="s">
        <v>29</v>
      </c>
      <c r="AX214" s="8" t="str">
        <f t="shared" si="30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4" t="str">
        <f t="shared" si="307"/>
        <v/>
      </c>
      <c r="AZ214" t="str">
        <f t="shared" si="308"/>
        <v/>
      </c>
      <c r="BA214" t="str">
        <f t="shared" si="309"/>
        <v/>
      </c>
      <c r="BB214" t="str">
        <f t="shared" si="310"/>
        <v>&lt;img src=@img/drinkicon.png@&gt;</v>
      </c>
      <c r="BC214" t="str">
        <f t="shared" si="311"/>
        <v/>
      </c>
      <c r="BD214" t="str">
        <f t="shared" si="312"/>
        <v>&lt;img src=@img/drinkicon.png@&gt;</v>
      </c>
      <c r="BE214" t="str">
        <f t="shared" si="313"/>
        <v>drink  med LoDo</v>
      </c>
      <c r="BF214" t="str">
        <f t="shared" si="314"/>
        <v>LoDo</v>
      </c>
      <c r="BG214">
        <v>39.748671999999999</v>
      </c>
      <c r="BH214">
        <v>-105.000281</v>
      </c>
      <c r="BI214" t="str">
        <f t="shared" si="315"/>
        <v>[39.748672,-105.000281],</v>
      </c>
      <c r="BK214" t="str">
        <f t="shared" si="316"/>
        <v/>
      </c>
      <c r="BL214" s="7"/>
    </row>
    <row r="215" spans="2:64" ht="18.75" customHeight="1">
      <c r="B215" t="s">
        <v>208</v>
      </c>
      <c r="C215" t="s">
        <v>294</v>
      </c>
      <c r="E215" t="s">
        <v>1049</v>
      </c>
      <c r="G215" t="s">
        <v>581</v>
      </c>
      <c r="J215">
        <v>1500</v>
      </c>
      <c r="K215">
        <v>1900</v>
      </c>
      <c r="L215">
        <v>1500</v>
      </c>
      <c r="M215">
        <v>1900</v>
      </c>
      <c r="N215">
        <v>1500</v>
      </c>
      <c r="O215">
        <v>1900</v>
      </c>
      <c r="P215">
        <v>1500</v>
      </c>
      <c r="Q215">
        <v>1900</v>
      </c>
      <c r="R215">
        <v>1500</v>
      </c>
      <c r="S215">
        <v>1900</v>
      </c>
      <c r="V215" t="s">
        <v>1070</v>
      </c>
      <c r="W215" t="str">
        <f t="shared" si="285"/>
        <v/>
      </c>
      <c r="X215" t="str">
        <f t="shared" si="286"/>
        <v/>
      </c>
      <c r="Y215">
        <f t="shared" si="287"/>
        <v>15</v>
      </c>
      <c r="Z215">
        <f t="shared" si="288"/>
        <v>19</v>
      </c>
      <c r="AA215">
        <f t="shared" si="289"/>
        <v>15</v>
      </c>
      <c r="AB215">
        <f t="shared" si="290"/>
        <v>19</v>
      </c>
      <c r="AC215">
        <f t="shared" si="291"/>
        <v>15</v>
      </c>
      <c r="AD215">
        <f t="shared" si="292"/>
        <v>19</v>
      </c>
      <c r="AE215">
        <f t="shared" si="293"/>
        <v>15</v>
      </c>
      <c r="AF215">
        <f t="shared" si="294"/>
        <v>19</v>
      </c>
      <c r="AG215">
        <f t="shared" si="295"/>
        <v>15</v>
      </c>
      <c r="AH215">
        <f t="shared" si="296"/>
        <v>19</v>
      </c>
      <c r="AI215" t="str">
        <f t="shared" si="297"/>
        <v/>
      </c>
      <c r="AJ215" t="str">
        <f t="shared" si="298"/>
        <v/>
      </c>
      <c r="AK215" t="str">
        <f t="shared" si="299"/>
        <v/>
      </c>
      <c r="AL215" t="str">
        <f t="shared" si="300"/>
        <v>3pm-7pm</v>
      </c>
      <c r="AM215" t="str">
        <f t="shared" si="301"/>
        <v>3pm-7pm</v>
      </c>
      <c r="AN215" t="str">
        <f t="shared" si="302"/>
        <v>3pm-7pm</v>
      </c>
      <c r="AO215" t="str">
        <f t="shared" si="303"/>
        <v>3pm-7pm</v>
      </c>
      <c r="AP215" t="str">
        <f t="shared" si="304"/>
        <v>3pm-7pm</v>
      </c>
      <c r="AQ215" t="str">
        <f t="shared" si="305"/>
        <v/>
      </c>
      <c r="AR215" t="s">
        <v>760</v>
      </c>
      <c r="AV215" t="s">
        <v>28</v>
      </c>
      <c r="AW215" t="s">
        <v>28</v>
      </c>
      <c r="AX215" s="8" t="str">
        <f t="shared" si="30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5" t="str">
        <f t="shared" si="307"/>
        <v/>
      </c>
      <c r="AZ215" t="str">
        <f t="shared" si="308"/>
        <v/>
      </c>
      <c r="BA215" t="str">
        <f t="shared" si="309"/>
        <v/>
      </c>
      <c r="BB215" t="str">
        <f t="shared" si="310"/>
        <v>&lt;img src=@img/drinkicon.png@&gt;</v>
      </c>
      <c r="BC215" t="str">
        <f t="shared" si="311"/>
        <v>&lt;img src=@img/foodicon.png@&gt;</v>
      </c>
      <c r="BD215" t="str">
        <f t="shared" si="312"/>
        <v>&lt;img src=@img/drinkicon.png@&gt;&lt;img src=@img/foodicon.png@&gt;</v>
      </c>
      <c r="BE215" t="str">
        <f t="shared" si="313"/>
        <v>drink food  med Uptown</v>
      </c>
      <c r="BF215" t="str">
        <f t="shared" si="314"/>
        <v>Uptown</v>
      </c>
      <c r="BG215">
        <v>39.739866999999997</v>
      </c>
      <c r="BH215">
        <v>-104.980897</v>
      </c>
      <c r="BI215" t="str">
        <f t="shared" si="315"/>
        <v>[39.739867,-104.980897],</v>
      </c>
      <c r="BK215" t="str">
        <f t="shared" si="316"/>
        <v/>
      </c>
      <c r="BL215" s="7"/>
    </row>
    <row r="216" spans="2:64" ht="18.75" customHeight="1">
      <c r="B216" t="s">
        <v>260</v>
      </c>
      <c r="C216" t="s">
        <v>810</v>
      </c>
      <c r="E216" t="s">
        <v>1049</v>
      </c>
      <c r="G216" t="s">
        <v>288</v>
      </c>
      <c r="W216" t="str">
        <f t="shared" si="285"/>
        <v/>
      </c>
      <c r="X216" t="str">
        <f t="shared" si="286"/>
        <v/>
      </c>
      <c r="Y216" t="str">
        <f t="shared" si="287"/>
        <v/>
      </c>
      <c r="Z216" t="str">
        <f t="shared" si="288"/>
        <v/>
      </c>
      <c r="AA216" t="str">
        <f t="shared" si="289"/>
        <v/>
      </c>
      <c r="AB216" t="str">
        <f t="shared" si="290"/>
        <v/>
      </c>
      <c r="AC216" t="str">
        <f t="shared" si="291"/>
        <v/>
      </c>
      <c r="AD216" t="str">
        <f t="shared" si="292"/>
        <v/>
      </c>
      <c r="AE216" t="str">
        <f t="shared" si="293"/>
        <v/>
      </c>
      <c r="AF216" t="str">
        <f t="shared" si="294"/>
        <v/>
      </c>
      <c r="AG216" t="str">
        <f t="shared" si="295"/>
        <v/>
      </c>
      <c r="AH216" t="str">
        <f t="shared" si="296"/>
        <v/>
      </c>
      <c r="AI216" t="str">
        <f t="shared" si="297"/>
        <v/>
      </c>
      <c r="AJ216" t="str">
        <f t="shared" si="298"/>
        <v/>
      </c>
      <c r="AK216" t="str">
        <f t="shared" si="299"/>
        <v/>
      </c>
      <c r="AL216" t="str">
        <f t="shared" si="300"/>
        <v/>
      </c>
      <c r="AM216" t="str">
        <f t="shared" si="301"/>
        <v/>
      </c>
      <c r="AN216" t="str">
        <f t="shared" si="302"/>
        <v/>
      </c>
      <c r="AO216" t="str">
        <f t="shared" si="303"/>
        <v/>
      </c>
      <c r="AP216" t="str">
        <f t="shared" si="304"/>
        <v/>
      </c>
      <c r="AQ216" t="str">
        <f t="shared" si="305"/>
        <v/>
      </c>
      <c r="AR216" t="s">
        <v>24</v>
      </c>
      <c r="AT216" t="s">
        <v>409</v>
      </c>
      <c r="AV216" t="s">
        <v>29</v>
      </c>
      <c r="AW216" t="s">
        <v>29</v>
      </c>
      <c r="AX216" s="8" t="str">
        <f t="shared" si="30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6" t="str">
        <f t="shared" si="307"/>
        <v/>
      </c>
      <c r="AZ216" t="str">
        <f t="shared" si="308"/>
        <v>&lt;img src=@img/pets.png@&gt;</v>
      </c>
      <c r="BA216" t="str">
        <f t="shared" si="309"/>
        <v/>
      </c>
      <c r="BB216" t="str">
        <f t="shared" si="310"/>
        <v/>
      </c>
      <c r="BC216" t="str">
        <f t="shared" si="311"/>
        <v/>
      </c>
      <c r="BD216" t="str">
        <f t="shared" si="312"/>
        <v>&lt;img src=@img/pets.png@&gt;</v>
      </c>
      <c r="BE216" t="str">
        <f t="shared" si="313"/>
        <v>pet  med highlands</v>
      </c>
      <c r="BF216" t="str">
        <f t="shared" si="314"/>
        <v>Highlands</v>
      </c>
      <c r="BG216">
        <v>39.760278</v>
      </c>
      <c r="BH216">
        <v>-105.003967</v>
      </c>
      <c r="BI216" t="str">
        <f t="shared" si="315"/>
        <v>[39.760278,-105.003967],</v>
      </c>
      <c r="BK216" t="str">
        <f t="shared" si="316"/>
        <v/>
      </c>
      <c r="BL216" s="7"/>
    </row>
    <row r="217" spans="2:64" ht="18.75" customHeight="1">
      <c r="B217" t="s">
        <v>131</v>
      </c>
      <c r="C217" t="s">
        <v>611</v>
      </c>
      <c r="E217" t="s">
        <v>1051</v>
      </c>
      <c r="G217" t="s">
        <v>504</v>
      </c>
      <c r="J217" t="s">
        <v>427</v>
      </c>
      <c r="K217" t="s">
        <v>414</v>
      </c>
      <c r="L217" t="s">
        <v>427</v>
      </c>
      <c r="M217" t="s">
        <v>414</v>
      </c>
      <c r="N217" t="s">
        <v>427</v>
      </c>
      <c r="O217" t="s">
        <v>414</v>
      </c>
      <c r="P217" t="s">
        <v>417</v>
      </c>
      <c r="Q217" t="s">
        <v>413</v>
      </c>
      <c r="R217" t="s">
        <v>417</v>
      </c>
      <c r="S217" t="s">
        <v>413</v>
      </c>
      <c r="V217" t="s">
        <v>334</v>
      </c>
      <c r="W217" t="str">
        <f t="shared" si="285"/>
        <v/>
      </c>
      <c r="X217" t="str">
        <f t="shared" si="286"/>
        <v/>
      </c>
      <c r="Y217">
        <f t="shared" si="287"/>
        <v>13</v>
      </c>
      <c r="Z217">
        <f t="shared" si="288"/>
        <v>19</v>
      </c>
      <c r="AA217">
        <f t="shared" si="289"/>
        <v>13</v>
      </c>
      <c r="AB217">
        <f t="shared" si="290"/>
        <v>19</v>
      </c>
      <c r="AC217">
        <f t="shared" si="291"/>
        <v>13</v>
      </c>
      <c r="AD217">
        <f t="shared" si="292"/>
        <v>19</v>
      </c>
      <c r="AE217">
        <f t="shared" si="293"/>
        <v>11</v>
      </c>
      <c r="AF217">
        <f t="shared" si="294"/>
        <v>18</v>
      </c>
      <c r="AG217">
        <f t="shared" si="295"/>
        <v>11</v>
      </c>
      <c r="AH217">
        <f t="shared" si="296"/>
        <v>18</v>
      </c>
      <c r="AI217" t="str">
        <f t="shared" si="297"/>
        <v/>
      </c>
      <c r="AJ217" t="str">
        <f t="shared" si="298"/>
        <v/>
      </c>
      <c r="AK217" t="str">
        <f t="shared" si="299"/>
        <v/>
      </c>
      <c r="AL217" t="str">
        <f t="shared" si="300"/>
        <v>1pm-7pm</v>
      </c>
      <c r="AM217" t="str">
        <f t="shared" si="301"/>
        <v>1pm-7pm</v>
      </c>
      <c r="AN217" t="str">
        <f t="shared" si="302"/>
        <v>1pm-7pm</v>
      </c>
      <c r="AO217" t="str">
        <f t="shared" si="303"/>
        <v>11am-6pm</v>
      </c>
      <c r="AP217" t="str">
        <f t="shared" si="304"/>
        <v>11am-6pm</v>
      </c>
      <c r="AQ217" t="str">
        <f t="shared" si="305"/>
        <v/>
      </c>
      <c r="AR217" t="s">
        <v>683</v>
      </c>
      <c r="AV217" s="4" t="s">
        <v>28</v>
      </c>
      <c r="AW217" s="4" t="s">
        <v>29</v>
      </c>
      <c r="AX217" s="8" t="str">
        <f t="shared" si="30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7" t="str">
        <f t="shared" si="307"/>
        <v/>
      </c>
      <c r="AZ217" t="str">
        <f t="shared" si="308"/>
        <v/>
      </c>
      <c r="BA217" t="str">
        <f t="shared" si="309"/>
        <v/>
      </c>
      <c r="BB217" t="str">
        <f t="shared" si="310"/>
        <v>&lt;img src=@img/drinkicon.png@&gt;</v>
      </c>
      <c r="BC217" t="str">
        <f t="shared" si="311"/>
        <v/>
      </c>
      <c r="BD217" t="str">
        <f t="shared" si="312"/>
        <v>&lt;img src=@img/drinkicon.png@&gt;</v>
      </c>
      <c r="BE217" t="str">
        <f t="shared" si="313"/>
        <v>drink  low Washington</v>
      </c>
      <c r="BF217" t="str">
        <f t="shared" si="314"/>
        <v>Washington Park</v>
      </c>
      <c r="BG217">
        <v>39.696491000000002</v>
      </c>
      <c r="BH217">
        <v>-104.980605</v>
      </c>
      <c r="BI217" t="str">
        <f t="shared" si="315"/>
        <v>[39.696491,-104.980605],</v>
      </c>
      <c r="BK217" t="str">
        <f t="shared" si="316"/>
        <v/>
      </c>
      <c r="BL217" s="7"/>
    </row>
    <row r="218" spans="2:64" ht="18.75" customHeight="1">
      <c r="B218" t="s">
        <v>132</v>
      </c>
      <c r="C218" t="s">
        <v>298</v>
      </c>
      <c r="E218" t="s">
        <v>1049</v>
      </c>
      <c r="G218" t="s">
        <v>505</v>
      </c>
      <c r="H218" t="s">
        <v>411</v>
      </c>
      <c r="I218" t="s">
        <v>414</v>
      </c>
      <c r="J218" t="s">
        <v>411</v>
      </c>
      <c r="K218" t="s">
        <v>414</v>
      </c>
      <c r="L218" t="s">
        <v>411</v>
      </c>
      <c r="M218" t="s">
        <v>414</v>
      </c>
      <c r="N218" t="s">
        <v>411</v>
      </c>
      <c r="O218" t="s">
        <v>414</v>
      </c>
      <c r="P218" t="s">
        <v>411</v>
      </c>
      <c r="Q218" t="s">
        <v>414</v>
      </c>
      <c r="R218" t="s">
        <v>411</v>
      </c>
      <c r="S218" t="s">
        <v>414</v>
      </c>
      <c r="T218" t="s">
        <v>411</v>
      </c>
      <c r="U218" t="s">
        <v>414</v>
      </c>
      <c r="V218" t="s">
        <v>1071</v>
      </c>
      <c r="W218">
        <f t="shared" si="285"/>
        <v>15</v>
      </c>
      <c r="X218">
        <f t="shared" si="286"/>
        <v>19</v>
      </c>
      <c r="Y218">
        <f t="shared" si="287"/>
        <v>15</v>
      </c>
      <c r="Z218">
        <f t="shared" si="288"/>
        <v>19</v>
      </c>
      <c r="AA218">
        <f t="shared" si="289"/>
        <v>15</v>
      </c>
      <c r="AB218">
        <f t="shared" si="290"/>
        <v>19</v>
      </c>
      <c r="AC218">
        <f t="shared" si="291"/>
        <v>15</v>
      </c>
      <c r="AD218">
        <f t="shared" si="292"/>
        <v>19</v>
      </c>
      <c r="AE218">
        <f t="shared" si="293"/>
        <v>15</v>
      </c>
      <c r="AF218">
        <f t="shared" si="294"/>
        <v>19</v>
      </c>
      <c r="AG218">
        <f t="shared" si="295"/>
        <v>15</v>
      </c>
      <c r="AH218">
        <f t="shared" si="296"/>
        <v>19</v>
      </c>
      <c r="AI218">
        <f t="shared" si="297"/>
        <v>15</v>
      </c>
      <c r="AJ218">
        <f t="shared" si="298"/>
        <v>19</v>
      </c>
      <c r="AK218" t="str">
        <f t="shared" si="299"/>
        <v>3pm-7pm</v>
      </c>
      <c r="AL218" t="str">
        <f t="shared" si="300"/>
        <v>3pm-7pm</v>
      </c>
      <c r="AM218" t="str">
        <f t="shared" si="301"/>
        <v>3pm-7pm</v>
      </c>
      <c r="AN218" t="str">
        <f t="shared" si="302"/>
        <v>3pm-7pm</v>
      </c>
      <c r="AO218" t="str">
        <f t="shared" si="303"/>
        <v>3pm-7pm</v>
      </c>
      <c r="AP218" t="str">
        <f t="shared" si="304"/>
        <v>3pm-7pm</v>
      </c>
      <c r="AQ218" t="str">
        <f t="shared" si="305"/>
        <v>3pm-7pm</v>
      </c>
      <c r="AR218" s="1" t="s">
        <v>684</v>
      </c>
      <c r="AV218" s="4" t="s">
        <v>28</v>
      </c>
      <c r="AW218" s="4" t="s">
        <v>28</v>
      </c>
      <c r="AX218" s="8" t="str">
        <f t="shared" si="30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8" t="str">
        <f t="shared" si="307"/>
        <v/>
      </c>
      <c r="AZ218" t="str">
        <f t="shared" si="308"/>
        <v/>
      </c>
      <c r="BA218" t="str">
        <f t="shared" si="309"/>
        <v/>
      </c>
      <c r="BB218" t="str">
        <f t="shared" si="310"/>
        <v>&lt;img src=@img/drinkicon.png@&gt;</v>
      </c>
      <c r="BC218" t="str">
        <f t="shared" si="311"/>
        <v>&lt;img src=@img/foodicon.png@&gt;</v>
      </c>
      <c r="BD218" t="str">
        <f t="shared" si="312"/>
        <v>&lt;img src=@img/drinkicon.png@&gt;&lt;img src=@img/foodicon.png@&gt;</v>
      </c>
      <c r="BE218" t="str">
        <f t="shared" si="313"/>
        <v>drink food  med LoDo</v>
      </c>
      <c r="BF218" t="str">
        <f t="shared" si="314"/>
        <v>LoDo</v>
      </c>
      <c r="BG218">
        <v>39.753753000000003</v>
      </c>
      <c r="BH218">
        <v>-105.002923</v>
      </c>
      <c r="BI218" t="str">
        <f t="shared" si="315"/>
        <v>[39.753753,-105.002923],</v>
      </c>
      <c r="BK218" t="str">
        <f t="shared" si="316"/>
        <v/>
      </c>
      <c r="BL218" s="7"/>
    </row>
    <row r="219" spans="2:64" ht="18.75" customHeight="1">
      <c r="B219" t="s">
        <v>863</v>
      </c>
      <c r="C219" t="s">
        <v>811</v>
      </c>
      <c r="E219" t="s">
        <v>1049</v>
      </c>
      <c r="G219" s="8" t="s">
        <v>864</v>
      </c>
      <c r="J219">
        <v>1500</v>
      </c>
      <c r="K219">
        <v>1800</v>
      </c>
      <c r="L219">
        <v>1500</v>
      </c>
      <c r="M219">
        <v>1800</v>
      </c>
      <c r="N219">
        <v>1500</v>
      </c>
      <c r="O219">
        <v>1800</v>
      </c>
      <c r="P219">
        <v>1500</v>
      </c>
      <c r="Q219">
        <v>1800</v>
      </c>
      <c r="R219">
        <v>1500</v>
      </c>
      <c r="S219">
        <v>1800</v>
      </c>
      <c r="V219" t="s">
        <v>1310</v>
      </c>
      <c r="W219" t="str">
        <f t="shared" si="285"/>
        <v/>
      </c>
      <c r="X219" t="str">
        <f t="shared" si="286"/>
        <v/>
      </c>
      <c r="Y219">
        <f t="shared" si="287"/>
        <v>15</v>
      </c>
      <c r="Z219">
        <f t="shared" si="288"/>
        <v>18</v>
      </c>
      <c r="AA219">
        <f t="shared" si="289"/>
        <v>15</v>
      </c>
      <c r="AB219">
        <f t="shared" si="290"/>
        <v>18</v>
      </c>
      <c r="AC219">
        <f t="shared" si="291"/>
        <v>15</v>
      </c>
      <c r="AD219">
        <f t="shared" si="292"/>
        <v>18</v>
      </c>
      <c r="AE219">
        <f t="shared" si="293"/>
        <v>15</v>
      </c>
      <c r="AF219">
        <f t="shared" si="294"/>
        <v>18</v>
      </c>
      <c r="AG219">
        <f t="shared" si="295"/>
        <v>15</v>
      </c>
      <c r="AH219">
        <f t="shared" si="296"/>
        <v>18</v>
      </c>
      <c r="AI219" t="str">
        <f t="shared" si="297"/>
        <v/>
      </c>
      <c r="AJ219" t="str">
        <f t="shared" si="298"/>
        <v/>
      </c>
      <c r="AK219" t="str">
        <f t="shared" si="299"/>
        <v/>
      </c>
      <c r="AL219" t="str">
        <f t="shared" si="300"/>
        <v>3pm-6pm</v>
      </c>
      <c r="AM219" t="str">
        <f t="shared" si="301"/>
        <v>3pm-6pm</v>
      </c>
      <c r="AN219" t="str">
        <f t="shared" si="302"/>
        <v>3pm-6pm</v>
      </c>
      <c r="AO219" t="str">
        <f t="shared" si="303"/>
        <v>3pm-6pm</v>
      </c>
      <c r="AP219" t="str">
        <f t="shared" si="304"/>
        <v>3pm-6pm</v>
      </c>
      <c r="AQ219" t="str">
        <f t="shared" si="305"/>
        <v/>
      </c>
      <c r="AR219" t="s">
        <v>979</v>
      </c>
      <c r="AV219" s="4" t="s">
        <v>28</v>
      </c>
      <c r="AW219" s="4" t="s">
        <v>28</v>
      </c>
      <c r="AX219" s="8" t="str">
        <f t="shared" si="306"/>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19" t="str">
        <f t="shared" si="307"/>
        <v/>
      </c>
      <c r="AZ219" t="str">
        <f t="shared" si="308"/>
        <v/>
      </c>
      <c r="BA219" t="str">
        <f t="shared" si="309"/>
        <v/>
      </c>
      <c r="BB219" t="str">
        <f t="shared" si="310"/>
        <v>&lt;img src=@img/drinkicon.png@&gt;</v>
      </c>
      <c r="BC219" t="str">
        <f t="shared" si="311"/>
        <v>&lt;img src=@img/foodicon.png@&gt;</v>
      </c>
      <c r="BD219" t="str">
        <f t="shared" si="312"/>
        <v>&lt;img src=@img/drinkicon.png@&gt;&lt;img src=@img/foodicon.png@&gt;</v>
      </c>
      <c r="BE219" t="str">
        <f t="shared" si="313"/>
        <v>drink food  med stapleton</v>
      </c>
      <c r="BF219" t="str">
        <f t="shared" si="314"/>
        <v>Stapleton</v>
      </c>
      <c r="BG219">
        <v>39.760672</v>
      </c>
      <c r="BH219">
        <v>-104.892036</v>
      </c>
      <c r="BI219" t="str">
        <f t="shared" si="315"/>
        <v>[39.760672,-104.892036],</v>
      </c>
      <c r="BK219" t="str">
        <f t="shared" si="316"/>
        <v/>
      </c>
    </row>
    <row r="220" spans="2:64" ht="18.75" customHeight="1">
      <c r="B220" t="s">
        <v>133</v>
      </c>
      <c r="C220" t="s">
        <v>265</v>
      </c>
      <c r="E220" t="s">
        <v>1049</v>
      </c>
      <c r="G220" t="s">
        <v>506</v>
      </c>
      <c r="J220">
        <v>1600</v>
      </c>
      <c r="K220">
        <v>1900</v>
      </c>
      <c r="L220">
        <v>1600</v>
      </c>
      <c r="M220">
        <v>1900</v>
      </c>
      <c r="N220">
        <v>1600</v>
      </c>
      <c r="O220">
        <v>1900</v>
      </c>
      <c r="P220">
        <v>1600</v>
      </c>
      <c r="Q220">
        <v>1900</v>
      </c>
      <c r="R220">
        <v>1600</v>
      </c>
      <c r="S220">
        <v>1900</v>
      </c>
      <c r="V220" t="s">
        <v>1310</v>
      </c>
      <c r="W220" t="str">
        <f t="shared" si="285"/>
        <v/>
      </c>
      <c r="X220" t="str">
        <f t="shared" si="286"/>
        <v/>
      </c>
      <c r="Y220">
        <f t="shared" si="287"/>
        <v>16</v>
      </c>
      <c r="Z220">
        <f t="shared" si="288"/>
        <v>19</v>
      </c>
      <c r="AA220">
        <f t="shared" si="289"/>
        <v>16</v>
      </c>
      <c r="AB220">
        <f t="shared" si="290"/>
        <v>19</v>
      </c>
      <c r="AC220">
        <f t="shared" si="291"/>
        <v>16</v>
      </c>
      <c r="AD220">
        <f t="shared" si="292"/>
        <v>19</v>
      </c>
      <c r="AE220">
        <f t="shared" si="293"/>
        <v>16</v>
      </c>
      <c r="AF220">
        <f t="shared" si="294"/>
        <v>19</v>
      </c>
      <c r="AG220">
        <f t="shared" si="295"/>
        <v>16</v>
      </c>
      <c r="AH220">
        <f t="shared" si="296"/>
        <v>19</v>
      </c>
      <c r="AI220" t="str">
        <f t="shared" si="297"/>
        <v/>
      </c>
      <c r="AJ220" t="str">
        <f t="shared" si="298"/>
        <v/>
      </c>
      <c r="AK220" t="str">
        <f t="shared" si="299"/>
        <v/>
      </c>
      <c r="AL220" t="str">
        <f t="shared" si="300"/>
        <v>4pm-7pm</v>
      </c>
      <c r="AM220" t="str">
        <f t="shared" si="301"/>
        <v>4pm-7pm</v>
      </c>
      <c r="AN220" t="str">
        <f t="shared" si="302"/>
        <v>4pm-7pm</v>
      </c>
      <c r="AO220" t="str">
        <f t="shared" si="303"/>
        <v>4pm-7pm</v>
      </c>
      <c r="AP220" t="str">
        <f t="shared" si="304"/>
        <v>4pm-7pm</v>
      </c>
      <c r="AQ220" t="str">
        <f t="shared" si="305"/>
        <v/>
      </c>
      <c r="AR220" s="10" t="s">
        <v>685</v>
      </c>
      <c r="AV220" t="s">
        <v>28</v>
      </c>
      <c r="AW220" t="s">
        <v>28</v>
      </c>
      <c r="AX220" s="8" t="str">
        <f t="shared" si="306"/>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0" t="str">
        <f t="shared" si="307"/>
        <v/>
      </c>
      <c r="AZ220" t="str">
        <f t="shared" si="308"/>
        <v/>
      </c>
      <c r="BA220" t="str">
        <f t="shared" si="309"/>
        <v/>
      </c>
      <c r="BB220" t="str">
        <f t="shared" si="310"/>
        <v>&lt;img src=@img/drinkicon.png@&gt;</v>
      </c>
      <c r="BC220" t="str">
        <f t="shared" si="311"/>
        <v>&lt;img src=@img/foodicon.png@&gt;</v>
      </c>
      <c r="BD220" t="str">
        <f t="shared" si="312"/>
        <v>&lt;img src=@img/drinkicon.png@&gt;&lt;img src=@img/foodicon.png@&gt;</v>
      </c>
      <c r="BE220" t="str">
        <f t="shared" si="313"/>
        <v>drink food  med Baker</v>
      </c>
      <c r="BF220" t="str">
        <f t="shared" si="314"/>
        <v>Baker</v>
      </c>
      <c r="BG220">
        <v>39.717928999999998</v>
      </c>
      <c r="BH220">
        <v>-104.987981</v>
      </c>
      <c r="BI220" t="str">
        <f t="shared" si="315"/>
        <v>[39.717929,-104.987981],</v>
      </c>
      <c r="BK220" t="str">
        <f t="shared" si="316"/>
        <v/>
      </c>
      <c r="BL220" s="7"/>
    </row>
    <row r="221" spans="2:64" ht="18.75" customHeight="1">
      <c r="B221" t="s">
        <v>250</v>
      </c>
      <c r="C221" t="s">
        <v>1032</v>
      </c>
      <c r="E221" t="s">
        <v>1049</v>
      </c>
      <c r="G221" t="s">
        <v>399</v>
      </c>
      <c r="J221" t="s">
        <v>411</v>
      </c>
      <c r="K221" t="s">
        <v>413</v>
      </c>
      <c r="L221" t="s">
        <v>411</v>
      </c>
      <c r="M221" t="s">
        <v>413</v>
      </c>
      <c r="N221" t="s">
        <v>411</v>
      </c>
      <c r="O221" t="s">
        <v>413</v>
      </c>
      <c r="P221" t="s">
        <v>411</v>
      </c>
      <c r="Q221" t="s">
        <v>413</v>
      </c>
      <c r="R221" t="s">
        <v>411</v>
      </c>
      <c r="S221" t="s">
        <v>413</v>
      </c>
      <c r="V221" t="s">
        <v>279</v>
      </c>
      <c r="W221" t="str">
        <f t="shared" si="285"/>
        <v/>
      </c>
      <c r="X221" t="str">
        <f t="shared" si="286"/>
        <v/>
      </c>
      <c r="Y221">
        <f t="shared" si="287"/>
        <v>15</v>
      </c>
      <c r="Z221">
        <f t="shared" si="288"/>
        <v>18</v>
      </c>
      <c r="AA221">
        <f t="shared" si="289"/>
        <v>15</v>
      </c>
      <c r="AB221">
        <f t="shared" si="290"/>
        <v>18</v>
      </c>
      <c r="AC221">
        <f t="shared" si="291"/>
        <v>15</v>
      </c>
      <c r="AD221">
        <f t="shared" si="292"/>
        <v>18</v>
      </c>
      <c r="AE221">
        <f t="shared" si="293"/>
        <v>15</v>
      </c>
      <c r="AF221">
        <f t="shared" si="294"/>
        <v>18</v>
      </c>
      <c r="AG221">
        <f t="shared" si="295"/>
        <v>15</v>
      </c>
      <c r="AH221">
        <f t="shared" si="296"/>
        <v>18</v>
      </c>
      <c r="AI221" t="str">
        <f t="shared" si="297"/>
        <v/>
      </c>
      <c r="AJ221" t="str">
        <f t="shared" si="298"/>
        <v/>
      </c>
      <c r="AK221" t="str">
        <f t="shared" si="299"/>
        <v/>
      </c>
      <c r="AL221" t="str">
        <f t="shared" si="300"/>
        <v>3pm-6pm</v>
      </c>
      <c r="AM221" t="str">
        <f t="shared" si="301"/>
        <v>3pm-6pm</v>
      </c>
      <c r="AN221" t="str">
        <f t="shared" si="302"/>
        <v>3pm-6pm</v>
      </c>
      <c r="AO221" t="str">
        <f t="shared" si="303"/>
        <v>3pm-6pm</v>
      </c>
      <c r="AP221" t="str">
        <f t="shared" si="304"/>
        <v>3pm-6pm</v>
      </c>
      <c r="AQ221" t="str">
        <f t="shared" si="305"/>
        <v/>
      </c>
      <c r="AR221" t="s">
        <v>798</v>
      </c>
      <c r="AS221" t="s">
        <v>408</v>
      </c>
      <c r="AT221" t="s">
        <v>409</v>
      </c>
      <c r="AV221" t="s">
        <v>28</v>
      </c>
      <c r="AW221" t="s">
        <v>28</v>
      </c>
      <c r="AX221" s="8" t="str">
        <f t="shared" si="30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1" t="str">
        <f t="shared" si="307"/>
        <v>&lt;img src=@img/outdoor.png@&gt;</v>
      </c>
      <c r="AZ221" t="str">
        <f t="shared" si="308"/>
        <v>&lt;img src=@img/pets.png@&gt;</v>
      </c>
      <c r="BA221" t="str">
        <f t="shared" si="309"/>
        <v/>
      </c>
      <c r="BB221" t="str">
        <f t="shared" si="310"/>
        <v>&lt;img src=@img/drinkicon.png@&gt;</v>
      </c>
      <c r="BC221" t="str">
        <f t="shared" si="311"/>
        <v>&lt;img src=@img/foodicon.png@&gt;</v>
      </c>
      <c r="BD221" t="str">
        <f t="shared" si="312"/>
        <v>&lt;img src=@img/outdoor.png@&gt;&lt;img src=@img/pets.png@&gt;&lt;img src=@img/drinkicon.png@&gt;&lt;img src=@img/foodicon.png@&gt;</v>
      </c>
      <c r="BE221" t="str">
        <f t="shared" si="313"/>
        <v>outdoor pet drink food  med capital</v>
      </c>
      <c r="BF221" t="str">
        <f t="shared" si="314"/>
        <v>Capital Hill</v>
      </c>
      <c r="BG221">
        <v>39.726602999999997</v>
      </c>
      <c r="BH221">
        <v>-104.984477</v>
      </c>
      <c r="BI221" t="str">
        <f t="shared" si="315"/>
        <v>[39.726603,-104.984477],</v>
      </c>
      <c r="BK221" t="str">
        <f t="shared" si="316"/>
        <v/>
      </c>
      <c r="BL221" s="7"/>
    </row>
    <row r="222" spans="2:64" ht="18.75" customHeight="1">
      <c r="B222" t="s">
        <v>928</v>
      </c>
      <c r="C222" t="s">
        <v>355</v>
      </c>
      <c r="E222" t="s">
        <v>1049</v>
      </c>
      <c r="G222" s="8" t="s">
        <v>929</v>
      </c>
      <c r="W222" t="str">
        <f t="shared" si="285"/>
        <v/>
      </c>
      <c r="X222" t="str">
        <f t="shared" si="286"/>
        <v/>
      </c>
      <c r="Y222" t="str">
        <f t="shared" si="287"/>
        <v/>
      </c>
      <c r="Z222" t="str">
        <f t="shared" si="288"/>
        <v/>
      </c>
      <c r="AA222" t="str">
        <f t="shared" si="289"/>
        <v/>
      </c>
      <c r="AB222" t="str">
        <f t="shared" si="290"/>
        <v/>
      </c>
      <c r="AC222" t="str">
        <f t="shared" si="291"/>
        <v/>
      </c>
      <c r="AD222" t="str">
        <f t="shared" si="292"/>
        <v/>
      </c>
      <c r="AE222" t="str">
        <f t="shared" si="293"/>
        <v/>
      </c>
      <c r="AF222" t="str">
        <f t="shared" si="294"/>
        <v/>
      </c>
      <c r="AG222" t="str">
        <f t="shared" si="295"/>
        <v/>
      </c>
      <c r="AH222" t="str">
        <f t="shared" si="296"/>
        <v/>
      </c>
      <c r="AI222" t="str">
        <f t="shared" si="297"/>
        <v/>
      </c>
      <c r="AJ222" t="str">
        <f t="shared" si="298"/>
        <v/>
      </c>
      <c r="AK222" t="str">
        <f t="shared" si="299"/>
        <v/>
      </c>
      <c r="AL222" t="str">
        <f t="shared" si="300"/>
        <v/>
      </c>
      <c r="AM222" t="str">
        <f t="shared" si="301"/>
        <v/>
      </c>
      <c r="AN222" t="str">
        <f t="shared" si="302"/>
        <v/>
      </c>
      <c r="AO222" t="str">
        <f t="shared" si="303"/>
        <v/>
      </c>
      <c r="AP222" t="str">
        <f t="shared" si="304"/>
        <v/>
      </c>
      <c r="AQ222" t="str">
        <f t="shared" si="305"/>
        <v/>
      </c>
      <c r="AR222" t="s">
        <v>1024</v>
      </c>
      <c r="AV222" s="4" t="s">
        <v>29</v>
      </c>
      <c r="AW222" s="4" t="s">
        <v>29</v>
      </c>
      <c r="AX222" s="8" t="str">
        <f t="shared" si="30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2" t="str">
        <f t="shared" si="307"/>
        <v/>
      </c>
      <c r="AZ222" t="str">
        <f t="shared" si="308"/>
        <v/>
      </c>
      <c r="BA222" t="str">
        <f t="shared" si="309"/>
        <v/>
      </c>
      <c r="BB222" t="str">
        <f t="shared" si="310"/>
        <v/>
      </c>
      <c r="BC222" t="str">
        <f t="shared" si="311"/>
        <v/>
      </c>
      <c r="BD222" t="str">
        <f t="shared" si="312"/>
        <v/>
      </c>
      <c r="BE222" t="str">
        <f t="shared" si="313"/>
        <v xml:space="preserve"> med Westminster</v>
      </c>
      <c r="BF222" t="str">
        <f t="shared" si="314"/>
        <v>Westminster</v>
      </c>
      <c r="BG222">
        <v>39.908419000000002</v>
      </c>
      <c r="BH222">
        <v>-105.07514999999999</v>
      </c>
      <c r="BI222" t="str">
        <f t="shared" si="315"/>
        <v>[39.908419,-105.07515],</v>
      </c>
      <c r="BK222" t="str">
        <f t="shared" si="316"/>
        <v/>
      </c>
    </row>
    <row r="223" spans="2:64" ht="18.75" customHeight="1">
      <c r="B223" t="s">
        <v>259</v>
      </c>
      <c r="C223" t="s">
        <v>266</v>
      </c>
      <c r="E223" t="s">
        <v>1051</v>
      </c>
      <c r="G223" t="s">
        <v>287</v>
      </c>
      <c r="W223" t="str">
        <f t="shared" si="285"/>
        <v/>
      </c>
      <c r="X223" t="str">
        <f t="shared" si="286"/>
        <v/>
      </c>
      <c r="Y223" t="str">
        <f t="shared" si="287"/>
        <v/>
      </c>
      <c r="Z223" t="str">
        <f t="shared" si="288"/>
        <v/>
      </c>
      <c r="AA223" t="str">
        <f t="shared" si="289"/>
        <v/>
      </c>
      <c r="AB223" t="str">
        <f t="shared" si="290"/>
        <v/>
      </c>
      <c r="AC223" t="str">
        <f t="shared" si="291"/>
        <v/>
      </c>
      <c r="AD223" t="str">
        <f t="shared" si="292"/>
        <v/>
      </c>
      <c r="AE223" t="str">
        <f t="shared" si="293"/>
        <v/>
      </c>
      <c r="AF223" t="str">
        <f t="shared" si="294"/>
        <v/>
      </c>
      <c r="AG223" t="str">
        <f t="shared" si="295"/>
        <v/>
      </c>
      <c r="AH223" t="str">
        <f t="shared" si="296"/>
        <v/>
      </c>
      <c r="AI223" t="str">
        <f t="shared" si="297"/>
        <v/>
      </c>
      <c r="AJ223" t="str">
        <f t="shared" si="298"/>
        <v/>
      </c>
      <c r="AK223" t="str">
        <f t="shared" si="299"/>
        <v/>
      </c>
      <c r="AL223" t="str">
        <f t="shared" si="300"/>
        <v/>
      </c>
      <c r="AM223" t="str">
        <f t="shared" si="301"/>
        <v/>
      </c>
      <c r="AN223" t="str">
        <f t="shared" si="302"/>
        <v/>
      </c>
      <c r="AO223" t="str">
        <f t="shared" si="303"/>
        <v/>
      </c>
      <c r="AP223" t="str">
        <f t="shared" si="304"/>
        <v/>
      </c>
      <c r="AQ223" t="str">
        <f t="shared" si="305"/>
        <v/>
      </c>
      <c r="AR223" t="s">
        <v>806</v>
      </c>
      <c r="AS223" t="s">
        <v>408</v>
      </c>
      <c r="AV223" t="s">
        <v>29</v>
      </c>
      <c r="AW223" t="s">
        <v>29</v>
      </c>
      <c r="AX223" s="8" t="str">
        <f t="shared" si="30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3" t="str">
        <f t="shared" si="307"/>
        <v>&lt;img src=@img/outdoor.png@&gt;</v>
      </c>
      <c r="AZ223" t="str">
        <f t="shared" si="308"/>
        <v/>
      </c>
      <c r="BA223" t="str">
        <f t="shared" si="309"/>
        <v/>
      </c>
      <c r="BB223" t="str">
        <f t="shared" si="310"/>
        <v/>
      </c>
      <c r="BC223" t="str">
        <f t="shared" si="311"/>
        <v/>
      </c>
      <c r="BD223" t="str">
        <f t="shared" si="312"/>
        <v>&lt;img src=@img/outdoor.png@&gt;</v>
      </c>
      <c r="BE223" t="str">
        <f t="shared" si="313"/>
        <v>outdoor  low RiNo</v>
      </c>
      <c r="BF223" t="str">
        <f t="shared" si="314"/>
        <v>RiNo</v>
      </c>
      <c r="BG223">
        <v>39.761485999999998</v>
      </c>
      <c r="BH223">
        <v>-104.981076</v>
      </c>
      <c r="BI223" t="str">
        <f t="shared" si="315"/>
        <v>[39.761486,-104.981076],</v>
      </c>
      <c r="BK223" t="str">
        <f t="shared" si="316"/>
        <v/>
      </c>
      <c r="BL223" s="7"/>
    </row>
    <row r="224" spans="2:64" ht="18.75" customHeight="1">
      <c r="B224" t="s">
        <v>241</v>
      </c>
      <c r="C224" t="s">
        <v>810</v>
      </c>
      <c r="E224" t="s">
        <v>1049</v>
      </c>
      <c r="G224" t="s">
        <v>397</v>
      </c>
      <c r="J224" t="s">
        <v>411</v>
      </c>
      <c r="K224" t="s">
        <v>414</v>
      </c>
      <c r="L224" t="s">
        <v>411</v>
      </c>
      <c r="M224" t="s">
        <v>414</v>
      </c>
      <c r="N224" t="s">
        <v>411</v>
      </c>
      <c r="O224" t="s">
        <v>414</v>
      </c>
      <c r="P224" t="s">
        <v>411</v>
      </c>
      <c r="Q224" t="s">
        <v>414</v>
      </c>
      <c r="R224" t="s">
        <v>411</v>
      </c>
      <c r="S224" t="s">
        <v>414</v>
      </c>
      <c r="V224" s="8" t="s">
        <v>1045</v>
      </c>
      <c r="W224" t="str">
        <f t="shared" si="285"/>
        <v/>
      </c>
      <c r="X224" t="str">
        <f t="shared" si="286"/>
        <v/>
      </c>
      <c r="Y224">
        <f t="shared" si="287"/>
        <v>15</v>
      </c>
      <c r="Z224">
        <f t="shared" si="288"/>
        <v>19</v>
      </c>
      <c r="AA224">
        <f t="shared" si="289"/>
        <v>15</v>
      </c>
      <c r="AB224">
        <f t="shared" si="290"/>
        <v>19</v>
      </c>
      <c r="AC224">
        <f t="shared" si="291"/>
        <v>15</v>
      </c>
      <c r="AD224">
        <f t="shared" si="292"/>
        <v>19</v>
      </c>
      <c r="AE224">
        <f t="shared" si="293"/>
        <v>15</v>
      </c>
      <c r="AF224">
        <f t="shared" si="294"/>
        <v>19</v>
      </c>
      <c r="AG224">
        <f t="shared" si="295"/>
        <v>15</v>
      </c>
      <c r="AH224">
        <f t="shared" si="296"/>
        <v>19</v>
      </c>
      <c r="AI224" t="str">
        <f t="shared" si="297"/>
        <v/>
      </c>
      <c r="AJ224" t="str">
        <f t="shared" si="298"/>
        <v/>
      </c>
      <c r="AK224" t="str">
        <f t="shared" si="299"/>
        <v/>
      </c>
      <c r="AL224" t="str">
        <f t="shared" si="300"/>
        <v>3pm-7pm</v>
      </c>
      <c r="AM224" t="str">
        <f t="shared" si="301"/>
        <v>3pm-7pm</v>
      </c>
      <c r="AN224" t="str">
        <f t="shared" si="302"/>
        <v>3pm-7pm</v>
      </c>
      <c r="AO224" t="str">
        <f t="shared" si="303"/>
        <v>3pm-7pm</v>
      </c>
      <c r="AP224" t="str">
        <f t="shared" si="304"/>
        <v>3pm-7pm</v>
      </c>
      <c r="AQ224" t="str">
        <f t="shared" si="305"/>
        <v/>
      </c>
      <c r="AR224" t="s">
        <v>791</v>
      </c>
      <c r="AS224" t="s">
        <v>408</v>
      </c>
      <c r="AV224" t="s">
        <v>28</v>
      </c>
      <c r="AW224" t="s">
        <v>28</v>
      </c>
      <c r="AX224" s="8" t="str">
        <f t="shared" si="30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4" t="str">
        <f t="shared" si="307"/>
        <v>&lt;img src=@img/outdoor.png@&gt;</v>
      </c>
      <c r="AZ224" t="str">
        <f t="shared" si="308"/>
        <v/>
      </c>
      <c r="BA224" t="str">
        <f t="shared" si="309"/>
        <v/>
      </c>
      <c r="BB224" t="str">
        <f t="shared" si="310"/>
        <v>&lt;img src=@img/drinkicon.png@&gt;</v>
      </c>
      <c r="BC224" t="str">
        <f t="shared" si="311"/>
        <v>&lt;img src=@img/foodicon.png@&gt;</v>
      </c>
      <c r="BD224" t="str">
        <f t="shared" si="312"/>
        <v>&lt;img src=@img/outdoor.png@&gt;&lt;img src=@img/drinkicon.png@&gt;&lt;img src=@img/foodicon.png@&gt;</v>
      </c>
      <c r="BE224" t="str">
        <f t="shared" si="313"/>
        <v>outdoor drink food  med highlands</v>
      </c>
      <c r="BF224" t="str">
        <f t="shared" si="314"/>
        <v>Highlands</v>
      </c>
      <c r="BG224">
        <v>39.761527999999998</v>
      </c>
      <c r="BH224">
        <v>-105.01049500000001</v>
      </c>
      <c r="BI224" t="str">
        <f t="shared" si="315"/>
        <v>[39.761528,-105.010495],</v>
      </c>
      <c r="BK224" t="str">
        <f t="shared" si="316"/>
        <v/>
      </c>
      <c r="BL224" s="7"/>
    </row>
    <row r="225" spans="2:64" ht="18.75" customHeight="1">
      <c r="B225" t="s">
        <v>134</v>
      </c>
      <c r="C225" t="s">
        <v>298</v>
      </c>
      <c r="E225" t="s">
        <v>1049</v>
      </c>
      <c r="G225" t="s">
        <v>507</v>
      </c>
      <c r="H225" t="s">
        <v>415</v>
      </c>
      <c r="I225" t="s">
        <v>414</v>
      </c>
      <c r="J225" t="s">
        <v>415</v>
      </c>
      <c r="K225" t="s">
        <v>414</v>
      </c>
      <c r="N225" t="s">
        <v>415</v>
      </c>
      <c r="O225" t="s">
        <v>414</v>
      </c>
      <c r="P225" t="s">
        <v>415</v>
      </c>
      <c r="Q225" t="s">
        <v>414</v>
      </c>
      <c r="R225" t="s">
        <v>415</v>
      </c>
      <c r="S225" t="s">
        <v>414</v>
      </c>
      <c r="T225" t="s">
        <v>415</v>
      </c>
      <c r="U225" t="s">
        <v>414</v>
      </c>
      <c r="V225" t="s">
        <v>1072</v>
      </c>
      <c r="W225">
        <f t="shared" si="285"/>
        <v>17</v>
      </c>
      <c r="X225">
        <f t="shared" si="286"/>
        <v>19</v>
      </c>
      <c r="Y225">
        <f t="shared" si="287"/>
        <v>17</v>
      </c>
      <c r="Z225">
        <f t="shared" si="288"/>
        <v>19</v>
      </c>
      <c r="AA225" t="str">
        <f t="shared" si="289"/>
        <v/>
      </c>
      <c r="AB225" t="str">
        <f t="shared" si="290"/>
        <v/>
      </c>
      <c r="AC225">
        <f t="shared" si="291"/>
        <v>17</v>
      </c>
      <c r="AD225">
        <f t="shared" si="292"/>
        <v>19</v>
      </c>
      <c r="AE225">
        <f t="shared" si="293"/>
        <v>17</v>
      </c>
      <c r="AF225">
        <f t="shared" si="294"/>
        <v>19</v>
      </c>
      <c r="AG225">
        <f t="shared" si="295"/>
        <v>17</v>
      </c>
      <c r="AH225">
        <f t="shared" si="296"/>
        <v>19</v>
      </c>
      <c r="AI225">
        <f t="shared" si="297"/>
        <v>17</v>
      </c>
      <c r="AJ225">
        <f t="shared" si="298"/>
        <v>19</v>
      </c>
      <c r="AK225" t="str">
        <f t="shared" si="299"/>
        <v>5pm-7pm</v>
      </c>
      <c r="AL225" t="str">
        <f t="shared" si="300"/>
        <v>5pm-7pm</v>
      </c>
      <c r="AM225" t="str">
        <f t="shared" si="301"/>
        <v/>
      </c>
      <c r="AN225" t="str">
        <f t="shared" si="302"/>
        <v>5pm-7pm</v>
      </c>
      <c r="AO225" t="str">
        <f t="shared" si="303"/>
        <v>5pm-7pm</v>
      </c>
      <c r="AP225" t="str">
        <f t="shared" si="304"/>
        <v>5pm-7pm</v>
      </c>
      <c r="AQ225" t="str">
        <f t="shared" si="305"/>
        <v>5pm-7pm</v>
      </c>
      <c r="AR225" s="1" t="s">
        <v>686</v>
      </c>
      <c r="AV225" s="4" t="s">
        <v>28</v>
      </c>
      <c r="AW225" s="4" t="s">
        <v>29</v>
      </c>
      <c r="AX225" s="8" t="str">
        <f t="shared" si="30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5" t="str">
        <f t="shared" si="307"/>
        <v/>
      </c>
      <c r="AZ225" t="str">
        <f t="shared" si="308"/>
        <v/>
      </c>
      <c r="BA225" t="str">
        <f t="shared" si="309"/>
        <v/>
      </c>
      <c r="BB225" t="str">
        <f t="shared" si="310"/>
        <v>&lt;img src=@img/drinkicon.png@&gt;</v>
      </c>
      <c r="BC225" t="str">
        <f t="shared" si="311"/>
        <v/>
      </c>
      <c r="BD225" t="str">
        <f t="shared" si="312"/>
        <v>&lt;img src=@img/drinkicon.png@&gt;</v>
      </c>
      <c r="BE225" t="str">
        <f t="shared" si="313"/>
        <v>drink  med LoDo</v>
      </c>
      <c r="BF225" t="str">
        <f t="shared" si="314"/>
        <v>LoDo</v>
      </c>
      <c r="BG225">
        <v>39.748474999999999</v>
      </c>
      <c r="BH225">
        <v>-104.99763799999999</v>
      </c>
      <c r="BI225" t="str">
        <f t="shared" si="315"/>
        <v>[39.748475,-104.997638],</v>
      </c>
      <c r="BK225" t="str">
        <f t="shared" si="316"/>
        <v/>
      </c>
      <c r="BL225" s="7"/>
    </row>
    <row r="226" spans="2:64" ht="18.75" customHeight="1">
      <c r="B226" t="s">
        <v>135</v>
      </c>
      <c r="C226" t="s">
        <v>298</v>
      </c>
      <c r="E226" t="s">
        <v>1051</v>
      </c>
      <c r="G226" t="s">
        <v>508</v>
      </c>
      <c r="H226" t="s">
        <v>417</v>
      </c>
      <c r="I226" t="s">
        <v>428</v>
      </c>
      <c r="J226" t="s">
        <v>418</v>
      </c>
      <c r="K226" t="s">
        <v>414</v>
      </c>
      <c r="L226">
        <v>1600</v>
      </c>
      <c r="M226" t="s">
        <v>414</v>
      </c>
      <c r="N226" t="s">
        <v>418</v>
      </c>
      <c r="O226" t="s">
        <v>414</v>
      </c>
      <c r="P226" t="s">
        <v>418</v>
      </c>
      <c r="Q226" t="s">
        <v>414</v>
      </c>
      <c r="R226" t="s">
        <v>418</v>
      </c>
      <c r="S226" t="s">
        <v>414</v>
      </c>
      <c r="T226" t="s">
        <v>417</v>
      </c>
      <c r="U226" t="s">
        <v>414</v>
      </c>
      <c r="V226" t="s">
        <v>301</v>
      </c>
      <c r="W226">
        <f t="shared" si="285"/>
        <v>11</v>
      </c>
      <c r="X226">
        <f t="shared" si="286"/>
        <v>2</v>
      </c>
      <c r="Y226">
        <f t="shared" si="287"/>
        <v>16</v>
      </c>
      <c r="Z226">
        <f t="shared" si="288"/>
        <v>19</v>
      </c>
      <c r="AA226">
        <f t="shared" si="289"/>
        <v>16</v>
      </c>
      <c r="AB226">
        <f t="shared" si="290"/>
        <v>19</v>
      </c>
      <c r="AC226">
        <f t="shared" si="291"/>
        <v>16</v>
      </c>
      <c r="AD226">
        <f t="shared" si="292"/>
        <v>19</v>
      </c>
      <c r="AE226">
        <f t="shared" si="293"/>
        <v>16</v>
      </c>
      <c r="AF226">
        <f t="shared" si="294"/>
        <v>19</v>
      </c>
      <c r="AG226">
        <f t="shared" si="295"/>
        <v>16</v>
      </c>
      <c r="AH226">
        <f t="shared" si="296"/>
        <v>19</v>
      </c>
      <c r="AI226">
        <f t="shared" si="297"/>
        <v>11</v>
      </c>
      <c r="AJ226">
        <f t="shared" si="298"/>
        <v>19</v>
      </c>
      <c r="AK226" t="str">
        <f t="shared" si="299"/>
        <v>11am-2am</v>
      </c>
      <c r="AL226" t="str">
        <f t="shared" si="300"/>
        <v>4pm-7pm</v>
      </c>
      <c r="AM226" t="str">
        <f t="shared" si="301"/>
        <v>4pm-7pm</v>
      </c>
      <c r="AN226" t="str">
        <f t="shared" si="302"/>
        <v>4pm-7pm</v>
      </c>
      <c r="AO226" t="str">
        <f t="shared" si="303"/>
        <v>4pm-7pm</v>
      </c>
      <c r="AP226" t="str">
        <f t="shared" si="304"/>
        <v>4pm-7pm</v>
      </c>
      <c r="AQ226" t="str">
        <f t="shared" si="305"/>
        <v>11am-7pm</v>
      </c>
      <c r="AR226" s="10" t="s">
        <v>687</v>
      </c>
      <c r="AV226" t="s">
        <v>28</v>
      </c>
      <c r="AW226" t="s">
        <v>28</v>
      </c>
      <c r="AX226" s="8" t="str">
        <f t="shared" si="30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6" t="str">
        <f t="shared" si="307"/>
        <v/>
      </c>
      <c r="AZ226" t="str">
        <f t="shared" si="308"/>
        <v/>
      </c>
      <c r="BA226" t="str">
        <f t="shared" si="309"/>
        <v/>
      </c>
      <c r="BB226" t="str">
        <f t="shared" si="310"/>
        <v>&lt;img src=@img/drinkicon.png@&gt;</v>
      </c>
      <c r="BC226" t="str">
        <f t="shared" si="311"/>
        <v>&lt;img src=@img/foodicon.png@&gt;</v>
      </c>
      <c r="BD226" t="str">
        <f t="shared" si="312"/>
        <v>&lt;img src=@img/drinkicon.png@&gt;&lt;img src=@img/foodicon.png@&gt;</v>
      </c>
      <c r="BE226" t="str">
        <f t="shared" si="313"/>
        <v>drink food  low LoDo</v>
      </c>
      <c r="BF226" t="str">
        <f t="shared" si="314"/>
        <v>LoDo</v>
      </c>
      <c r="BG226">
        <v>39.753697000000003</v>
      </c>
      <c r="BH226">
        <v>-104.994598</v>
      </c>
      <c r="BI226" t="str">
        <f t="shared" si="315"/>
        <v>[39.753697,-104.994598],</v>
      </c>
      <c r="BK226" t="str">
        <f t="shared" si="316"/>
        <v/>
      </c>
      <c r="BL226" s="7"/>
    </row>
    <row r="227" spans="2:64" ht="18.75" customHeight="1">
      <c r="B227" t="s">
        <v>209</v>
      </c>
      <c r="C227" t="s">
        <v>611</v>
      </c>
      <c r="E227" t="s">
        <v>1049</v>
      </c>
      <c r="G227" t="s">
        <v>582</v>
      </c>
      <c r="J227" t="s">
        <v>411</v>
      </c>
      <c r="K227" t="s">
        <v>413</v>
      </c>
      <c r="L227" t="s">
        <v>411</v>
      </c>
      <c r="M227" t="s">
        <v>413</v>
      </c>
      <c r="N227" t="s">
        <v>411</v>
      </c>
      <c r="O227" t="s">
        <v>413</v>
      </c>
      <c r="P227" t="s">
        <v>411</v>
      </c>
      <c r="Q227" t="s">
        <v>413</v>
      </c>
      <c r="R227" t="s">
        <v>411</v>
      </c>
      <c r="S227" t="s">
        <v>413</v>
      </c>
      <c r="V227" t="s">
        <v>378</v>
      </c>
      <c r="W227" t="str">
        <f t="shared" si="285"/>
        <v/>
      </c>
      <c r="X227" t="str">
        <f t="shared" si="286"/>
        <v/>
      </c>
      <c r="Y227">
        <f t="shared" si="287"/>
        <v>15</v>
      </c>
      <c r="Z227">
        <f t="shared" si="288"/>
        <v>18</v>
      </c>
      <c r="AA227">
        <f t="shared" si="289"/>
        <v>15</v>
      </c>
      <c r="AB227">
        <f t="shared" si="290"/>
        <v>18</v>
      </c>
      <c r="AC227">
        <f t="shared" si="291"/>
        <v>15</v>
      </c>
      <c r="AD227">
        <f t="shared" si="292"/>
        <v>18</v>
      </c>
      <c r="AE227">
        <f t="shared" si="293"/>
        <v>15</v>
      </c>
      <c r="AF227">
        <f t="shared" si="294"/>
        <v>18</v>
      </c>
      <c r="AG227">
        <f t="shared" si="295"/>
        <v>15</v>
      </c>
      <c r="AH227">
        <f t="shared" si="296"/>
        <v>18</v>
      </c>
      <c r="AI227" t="str">
        <f t="shared" si="297"/>
        <v/>
      </c>
      <c r="AJ227" t="str">
        <f t="shared" si="298"/>
        <v/>
      </c>
      <c r="AK227" t="str">
        <f t="shared" si="299"/>
        <v/>
      </c>
      <c r="AL227" t="str">
        <f t="shared" si="300"/>
        <v>3pm-6pm</v>
      </c>
      <c r="AM227" t="str">
        <f t="shared" si="301"/>
        <v>3pm-6pm</v>
      </c>
      <c r="AN227" t="str">
        <f t="shared" si="302"/>
        <v>3pm-6pm</v>
      </c>
      <c r="AO227" t="str">
        <f t="shared" si="303"/>
        <v>3pm-6pm</v>
      </c>
      <c r="AP227" t="str">
        <f t="shared" si="304"/>
        <v>3pm-6pm</v>
      </c>
      <c r="AQ227" t="str">
        <f t="shared" si="305"/>
        <v/>
      </c>
      <c r="AR227" t="s">
        <v>761</v>
      </c>
      <c r="AV227" t="s">
        <v>28</v>
      </c>
      <c r="AW227" t="s">
        <v>28</v>
      </c>
      <c r="AX227" s="8" t="str">
        <f t="shared" si="30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7" t="str">
        <f t="shared" si="307"/>
        <v/>
      </c>
      <c r="AZ227" t="str">
        <f t="shared" si="308"/>
        <v/>
      </c>
      <c r="BA227" t="str">
        <f t="shared" si="309"/>
        <v/>
      </c>
      <c r="BB227" t="str">
        <f t="shared" si="310"/>
        <v>&lt;img src=@img/drinkicon.png@&gt;</v>
      </c>
      <c r="BC227" t="str">
        <f t="shared" si="311"/>
        <v>&lt;img src=@img/foodicon.png@&gt;</v>
      </c>
      <c r="BD227" t="str">
        <f t="shared" si="312"/>
        <v>&lt;img src=@img/drinkicon.png@&gt;&lt;img src=@img/foodicon.png@&gt;</v>
      </c>
      <c r="BE227" t="str">
        <f t="shared" si="313"/>
        <v>drink food  med Washington</v>
      </c>
      <c r="BF227" t="str">
        <f t="shared" si="314"/>
        <v>Washington Park</v>
      </c>
      <c r="BG227">
        <v>39.696883</v>
      </c>
      <c r="BH227">
        <v>-104.96195299999999</v>
      </c>
      <c r="BI227" t="str">
        <f t="shared" si="315"/>
        <v>[39.696883,-104.961953],</v>
      </c>
      <c r="BK227" t="str">
        <f t="shared" si="316"/>
        <v/>
      </c>
      <c r="BL227" s="7"/>
    </row>
    <row r="228" spans="2:64" ht="18.75" customHeight="1">
      <c r="B228" t="s">
        <v>136</v>
      </c>
      <c r="C228" t="s">
        <v>308</v>
      </c>
      <c r="E228" t="s">
        <v>1049</v>
      </c>
      <c r="G228" t="s">
        <v>509</v>
      </c>
      <c r="H228" t="s">
        <v>418</v>
      </c>
      <c r="I228" t="s">
        <v>414</v>
      </c>
      <c r="J228" t="s">
        <v>418</v>
      </c>
      <c r="K228" t="s">
        <v>414</v>
      </c>
      <c r="L228" t="s">
        <v>418</v>
      </c>
      <c r="M228" t="s">
        <v>414</v>
      </c>
      <c r="N228" t="s">
        <v>418</v>
      </c>
      <c r="O228" t="s">
        <v>414</v>
      </c>
      <c r="P228" t="s">
        <v>418</v>
      </c>
      <c r="Q228" t="s">
        <v>414</v>
      </c>
      <c r="R228" t="s">
        <v>418</v>
      </c>
      <c r="S228" t="s">
        <v>414</v>
      </c>
      <c r="T228" t="s">
        <v>418</v>
      </c>
      <c r="U228" t="s">
        <v>414</v>
      </c>
      <c r="V228" t="s">
        <v>1073</v>
      </c>
      <c r="W228">
        <f t="shared" si="285"/>
        <v>16</v>
      </c>
      <c r="X228">
        <f t="shared" si="286"/>
        <v>19</v>
      </c>
      <c r="Y228">
        <f t="shared" si="287"/>
        <v>16</v>
      </c>
      <c r="Z228">
        <f t="shared" si="288"/>
        <v>19</v>
      </c>
      <c r="AA228">
        <f t="shared" si="289"/>
        <v>16</v>
      </c>
      <c r="AB228">
        <f t="shared" si="290"/>
        <v>19</v>
      </c>
      <c r="AC228">
        <f t="shared" si="291"/>
        <v>16</v>
      </c>
      <c r="AD228">
        <f t="shared" si="292"/>
        <v>19</v>
      </c>
      <c r="AE228">
        <f t="shared" si="293"/>
        <v>16</v>
      </c>
      <c r="AF228">
        <f t="shared" si="294"/>
        <v>19</v>
      </c>
      <c r="AG228">
        <f t="shared" si="295"/>
        <v>16</v>
      </c>
      <c r="AH228">
        <f t="shared" si="296"/>
        <v>19</v>
      </c>
      <c r="AI228">
        <f t="shared" si="297"/>
        <v>16</v>
      </c>
      <c r="AJ228">
        <f t="shared" si="298"/>
        <v>19</v>
      </c>
      <c r="AK228" t="str">
        <f t="shared" si="299"/>
        <v>4pm-7pm</v>
      </c>
      <c r="AL228" t="str">
        <f t="shared" si="300"/>
        <v>4pm-7pm</v>
      </c>
      <c r="AM228" t="str">
        <f t="shared" si="301"/>
        <v>4pm-7pm</v>
      </c>
      <c r="AN228" t="str">
        <f t="shared" si="302"/>
        <v>4pm-7pm</v>
      </c>
      <c r="AO228" t="str">
        <f t="shared" si="303"/>
        <v>4pm-7pm</v>
      </c>
      <c r="AP228" t="str">
        <f t="shared" si="304"/>
        <v>4pm-7pm</v>
      </c>
      <c r="AQ228" t="str">
        <f t="shared" si="305"/>
        <v>4pm-7pm</v>
      </c>
      <c r="AR228" t="s">
        <v>688</v>
      </c>
      <c r="AV228" t="s">
        <v>28</v>
      </c>
      <c r="AW228" t="s">
        <v>29</v>
      </c>
      <c r="AX228" s="8" t="str">
        <f t="shared" si="30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8" t="str">
        <f t="shared" si="307"/>
        <v/>
      </c>
      <c r="AZ228" t="str">
        <f t="shared" si="308"/>
        <v/>
      </c>
      <c r="BA228" t="str">
        <f t="shared" si="309"/>
        <v/>
      </c>
      <c r="BB228" t="str">
        <f t="shared" si="310"/>
        <v>&lt;img src=@img/drinkicon.png@&gt;</v>
      </c>
      <c r="BC228" t="str">
        <f t="shared" si="311"/>
        <v/>
      </c>
      <c r="BD228" t="str">
        <f t="shared" si="312"/>
        <v>&lt;img src=@img/drinkicon.png@&gt;</v>
      </c>
      <c r="BE228" t="str">
        <f t="shared" si="313"/>
        <v>drink  med Ballpark</v>
      </c>
      <c r="BF228" t="str">
        <f t="shared" si="314"/>
        <v>Ballpark</v>
      </c>
      <c r="BG228">
        <v>39.753298000000001</v>
      </c>
      <c r="BH228">
        <v>-104.99176799999999</v>
      </c>
      <c r="BI228" t="str">
        <f t="shared" si="315"/>
        <v>[39.753298,-104.991768],</v>
      </c>
      <c r="BK228" t="str">
        <f t="shared" si="316"/>
        <v/>
      </c>
      <c r="BL228" s="7"/>
    </row>
    <row r="229" spans="2:64" ht="18.75" customHeight="1">
      <c r="B229" t="s">
        <v>896</v>
      </c>
      <c r="C229" t="s">
        <v>294</v>
      </c>
      <c r="E229" t="s">
        <v>1049</v>
      </c>
      <c r="G229" s="8" t="s">
        <v>897</v>
      </c>
      <c r="W229" t="str">
        <f t="shared" si="285"/>
        <v/>
      </c>
      <c r="X229" t="str">
        <f t="shared" si="286"/>
        <v/>
      </c>
      <c r="Y229" t="str">
        <f t="shared" si="287"/>
        <v/>
      </c>
      <c r="Z229" t="str">
        <f t="shared" si="288"/>
        <v/>
      </c>
      <c r="AA229" t="str">
        <f t="shared" si="289"/>
        <v/>
      </c>
      <c r="AB229" t="str">
        <f t="shared" si="290"/>
        <v/>
      </c>
      <c r="AC229" t="str">
        <f t="shared" si="291"/>
        <v/>
      </c>
      <c r="AD229" t="str">
        <f t="shared" si="292"/>
        <v/>
      </c>
      <c r="AE229" t="str">
        <f t="shared" si="293"/>
        <v/>
      </c>
      <c r="AF229" t="str">
        <f t="shared" si="294"/>
        <v/>
      </c>
      <c r="AG229" t="str">
        <f t="shared" si="295"/>
        <v/>
      </c>
      <c r="AH229" t="str">
        <f t="shared" si="296"/>
        <v/>
      </c>
      <c r="AI229" t="str">
        <f t="shared" si="297"/>
        <v/>
      </c>
      <c r="AJ229" t="str">
        <f t="shared" si="298"/>
        <v/>
      </c>
      <c r="AK229" t="str">
        <f t="shared" si="299"/>
        <v/>
      </c>
      <c r="AL229" t="str">
        <f t="shared" si="300"/>
        <v/>
      </c>
      <c r="AM229" t="str">
        <f t="shared" si="301"/>
        <v/>
      </c>
      <c r="AN229" t="str">
        <f t="shared" si="302"/>
        <v/>
      </c>
      <c r="AO229" t="str">
        <f t="shared" si="303"/>
        <v/>
      </c>
      <c r="AP229" t="str">
        <f t="shared" si="304"/>
        <v/>
      </c>
      <c r="AQ229" t="str">
        <f t="shared" si="305"/>
        <v/>
      </c>
      <c r="AR229" t="s">
        <v>1002</v>
      </c>
      <c r="AV229" s="4" t="s">
        <v>29</v>
      </c>
      <c r="AW229" s="4" t="s">
        <v>29</v>
      </c>
      <c r="AX229" s="8" t="str">
        <f t="shared" si="30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9" t="str">
        <f t="shared" si="307"/>
        <v/>
      </c>
      <c r="AZ229" t="str">
        <f t="shared" si="308"/>
        <v/>
      </c>
      <c r="BA229" t="str">
        <f t="shared" si="309"/>
        <v/>
      </c>
      <c r="BB229" t="str">
        <f t="shared" si="310"/>
        <v/>
      </c>
      <c r="BC229" t="str">
        <f t="shared" si="311"/>
        <v/>
      </c>
      <c r="BD229" t="str">
        <f t="shared" si="312"/>
        <v/>
      </c>
      <c r="BE229" t="str">
        <f t="shared" si="313"/>
        <v xml:space="preserve"> med Uptown</v>
      </c>
      <c r="BF229" t="str">
        <f t="shared" si="314"/>
        <v>Uptown</v>
      </c>
      <c r="BG229">
        <v>39.746059000000002</v>
      </c>
      <c r="BH229">
        <v>-104.980614</v>
      </c>
      <c r="BI229" t="str">
        <f t="shared" si="315"/>
        <v>[39.746059,-104.980614],</v>
      </c>
      <c r="BK229" t="str">
        <f t="shared" si="316"/>
        <v/>
      </c>
    </row>
    <row r="230" spans="2:64" ht="18.75" customHeight="1">
      <c r="B230" t="s">
        <v>137</v>
      </c>
      <c r="C230" t="s">
        <v>298</v>
      </c>
      <c r="E230" t="s">
        <v>1049</v>
      </c>
      <c r="G230" t="s">
        <v>510</v>
      </c>
      <c r="J230">
        <v>1600</v>
      </c>
      <c r="K230">
        <v>1800</v>
      </c>
      <c r="L230">
        <v>1600</v>
      </c>
      <c r="M230">
        <v>1800</v>
      </c>
      <c r="N230">
        <v>1600</v>
      </c>
      <c r="O230">
        <v>1800</v>
      </c>
      <c r="P230">
        <v>1600</v>
      </c>
      <c r="Q230">
        <v>1800</v>
      </c>
      <c r="R230">
        <v>1600</v>
      </c>
      <c r="S230">
        <v>1800</v>
      </c>
      <c r="V230" t="s">
        <v>1263</v>
      </c>
      <c r="W230" t="str">
        <f t="shared" si="285"/>
        <v/>
      </c>
      <c r="X230" t="str">
        <f t="shared" si="286"/>
        <v/>
      </c>
      <c r="Y230">
        <f t="shared" si="287"/>
        <v>16</v>
      </c>
      <c r="Z230">
        <f t="shared" si="288"/>
        <v>18</v>
      </c>
      <c r="AA230">
        <f t="shared" si="289"/>
        <v>16</v>
      </c>
      <c r="AB230">
        <f t="shared" si="290"/>
        <v>18</v>
      </c>
      <c r="AC230">
        <f t="shared" si="291"/>
        <v>16</v>
      </c>
      <c r="AD230">
        <f t="shared" si="292"/>
        <v>18</v>
      </c>
      <c r="AE230">
        <f t="shared" si="293"/>
        <v>16</v>
      </c>
      <c r="AF230">
        <f t="shared" si="294"/>
        <v>18</v>
      </c>
      <c r="AG230">
        <f t="shared" si="295"/>
        <v>16</v>
      </c>
      <c r="AH230">
        <f t="shared" si="296"/>
        <v>18</v>
      </c>
      <c r="AI230" t="str">
        <f t="shared" si="297"/>
        <v/>
      </c>
      <c r="AJ230" t="str">
        <f t="shared" si="298"/>
        <v/>
      </c>
      <c r="AK230" t="str">
        <f t="shared" si="299"/>
        <v/>
      </c>
      <c r="AL230" t="str">
        <f t="shared" si="300"/>
        <v>4pm-6pm</v>
      </c>
      <c r="AM230" t="str">
        <f t="shared" si="301"/>
        <v>4pm-6pm</v>
      </c>
      <c r="AN230" t="str">
        <f t="shared" si="302"/>
        <v>4pm-6pm</v>
      </c>
      <c r="AO230" t="str">
        <f t="shared" si="303"/>
        <v>4pm-6pm</v>
      </c>
      <c r="AP230" t="str">
        <f t="shared" si="304"/>
        <v>4pm-6pm</v>
      </c>
      <c r="AQ230" t="str">
        <f t="shared" si="305"/>
        <v/>
      </c>
      <c r="AR230" t="s">
        <v>689</v>
      </c>
      <c r="AV230" s="4" t="s">
        <v>28</v>
      </c>
      <c r="AW230" s="4" t="s">
        <v>28</v>
      </c>
      <c r="AX230" s="8" t="str">
        <f t="shared" si="30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0" t="str">
        <f t="shared" si="307"/>
        <v/>
      </c>
      <c r="AZ230" t="str">
        <f t="shared" si="308"/>
        <v/>
      </c>
      <c r="BA230" t="str">
        <f t="shared" si="309"/>
        <v/>
      </c>
      <c r="BB230" t="str">
        <f t="shared" si="310"/>
        <v>&lt;img src=@img/drinkicon.png@&gt;</v>
      </c>
      <c r="BC230" t="str">
        <f t="shared" si="311"/>
        <v>&lt;img src=@img/foodicon.png@&gt;</v>
      </c>
      <c r="BD230" t="str">
        <f t="shared" si="312"/>
        <v>&lt;img src=@img/drinkicon.png@&gt;&lt;img src=@img/foodicon.png@&gt;</v>
      </c>
      <c r="BE230" t="str">
        <f t="shared" si="313"/>
        <v>drink food  med LoDo</v>
      </c>
      <c r="BF230" t="str">
        <f t="shared" si="314"/>
        <v>LoDo</v>
      </c>
      <c r="BG230">
        <v>39.748373000000001</v>
      </c>
      <c r="BH230">
        <v>-105.000596</v>
      </c>
      <c r="BI230" t="str">
        <f t="shared" si="315"/>
        <v>[39.748373,-105.000596],</v>
      </c>
      <c r="BK230" t="str">
        <f t="shared" si="316"/>
        <v/>
      </c>
      <c r="BL230" s="7"/>
    </row>
    <row r="231" spans="2:64" ht="18.75" customHeight="1">
      <c r="B231" t="s">
        <v>138</v>
      </c>
      <c r="C231" t="s">
        <v>297</v>
      </c>
      <c r="E231" t="s">
        <v>1049</v>
      </c>
      <c r="G231" t="s">
        <v>511</v>
      </c>
      <c r="H231" t="s">
        <v>411</v>
      </c>
      <c r="I231" t="s">
        <v>413</v>
      </c>
      <c r="J231" t="s">
        <v>411</v>
      </c>
      <c r="K231" t="s">
        <v>413</v>
      </c>
      <c r="L231" t="s">
        <v>411</v>
      </c>
      <c r="M231" t="s">
        <v>413</v>
      </c>
      <c r="N231" t="s">
        <v>411</v>
      </c>
      <c r="O231" t="s">
        <v>413</v>
      </c>
      <c r="P231" t="s">
        <v>411</v>
      </c>
      <c r="Q231" t="s">
        <v>413</v>
      </c>
      <c r="R231" t="s">
        <v>411</v>
      </c>
      <c r="S231" t="s">
        <v>413</v>
      </c>
      <c r="T231" t="s">
        <v>411</v>
      </c>
      <c r="U231" t="s">
        <v>413</v>
      </c>
      <c r="V231" t="s">
        <v>335</v>
      </c>
      <c r="W231">
        <f t="shared" si="285"/>
        <v>15</v>
      </c>
      <c r="X231">
        <f t="shared" si="286"/>
        <v>18</v>
      </c>
      <c r="Y231">
        <f t="shared" si="287"/>
        <v>15</v>
      </c>
      <c r="Z231">
        <f t="shared" si="288"/>
        <v>18</v>
      </c>
      <c r="AA231">
        <f t="shared" si="289"/>
        <v>15</v>
      </c>
      <c r="AB231">
        <f t="shared" si="290"/>
        <v>18</v>
      </c>
      <c r="AC231">
        <f t="shared" si="291"/>
        <v>15</v>
      </c>
      <c r="AD231">
        <f t="shared" si="292"/>
        <v>18</v>
      </c>
      <c r="AE231">
        <f t="shared" si="293"/>
        <v>15</v>
      </c>
      <c r="AF231">
        <f t="shared" si="294"/>
        <v>18</v>
      </c>
      <c r="AG231">
        <f t="shared" si="295"/>
        <v>15</v>
      </c>
      <c r="AH231">
        <f t="shared" si="296"/>
        <v>18</v>
      </c>
      <c r="AI231">
        <f t="shared" si="297"/>
        <v>15</v>
      </c>
      <c r="AJ231">
        <f t="shared" si="298"/>
        <v>18</v>
      </c>
      <c r="AK231" t="str">
        <f t="shared" si="299"/>
        <v>3pm-6pm</v>
      </c>
      <c r="AL231" t="str">
        <f t="shared" si="300"/>
        <v>3pm-6pm</v>
      </c>
      <c r="AM231" t="str">
        <f t="shared" si="301"/>
        <v>3pm-6pm</v>
      </c>
      <c r="AN231" t="str">
        <f t="shared" si="302"/>
        <v>3pm-6pm</v>
      </c>
      <c r="AO231" t="str">
        <f t="shared" si="303"/>
        <v>3pm-6pm</v>
      </c>
      <c r="AP231" t="str">
        <f t="shared" si="304"/>
        <v>3pm-6pm</v>
      </c>
      <c r="AQ231" t="str">
        <f t="shared" si="305"/>
        <v>3pm-6pm</v>
      </c>
      <c r="AR231" s="1" t="s">
        <v>690</v>
      </c>
      <c r="AV231" s="4" t="s">
        <v>28</v>
      </c>
      <c r="AW231" s="4" t="s">
        <v>28</v>
      </c>
      <c r="AX231" s="8" t="str">
        <f t="shared" si="30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1" t="str">
        <f t="shared" si="307"/>
        <v/>
      </c>
      <c r="AZ231" t="str">
        <f t="shared" si="308"/>
        <v/>
      </c>
      <c r="BA231" t="str">
        <f t="shared" si="309"/>
        <v/>
      </c>
      <c r="BB231" t="str">
        <f t="shared" si="310"/>
        <v>&lt;img src=@img/drinkicon.png@&gt;</v>
      </c>
      <c r="BC231" t="str">
        <f t="shared" si="311"/>
        <v>&lt;img src=@img/foodicon.png@&gt;</v>
      </c>
      <c r="BD231" t="str">
        <f t="shared" si="312"/>
        <v>&lt;img src=@img/drinkicon.png@&gt;&lt;img src=@img/foodicon.png@&gt;</v>
      </c>
      <c r="BE231" t="str">
        <f t="shared" si="313"/>
        <v>drink food  med Downtown</v>
      </c>
      <c r="BF231" t="str">
        <f t="shared" si="314"/>
        <v>Downtown</v>
      </c>
      <c r="BG231">
        <v>39.746763999999999</v>
      </c>
      <c r="BH231">
        <v>-104.99486400000001</v>
      </c>
      <c r="BI231" t="str">
        <f t="shared" si="315"/>
        <v>[39.746764,-104.994864],</v>
      </c>
      <c r="BK231" t="str">
        <f t="shared" si="316"/>
        <v/>
      </c>
      <c r="BL231" s="7"/>
    </row>
    <row r="232" spans="2:64" ht="18.75" customHeight="1">
      <c r="B232" t="s">
        <v>139</v>
      </c>
      <c r="C232" t="s">
        <v>809</v>
      </c>
      <c r="E232" t="s">
        <v>1049</v>
      </c>
      <c r="G232" t="s">
        <v>512</v>
      </c>
      <c r="H232" t="s">
        <v>418</v>
      </c>
      <c r="I232" t="s">
        <v>414</v>
      </c>
      <c r="J232" t="s">
        <v>418</v>
      </c>
      <c r="K232" t="s">
        <v>414</v>
      </c>
      <c r="L232" t="s">
        <v>418</v>
      </c>
      <c r="M232" t="s">
        <v>414</v>
      </c>
      <c r="N232" t="s">
        <v>418</v>
      </c>
      <c r="O232" t="s">
        <v>414</v>
      </c>
      <c r="P232" t="s">
        <v>418</v>
      </c>
      <c r="Q232" t="s">
        <v>414</v>
      </c>
      <c r="R232" t="s">
        <v>418</v>
      </c>
      <c r="S232" t="s">
        <v>414</v>
      </c>
      <c r="T232" t="s">
        <v>418</v>
      </c>
      <c r="U232" t="s">
        <v>414</v>
      </c>
      <c r="V232" t="s">
        <v>336</v>
      </c>
      <c r="W232">
        <f t="shared" si="285"/>
        <v>16</v>
      </c>
      <c r="X232">
        <f t="shared" si="286"/>
        <v>19</v>
      </c>
      <c r="Y232">
        <f t="shared" si="287"/>
        <v>16</v>
      </c>
      <c r="Z232">
        <f t="shared" si="288"/>
        <v>19</v>
      </c>
      <c r="AA232">
        <f t="shared" si="289"/>
        <v>16</v>
      </c>
      <c r="AB232">
        <f t="shared" si="290"/>
        <v>19</v>
      </c>
      <c r="AC232">
        <f t="shared" si="291"/>
        <v>16</v>
      </c>
      <c r="AD232">
        <f t="shared" si="292"/>
        <v>19</v>
      </c>
      <c r="AE232">
        <f t="shared" si="293"/>
        <v>16</v>
      </c>
      <c r="AF232">
        <f t="shared" si="294"/>
        <v>19</v>
      </c>
      <c r="AG232">
        <f t="shared" si="295"/>
        <v>16</v>
      </c>
      <c r="AH232">
        <f t="shared" si="296"/>
        <v>19</v>
      </c>
      <c r="AI232">
        <f t="shared" si="297"/>
        <v>16</v>
      </c>
      <c r="AJ232">
        <f t="shared" si="298"/>
        <v>19</v>
      </c>
      <c r="AK232" t="str">
        <f t="shared" si="299"/>
        <v>4pm-7pm</v>
      </c>
      <c r="AL232" t="str">
        <f t="shared" si="300"/>
        <v>4pm-7pm</v>
      </c>
      <c r="AM232" t="str">
        <f t="shared" si="301"/>
        <v>4pm-7pm</v>
      </c>
      <c r="AN232" t="str">
        <f t="shared" si="302"/>
        <v>4pm-7pm</v>
      </c>
      <c r="AO232" t="str">
        <f t="shared" si="303"/>
        <v>4pm-7pm</v>
      </c>
      <c r="AP232" t="str">
        <f t="shared" si="304"/>
        <v>4pm-7pm</v>
      </c>
      <c r="AQ232" t="str">
        <f t="shared" si="305"/>
        <v>4pm-7pm</v>
      </c>
      <c r="AR232" s="1" t="s">
        <v>691</v>
      </c>
      <c r="AV232" s="4" t="s">
        <v>28</v>
      </c>
      <c r="AW232" s="4" t="s">
        <v>29</v>
      </c>
      <c r="AX232" s="8" t="str">
        <f t="shared" si="30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2" t="str">
        <f t="shared" si="307"/>
        <v/>
      </c>
      <c r="AZ232" t="str">
        <f t="shared" si="308"/>
        <v/>
      </c>
      <c r="BA232" t="str">
        <f t="shared" si="309"/>
        <v/>
      </c>
      <c r="BB232" t="str">
        <f t="shared" si="310"/>
        <v>&lt;img src=@img/drinkicon.png@&gt;</v>
      </c>
      <c r="BC232" t="str">
        <f t="shared" si="311"/>
        <v/>
      </c>
      <c r="BD232" t="str">
        <f t="shared" si="312"/>
        <v>&lt;img src=@img/drinkicon.png@&gt;</v>
      </c>
      <c r="BE232" t="str">
        <f t="shared" si="313"/>
        <v>drink  med ranch</v>
      </c>
      <c r="BF232" t="str">
        <f t="shared" si="314"/>
        <v>Highlands Ranch</v>
      </c>
      <c r="BG232">
        <v>39.554721000000001</v>
      </c>
      <c r="BH232">
        <v>-104.87889</v>
      </c>
      <c r="BI232" t="str">
        <f t="shared" si="315"/>
        <v>[39.554721,-104.87889],</v>
      </c>
      <c r="BK232" t="str">
        <f t="shared" si="316"/>
        <v/>
      </c>
      <c r="BL232" s="7"/>
    </row>
    <row r="233" spans="2:64" ht="18.75" customHeight="1">
      <c r="B233" t="s">
        <v>261</v>
      </c>
      <c r="C233" t="s">
        <v>297</v>
      </c>
      <c r="E233" t="s">
        <v>1049</v>
      </c>
      <c r="G233" t="s">
        <v>289</v>
      </c>
      <c r="W233" t="str">
        <f t="shared" si="285"/>
        <v/>
      </c>
      <c r="X233" t="str">
        <f t="shared" si="286"/>
        <v/>
      </c>
      <c r="Y233" t="str">
        <f t="shared" si="287"/>
        <v/>
      </c>
      <c r="Z233" t="str">
        <f t="shared" si="288"/>
        <v/>
      </c>
      <c r="AA233" t="str">
        <f t="shared" si="289"/>
        <v/>
      </c>
      <c r="AB233" t="str">
        <f t="shared" si="290"/>
        <v/>
      </c>
      <c r="AC233" t="str">
        <f t="shared" si="291"/>
        <v/>
      </c>
      <c r="AD233" t="str">
        <f t="shared" si="292"/>
        <v/>
      </c>
      <c r="AE233" t="str">
        <f t="shared" si="293"/>
        <v/>
      </c>
      <c r="AF233" t="str">
        <f t="shared" si="294"/>
        <v/>
      </c>
      <c r="AG233" t="str">
        <f t="shared" si="295"/>
        <v/>
      </c>
      <c r="AH233" t="str">
        <f t="shared" si="296"/>
        <v/>
      </c>
      <c r="AI233" t="str">
        <f t="shared" si="297"/>
        <v/>
      </c>
      <c r="AJ233" t="str">
        <f t="shared" si="298"/>
        <v/>
      </c>
      <c r="AK233" t="str">
        <f t="shared" si="299"/>
        <v/>
      </c>
      <c r="AL233" t="str">
        <f t="shared" si="300"/>
        <v/>
      </c>
      <c r="AM233" t="str">
        <f t="shared" si="301"/>
        <v/>
      </c>
      <c r="AN233" t="str">
        <f t="shared" si="302"/>
        <v/>
      </c>
      <c r="AO233" t="str">
        <f t="shared" si="303"/>
        <v/>
      </c>
      <c r="AP233" t="str">
        <f t="shared" si="304"/>
        <v/>
      </c>
      <c r="AQ233" t="str">
        <f t="shared" si="305"/>
        <v/>
      </c>
      <c r="AR233" t="s">
        <v>405</v>
      </c>
      <c r="AT233" t="s">
        <v>409</v>
      </c>
      <c r="AV233" t="s">
        <v>29</v>
      </c>
      <c r="AW233" t="s">
        <v>29</v>
      </c>
      <c r="AX233" s="8" t="str">
        <f t="shared" si="30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3" t="str">
        <f t="shared" si="307"/>
        <v/>
      </c>
      <c r="AZ233" t="str">
        <f t="shared" si="308"/>
        <v>&lt;img src=@img/pets.png@&gt;</v>
      </c>
      <c r="BA233" t="str">
        <f t="shared" si="309"/>
        <v/>
      </c>
      <c r="BB233" t="str">
        <f t="shared" si="310"/>
        <v/>
      </c>
      <c r="BC233" t="str">
        <f t="shared" si="311"/>
        <v/>
      </c>
      <c r="BD233" t="str">
        <f t="shared" si="312"/>
        <v>&lt;img src=@img/pets.png@&gt;</v>
      </c>
      <c r="BE233" t="str">
        <f t="shared" si="313"/>
        <v>pet  med Downtown</v>
      </c>
      <c r="BF233" t="str">
        <f t="shared" si="314"/>
        <v>Downtown</v>
      </c>
      <c r="BG233">
        <v>39.747579000000002</v>
      </c>
      <c r="BH233">
        <v>-104.994722</v>
      </c>
      <c r="BI233" t="str">
        <f t="shared" si="315"/>
        <v>[39.747579,-104.994722],</v>
      </c>
      <c r="BK233" t="str">
        <f t="shared" si="316"/>
        <v/>
      </c>
      <c r="BL233" s="7"/>
    </row>
    <row r="234" spans="2:64" ht="18.75" customHeight="1">
      <c r="B234" t="s">
        <v>1226</v>
      </c>
      <c r="C234" t="s">
        <v>266</v>
      </c>
      <c r="E234" t="s">
        <v>1049</v>
      </c>
      <c r="G234" t="s">
        <v>1227</v>
      </c>
      <c r="J234">
        <v>1600</v>
      </c>
      <c r="K234">
        <v>1900</v>
      </c>
      <c r="L234">
        <v>1600</v>
      </c>
      <c r="M234">
        <v>1900</v>
      </c>
      <c r="N234">
        <v>1600</v>
      </c>
      <c r="O234">
        <v>1900</v>
      </c>
      <c r="P234">
        <v>1600</v>
      </c>
      <c r="Q234">
        <v>1900</v>
      </c>
      <c r="R234">
        <v>1600</v>
      </c>
      <c r="S234">
        <v>1900</v>
      </c>
      <c r="V234" s="8" t="s">
        <v>1228</v>
      </c>
      <c r="W234" t="str">
        <f t="shared" si="285"/>
        <v/>
      </c>
      <c r="X234" t="str">
        <f t="shared" si="286"/>
        <v/>
      </c>
      <c r="Y234">
        <f t="shared" si="287"/>
        <v>16</v>
      </c>
      <c r="Z234">
        <f t="shared" si="288"/>
        <v>19</v>
      </c>
      <c r="AA234">
        <f t="shared" si="289"/>
        <v>16</v>
      </c>
      <c r="AB234">
        <f t="shared" si="290"/>
        <v>19</v>
      </c>
      <c r="AC234">
        <f t="shared" si="291"/>
        <v>16</v>
      </c>
      <c r="AD234">
        <f t="shared" si="292"/>
        <v>19</v>
      </c>
      <c r="AE234">
        <f t="shared" si="293"/>
        <v>16</v>
      </c>
      <c r="AF234">
        <f t="shared" si="294"/>
        <v>19</v>
      </c>
      <c r="AG234">
        <f t="shared" si="295"/>
        <v>16</v>
      </c>
      <c r="AH234">
        <f t="shared" si="296"/>
        <v>19</v>
      </c>
      <c r="AI234" t="str">
        <f t="shared" si="297"/>
        <v/>
      </c>
      <c r="AJ234" t="str">
        <f t="shared" si="298"/>
        <v/>
      </c>
      <c r="AK234" t="str">
        <f t="shared" si="299"/>
        <v/>
      </c>
      <c r="AL234" t="str">
        <f t="shared" si="300"/>
        <v>4pm-7pm</v>
      </c>
      <c r="AM234" t="str">
        <f t="shared" si="301"/>
        <v>4pm-7pm</v>
      </c>
      <c r="AN234" t="str">
        <f t="shared" si="302"/>
        <v>4pm-7pm</v>
      </c>
      <c r="AO234" t="str">
        <f t="shared" si="303"/>
        <v>4pm-7pm</v>
      </c>
      <c r="AP234" t="str">
        <f t="shared" si="304"/>
        <v>4pm-7pm</v>
      </c>
      <c r="AQ234" t="str">
        <f t="shared" si="305"/>
        <v/>
      </c>
      <c r="AV234" s="4" t="s">
        <v>28</v>
      </c>
      <c r="AW234" s="4" t="s">
        <v>28</v>
      </c>
      <c r="AX234" s="8" t="str">
        <f t="shared" si="30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4" t="str">
        <f t="shared" si="307"/>
        <v/>
      </c>
      <c r="AZ234" t="str">
        <f t="shared" si="308"/>
        <v/>
      </c>
      <c r="BA234" t="str">
        <f t="shared" si="309"/>
        <v/>
      </c>
      <c r="BB234" t="str">
        <f t="shared" si="310"/>
        <v>&lt;img src=@img/drinkicon.png@&gt;</v>
      </c>
      <c r="BC234" t="str">
        <f t="shared" si="311"/>
        <v>&lt;img src=@img/foodicon.png@&gt;</v>
      </c>
      <c r="BD234" t="str">
        <f t="shared" si="312"/>
        <v>&lt;img src=@img/drinkicon.png@&gt;&lt;img src=@img/foodicon.png@&gt;</v>
      </c>
      <c r="BE234" t="str">
        <f t="shared" si="313"/>
        <v>drink food  med RiNo</v>
      </c>
      <c r="BF234" t="str">
        <f t="shared" si="314"/>
        <v>RiNo</v>
      </c>
      <c r="BG234">
        <v>39.765461999999999</v>
      </c>
      <c r="BH234">
        <v>-104.9935601</v>
      </c>
      <c r="BI234" t="str">
        <f t="shared" si="315"/>
        <v>[39.765462,-104.9935601],</v>
      </c>
      <c r="BL234" s="7"/>
    </row>
    <row r="235" spans="2:64" ht="18.75" customHeight="1">
      <c r="B235" t="s">
        <v>140</v>
      </c>
      <c r="C235" t="s">
        <v>810</v>
      </c>
      <c r="E235" t="s">
        <v>1049</v>
      </c>
      <c r="G235" t="s">
        <v>513</v>
      </c>
      <c r="J235" t="s">
        <v>418</v>
      </c>
      <c r="K235" t="s">
        <v>412</v>
      </c>
      <c r="L235" t="s">
        <v>418</v>
      </c>
      <c r="M235" t="s">
        <v>412</v>
      </c>
      <c r="N235" t="s">
        <v>418</v>
      </c>
      <c r="O235" t="s">
        <v>412</v>
      </c>
      <c r="P235" t="s">
        <v>418</v>
      </c>
      <c r="Q235" t="s">
        <v>412</v>
      </c>
      <c r="R235" t="s">
        <v>418</v>
      </c>
      <c r="S235" t="s">
        <v>412</v>
      </c>
      <c r="V235" t="s">
        <v>337</v>
      </c>
      <c r="W235" t="str">
        <f t="shared" si="285"/>
        <v/>
      </c>
      <c r="X235" t="str">
        <f t="shared" si="286"/>
        <v/>
      </c>
      <c r="Y235">
        <f t="shared" si="287"/>
        <v>16</v>
      </c>
      <c r="Z235">
        <f t="shared" si="288"/>
        <v>18.3</v>
      </c>
      <c r="AA235">
        <f t="shared" si="289"/>
        <v>16</v>
      </c>
      <c r="AB235">
        <f t="shared" si="290"/>
        <v>18.3</v>
      </c>
      <c r="AC235">
        <f t="shared" si="291"/>
        <v>16</v>
      </c>
      <c r="AD235">
        <f t="shared" si="292"/>
        <v>18.3</v>
      </c>
      <c r="AE235">
        <f t="shared" si="293"/>
        <v>16</v>
      </c>
      <c r="AF235">
        <f t="shared" si="294"/>
        <v>18.3</v>
      </c>
      <c r="AG235">
        <f t="shared" si="295"/>
        <v>16</v>
      </c>
      <c r="AH235">
        <f t="shared" si="296"/>
        <v>18.3</v>
      </c>
      <c r="AI235" t="str">
        <f t="shared" si="297"/>
        <v/>
      </c>
      <c r="AJ235" t="str">
        <f t="shared" si="298"/>
        <v/>
      </c>
      <c r="AK235" t="str">
        <f t="shared" si="299"/>
        <v/>
      </c>
      <c r="AL235" t="str">
        <f t="shared" si="300"/>
        <v>4pm-6.3pm</v>
      </c>
      <c r="AM235" t="str">
        <f t="shared" si="301"/>
        <v>4pm-6.3pm</v>
      </c>
      <c r="AN235" t="str">
        <f t="shared" si="302"/>
        <v>4pm-6.3pm</v>
      </c>
      <c r="AO235" t="str">
        <f t="shared" si="303"/>
        <v>4pm-6.3pm</v>
      </c>
      <c r="AP235" t="str">
        <f t="shared" si="304"/>
        <v>4pm-6.3pm</v>
      </c>
      <c r="AQ235" t="str">
        <f t="shared" si="305"/>
        <v/>
      </c>
      <c r="AR235" s="11" t="s">
        <v>692</v>
      </c>
      <c r="AS235" t="s">
        <v>408</v>
      </c>
      <c r="AV235" t="s">
        <v>28</v>
      </c>
      <c r="AW235" t="s">
        <v>28</v>
      </c>
      <c r="AX235" s="8" t="str">
        <f t="shared" si="30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5" t="str">
        <f t="shared" si="307"/>
        <v>&lt;img src=@img/outdoor.png@&gt;</v>
      </c>
      <c r="AZ235" t="str">
        <f t="shared" si="308"/>
        <v/>
      </c>
      <c r="BA235" t="str">
        <f t="shared" si="309"/>
        <v/>
      </c>
      <c r="BB235" t="str">
        <f t="shared" si="310"/>
        <v>&lt;img src=@img/drinkicon.png@&gt;</v>
      </c>
      <c r="BC235" t="str">
        <f t="shared" si="311"/>
        <v>&lt;img src=@img/foodicon.png@&gt;</v>
      </c>
      <c r="BD235" t="str">
        <f t="shared" si="312"/>
        <v>&lt;img src=@img/outdoor.png@&gt;&lt;img src=@img/drinkicon.png@&gt;&lt;img src=@img/foodicon.png@&gt;</v>
      </c>
      <c r="BE235" t="str">
        <f t="shared" si="313"/>
        <v>outdoor drink food  med highlands</v>
      </c>
      <c r="BF235" t="str">
        <f t="shared" si="314"/>
        <v>Highlands</v>
      </c>
      <c r="BG235">
        <v>39.763044000000001</v>
      </c>
      <c r="BH235">
        <v>-105.005565</v>
      </c>
      <c r="BI235" t="str">
        <f t="shared" si="315"/>
        <v>[39.763044,-105.005565],</v>
      </c>
      <c r="BK235" t="str">
        <f>IF(BJ235&gt;0,"&lt;img src=@img/kidicon.png@&gt;","")</f>
        <v/>
      </c>
      <c r="BL235" s="7"/>
    </row>
    <row r="236" spans="2:64" ht="18.75" customHeight="1">
      <c r="B236" t="s">
        <v>832</v>
      </c>
      <c r="C236" t="s">
        <v>813</v>
      </c>
      <c r="E236" t="s">
        <v>1049</v>
      </c>
      <c r="G236" s="8" t="s">
        <v>833</v>
      </c>
      <c r="H236">
        <v>1500</v>
      </c>
      <c r="I236">
        <v>1800</v>
      </c>
      <c r="J236">
        <v>1500</v>
      </c>
      <c r="K236">
        <v>1800</v>
      </c>
      <c r="L236">
        <v>1500</v>
      </c>
      <c r="M236">
        <v>1800</v>
      </c>
      <c r="N236">
        <v>1500</v>
      </c>
      <c r="O236">
        <v>1800</v>
      </c>
      <c r="P236">
        <v>1500</v>
      </c>
      <c r="Q236">
        <v>1800</v>
      </c>
      <c r="R236">
        <v>1500</v>
      </c>
      <c r="S236">
        <v>1800</v>
      </c>
      <c r="T236">
        <v>1500</v>
      </c>
      <c r="U236">
        <v>1800</v>
      </c>
      <c r="V236" t="s">
        <v>953</v>
      </c>
      <c r="W236">
        <f t="shared" si="285"/>
        <v>15</v>
      </c>
      <c r="X236">
        <f t="shared" si="286"/>
        <v>18</v>
      </c>
      <c r="Y236">
        <f t="shared" si="287"/>
        <v>15</v>
      </c>
      <c r="Z236">
        <f t="shared" si="288"/>
        <v>18</v>
      </c>
      <c r="AA236">
        <f t="shared" si="289"/>
        <v>15</v>
      </c>
      <c r="AB236">
        <f t="shared" si="290"/>
        <v>18</v>
      </c>
      <c r="AC236">
        <f t="shared" si="291"/>
        <v>15</v>
      </c>
      <c r="AD236">
        <f t="shared" si="292"/>
        <v>18</v>
      </c>
      <c r="AE236">
        <f t="shared" si="293"/>
        <v>15</v>
      </c>
      <c r="AF236">
        <f t="shared" si="294"/>
        <v>18</v>
      </c>
      <c r="AG236">
        <f t="shared" si="295"/>
        <v>15</v>
      </c>
      <c r="AH236">
        <f t="shared" si="296"/>
        <v>18</v>
      </c>
      <c r="AI236">
        <f t="shared" si="297"/>
        <v>15</v>
      </c>
      <c r="AJ236">
        <f t="shared" si="298"/>
        <v>18</v>
      </c>
      <c r="AK236" t="str">
        <f t="shared" si="299"/>
        <v>3pm-6pm</v>
      </c>
      <c r="AL236" t="str">
        <f t="shared" si="300"/>
        <v>3pm-6pm</v>
      </c>
      <c r="AM236" t="str">
        <f t="shared" si="301"/>
        <v>3pm-6pm</v>
      </c>
      <c r="AN236" t="str">
        <f t="shared" si="302"/>
        <v>3pm-6pm</v>
      </c>
      <c r="AO236" t="str">
        <f t="shared" si="303"/>
        <v>3pm-6pm</v>
      </c>
      <c r="AP236" t="str">
        <f t="shared" si="304"/>
        <v>3pm-6pm</v>
      </c>
      <c r="AQ236" t="str">
        <f t="shared" si="305"/>
        <v>3pm-6pm</v>
      </c>
      <c r="AR236" s="13" t="s">
        <v>952</v>
      </c>
      <c r="AV236" s="4" t="s">
        <v>28</v>
      </c>
      <c r="AW236" s="4" t="s">
        <v>28</v>
      </c>
      <c r="AX236" s="8" t="str">
        <f t="shared" si="30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6" t="str">
        <f t="shared" si="307"/>
        <v/>
      </c>
      <c r="AZ236" t="str">
        <f t="shared" si="308"/>
        <v/>
      </c>
      <c r="BA236" t="str">
        <f t="shared" si="309"/>
        <v/>
      </c>
      <c r="BB236" t="str">
        <f t="shared" si="310"/>
        <v>&lt;img src=@img/drinkicon.png@&gt;</v>
      </c>
      <c r="BC236" t="str">
        <f t="shared" si="311"/>
        <v>&lt;img src=@img/foodicon.png@&gt;</v>
      </c>
      <c r="BD236" t="str">
        <f t="shared" si="312"/>
        <v>&lt;img src=@img/drinkicon.png@&gt;&lt;img src=@img/foodicon.png@&gt;</v>
      </c>
      <c r="BE236" t="str">
        <f t="shared" si="313"/>
        <v>drink food  med aurora</v>
      </c>
      <c r="BF236" t="str">
        <f t="shared" si="314"/>
        <v>Aurora</v>
      </c>
      <c r="BG236">
        <v>39.605943000000003</v>
      </c>
      <c r="BH236">
        <v>-104.708513</v>
      </c>
      <c r="BI236" t="str">
        <f t="shared" si="315"/>
        <v>[39.605943,-104.708513],</v>
      </c>
      <c r="BK236" t="str">
        <f>IF(BJ236&gt;0,"&lt;img src=@img/kidicon.png@&gt;","")</f>
        <v/>
      </c>
    </row>
    <row r="237" spans="2:64" ht="18.75" customHeight="1">
      <c r="B237" t="s">
        <v>210</v>
      </c>
      <c r="C237" t="s">
        <v>613</v>
      </c>
      <c r="E237" t="s">
        <v>1049</v>
      </c>
      <c r="G237" t="s">
        <v>583</v>
      </c>
      <c r="J237" t="s">
        <v>418</v>
      </c>
      <c r="K237" t="s">
        <v>413</v>
      </c>
      <c r="L237" t="s">
        <v>418</v>
      </c>
      <c r="M237" t="s">
        <v>413</v>
      </c>
      <c r="N237" t="s">
        <v>418</v>
      </c>
      <c r="O237" t="s">
        <v>413</v>
      </c>
      <c r="P237" t="s">
        <v>418</v>
      </c>
      <c r="Q237" t="s">
        <v>413</v>
      </c>
      <c r="R237" t="s">
        <v>418</v>
      </c>
      <c r="S237" t="s">
        <v>413</v>
      </c>
      <c r="V237" t="s">
        <v>379</v>
      </c>
      <c r="W237" t="str">
        <f t="shared" si="285"/>
        <v/>
      </c>
      <c r="X237" t="str">
        <f t="shared" si="286"/>
        <v/>
      </c>
      <c r="Y237">
        <f t="shared" si="287"/>
        <v>16</v>
      </c>
      <c r="Z237">
        <f t="shared" si="288"/>
        <v>18</v>
      </c>
      <c r="AA237">
        <f t="shared" si="289"/>
        <v>16</v>
      </c>
      <c r="AB237">
        <f t="shared" si="290"/>
        <v>18</v>
      </c>
      <c r="AC237">
        <f t="shared" si="291"/>
        <v>16</v>
      </c>
      <c r="AD237">
        <f t="shared" si="292"/>
        <v>18</v>
      </c>
      <c r="AE237">
        <f t="shared" si="293"/>
        <v>16</v>
      </c>
      <c r="AF237">
        <f t="shared" si="294"/>
        <v>18</v>
      </c>
      <c r="AG237">
        <f t="shared" si="295"/>
        <v>16</v>
      </c>
      <c r="AH237">
        <f t="shared" si="296"/>
        <v>18</v>
      </c>
      <c r="AI237" t="str">
        <f t="shared" si="297"/>
        <v/>
      </c>
      <c r="AJ237" t="str">
        <f t="shared" si="298"/>
        <v/>
      </c>
      <c r="AK237" t="str">
        <f t="shared" si="299"/>
        <v/>
      </c>
      <c r="AL237" t="str">
        <f t="shared" si="300"/>
        <v>4pm-6pm</v>
      </c>
      <c r="AM237" t="str">
        <f t="shared" si="301"/>
        <v>4pm-6pm</v>
      </c>
      <c r="AN237" t="str">
        <f t="shared" si="302"/>
        <v>4pm-6pm</v>
      </c>
      <c r="AO237" t="str">
        <f t="shared" si="303"/>
        <v>4pm-6pm</v>
      </c>
      <c r="AP237" t="str">
        <f t="shared" si="304"/>
        <v>4pm-6pm</v>
      </c>
      <c r="AQ237" t="str">
        <f t="shared" si="305"/>
        <v/>
      </c>
      <c r="AR237" t="s">
        <v>762</v>
      </c>
      <c r="AV237" t="s">
        <v>28</v>
      </c>
      <c r="AW237" t="s">
        <v>28</v>
      </c>
      <c r="AX237" s="8" t="str">
        <f t="shared" si="30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7" t="str">
        <f t="shared" si="307"/>
        <v/>
      </c>
      <c r="AZ237" t="str">
        <f t="shared" si="308"/>
        <v/>
      </c>
      <c r="BA237" t="str">
        <f t="shared" si="309"/>
        <v/>
      </c>
      <c r="BB237" t="str">
        <f t="shared" si="310"/>
        <v>&lt;img src=@img/drinkicon.png@&gt;</v>
      </c>
      <c r="BC237" t="str">
        <f t="shared" si="311"/>
        <v>&lt;img src=@img/foodicon.png@&gt;</v>
      </c>
      <c r="BD237" t="str">
        <f t="shared" si="312"/>
        <v>&lt;img src=@img/drinkicon.png@&gt;&lt;img src=@img/foodicon.png@&gt;</v>
      </c>
      <c r="BE237" t="str">
        <f t="shared" si="313"/>
        <v>drink food  med larimer</v>
      </c>
      <c r="BF237" t="str">
        <f t="shared" si="314"/>
        <v>Larimer Square</v>
      </c>
      <c r="BG237">
        <v>39.747565999999999</v>
      </c>
      <c r="BH237">
        <v>-104.999121</v>
      </c>
      <c r="BI237" t="str">
        <f t="shared" si="315"/>
        <v>[39.747566,-104.999121],</v>
      </c>
      <c r="BK237" t="str">
        <f>IF(BJ237&gt;0,"&lt;img src=@img/kidicon.png@&gt;","")</f>
        <v/>
      </c>
      <c r="BL237" s="7"/>
    </row>
    <row r="238" spans="2:64" ht="18.75" customHeight="1">
      <c r="B238" t="s">
        <v>908</v>
      </c>
      <c r="C238" t="s">
        <v>812</v>
      </c>
      <c r="E238" t="s">
        <v>1049</v>
      </c>
      <c r="G238" s="8" t="s">
        <v>909</v>
      </c>
      <c r="W238" t="str">
        <f t="shared" si="285"/>
        <v/>
      </c>
      <c r="X238" t="str">
        <f t="shared" si="286"/>
        <v/>
      </c>
      <c r="Y238" t="str">
        <f t="shared" si="287"/>
        <v/>
      </c>
      <c r="Z238" t="str">
        <f t="shared" si="288"/>
        <v/>
      </c>
      <c r="AA238" t="str">
        <f t="shared" si="289"/>
        <v/>
      </c>
      <c r="AB238" t="str">
        <f t="shared" si="290"/>
        <v/>
      </c>
      <c r="AC238" t="str">
        <f t="shared" si="291"/>
        <v/>
      </c>
      <c r="AD238" t="str">
        <f t="shared" si="292"/>
        <v/>
      </c>
      <c r="AE238" t="str">
        <f t="shared" si="293"/>
        <v/>
      </c>
      <c r="AF238" t="str">
        <f t="shared" si="294"/>
        <v/>
      </c>
      <c r="AG238" t="str">
        <f t="shared" si="295"/>
        <v/>
      </c>
      <c r="AH238" t="str">
        <f t="shared" si="296"/>
        <v/>
      </c>
      <c r="AI238" t="str">
        <f t="shared" si="297"/>
        <v/>
      </c>
      <c r="AJ238" t="str">
        <f t="shared" si="298"/>
        <v/>
      </c>
      <c r="AK238" t="str">
        <f t="shared" si="299"/>
        <v/>
      </c>
      <c r="AL238" t="str">
        <f t="shared" si="300"/>
        <v/>
      </c>
      <c r="AM238" t="str">
        <f t="shared" si="301"/>
        <v/>
      </c>
      <c r="AN238" t="str">
        <f t="shared" si="302"/>
        <v/>
      </c>
      <c r="AO238" t="str">
        <f t="shared" si="303"/>
        <v/>
      </c>
      <c r="AP238" t="str">
        <f t="shared" si="304"/>
        <v/>
      </c>
      <c r="AQ238" t="str">
        <f t="shared" si="305"/>
        <v/>
      </c>
      <c r="AR238" t="s">
        <v>1010</v>
      </c>
      <c r="AV238" s="4" t="s">
        <v>29</v>
      </c>
      <c r="AW238" s="4" t="s">
        <v>29</v>
      </c>
      <c r="AX238" s="8" t="str">
        <f t="shared" si="30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8" t="str">
        <f t="shared" si="307"/>
        <v/>
      </c>
      <c r="AZ238" t="str">
        <f t="shared" si="308"/>
        <v/>
      </c>
      <c r="BA238" t="str">
        <f t="shared" si="309"/>
        <v/>
      </c>
      <c r="BB238" t="str">
        <f t="shared" si="310"/>
        <v/>
      </c>
      <c r="BC238" t="str">
        <f t="shared" si="311"/>
        <v/>
      </c>
      <c r="BD238" t="str">
        <f t="shared" si="312"/>
        <v/>
      </c>
      <c r="BE238" t="str">
        <f t="shared" si="313"/>
        <v xml:space="preserve"> med dtc</v>
      </c>
      <c r="BF238" t="str">
        <f t="shared" si="314"/>
        <v>DTC</v>
      </c>
      <c r="BG238">
        <v>39.617455999999997</v>
      </c>
      <c r="BH238">
        <v>-104.900052</v>
      </c>
      <c r="BI238" t="str">
        <f t="shared" si="315"/>
        <v>[39.617456,-104.900052],</v>
      </c>
      <c r="BK238" t="str">
        <f>IF(BJ238&gt;0,"&lt;img src=@img/kidicon.png@&gt;","")</f>
        <v/>
      </c>
    </row>
    <row r="239" spans="2:64" ht="18.75" customHeight="1">
      <c r="B239" t="s">
        <v>1101</v>
      </c>
      <c r="C239" t="s">
        <v>814</v>
      </c>
      <c r="E239" t="s">
        <v>1050</v>
      </c>
      <c r="G239" t="s">
        <v>1111</v>
      </c>
      <c r="H239">
        <v>1500</v>
      </c>
      <c r="I239">
        <v>2000</v>
      </c>
      <c r="J239">
        <v>1500</v>
      </c>
      <c r="K239">
        <v>2000</v>
      </c>
      <c r="L239">
        <v>1500</v>
      </c>
      <c r="M239">
        <v>2000</v>
      </c>
      <c r="N239">
        <v>1500</v>
      </c>
      <c r="O239">
        <v>2000</v>
      </c>
      <c r="P239">
        <v>1500</v>
      </c>
      <c r="Q239">
        <v>2000</v>
      </c>
      <c r="R239">
        <v>1500</v>
      </c>
      <c r="S239">
        <v>2000</v>
      </c>
      <c r="T239">
        <v>1500</v>
      </c>
      <c r="U239">
        <v>2000</v>
      </c>
      <c r="V239" t="s">
        <v>1237</v>
      </c>
      <c r="W239">
        <f t="shared" si="285"/>
        <v>15</v>
      </c>
      <c r="X239">
        <f t="shared" si="286"/>
        <v>20</v>
      </c>
      <c r="Y239">
        <f t="shared" si="287"/>
        <v>15</v>
      </c>
      <c r="Z239">
        <f t="shared" si="288"/>
        <v>20</v>
      </c>
      <c r="AA239">
        <f t="shared" si="289"/>
        <v>15</v>
      </c>
      <c r="AB239">
        <f t="shared" si="290"/>
        <v>20</v>
      </c>
      <c r="AC239">
        <f t="shared" si="291"/>
        <v>15</v>
      </c>
      <c r="AD239">
        <f t="shared" si="292"/>
        <v>20</v>
      </c>
      <c r="AE239">
        <f t="shared" si="293"/>
        <v>15</v>
      </c>
      <c r="AF239">
        <f t="shared" si="294"/>
        <v>20</v>
      </c>
      <c r="AG239">
        <f t="shared" si="295"/>
        <v>15</v>
      </c>
      <c r="AH239">
        <f t="shared" si="296"/>
        <v>20</v>
      </c>
      <c r="AI239">
        <f t="shared" si="297"/>
        <v>15</v>
      </c>
      <c r="AJ239">
        <f t="shared" si="298"/>
        <v>20</v>
      </c>
      <c r="AK239" t="str">
        <f t="shared" si="299"/>
        <v>3pm-8pm</v>
      </c>
      <c r="AL239" t="str">
        <f t="shared" si="300"/>
        <v>3pm-8pm</v>
      </c>
      <c r="AM239" t="str">
        <f t="shared" si="301"/>
        <v>3pm-8pm</v>
      </c>
      <c r="AN239" t="str">
        <f t="shared" si="302"/>
        <v>3pm-8pm</v>
      </c>
      <c r="AO239" t="str">
        <f t="shared" si="303"/>
        <v>3pm-8pm</v>
      </c>
      <c r="AP239" t="str">
        <f t="shared" si="304"/>
        <v>3pm-8pm</v>
      </c>
      <c r="AQ239" t="str">
        <f t="shared" si="305"/>
        <v>3pm-8pm</v>
      </c>
      <c r="AR239" t="s">
        <v>1107</v>
      </c>
      <c r="AV239" s="4" t="s">
        <v>28</v>
      </c>
      <c r="AW239" s="4" t="s">
        <v>29</v>
      </c>
      <c r="AX239" s="8" t="str">
        <f t="shared" si="30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9" t="str">
        <f t="shared" si="307"/>
        <v/>
      </c>
      <c r="AZ239" t="str">
        <f t="shared" si="308"/>
        <v/>
      </c>
      <c r="BA239" t="str">
        <f t="shared" si="309"/>
        <v/>
      </c>
      <c r="BB239" t="str">
        <f t="shared" si="310"/>
        <v>&lt;img src=@img/drinkicon.png@&gt;</v>
      </c>
      <c r="BC239" t="str">
        <f t="shared" si="311"/>
        <v/>
      </c>
      <c r="BD239" t="str">
        <f t="shared" si="312"/>
        <v>&lt;img src=@img/drinkicon.png@&gt;</v>
      </c>
      <c r="BE239" t="str">
        <f t="shared" si="313"/>
        <v>drink  high five</v>
      </c>
      <c r="BF239" t="str">
        <f t="shared" si="314"/>
        <v>Five Points</v>
      </c>
      <c r="BG239">
        <v>39.753306000000002</v>
      </c>
      <c r="BH239">
        <v>-104.996116</v>
      </c>
      <c r="BI239" t="str">
        <f t="shared" si="315"/>
        <v>[39.753306,-104.996116],</v>
      </c>
    </row>
    <row r="240" spans="2:64" ht="18.75" customHeight="1">
      <c r="B240" t="s">
        <v>211</v>
      </c>
      <c r="C240" t="s">
        <v>812</v>
      </c>
      <c r="E240" t="s">
        <v>1050</v>
      </c>
      <c r="G240" t="s">
        <v>584</v>
      </c>
      <c r="J240" t="s">
        <v>411</v>
      </c>
      <c r="K240" t="s">
        <v>413</v>
      </c>
      <c r="L240" t="s">
        <v>411</v>
      </c>
      <c r="M240" t="s">
        <v>413</v>
      </c>
      <c r="N240" t="s">
        <v>411</v>
      </c>
      <c r="O240" t="s">
        <v>413</v>
      </c>
      <c r="P240" t="s">
        <v>411</v>
      </c>
      <c r="Q240" t="s">
        <v>413</v>
      </c>
      <c r="R240" t="s">
        <v>411</v>
      </c>
      <c r="S240" t="s">
        <v>413</v>
      </c>
      <c r="V240" t="s">
        <v>380</v>
      </c>
      <c r="W240" t="str">
        <f t="shared" si="285"/>
        <v/>
      </c>
      <c r="X240" t="str">
        <f t="shared" si="286"/>
        <v/>
      </c>
      <c r="Y240">
        <f t="shared" si="287"/>
        <v>15</v>
      </c>
      <c r="Z240">
        <f t="shared" si="288"/>
        <v>18</v>
      </c>
      <c r="AA240">
        <f t="shared" si="289"/>
        <v>15</v>
      </c>
      <c r="AB240">
        <f t="shared" si="290"/>
        <v>18</v>
      </c>
      <c r="AC240">
        <f t="shared" si="291"/>
        <v>15</v>
      </c>
      <c r="AD240">
        <f t="shared" si="292"/>
        <v>18</v>
      </c>
      <c r="AE240">
        <f t="shared" si="293"/>
        <v>15</v>
      </c>
      <c r="AF240">
        <f t="shared" si="294"/>
        <v>18</v>
      </c>
      <c r="AG240">
        <f t="shared" si="295"/>
        <v>15</v>
      </c>
      <c r="AH240">
        <f t="shared" si="296"/>
        <v>18</v>
      </c>
      <c r="AI240" t="str">
        <f t="shared" si="297"/>
        <v/>
      </c>
      <c r="AJ240" t="str">
        <f t="shared" si="298"/>
        <v/>
      </c>
      <c r="AK240" t="str">
        <f t="shared" si="299"/>
        <v/>
      </c>
      <c r="AL240" t="str">
        <f t="shared" si="300"/>
        <v>3pm-6pm</v>
      </c>
      <c r="AM240" t="str">
        <f t="shared" si="301"/>
        <v>3pm-6pm</v>
      </c>
      <c r="AN240" t="str">
        <f t="shared" si="302"/>
        <v>3pm-6pm</v>
      </c>
      <c r="AO240" t="str">
        <f t="shared" si="303"/>
        <v>3pm-6pm</v>
      </c>
      <c r="AP240" t="str">
        <f t="shared" si="304"/>
        <v>3pm-6pm</v>
      </c>
      <c r="AQ240" t="str">
        <f t="shared" si="305"/>
        <v/>
      </c>
      <c r="AR240" t="s">
        <v>763</v>
      </c>
      <c r="AS240" t="s">
        <v>408</v>
      </c>
      <c r="AV240" t="s">
        <v>28</v>
      </c>
      <c r="AW240" t="s">
        <v>28</v>
      </c>
      <c r="AX240" s="8" t="str">
        <f t="shared" si="30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0" t="str">
        <f t="shared" si="307"/>
        <v>&lt;img src=@img/outdoor.png@&gt;</v>
      </c>
      <c r="AZ240" t="str">
        <f t="shared" si="308"/>
        <v/>
      </c>
      <c r="BA240" t="str">
        <f t="shared" si="309"/>
        <v/>
      </c>
      <c r="BB240" t="str">
        <f t="shared" si="310"/>
        <v>&lt;img src=@img/drinkicon.png@&gt;</v>
      </c>
      <c r="BC240" t="str">
        <f t="shared" si="311"/>
        <v>&lt;img src=@img/foodicon.png@&gt;</v>
      </c>
      <c r="BD240" t="str">
        <f t="shared" si="312"/>
        <v>&lt;img src=@img/outdoor.png@&gt;&lt;img src=@img/drinkicon.png@&gt;&lt;img src=@img/foodicon.png@&gt;</v>
      </c>
      <c r="BE240" t="str">
        <f t="shared" si="313"/>
        <v>outdoor drink food  high dtc</v>
      </c>
      <c r="BF240" t="str">
        <f t="shared" si="314"/>
        <v>DTC</v>
      </c>
      <c r="BG240">
        <v>39.625109999999999</v>
      </c>
      <c r="BH240">
        <v>-104.900154</v>
      </c>
      <c r="BI240" t="str">
        <f t="shared" si="315"/>
        <v>[39.62511,-104.900154],</v>
      </c>
      <c r="BK240" t="str">
        <f>IF(BJ240&gt;0,"&lt;img src=@img/kidicon.png@&gt;","")</f>
        <v/>
      </c>
      <c r="BL240" s="7"/>
    </row>
    <row r="241" spans="2:64" ht="18.75" customHeight="1">
      <c r="B241" t="s">
        <v>141</v>
      </c>
      <c r="C241" t="s">
        <v>612</v>
      </c>
      <c r="E241" t="s">
        <v>1049</v>
      </c>
      <c r="G241" t="s">
        <v>514</v>
      </c>
      <c r="H241" t="s">
        <v>429</v>
      </c>
      <c r="I241" t="s">
        <v>413</v>
      </c>
      <c r="L241" t="s">
        <v>411</v>
      </c>
      <c r="M241" t="s">
        <v>413</v>
      </c>
      <c r="N241" t="s">
        <v>411</v>
      </c>
      <c r="O241" t="s">
        <v>413</v>
      </c>
      <c r="P241" t="s">
        <v>411</v>
      </c>
      <c r="Q241" t="s">
        <v>413</v>
      </c>
      <c r="R241" t="s">
        <v>411</v>
      </c>
      <c r="S241" t="s">
        <v>413</v>
      </c>
      <c r="T241" t="s">
        <v>429</v>
      </c>
      <c r="U241" t="s">
        <v>413</v>
      </c>
      <c r="V241" t="s">
        <v>338</v>
      </c>
      <c r="W241">
        <f t="shared" si="285"/>
        <v>15.3</v>
      </c>
      <c r="X241">
        <f t="shared" si="286"/>
        <v>18</v>
      </c>
      <c r="Y241" t="str">
        <f t="shared" si="287"/>
        <v/>
      </c>
      <c r="Z241" t="str">
        <f t="shared" si="288"/>
        <v/>
      </c>
      <c r="AA241">
        <f t="shared" si="289"/>
        <v>15</v>
      </c>
      <c r="AB241">
        <f t="shared" si="290"/>
        <v>18</v>
      </c>
      <c r="AC241">
        <f t="shared" si="291"/>
        <v>15</v>
      </c>
      <c r="AD241">
        <f t="shared" si="292"/>
        <v>18</v>
      </c>
      <c r="AE241">
        <f t="shared" si="293"/>
        <v>15</v>
      </c>
      <c r="AF241">
        <f t="shared" si="294"/>
        <v>18</v>
      </c>
      <c r="AG241">
        <f t="shared" si="295"/>
        <v>15</v>
      </c>
      <c r="AH241">
        <f t="shared" si="296"/>
        <v>18</v>
      </c>
      <c r="AI241">
        <f t="shared" si="297"/>
        <v>15.3</v>
      </c>
      <c r="AJ241">
        <f t="shared" si="298"/>
        <v>18</v>
      </c>
      <c r="AK241" t="str">
        <f t="shared" si="299"/>
        <v>3.3pm-6pm</v>
      </c>
      <c r="AL241" t="str">
        <f t="shared" si="300"/>
        <v/>
      </c>
      <c r="AM241" t="str">
        <f t="shared" si="301"/>
        <v>3pm-6pm</v>
      </c>
      <c r="AN241" t="str">
        <f t="shared" si="302"/>
        <v>3pm-6pm</v>
      </c>
      <c r="AO241" t="str">
        <f t="shared" si="303"/>
        <v>3pm-6pm</v>
      </c>
      <c r="AP241" t="str">
        <f t="shared" si="304"/>
        <v>3pm-6pm</v>
      </c>
      <c r="AQ241" t="str">
        <f t="shared" si="305"/>
        <v>3.3pm-6pm</v>
      </c>
      <c r="AR241" s="1" t="s">
        <v>693</v>
      </c>
      <c r="AV241" s="4" t="s">
        <v>28</v>
      </c>
      <c r="AW241" s="4" t="s">
        <v>28</v>
      </c>
      <c r="AX241" s="8" t="str">
        <f t="shared" si="30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1" t="str">
        <f t="shared" si="307"/>
        <v/>
      </c>
      <c r="AZ241" t="str">
        <f t="shared" si="308"/>
        <v/>
      </c>
      <c r="BA241" t="str">
        <f t="shared" si="309"/>
        <v/>
      </c>
      <c r="BB241" t="str">
        <f t="shared" si="310"/>
        <v>&lt;img src=@img/drinkicon.png@&gt;</v>
      </c>
      <c r="BC241" t="str">
        <f t="shared" si="311"/>
        <v>&lt;img src=@img/foodicon.png@&gt;</v>
      </c>
      <c r="BD241" t="str">
        <f t="shared" si="312"/>
        <v>&lt;img src=@img/drinkicon.png@&gt;&lt;img src=@img/foodicon.png@&gt;</v>
      </c>
      <c r="BE241" t="str">
        <f t="shared" si="313"/>
        <v>drink food  med city</v>
      </c>
      <c r="BF241" t="str">
        <f t="shared" si="314"/>
        <v>City Park</v>
      </c>
      <c r="BG241">
        <v>39.735013000000002</v>
      </c>
      <c r="BH241">
        <v>-104.95613400000001</v>
      </c>
      <c r="BI241" t="str">
        <f t="shared" si="315"/>
        <v>[39.735013,-104.956134],</v>
      </c>
      <c r="BK241" t="str">
        <f>IF(BJ241&gt;0,"&lt;img src=@img/kidicon.png@&gt;","")</f>
        <v/>
      </c>
      <c r="BL241" s="7"/>
    </row>
    <row r="242" spans="2:64" ht="18.75" customHeight="1">
      <c r="B242" t="s">
        <v>1090</v>
      </c>
      <c r="C242" t="s">
        <v>297</v>
      </c>
      <c r="E242" t="s">
        <v>1049</v>
      </c>
      <c r="G242" s="16" t="s">
        <v>1091</v>
      </c>
      <c r="W242" t="str">
        <f t="shared" si="285"/>
        <v/>
      </c>
      <c r="X242" t="str">
        <f t="shared" si="286"/>
        <v/>
      </c>
      <c r="Y242" t="str">
        <f t="shared" si="287"/>
        <v/>
      </c>
      <c r="Z242" t="str">
        <f t="shared" si="288"/>
        <v/>
      </c>
      <c r="AA242" t="str">
        <f t="shared" si="289"/>
        <v/>
      </c>
      <c r="AB242" t="str">
        <f t="shared" si="290"/>
        <v/>
      </c>
      <c r="AC242" t="str">
        <f t="shared" si="291"/>
        <v/>
      </c>
      <c r="AD242" t="str">
        <f t="shared" si="292"/>
        <v/>
      </c>
      <c r="AE242" t="str">
        <f t="shared" si="293"/>
        <v/>
      </c>
      <c r="AF242" t="str">
        <f t="shared" si="294"/>
        <v/>
      </c>
      <c r="AG242" t="str">
        <f t="shared" si="295"/>
        <v/>
      </c>
      <c r="AH242" t="str">
        <f t="shared" si="296"/>
        <v/>
      </c>
      <c r="AI242" t="str">
        <f t="shared" si="297"/>
        <v/>
      </c>
      <c r="AJ242" t="str">
        <f t="shared" si="298"/>
        <v/>
      </c>
      <c r="AK242" t="str">
        <f t="shared" si="299"/>
        <v/>
      </c>
      <c r="AL242" t="str">
        <f t="shared" si="300"/>
        <v/>
      </c>
      <c r="AM242" t="str">
        <f t="shared" si="301"/>
        <v/>
      </c>
      <c r="AN242" t="str">
        <f t="shared" si="302"/>
        <v/>
      </c>
      <c r="AO242" t="str">
        <f t="shared" si="303"/>
        <v/>
      </c>
      <c r="AP242" t="str">
        <f t="shared" si="304"/>
        <v/>
      </c>
      <c r="AQ242" t="str">
        <f t="shared" si="305"/>
        <v/>
      </c>
      <c r="AR242" s="1" t="s">
        <v>1092</v>
      </c>
      <c r="AV242" s="4" t="s">
        <v>29</v>
      </c>
      <c r="AW242" s="4" t="s">
        <v>29</v>
      </c>
      <c r="AX242" s="8" t="str">
        <f t="shared" si="30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2" t="str">
        <f t="shared" si="307"/>
        <v/>
      </c>
      <c r="AZ242" t="str">
        <f t="shared" si="308"/>
        <v/>
      </c>
      <c r="BA242" t="str">
        <f t="shared" si="309"/>
        <v/>
      </c>
      <c r="BB242" t="str">
        <f t="shared" si="310"/>
        <v/>
      </c>
      <c r="BC242" t="str">
        <f t="shared" si="311"/>
        <v/>
      </c>
      <c r="BD242" t="str">
        <f t="shared" si="312"/>
        <v/>
      </c>
      <c r="BE242" t="str">
        <f t="shared" si="313"/>
        <v xml:space="preserve"> med Downtown</v>
      </c>
      <c r="BF242" t="str">
        <f t="shared" si="314"/>
        <v>Downtown</v>
      </c>
      <c r="BG242">
        <v>39.744109999999999</v>
      </c>
      <c r="BH242">
        <v>-104.9876</v>
      </c>
      <c r="BI242" t="str">
        <f t="shared" si="315"/>
        <v>[39.74411,-104.9876],</v>
      </c>
      <c r="BL242" s="7"/>
    </row>
    <row r="243" spans="2:64" ht="18.75" customHeight="1">
      <c r="B243" t="s">
        <v>882</v>
      </c>
      <c r="C243" t="s">
        <v>814</v>
      </c>
      <c r="E243" t="s">
        <v>1049</v>
      </c>
      <c r="G243" s="8" t="s">
        <v>883</v>
      </c>
      <c r="H243">
        <v>1000</v>
      </c>
      <c r="I243">
        <v>2400</v>
      </c>
      <c r="J243">
        <v>1600</v>
      </c>
      <c r="K243">
        <v>1900</v>
      </c>
      <c r="L243">
        <v>1600</v>
      </c>
      <c r="M243">
        <v>1900</v>
      </c>
      <c r="N243">
        <v>1600</v>
      </c>
      <c r="O243">
        <v>1900</v>
      </c>
      <c r="P243">
        <v>1600</v>
      </c>
      <c r="Q243">
        <v>1900</v>
      </c>
      <c r="R243">
        <v>1600</v>
      </c>
      <c r="S243">
        <v>1900</v>
      </c>
      <c r="T243">
        <v>1600</v>
      </c>
      <c r="U243">
        <v>1900</v>
      </c>
      <c r="V243" t="s">
        <v>992</v>
      </c>
      <c r="W243">
        <f t="shared" si="285"/>
        <v>10</v>
      </c>
      <c r="X243">
        <f t="shared" si="286"/>
        <v>24</v>
      </c>
      <c r="Y243">
        <f t="shared" si="287"/>
        <v>16</v>
      </c>
      <c r="Z243">
        <f t="shared" si="288"/>
        <v>19</v>
      </c>
      <c r="AA243">
        <f t="shared" si="289"/>
        <v>16</v>
      </c>
      <c r="AB243">
        <f t="shared" si="290"/>
        <v>19</v>
      </c>
      <c r="AC243">
        <f t="shared" si="291"/>
        <v>16</v>
      </c>
      <c r="AD243">
        <f t="shared" si="292"/>
        <v>19</v>
      </c>
      <c r="AE243">
        <f t="shared" si="293"/>
        <v>16</v>
      </c>
      <c r="AF243">
        <f t="shared" si="294"/>
        <v>19</v>
      </c>
      <c r="AG243">
        <f t="shared" si="295"/>
        <v>16</v>
      </c>
      <c r="AH243">
        <f t="shared" si="296"/>
        <v>19</v>
      </c>
      <c r="AI243">
        <f t="shared" si="297"/>
        <v>16</v>
      </c>
      <c r="AJ243">
        <f t="shared" si="298"/>
        <v>19</v>
      </c>
      <c r="AK243" t="str">
        <f t="shared" si="299"/>
        <v>10am-12am</v>
      </c>
      <c r="AL243" t="str">
        <f t="shared" si="300"/>
        <v>4pm-7pm</v>
      </c>
      <c r="AM243" t="str">
        <f t="shared" si="301"/>
        <v>4pm-7pm</v>
      </c>
      <c r="AN243" t="str">
        <f t="shared" si="302"/>
        <v>4pm-7pm</v>
      </c>
      <c r="AO243" t="str">
        <f t="shared" si="303"/>
        <v>4pm-7pm</v>
      </c>
      <c r="AP243" t="str">
        <f t="shared" si="304"/>
        <v>4pm-7pm</v>
      </c>
      <c r="AQ243" t="str">
        <f t="shared" si="305"/>
        <v>4pm-7pm</v>
      </c>
      <c r="AR243" t="s">
        <v>991</v>
      </c>
      <c r="AV243" s="4" t="s">
        <v>28</v>
      </c>
      <c r="AW243" s="4" t="s">
        <v>28</v>
      </c>
      <c r="AX243" s="8" t="str">
        <f t="shared" si="30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3" t="str">
        <f t="shared" si="307"/>
        <v/>
      </c>
      <c r="AZ243" t="str">
        <f t="shared" si="308"/>
        <v/>
      </c>
      <c r="BA243" t="str">
        <f t="shared" si="309"/>
        <v/>
      </c>
      <c r="BB243" t="str">
        <f t="shared" si="310"/>
        <v>&lt;img src=@img/drinkicon.png@&gt;</v>
      </c>
      <c r="BC243" t="str">
        <f t="shared" si="311"/>
        <v>&lt;img src=@img/foodicon.png@&gt;</v>
      </c>
      <c r="BD243" t="str">
        <f t="shared" si="312"/>
        <v>&lt;img src=@img/drinkicon.png@&gt;&lt;img src=@img/foodicon.png@&gt;</v>
      </c>
      <c r="BE243" t="str">
        <f t="shared" si="313"/>
        <v>drink food  med five</v>
      </c>
      <c r="BF243" t="str">
        <f t="shared" si="314"/>
        <v>Five Points</v>
      </c>
      <c r="BG243">
        <v>39.753430000000002</v>
      </c>
      <c r="BH243">
        <v>-104.991437</v>
      </c>
      <c r="BI243" t="str">
        <f t="shared" si="315"/>
        <v>[39.75343,-104.991437],</v>
      </c>
      <c r="BK243" t="str">
        <f t="shared" ref="BK243:BK249" si="317">IF(BJ243&gt;0,"&lt;img src=@img/kidicon.png@&gt;","")</f>
        <v/>
      </c>
    </row>
    <row r="244" spans="2:64" ht="18.75" customHeight="1">
      <c r="B244" t="s">
        <v>142</v>
      </c>
      <c r="C244" t="s">
        <v>313</v>
      </c>
      <c r="E244" t="s">
        <v>1050</v>
      </c>
      <c r="G244" t="s">
        <v>515</v>
      </c>
      <c r="H244" t="s">
        <v>418</v>
      </c>
      <c r="I244" t="s">
        <v>414</v>
      </c>
      <c r="J244" t="s">
        <v>418</v>
      </c>
      <c r="K244" t="s">
        <v>414</v>
      </c>
      <c r="L244" t="s">
        <v>418</v>
      </c>
      <c r="M244" t="s">
        <v>414</v>
      </c>
      <c r="N244" t="s">
        <v>418</v>
      </c>
      <c r="O244" t="s">
        <v>414</v>
      </c>
      <c r="P244" t="s">
        <v>418</v>
      </c>
      <c r="Q244" t="s">
        <v>414</v>
      </c>
      <c r="R244" t="s">
        <v>418</v>
      </c>
      <c r="S244" t="s">
        <v>414</v>
      </c>
      <c r="T244" t="s">
        <v>418</v>
      </c>
      <c r="U244" t="s">
        <v>414</v>
      </c>
      <c r="V244" t="s">
        <v>339</v>
      </c>
      <c r="W244">
        <f t="shared" si="285"/>
        <v>16</v>
      </c>
      <c r="X244">
        <f t="shared" si="286"/>
        <v>19</v>
      </c>
      <c r="Y244">
        <f t="shared" si="287"/>
        <v>16</v>
      </c>
      <c r="Z244">
        <f t="shared" si="288"/>
        <v>19</v>
      </c>
      <c r="AA244">
        <f t="shared" si="289"/>
        <v>16</v>
      </c>
      <c r="AB244">
        <f t="shared" si="290"/>
        <v>19</v>
      </c>
      <c r="AC244">
        <f t="shared" si="291"/>
        <v>16</v>
      </c>
      <c r="AD244">
        <f t="shared" si="292"/>
        <v>19</v>
      </c>
      <c r="AE244">
        <f t="shared" si="293"/>
        <v>16</v>
      </c>
      <c r="AF244">
        <f t="shared" si="294"/>
        <v>19</v>
      </c>
      <c r="AG244">
        <f t="shared" si="295"/>
        <v>16</v>
      </c>
      <c r="AH244">
        <f t="shared" si="296"/>
        <v>19</v>
      </c>
      <c r="AI244">
        <f t="shared" si="297"/>
        <v>16</v>
      </c>
      <c r="AJ244">
        <f t="shared" si="298"/>
        <v>19</v>
      </c>
      <c r="AK244" t="str">
        <f t="shared" si="299"/>
        <v>4pm-7pm</v>
      </c>
      <c r="AL244" t="str">
        <f t="shared" si="300"/>
        <v>4pm-7pm</v>
      </c>
      <c r="AM244" t="str">
        <f t="shared" si="301"/>
        <v>4pm-7pm</v>
      </c>
      <c r="AN244" t="str">
        <f t="shared" si="302"/>
        <v>4pm-7pm</v>
      </c>
      <c r="AO244" t="str">
        <f t="shared" si="303"/>
        <v>4pm-7pm</v>
      </c>
      <c r="AP244" t="str">
        <f t="shared" si="304"/>
        <v>4pm-7pm</v>
      </c>
      <c r="AQ244" t="str">
        <f t="shared" si="305"/>
        <v>4pm-7pm</v>
      </c>
      <c r="AR244" t="s">
        <v>694</v>
      </c>
      <c r="AV244" s="4" t="s">
        <v>28</v>
      </c>
      <c r="AW244" s="4" t="s">
        <v>28</v>
      </c>
      <c r="AX244" s="8" t="str">
        <f t="shared" si="30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4" t="str">
        <f t="shared" si="307"/>
        <v/>
      </c>
      <c r="AZ244" t="str">
        <f t="shared" si="308"/>
        <v/>
      </c>
      <c r="BA244" t="str">
        <f t="shared" si="309"/>
        <v/>
      </c>
      <c r="BB244" t="str">
        <f t="shared" si="310"/>
        <v>&lt;img src=@img/drinkicon.png@&gt;</v>
      </c>
      <c r="BC244" t="str">
        <f t="shared" si="311"/>
        <v>&lt;img src=@img/foodicon.png@&gt;</v>
      </c>
      <c r="BD244" t="str">
        <f t="shared" si="312"/>
        <v>&lt;img src=@img/drinkicon.png@&gt;&lt;img src=@img/foodicon.png@&gt;</v>
      </c>
      <c r="BE244" t="str">
        <f t="shared" si="313"/>
        <v>drink food  high Lakewood</v>
      </c>
      <c r="BF244" t="str">
        <f t="shared" si="314"/>
        <v>Lakewood</v>
      </c>
      <c r="BG244">
        <v>39.726702000000003</v>
      </c>
      <c r="BH244">
        <v>-105.132611</v>
      </c>
      <c r="BI244" t="str">
        <f t="shared" si="315"/>
        <v>[39.726702,-105.132611],</v>
      </c>
      <c r="BK244" t="str">
        <f t="shared" si="317"/>
        <v/>
      </c>
      <c r="BL244" s="7"/>
    </row>
    <row r="245" spans="2:64" ht="18.75" customHeight="1">
      <c r="B245" t="s">
        <v>898</v>
      </c>
      <c r="C245" t="s">
        <v>297</v>
      </c>
      <c r="E245" t="s">
        <v>1049</v>
      </c>
      <c r="G245" s="8" t="s">
        <v>899</v>
      </c>
      <c r="W245" t="str">
        <f t="shared" si="285"/>
        <v/>
      </c>
      <c r="X245" t="str">
        <f t="shared" si="286"/>
        <v/>
      </c>
      <c r="Y245" t="str">
        <f t="shared" si="287"/>
        <v/>
      </c>
      <c r="Z245" t="str">
        <f t="shared" si="288"/>
        <v/>
      </c>
      <c r="AA245" t="str">
        <f t="shared" si="289"/>
        <v/>
      </c>
      <c r="AB245" t="str">
        <f t="shared" si="290"/>
        <v/>
      </c>
      <c r="AC245" t="str">
        <f t="shared" si="291"/>
        <v/>
      </c>
      <c r="AD245" t="str">
        <f t="shared" si="292"/>
        <v/>
      </c>
      <c r="AE245" t="str">
        <f t="shared" si="293"/>
        <v/>
      </c>
      <c r="AF245" t="str">
        <f t="shared" si="294"/>
        <v/>
      </c>
      <c r="AG245" t="str">
        <f t="shared" si="295"/>
        <v/>
      </c>
      <c r="AH245" t="str">
        <f t="shared" si="296"/>
        <v/>
      </c>
      <c r="AI245" t="str">
        <f t="shared" si="297"/>
        <v/>
      </c>
      <c r="AJ245" t="str">
        <f t="shared" si="298"/>
        <v/>
      </c>
      <c r="AK245" t="str">
        <f t="shared" si="299"/>
        <v/>
      </c>
      <c r="AL245" t="str">
        <f t="shared" si="300"/>
        <v/>
      </c>
      <c r="AM245" t="str">
        <f t="shared" si="301"/>
        <v/>
      </c>
      <c r="AN245" t="str">
        <f t="shared" si="302"/>
        <v/>
      </c>
      <c r="AO245" t="str">
        <f t="shared" si="303"/>
        <v/>
      </c>
      <c r="AP245" t="str">
        <f t="shared" si="304"/>
        <v/>
      </c>
      <c r="AQ245" t="str">
        <f t="shared" si="305"/>
        <v/>
      </c>
      <c r="AV245" s="4" t="s">
        <v>29</v>
      </c>
      <c r="AW245" s="4" t="s">
        <v>29</v>
      </c>
      <c r="AX245" s="8" t="str">
        <f t="shared" si="30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5" t="str">
        <f t="shared" si="307"/>
        <v/>
      </c>
      <c r="AZ245" t="str">
        <f t="shared" si="308"/>
        <v/>
      </c>
      <c r="BA245" t="str">
        <f t="shared" si="309"/>
        <v/>
      </c>
      <c r="BB245" t="str">
        <f t="shared" si="310"/>
        <v/>
      </c>
      <c r="BC245" t="str">
        <f t="shared" si="311"/>
        <v/>
      </c>
      <c r="BD245" t="str">
        <f t="shared" si="312"/>
        <v/>
      </c>
      <c r="BE245" t="str">
        <f t="shared" si="313"/>
        <v xml:space="preserve"> med Downtown</v>
      </c>
      <c r="BF245" t="str">
        <f t="shared" si="314"/>
        <v>Downtown</v>
      </c>
      <c r="BG245">
        <v>39.744874000000003</v>
      </c>
      <c r="BH245">
        <v>-104.99556800000001</v>
      </c>
      <c r="BI245" t="str">
        <f t="shared" si="315"/>
        <v>[39.744874,-104.995568],</v>
      </c>
      <c r="BK245" t="str">
        <f t="shared" si="317"/>
        <v/>
      </c>
    </row>
    <row r="246" spans="2:64" ht="18.75" customHeight="1">
      <c r="B246" t="s">
        <v>870</v>
      </c>
      <c r="C246" t="s">
        <v>810</v>
      </c>
      <c r="E246" t="s">
        <v>1049</v>
      </c>
      <c r="G246" t="s">
        <v>516</v>
      </c>
      <c r="H246" t="s">
        <v>411</v>
      </c>
      <c r="I246" t="s">
        <v>412</v>
      </c>
      <c r="J246" t="s">
        <v>411</v>
      </c>
      <c r="K246" t="s">
        <v>412</v>
      </c>
      <c r="L246" t="s">
        <v>411</v>
      </c>
      <c r="M246" t="s">
        <v>412</v>
      </c>
      <c r="N246" t="s">
        <v>411</v>
      </c>
      <c r="O246" t="s">
        <v>412</v>
      </c>
      <c r="P246" t="s">
        <v>411</v>
      </c>
      <c r="Q246" t="s">
        <v>412</v>
      </c>
      <c r="R246" t="s">
        <v>411</v>
      </c>
      <c r="S246" t="s">
        <v>412</v>
      </c>
      <c r="T246" t="s">
        <v>411</v>
      </c>
      <c r="U246" t="s">
        <v>412</v>
      </c>
      <c r="V246" t="s">
        <v>340</v>
      </c>
      <c r="W246">
        <f t="shared" si="285"/>
        <v>15</v>
      </c>
      <c r="X246">
        <f t="shared" si="286"/>
        <v>18.3</v>
      </c>
      <c r="Y246">
        <f t="shared" si="287"/>
        <v>15</v>
      </c>
      <c r="Z246">
        <f t="shared" si="288"/>
        <v>18.3</v>
      </c>
      <c r="AA246">
        <f t="shared" si="289"/>
        <v>15</v>
      </c>
      <c r="AB246">
        <f t="shared" si="290"/>
        <v>18.3</v>
      </c>
      <c r="AC246">
        <f t="shared" si="291"/>
        <v>15</v>
      </c>
      <c r="AD246">
        <f t="shared" si="292"/>
        <v>18.3</v>
      </c>
      <c r="AE246">
        <f t="shared" si="293"/>
        <v>15</v>
      </c>
      <c r="AF246">
        <f t="shared" si="294"/>
        <v>18.3</v>
      </c>
      <c r="AG246">
        <f t="shared" si="295"/>
        <v>15</v>
      </c>
      <c r="AH246">
        <f t="shared" si="296"/>
        <v>18.3</v>
      </c>
      <c r="AI246">
        <f t="shared" si="297"/>
        <v>15</v>
      </c>
      <c r="AJ246">
        <f t="shared" si="298"/>
        <v>18.3</v>
      </c>
      <c r="AK246" t="str">
        <f t="shared" si="299"/>
        <v>3pm-6.3pm</v>
      </c>
      <c r="AL246" t="str">
        <f t="shared" si="300"/>
        <v>3pm-6.3pm</v>
      </c>
      <c r="AM246" t="str">
        <f t="shared" si="301"/>
        <v>3pm-6.3pm</v>
      </c>
      <c r="AN246" t="str">
        <f t="shared" si="302"/>
        <v>3pm-6.3pm</v>
      </c>
      <c r="AO246" t="str">
        <f t="shared" si="303"/>
        <v>3pm-6.3pm</v>
      </c>
      <c r="AP246" t="str">
        <f t="shared" si="304"/>
        <v>3pm-6.3pm</v>
      </c>
      <c r="AQ246" t="str">
        <f t="shared" si="305"/>
        <v>3pm-6.3pm</v>
      </c>
      <c r="AR246" s="1" t="s">
        <v>695</v>
      </c>
      <c r="AV246" s="4" t="s">
        <v>28</v>
      </c>
      <c r="AW246" s="4" t="s">
        <v>28</v>
      </c>
      <c r="AX246" s="8" t="str">
        <f t="shared" si="30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6" t="str">
        <f t="shared" si="307"/>
        <v/>
      </c>
      <c r="AZ246" t="str">
        <f t="shared" si="308"/>
        <v/>
      </c>
      <c r="BA246" t="str">
        <f t="shared" si="309"/>
        <v/>
      </c>
      <c r="BB246" t="str">
        <f t="shared" si="310"/>
        <v>&lt;img src=@img/drinkicon.png@&gt;</v>
      </c>
      <c r="BC246" t="str">
        <f t="shared" si="311"/>
        <v>&lt;img src=@img/foodicon.png@&gt;</v>
      </c>
      <c r="BD246" t="str">
        <f t="shared" si="312"/>
        <v>&lt;img src=@img/drinkicon.png@&gt;&lt;img src=@img/foodicon.png@&gt;</v>
      </c>
      <c r="BE246" t="str">
        <f t="shared" si="313"/>
        <v>drink food  med highlands</v>
      </c>
      <c r="BF246" t="str">
        <f t="shared" si="314"/>
        <v>Highlands</v>
      </c>
      <c r="BG246">
        <v>39.742266000000001</v>
      </c>
      <c r="BH246">
        <v>-105.041906</v>
      </c>
      <c r="BI246" t="str">
        <f t="shared" si="315"/>
        <v>[39.742266,-105.041906],</v>
      </c>
      <c r="BK246" t="str">
        <f t="shared" si="317"/>
        <v/>
      </c>
      <c r="BL246" s="7"/>
    </row>
    <row r="247" spans="2:64" ht="18.75" customHeight="1">
      <c r="B247" t="s">
        <v>212</v>
      </c>
      <c r="C247" t="s">
        <v>265</v>
      </c>
      <c r="E247" t="s">
        <v>1049</v>
      </c>
      <c r="G247" t="s">
        <v>585</v>
      </c>
      <c r="J247" t="s">
        <v>418</v>
      </c>
      <c r="K247" t="s">
        <v>413</v>
      </c>
      <c r="L247" t="s">
        <v>418</v>
      </c>
      <c r="M247" t="s">
        <v>413</v>
      </c>
      <c r="N247" t="s">
        <v>418</v>
      </c>
      <c r="O247" t="s">
        <v>413</v>
      </c>
      <c r="P247" t="s">
        <v>418</v>
      </c>
      <c r="Q247" t="s">
        <v>413</v>
      </c>
      <c r="R247" t="s">
        <v>418</v>
      </c>
      <c r="S247" t="s">
        <v>413</v>
      </c>
      <c r="V247" t="s">
        <v>381</v>
      </c>
      <c r="W247" t="str">
        <f t="shared" si="285"/>
        <v/>
      </c>
      <c r="X247" t="str">
        <f t="shared" si="286"/>
        <v/>
      </c>
      <c r="Y247">
        <f t="shared" si="287"/>
        <v>16</v>
      </c>
      <c r="Z247">
        <f t="shared" si="288"/>
        <v>18</v>
      </c>
      <c r="AA247">
        <f t="shared" si="289"/>
        <v>16</v>
      </c>
      <c r="AB247">
        <f t="shared" si="290"/>
        <v>18</v>
      </c>
      <c r="AC247">
        <f t="shared" si="291"/>
        <v>16</v>
      </c>
      <c r="AD247">
        <f t="shared" si="292"/>
        <v>18</v>
      </c>
      <c r="AE247">
        <f t="shared" si="293"/>
        <v>16</v>
      </c>
      <c r="AF247">
        <f t="shared" si="294"/>
        <v>18</v>
      </c>
      <c r="AG247">
        <f t="shared" si="295"/>
        <v>16</v>
      </c>
      <c r="AH247">
        <f t="shared" si="296"/>
        <v>18</v>
      </c>
      <c r="AI247" t="str">
        <f t="shared" si="297"/>
        <v/>
      </c>
      <c r="AJ247" t="str">
        <f t="shared" si="298"/>
        <v/>
      </c>
      <c r="AK247" t="str">
        <f t="shared" si="299"/>
        <v/>
      </c>
      <c r="AL247" t="str">
        <f t="shared" si="300"/>
        <v>4pm-6pm</v>
      </c>
      <c r="AM247" t="str">
        <f t="shared" si="301"/>
        <v>4pm-6pm</v>
      </c>
      <c r="AN247" t="str">
        <f t="shared" si="302"/>
        <v>4pm-6pm</v>
      </c>
      <c r="AO247" t="str">
        <f t="shared" si="303"/>
        <v>4pm-6pm</v>
      </c>
      <c r="AP247" t="str">
        <f t="shared" si="304"/>
        <v>4pm-6pm</v>
      </c>
      <c r="AQ247" t="str">
        <f t="shared" si="305"/>
        <v/>
      </c>
      <c r="AR247" t="s">
        <v>764</v>
      </c>
      <c r="AV247" t="s">
        <v>28</v>
      </c>
      <c r="AW247" t="s">
        <v>28</v>
      </c>
      <c r="AX247" s="8" t="str">
        <f t="shared" si="30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7" t="str">
        <f t="shared" si="307"/>
        <v/>
      </c>
      <c r="AZ247" t="str">
        <f t="shared" si="308"/>
        <v/>
      </c>
      <c r="BA247" t="str">
        <f t="shared" si="309"/>
        <v/>
      </c>
      <c r="BB247" t="str">
        <f t="shared" si="310"/>
        <v>&lt;img src=@img/drinkicon.png@&gt;</v>
      </c>
      <c r="BC247" t="str">
        <f t="shared" si="311"/>
        <v>&lt;img src=@img/foodicon.png@&gt;</v>
      </c>
      <c r="BD247" t="str">
        <f t="shared" si="312"/>
        <v>&lt;img src=@img/drinkicon.png@&gt;&lt;img src=@img/foodicon.png@&gt;</v>
      </c>
      <c r="BE247" t="str">
        <f t="shared" si="313"/>
        <v>drink food  med Baker</v>
      </c>
      <c r="BF247" t="str">
        <f t="shared" si="314"/>
        <v>Baker</v>
      </c>
      <c r="BG247">
        <v>39.713577999999998</v>
      </c>
      <c r="BH247">
        <v>-104.987872</v>
      </c>
      <c r="BI247" t="str">
        <f t="shared" si="315"/>
        <v>[39.713578,-104.987872],</v>
      </c>
      <c r="BK247" t="str">
        <f t="shared" si="317"/>
        <v/>
      </c>
      <c r="BL247" s="7"/>
    </row>
    <row r="248" spans="2:64" ht="18.75" customHeight="1">
      <c r="B248" t="s">
        <v>213</v>
      </c>
      <c r="C248" t="s">
        <v>610</v>
      </c>
      <c r="E248" t="s">
        <v>1049</v>
      </c>
      <c r="G248" t="s">
        <v>586</v>
      </c>
      <c r="J248" t="s">
        <v>421</v>
      </c>
      <c r="K248" t="s">
        <v>414</v>
      </c>
      <c r="L248" t="s">
        <v>421</v>
      </c>
      <c r="M248" t="s">
        <v>414</v>
      </c>
      <c r="N248" t="s">
        <v>421</v>
      </c>
      <c r="O248" t="s">
        <v>414</v>
      </c>
      <c r="P248" t="s">
        <v>421</v>
      </c>
      <c r="Q248" t="s">
        <v>414</v>
      </c>
      <c r="R248" t="s">
        <v>421</v>
      </c>
      <c r="S248" t="s">
        <v>414</v>
      </c>
      <c r="V248" t="s">
        <v>382</v>
      </c>
      <c r="W248" t="str">
        <f t="shared" si="285"/>
        <v/>
      </c>
      <c r="X248" t="str">
        <f t="shared" si="286"/>
        <v/>
      </c>
      <c r="Y248">
        <f t="shared" si="287"/>
        <v>14</v>
      </c>
      <c r="Z248">
        <f t="shared" si="288"/>
        <v>19</v>
      </c>
      <c r="AA248">
        <f t="shared" si="289"/>
        <v>14</v>
      </c>
      <c r="AB248">
        <f t="shared" si="290"/>
        <v>19</v>
      </c>
      <c r="AC248">
        <f t="shared" si="291"/>
        <v>14</v>
      </c>
      <c r="AD248">
        <f t="shared" si="292"/>
        <v>19</v>
      </c>
      <c r="AE248">
        <f t="shared" si="293"/>
        <v>14</v>
      </c>
      <c r="AF248">
        <f t="shared" si="294"/>
        <v>19</v>
      </c>
      <c r="AG248">
        <f t="shared" si="295"/>
        <v>14</v>
      </c>
      <c r="AH248">
        <f t="shared" si="296"/>
        <v>19</v>
      </c>
      <c r="AI248" t="str">
        <f t="shared" si="297"/>
        <v/>
      </c>
      <c r="AJ248" t="str">
        <f t="shared" si="298"/>
        <v/>
      </c>
      <c r="AK248" t="str">
        <f t="shared" si="299"/>
        <v/>
      </c>
      <c r="AL248" t="str">
        <f t="shared" si="300"/>
        <v>2pm-7pm</v>
      </c>
      <c r="AM248" t="str">
        <f t="shared" si="301"/>
        <v>2pm-7pm</v>
      </c>
      <c r="AN248" t="str">
        <f t="shared" si="302"/>
        <v>2pm-7pm</v>
      </c>
      <c r="AO248" t="str">
        <f t="shared" si="303"/>
        <v>2pm-7pm</v>
      </c>
      <c r="AP248" t="str">
        <f t="shared" si="304"/>
        <v>2pm-7pm</v>
      </c>
      <c r="AQ248" t="str">
        <f t="shared" si="305"/>
        <v/>
      </c>
      <c r="AR248" t="s">
        <v>765</v>
      </c>
      <c r="AV248" t="s">
        <v>28</v>
      </c>
      <c r="AW248" t="s">
        <v>28</v>
      </c>
      <c r="AX248" s="8" t="str">
        <f t="shared" si="30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8" t="str">
        <f t="shared" si="307"/>
        <v/>
      </c>
      <c r="AZ248" t="str">
        <f t="shared" si="308"/>
        <v/>
      </c>
      <c r="BA248" t="str">
        <f t="shared" si="309"/>
        <v/>
      </c>
      <c r="BB248" t="str">
        <f t="shared" si="310"/>
        <v>&lt;img src=@img/drinkicon.png@&gt;</v>
      </c>
      <c r="BC248" t="str">
        <f t="shared" si="311"/>
        <v>&lt;img src=@img/foodicon.png@&gt;</v>
      </c>
      <c r="BD248" t="str">
        <f t="shared" si="312"/>
        <v>&lt;img src=@img/drinkicon.png@&gt;&lt;img src=@img/foodicon.png@&gt;</v>
      </c>
      <c r="BE248" t="str">
        <f t="shared" si="313"/>
        <v>drink food  med Cherry</v>
      </c>
      <c r="BF248" t="str">
        <f t="shared" si="314"/>
        <v>Cherry Creek</v>
      </c>
      <c r="BG248">
        <v>39.718888</v>
      </c>
      <c r="BH248">
        <v>-104.95562099999999</v>
      </c>
      <c r="BI248" t="str">
        <f t="shared" si="315"/>
        <v>[39.718888,-104.955621],</v>
      </c>
      <c r="BK248" t="str">
        <f t="shared" si="317"/>
        <v/>
      </c>
      <c r="BL248" s="7"/>
    </row>
    <row r="249" spans="2:64" ht="18.75" customHeight="1">
      <c r="B249" t="s">
        <v>214</v>
      </c>
      <c r="C249" t="s">
        <v>298</v>
      </c>
      <c r="E249" t="s">
        <v>1049</v>
      </c>
      <c r="G249" t="s">
        <v>587</v>
      </c>
      <c r="J249" t="s">
        <v>429</v>
      </c>
      <c r="K249" t="s">
        <v>413</v>
      </c>
      <c r="L249" t="s">
        <v>429</v>
      </c>
      <c r="M249" t="s">
        <v>413</v>
      </c>
      <c r="N249" t="s">
        <v>429</v>
      </c>
      <c r="O249" t="s">
        <v>413</v>
      </c>
      <c r="P249" t="s">
        <v>429</v>
      </c>
      <c r="Q249" t="s">
        <v>413</v>
      </c>
      <c r="R249" t="s">
        <v>429</v>
      </c>
      <c r="S249" t="s">
        <v>413</v>
      </c>
      <c r="V249" t="s">
        <v>318</v>
      </c>
      <c r="W249" t="str">
        <f t="shared" si="285"/>
        <v/>
      </c>
      <c r="X249" t="str">
        <f t="shared" si="286"/>
        <v/>
      </c>
      <c r="Y249">
        <f t="shared" si="287"/>
        <v>15.3</v>
      </c>
      <c r="Z249">
        <f t="shared" si="288"/>
        <v>18</v>
      </c>
      <c r="AA249">
        <f t="shared" si="289"/>
        <v>15.3</v>
      </c>
      <c r="AB249">
        <f t="shared" si="290"/>
        <v>18</v>
      </c>
      <c r="AC249">
        <f t="shared" si="291"/>
        <v>15.3</v>
      </c>
      <c r="AD249">
        <f t="shared" si="292"/>
        <v>18</v>
      </c>
      <c r="AE249">
        <f t="shared" si="293"/>
        <v>15.3</v>
      </c>
      <c r="AF249">
        <f t="shared" si="294"/>
        <v>18</v>
      </c>
      <c r="AG249">
        <f t="shared" si="295"/>
        <v>15.3</v>
      </c>
      <c r="AH249">
        <f t="shared" si="296"/>
        <v>18</v>
      </c>
      <c r="AI249" t="str">
        <f t="shared" si="297"/>
        <v/>
      </c>
      <c r="AJ249" t="str">
        <f t="shared" si="298"/>
        <v/>
      </c>
      <c r="AK249" t="str">
        <f t="shared" si="299"/>
        <v/>
      </c>
      <c r="AL249" t="str">
        <f t="shared" si="300"/>
        <v>3.3pm-6pm</v>
      </c>
      <c r="AM249" t="str">
        <f t="shared" si="301"/>
        <v>3.3pm-6pm</v>
      </c>
      <c r="AN249" t="str">
        <f t="shared" si="302"/>
        <v>3.3pm-6pm</v>
      </c>
      <c r="AO249" t="str">
        <f t="shared" si="303"/>
        <v>3.3pm-6pm</v>
      </c>
      <c r="AP249" t="str">
        <f t="shared" si="304"/>
        <v>3.3pm-6pm</v>
      </c>
      <c r="AQ249" t="str">
        <f t="shared" si="305"/>
        <v/>
      </c>
      <c r="AR249" t="s">
        <v>766</v>
      </c>
      <c r="AV249" t="s">
        <v>28</v>
      </c>
      <c r="AW249" t="s">
        <v>29</v>
      </c>
      <c r="AX249" s="8" t="str">
        <f t="shared" si="30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9" t="str">
        <f t="shared" si="307"/>
        <v/>
      </c>
      <c r="AZ249" t="str">
        <f t="shared" si="308"/>
        <v/>
      </c>
      <c r="BA249" t="str">
        <f t="shared" si="309"/>
        <v/>
      </c>
      <c r="BB249" t="str">
        <f t="shared" si="310"/>
        <v>&lt;img src=@img/drinkicon.png@&gt;</v>
      </c>
      <c r="BC249" t="str">
        <f t="shared" si="311"/>
        <v/>
      </c>
      <c r="BD249" t="str">
        <f t="shared" si="312"/>
        <v>&lt;img src=@img/drinkicon.png@&gt;</v>
      </c>
      <c r="BE249" t="str">
        <f t="shared" si="313"/>
        <v>drink  med LoDo</v>
      </c>
      <c r="BF249" t="str">
        <f t="shared" si="314"/>
        <v>LoDo</v>
      </c>
      <c r="BG249">
        <v>39.748978999999999</v>
      </c>
      <c r="BH249">
        <v>-105.000686</v>
      </c>
      <c r="BI249" t="str">
        <f t="shared" si="315"/>
        <v>[39.748979,-105.000686],</v>
      </c>
      <c r="BK249" t="str">
        <f t="shared" si="317"/>
        <v/>
      </c>
      <c r="BL249" s="7"/>
    </row>
    <row r="250" spans="2:64" ht="18.75" customHeight="1">
      <c r="B250" t="s">
        <v>1241</v>
      </c>
      <c r="C250" t="s">
        <v>610</v>
      </c>
      <c r="E250" t="s">
        <v>1049</v>
      </c>
      <c r="G250" t="s">
        <v>1240</v>
      </c>
      <c r="J250">
        <v>1500</v>
      </c>
      <c r="K250">
        <v>1800</v>
      </c>
      <c r="L250">
        <v>1500</v>
      </c>
      <c r="M250">
        <v>1800</v>
      </c>
      <c r="N250">
        <v>1500</v>
      </c>
      <c r="O250">
        <v>1800</v>
      </c>
      <c r="P250">
        <v>1500</v>
      </c>
      <c r="Q250">
        <v>1800</v>
      </c>
      <c r="R250">
        <v>1500</v>
      </c>
      <c r="S250">
        <v>1800</v>
      </c>
      <c r="V250" t="s">
        <v>1238</v>
      </c>
      <c r="W250" t="str">
        <f t="shared" si="285"/>
        <v/>
      </c>
      <c r="X250" t="str">
        <f t="shared" si="286"/>
        <v/>
      </c>
      <c r="Y250">
        <f t="shared" si="287"/>
        <v>15</v>
      </c>
      <c r="Z250">
        <f t="shared" si="288"/>
        <v>18</v>
      </c>
      <c r="AA250">
        <f t="shared" si="289"/>
        <v>15</v>
      </c>
      <c r="AB250">
        <f t="shared" si="290"/>
        <v>18</v>
      </c>
      <c r="AC250">
        <f t="shared" si="291"/>
        <v>15</v>
      </c>
      <c r="AD250">
        <f t="shared" si="292"/>
        <v>18</v>
      </c>
      <c r="AE250">
        <f t="shared" si="293"/>
        <v>15</v>
      </c>
      <c r="AF250">
        <f t="shared" si="294"/>
        <v>18</v>
      </c>
      <c r="AG250">
        <f t="shared" si="295"/>
        <v>15</v>
      </c>
      <c r="AH250">
        <f t="shared" si="296"/>
        <v>18</v>
      </c>
      <c r="AI250" t="str">
        <f t="shared" si="297"/>
        <v/>
      </c>
      <c r="AJ250" t="str">
        <f t="shared" si="298"/>
        <v/>
      </c>
      <c r="AK250" t="str">
        <f t="shared" si="299"/>
        <v/>
      </c>
      <c r="AL250" t="str">
        <f t="shared" si="300"/>
        <v>3pm-6pm</v>
      </c>
      <c r="AM250" t="str">
        <f t="shared" si="301"/>
        <v>3pm-6pm</v>
      </c>
      <c r="AN250" t="str">
        <f t="shared" si="302"/>
        <v>3pm-6pm</v>
      </c>
      <c r="AO250" t="str">
        <f t="shared" si="303"/>
        <v>3pm-6pm</v>
      </c>
      <c r="AP250" t="str">
        <f t="shared" si="304"/>
        <v>3pm-6pm</v>
      </c>
      <c r="AQ250" t="str">
        <f t="shared" si="305"/>
        <v/>
      </c>
      <c r="AR250" t="s">
        <v>1239</v>
      </c>
      <c r="AV250" s="4" t="s">
        <v>28</v>
      </c>
      <c r="AW250" s="4" t="s">
        <v>28</v>
      </c>
      <c r="AX250" s="8" t="str">
        <f t="shared" si="30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0" t="str">
        <f t="shared" si="307"/>
        <v/>
      </c>
      <c r="AZ250" t="str">
        <f t="shared" si="308"/>
        <v/>
      </c>
      <c r="BA250" t="str">
        <f t="shared" si="309"/>
        <v/>
      </c>
      <c r="BB250" t="str">
        <f t="shared" si="310"/>
        <v>&lt;img src=@img/drinkicon.png@&gt;</v>
      </c>
      <c r="BC250" t="str">
        <f t="shared" si="311"/>
        <v>&lt;img src=@img/foodicon.png@&gt;</v>
      </c>
      <c r="BD250" t="str">
        <f t="shared" si="312"/>
        <v>&lt;img src=@img/drinkicon.png@&gt;&lt;img src=@img/foodicon.png@&gt;</v>
      </c>
      <c r="BE250" t="str">
        <f t="shared" si="313"/>
        <v>drink food  med Cherry</v>
      </c>
      <c r="BF250" t="str">
        <f t="shared" si="314"/>
        <v>Cherry Creek</v>
      </c>
      <c r="BG250">
        <v>39.719618500000003</v>
      </c>
      <c r="BH250">
        <v>-104.9565973</v>
      </c>
      <c r="BI250" t="str">
        <f t="shared" si="315"/>
        <v>[39.7196185,-104.9565973],</v>
      </c>
      <c r="BL250" s="7"/>
    </row>
    <row r="251" spans="2:64" ht="18.75" customHeight="1">
      <c r="B251" t="s">
        <v>215</v>
      </c>
      <c r="C251" t="s">
        <v>298</v>
      </c>
      <c r="E251" t="s">
        <v>1049</v>
      </c>
      <c r="G251" t="s">
        <v>588</v>
      </c>
      <c r="J251" t="s">
        <v>418</v>
      </c>
      <c r="K251" t="s">
        <v>413</v>
      </c>
      <c r="L251" t="s">
        <v>418</v>
      </c>
      <c r="M251" t="s">
        <v>413</v>
      </c>
      <c r="N251" t="s">
        <v>418</v>
      </c>
      <c r="O251" t="s">
        <v>413</v>
      </c>
      <c r="P251" t="s">
        <v>418</v>
      </c>
      <c r="Q251" t="s">
        <v>413</v>
      </c>
      <c r="R251" t="s">
        <v>418</v>
      </c>
      <c r="S251" t="s">
        <v>413</v>
      </c>
      <c r="V251" t="s">
        <v>1074</v>
      </c>
      <c r="W251" t="str">
        <f t="shared" si="285"/>
        <v/>
      </c>
      <c r="X251" t="str">
        <f t="shared" si="286"/>
        <v/>
      </c>
      <c r="Y251">
        <f t="shared" si="287"/>
        <v>16</v>
      </c>
      <c r="Z251">
        <f t="shared" si="288"/>
        <v>18</v>
      </c>
      <c r="AA251">
        <f t="shared" si="289"/>
        <v>16</v>
      </c>
      <c r="AB251">
        <f t="shared" si="290"/>
        <v>18</v>
      </c>
      <c r="AC251">
        <f t="shared" si="291"/>
        <v>16</v>
      </c>
      <c r="AD251">
        <f t="shared" si="292"/>
        <v>18</v>
      </c>
      <c r="AE251">
        <f t="shared" si="293"/>
        <v>16</v>
      </c>
      <c r="AF251">
        <f t="shared" si="294"/>
        <v>18</v>
      </c>
      <c r="AG251">
        <f t="shared" si="295"/>
        <v>16</v>
      </c>
      <c r="AH251">
        <f t="shared" si="296"/>
        <v>18</v>
      </c>
      <c r="AI251" t="str">
        <f t="shared" si="297"/>
        <v/>
      </c>
      <c r="AJ251" t="str">
        <f t="shared" si="298"/>
        <v/>
      </c>
      <c r="AK251" t="str">
        <f t="shared" si="299"/>
        <v/>
      </c>
      <c r="AL251" t="str">
        <f t="shared" si="300"/>
        <v>4pm-6pm</v>
      </c>
      <c r="AM251" t="str">
        <f t="shared" si="301"/>
        <v>4pm-6pm</v>
      </c>
      <c r="AN251" t="str">
        <f t="shared" si="302"/>
        <v>4pm-6pm</v>
      </c>
      <c r="AO251" t="str">
        <f t="shared" si="303"/>
        <v>4pm-6pm</v>
      </c>
      <c r="AP251" t="str">
        <f t="shared" si="304"/>
        <v>4pm-6pm</v>
      </c>
      <c r="AQ251" t="str">
        <f t="shared" si="305"/>
        <v/>
      </c>
      <c r="AR251" t="s">
        <v>767</v>
      </c>
      <c r="AV251" t="s">
        <v>28</v>
      </c>
      <c r="AW251" t="s">
        <v>28</v>
      </c>
      <c r="AX251" s="8" t="str">
        <f t="shared" si="30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1" t="str">
        <f t="shared" si="307"/>
        <v/>
      </c>
      <c r="AZ251" t="str">
        <f t="shared" si="308"/>
        <v/>
      </c>
      <c r="BA251" t="str">
        <f t="shared" si="309"/>
        <v/>
      </c>
      <c r="BB251" t="str">
        <f t="shared" si="310"/>
        <v>&lt;img src=@img/drinkicon.png@&gt;</v>
      </c>
      <c r="BC251" t="str">
        <f t="shared" si="311"/>
        <v>&lt;img src=@img/foodicon.png@&gt;</v>
      </c>
      <c r="BD251" t="str">
        <f t="shared" si="312"/>
        <v>&lt;img src=@img/drinkicon.png@&gt;&lt;img src=@img/foodicon.png@&gt;</v>
      </c>
      <c r="BE251" t="str">
        <f t="shared" si="313"/>
        <v>drink food  med LoDo</v>
      </c>
      <c r="BF251" t="str">
        <f t="shared" si="314"/>
        <v>LoDo</v>
      </c>
      <c r="BG251">
        <v>39.753664000000001</v>
      </c>
      <c r="BH251">
        <v>-104.994817</v>
      </c>
      <c r="BI251" t="str">
        <f t="shared" si="315"/>
        <v>[39.753664,-104.994817],</v>
      </c>
      <c r="BK251" t="str">
        <f t="shared" ref="BK251:BK256" si="318">IF(BJ251&gt;0,"&lt;img src=@img/kidicon.png@&gt;","")</f>
        <v/>
      </c>
      <c r="BL251" s="7"/>
    </row>
    <row r="252" spans="2:64" ht="18.75" customHeight="1">
      <c r="B252" t="s">
        <v>143</v>
      </c>
      <c r="C252" t="s">
        <v>265</v>
      </c>
      <c r="E252" t="s">
        <v>1051</v>
      </c>
      <c r="G252" t="s">
        <v>517</v>
      </c>
      <c r="H252" t="s">
        <v>411</v>
      </c>
      <c r="I252">
        <v>1800</v>
      </c>
      <c r="J252" t="s">
        <v>411</v>
      </c>
      <c r="K252">
        <v>1800</v>
      </c>
      <c r="L252" t="s">
        <v>411</v>
      </c>
      <c r="M252">
        <v>1800</v>
      </c>
      <c r="N252" t="s">
        <v>411</v>
      </c>
      <c r="O252">
        <v>1800</v>
      </c>
      <c r="P252" t="s">
        <v>411</v>
      </c>
      <c r="Q252">
        <v>1800</v>
      </c>
      <c r="R252" t="s">
        <v>411</v>
      </c>
      <c r="S252">
        <v>1800</v>
      </c>
      <c r="T252" t="s">
        <v>411</v>
      </c>
      <c r="U252">
        <v>1800</v>
      </c>
      <c r="V252" t="s">
        <v>341</v>
      </c>
      <c r="W252">
        <f t="shared" si="285"/>
        <v>15</v>
      </c>
      <c r="X252">
        <f t="shared" si="286"/>
        <v>18</v>
      </c>
      <c r="Y252">
        <f t="shared" si="287"/>
        <v>15</v>
      </c>
      <c r="Z252">
        <f t="shared" si="288"/>
        <v>18</v>
      </c>
      <c r="AA252">
        <f t="shared" si="289"/>
        <v>15</v>
      </c>
      <c r="AB252">
        <f t="shared" si="290"/>
        <v>18</v>
      </c>
      <c r="AC252">
        <f t="shared" si="291"/>
        <v>15</v>
      </c>
      <c r="AD252">
        <f t="shared" si="292"/>
        <v>18</v>
      </c>
      <c r="AE252">
        <f t="shared" si="293"/>
        <v>15</v>
      </c>
      <c r="AF252">
        <f t="shared" si="294"/>
        <v>18</v>
      </c>
      <c r="AG252">
        <f t="shared" si="295"/>
        <v>15</v>
      </c>
      <c r="AH252">
        <f t="shared" si="296"/>
        <v>18</v>
      </c>
      <c r="AI252">
        <f t="shared" si="297"/>
        <v>15</v>
      </c>
      <c r="AJ252">
        <f t="shared" si="298"/>
        <v>18</v>
      </c>
      <c r="AK252" t="str">
        <f t="shared" si="299"/>
        <v>3pm-6pm</v>
      </c>
      <c r="AL252" t="str">
        <f t="shared" si="300"/>
        <v>3pm-6pm</v>
      </c>
      <c r="AM252" t="str">
        <f t="shared" si="301"/>
        <v>3pm-6pm</v>
      </c>
      <c r="AN252" t="str">
        <f t="shared" si="302"/>
        <v>3pm-6pm</v>
      </c>
      <c r="AO252" t="str">
        <f t="shared" si="303"/>
        <v>3pm-6pm</v>
      </c>
      <c r="AP252" t="str">
        <f t="shared" si="304"/>
        <v>3pm-6pm</v>
      </c>
      <c r="AQ252" t="str">
        <f t="shared" si="305"/>
        <v>3pm-6pm</v>
      </c>
      <c r="AR252" t="s">
        <v>696</v>
      </c>
      <c r="AV252" s="4" t="s">
        <v>28</v>
      </c>
      <c r="AW252" s="4" t="s">
        <v>29</v>
      </c>
      <c r="AX252" s="8" t="str">
        <f t="shared" si="30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2" t="str">
        <f t="shared" si="307"/>
        <v/>
      </c>
      <c r="AZ252" t="str">
        <f t="shared" si="308"/>
        <v/>
      </c>
      <c r="BA252" t="str">
        <f t="shared" si="309"/>
        <v/>
      </c>
      <c r="BB252" t="str">
        <f t="shared" si="310"/>
        <v>&lt;img src=@img/drinkicon.png@&gt;</v>
      </c>
      <c r="BC252" t="str">
        <f t="shared" si="311"/>
        <v/>
      </c>
      <c r="BD252" t="str">
        <f t="shared" si="312"/>
        <v>&lt;img src=@img/drinkicon.png@&gt;</v>
      </c>
      <c r="BE252" t="str">
        <f t="shared" si="313"/>
        <v>drink  low Baker</v>
      </c>
      <c r="BF252" t="str">
        <f t="shared" si="314"/>
        <v>Baker</v>
      </c>
      <c r="BG252">
        <v>39.716388999999999</v>
      </c>
      <c r="BH252">
        <v>-104.987758</v>
      </c>
      <c r="BI252" t="str">
        <f t="shared" si="315"/>
        <v>[39.716389,-104.987758],</v>
      </c>
      <c r="BK252" t="str">
        <f t="shared" si="318"/>
        <v/>
      </c>
      <c r="BL252" s="7"/>
    </row>
    <row r="253" spans="2:64" ht="18.75" customHeight="1">
      <c r="B253" t="s">
        <v>255</v>
      </c>
      <c r="C253" t="s">
        <v>308</v>
      </c>
      <c r="E253" t="s">
        <v>1051</v>
      </c>
      <c r="G253" t="s">
        <v>283</v>
      </c>
      <c r="W253" t="str">
        <f t="shared" si="285"/>
        <v/>
      </c>
      <c r="X253" t="str">
        <f t="shared" si="286"/>
        <v/>
      </c>
      <c r="Y253" t="str">
        <f t="shared" si="287"/>
        <v/>
      </c>
      <c r="Z253" t="str">
        <f t="shared" si="288"/>
        <v/>
      </c>
      <c r="AA253" t="str">
        <f t="shared" si="289"/>
        <v/>
      </c>
      <c r="AB253" t="str">
        <f t="shared" si="290"/>
        <v/>
      </c>
      <c r="AC253" t="str">
        <f t="shared" si="291"/>
        <v/>
      </c>
      <c r="AD253" t="str">
        <f t="shared" si="292"/>
        <v/>
      </c>
      <c r="AE253" t="str">
        <f t="shared" si="293"/>
        <v/>
      </c>
      <c r="AF253" t="str">
        <f t="shared" si="294"/>
        <v/>
      </c>
      <c r="AG253" t="str">
        <f t="shared" si="295"/>
        <v/>
      </c>
      <c r="AH253" t="str">
        <f t="shared" si="296"/>
        <v/>
      </c>
      <c r="AI253" t="str">
        <f t="shared" si="297"/>
        <v/>
      </c>
      <c r="AJ253" t="str">
        <f t="shared" si="298"/>
        <v/>
      </c>
      <c r="AK253" t="str">
        <f t="shared" si="299"/>
        <v/>
      </c>
      <c r="AL253" t="str">
        <f t="shared" si="300"/>
        <v/>
      </c>
      <c r="AM253" t="str">
        <f t="shared" si="301"/>
        <v/>
      </c>
      <c r="AN253" t="str">
        <f t="shared" si="302"/>
        <v/>
      </c>
      <c r="AO253" t="str">
        <f t="shared" si="303"/>
        <v/>
      </c>
      <c r="AP253" t="str">
        <f t="shared" si="304"/>
        <v/>
      </c>
      <c r="AQ253" t="str">
        <f t="shared" si="305"/>
        <v/>
      </c>
      <c r="AR253" t="s">
        <v>803</v>
      </c>
      <c r="AS253" t="s">
        <v>408</v>
      </c>
      <c r="AV253" t="s">
        <v>29</v>
      </c>
      <c r="AW253" t="s">
        <v>29</v>
      </c>
      <c r="AX253" s="8" t="str">
        <f t="shared" si="30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3" t="str">
        <f t="shared" si="307"/>
        <v>&lt;img src=@img/outdoor.png@&gt;</v>
      </c>
      <c r="AZ253" t="str">
        <f t="shared" si="308"/>
        <v/>
      </c>
      <c r="BA253" t="str">
        <f t="shared" si="309"/>
        <v/>
      </c>
      <c r="BB253" t="str">
        <f t="shared" si="310"/>
        <v/>
      </c>
      <c r="BC253" t="str">
        <f t="shared" si="311"/>
        <v/>
      </c>
      <c r="BD253" t="str">
        <f t="shared" si="312"/>
        <v>&lt;img src=@img/outdoor.png@&gt;</v>
      </c>
      <c r="BE253" t="str">
        <f t="shared" si="313"/>
        <v>outdoor  low Ballpark</v>
      </c>
      <c r="BF253" t="str">
        <f t="shared" si="314"/>
        <v>Ballpark</v>
      </c>
      <c r="BG253">
        <v>39.75461</v>
      </c>
      <c r="BH253">
        <v>-104.99092400000001</v>
      </c>
      <c r="BI253" t="str">
        <f t="shared" si="315"/>
        <v>[39.75461,-104.990924],</v>
      </c>
      <c r="BK253" t="str">
        <f t="shared" si="318"/>
        <v/>
      </c>
      <c r="BL253" s="7"/>
    </row>
    <row r="254" spans="2:64" ht="18.75" customHeight="1">
      <c r="B254" t="s">
        <v>242</v>
      </c>
      <c r="C254" t="s">
        <v>266</v>
      </c>
      <c r="E254" t="s">
        <v>1049</v>
      </c>
      <c r="G254" t="s">
        <v>271</v>
      </c>
      <c r="W254" t="str">
        <f t="shared" si="285"/>
        <v/>
      </c>
      <c r="X254" t="str">
        <f t="shared" si="286"/>
        <v/>
      </c>
      <c r="Y254" t="str">
        <f t="shared" si="287"/>
        <v/>
      </c>
      <c r="Z254" t="str">
        <f t="shared" si="288"/>
        <v/>
      </c>
      <c r="AA254" t="str">
        <f t="shared" si="289"/>
        <v/>
      </c>
      <c r="AB254" t="str">
        <f t="shared" si="290"/>
        <v/>
      </c>
      <c r="AC254" t="str">
        <f t="shared" si="291"/>
        <v/>
      </c>
      <c r="AD254" t="str">
        <f t="shared" si="292"/>
        <v/>
      </c>
      <c r="AE254" t="str">
        <f t="shared" si="293"/>
        <v/>
      </c>
      <c r="AF254" t="str">
        <f t="shared" si="294"/>
        <v/>
      </c>
      <c r="AG254" t="str">
        <f t="shared" si="295"/>
        <v/>
      </c>
      <c r="AH254" t="str">
        <f t="shared" si="296"/>
        <v/>
      </c>
      <c r="AI254" t="str">
        <f t="shared" si="297"/>
        <v/>
      </c>
      <c r="AJ254" t="str">
        <f t="shared" si="298"/>
        <v/>
      </c>
      <c r="AK254" t="str">
        <f t="shared" si="299"/>
        <v/>
      </c>
      <c r="AL254" t="str">
        <f t="shared" si="300"/>
        <v/>
      </c>
      <c r="AM254" t="str">
        <f t="shared" si="301"/>
        <v/>
      </c>
      <c r="AN254" t="str">
        <f t="shared" si="302"/>
        <v/>
      </c>
      <c r="AO254" t="str">
        <f t="shared" si="303"/>
        <v/>
      </c>
      <c r="AP254" t="str">
        <f t="shared" si="304"/>
        <v/>
      </c>
      <c r="AQ254" t="str">
        <f t="shared" si="305"/>
        <v/>
      </c>
      <c r="AR254" t="s">
        <v>403</v>
      </c>
      <c r="AS254" t="s">
        <v>408</v>
      </c>
      <c r="AV254" t="s">
        <v>29</v>
      </c>
      <c r="AW254" t="s">
        <v>29</v>
      </c>
      <c r="AX254" s="8" t="str">
        <f t="shared" si="30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4" t="str">
        <f t="shared" si="307"/>
        <v>&lt;img src=@img/outdoor.png@&gt;</v>
      </c>
      <c r="AZ254" t="str">
        <f t="shared" si="308"/>
        <v/>
      </c>
      <c r="BA254" t="str">
        <f t="shared" si="309"/>
        <v/>
      </c>
      <c r="BB254" t="str">
        <f t="shared" si="310"/>
        <v/>
      </c>
      <c r="BC254" t="str">
        <f t="shared" si="311"/>
        <v/>
      </c>
      <c r="BD254" t="str">
        <f t="shared" si="312"/>
        <v>&lt;img src=@img/outdoor.png@&gt;</v>
      </c>
      <c r="BE254" t="str">
        <f t="shared" si="313"/>
        <v>outdoor  med RiNo</v>
      </c>
      <c r="BF254" t="str">
        <f t="shared" si="314"/>
        <v>RiNo</v>
      </c>
      <c r="BG254">
        <v>39.76153</v>
      </c>
      <c r="BH254">
        <v>-104.98388300000001</v>
      </c>
      <c r="BI254" t="str">
        <f t="shared" si="315"/>
        <v>[39.76153,-104.983883],</v>
      </c>
      <c r="BK254" t="str">
        <f t="shared" si="318"/>
        <v/>
      </c>
      <c r="BL254" s="7"/>
    </row>
    <row r="255" spans="2:64" ht="18.75" customHeight="1">
      <c r="B255" t="s">
        <v>144</v>
      </c>
      <c r="C255" t="s">
        <v>294</v>
      </c>
      <c r="E255" t="s">
        <v>1049</v>
      </c>
      <c r="G255" t="s">
        <v>518</v>
      </c>
      <c r="H255" t="s">
        <v>411</v>
      </c>
      <c r="I255" t="s">
        <v>413</v>
      </c>
      <c r="J255" t="s">
        <v>411</v>
      </c>
      <c r="K255" t="s">
        <v>413</v>
      </c>
      <c r="L255" t="s">
        <v>411</v>
      </c>
      <c r="M255" t="s">
        <v>413</v>
      </c>
      <c r="N255" t="s">
        <v>411</v>
      </c>
      <c r="O255" t="s">
        <v>413</v>
      </c>
      <c r="P255" t="s">
        <v>411</v>
      </c>
      <c r="Q255" t="s">
        <v>413</v>
      </c>
      <c r="R255" t="s">
        <v>411</v>
      </c>
      <c r="S255" t="s">
        <v>413</v>
      </c>
      <c r="T255" t="s">
        <v>411</v>
      </c>
      <c r="U255" t="s">
        <v>413</v>
      </c>
      <c r="V255" t="s">
        <v>1075</v>
      </c>
      <c r="W255">
        <f t="shared" si="285"/>
        <v>15</v>
      </c>
      <c r="X255">
        <f t="shared" si="286"/>
        <v>18</v>
      </c>
      <c r="Y255">
        <f t="shared" si="287"/>
        <v>15</v>
      </c>
      <c r="Z255">
        <f t="shared" si="288"/>
        <v>18</v>
      </c>
      <c r="AA255">
        <f t="shared" si="289"/>
        <v>15</v>
      </c>
      <c r="AB255">
        <f t="shared" si="290"/>
        <v>18</v>
      </c>
      <c r="AC255">
        <f t="shared" si="291"/>
        <v>15</v>
      </c>
      <c r="AD255">
        <f t="shared" si="292"/>
        <v>18</v>
      </c>
      <c r="AE255">
        <f t="shared" si="293"/>
        <v>15</v>
      </c>
      <c r="AF255">
        <f t="shared" si="294"/>
        <v>18</v>
      </c>
      <c r="AG255">
        <f t="shared" si="295"/>
        <v>15</v>
      </c>
      <c r="AH255">
        <f t="shared" si="296"/>
        <v>18</v>
      </c>
      <c r="AI255">
        <f t="shared" si="297"/>
        <v>15</v>
      </c>
      <c r="AJ255">
        <f t="shared" si="298"/>
        <v>18</v>
      </c>
      <c r="AK255" t="str">
        <f t="shared" si="299"/>
        <v>3pm-6pm</v>
      </c>
      <c r="AL255" t="str">
        <f t="shared" si="300"/>
        <v>3pm-6pm</v>
      </c>
      <c r="AM255" t="str">
        <f t="shared" si="301"/>
        <v>3pm-6pm</v>
      </c>
      <c r="AN255" t="str">
        <f t="shared" si="302"/>
        <v>3pm-6pm</v>
      </c>
      <c r="AO255" t="str">
        <f t="shared" si="303"/>
        <v>3pm-6pm</v>
      </c>
      <c r="AP255" t="str">
        <f t="shared" si="304"/>
        <v>3pm-6pm</v>
      </c>
      <c r="AQ255" t="str">
        <f t="shared" si="305"/>
        <v>3pm-6pm</v>
      </c>
      <c r="AR255" s="1" t="s">
        <v>697</v>
      </c>
      <c r="AV255" s="4" t="s">
        <v>28</v>
      </c>
      <c r="AW255" s="4" t="s">
        <v>28</v>
      </c>
      <c r="AX255" s="8" t="str">
        <f t="shared" si="30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5" t="str">
        <f t="shared" si="307"/>
        <v/>
      </c>
      <c r="AZ255" t="str">
        <f t="shared" si="308"/>
        <v/>
      </c>
      <c r="BA255" t="str">
        <f t="shared" si="309"/>
        <v/>
      </c>
      <c r="BB255" t="str">
        <f t="shared" si="310"/>
        <v>&lt;img src=@img/drinkicon.png@&gt;</v>
      </c>
      <c r="BC255" t="str">
        <f t="shared" si="311"/>
        <v>&lt;img src=@img/foodicon.png@&gt;</v>
      </c>
      <c r="BD255" t="str">
        <f t="shared" si="312"/>
        <v>&lt;img src=@img/drinkicon.png@&gt;&lt;img src=@img/foodicon.png@&gt;</v>
      </c>
      <c r="BE255" t="str">
        <f t="shared" si="313"/>
        <v>drink food  med Uptown</v>
      </c>
      <c r="BF255" t="str">
        <f t="shared" si="314"/>
        <v>Uptown</v>
      </c>
      <c r="BG255">
        <v>39.743614000000001</v>
      </c>
      <c r="BH255">
        <v>-104.980378</v>
      </c>
      <c r="BI255" t="str">
        <f t="shared" si="315"/>
        <v>[39.743614,-104.980378],</v>
      </c>
      <c r="BK255" t="str">
        <f t="shared" si="318"/>
        <v/>
      </c>
      <c r="BL255" s="7"/>
    </row>
    <row r="256" spans="2:64" ht="18.75" customHeight="1">
      <c r="B256" t="s">
        <v>216</v>
      </c>
      <c r="C256" t="s">
        <v>298</v>
      </c>
      <c r="E256" t="s">
        <v>1050</v>
      </c>
      <c r="G256" t="s">
        <v>589</v>
      </c>
      <c r="J256" t="s">
        <v>418</v>
      </c>
      <c r="K256" t="s">
        <v>414</v>
      </c>
      <c r="L256" t="s">
        <v>418</v>
      </c>
      <c r="M256" t="s">
        <v>414</v>
      </c>
      <c r="N256" t="s">
        <v>418</v>
      </c>
      <c r="O256" t="s">
        <v>414</v>
      </c>
      <c r="P256" t="s">
        <v>418</v>
      </c>
      <c r="Q256" t="s">
        <v>414</v>
      </c>
      <c r="R256" t="s">
        <v>418</v>
      </c>
      <c r="S256" t="s">
        <v>414</v>
      </c>
      <c r="V256" t="s">
        <v>383</v>
      </c>
      <c r="W256" t="str">
        <f t="shared" si="285"/>
        <v/>
      </c>
      <c r="X256" t="str">
        <f t="shared" si="286"/>
        <v/>
      </c>
      <c r="Y256">
        <f t="shared" si="287"/>
        <v>16</v>
      </c>
      <c r="Z256">
        <f t="shared" si="288"/>
        <v>19</v>
      </c>
      <c r="AA256">
        <f t="shared" si="289"/>
        <v>16</v>
      </c>
      <c r="AB256">
        <f t="shared" si="290"/>
        <v>19</v>
      </c>
      <c r="AC256">
        <f t="shared" si="291"/>
        <v>16</v>
      </c>
      <c r="AD256">
        <f t="shared" si="292"/>
        <v>19</v>
      </c>
      <c r="AE256">
        <f t="shared" si="293"/>
        <v>16</v>
      </c>
      <c r="AF256">
        <f t="shared" si="294"/>
        <v>19</v>
      </c>
      <c r="AG256">
        <f t="shared" si="295"/>
        <v>16</v>
      </c>
      <c r="AH256">
        <f t="shared" si="296"/>
        <v>19</v>
      </c>
      <c r="AI256" t="str">
        <f t="shared" si="297"/>
        <v/>
      </c>
      <c r="AJ256" t="str">
        <f t="shared" si="298"/>
        <v/>
      </c>
      <c r="AK256" t="str">
        <f t="shared" si="299"/>
        <v/>
      </c>
      <c r="AL256" t="str">
        <f t="shared" si="300"/>
        <v>4pm-7pm</v>
      </c>
      <c r="AM256" t="str">
        <f t="shared" si="301"/>
        <v>4pm-7pm</v>
      </c>
      <c r="AN256" t="str">
        <f t="shared" si="302"/>
        <v>4pm-7pm</v>
      </c>
      <c r="AO256" t="str">
        <f t="shared" si="303"/>
        <v>4pm-7pm</v>
      </c>
      <c r="AP256" t="str">
        <f t="shared" si="304"/>
        <v>4pm-7pm</v>
      </c>
      <c r="AQ256" t="str">
        <f t="shared" si="305"/>
        <v/>
      </c>
      <c r="AR256" t="s">
        <v>768</v>
      </c>
      <c r="AV256" t="s">
        <v>28</v>
      </c>
      <c r="AW256" t="s">
        <v>28</v>
      </c>
      <c r="AX256" s="8" t="str">
        <f t="shared" si="30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6" t="str">
        <f t="shared" si="307"/>
        <v/>
      </c>
      <c r="AZ256" t="str">
        <f t="shared" si="308"/>
        <v/>
      </c>
      <c r="BA256" t="str">
        <f t="shared" si="309"/>
        <v/>
      </c>
      <c r="BB256" t="str">
        <f t="shared" si="310"/>
        <v>&lt;img src=@img/drinkicon.png@&gt;</v>
      </c>
      <c r="BC256" t="str">
        <f t="shared" si="311"/>
        <v>&lt;img src=@img/foodicon.png@&gt;</v>
      </c>
      <c r="BD256" t="str">
        <f t="shared" si="312"/>
        <v>&lt;img src=@img/drinkicon.png@&gt;&lt;img src=@img/foodicon.png@&gt;</v>
      </c>
      <c r="BE256" t="str">
        <f t="shared" si="313"/>
        <v>drink food  high LoDo</v>
      </c>
      <c r="BF256" t="str">
        <f t="shared" si="314"/>
        <v>LoDo</v>
      </c>
      <c r="BG256">
        <v>39.749408000000003</v>
      </c>
      <c r="BH256">
        <v>-104.998468</v>
      </c>
      <c r="BI256" t="str">
        <f t="shared" si="315"/>
        <v>[39.749408,-104.998468],</v>
      </c>
      <c r="BK256" t="str">
        <f t="shared" si="318"/>
        <v/>
      </c>
      <c r="BL256" s="7"/>
    </row>
    <row r="257" spans="2:64" ht="18.75" customHeight="1">
      <c r="B257" t="s">
        <v>1129</v>
      </c>
      <c r="C257" t="s">
        <v>308</v>
      </c>
      <c r="E257" t="s">
        <v>1049</v>
      </c>
      <c r="G257" t="s">
        <v>1130</v>
      </c>
      <c r="H257">
        <v>1400</v>
      </c>
      <c r="I257">
        <v>1800</v>
      </c>
      <c r="J257">
        <v>1400</v>
      </c>
      <c r="K257">
        <v>1800</v>
      </c>
      <c r="L257">
        <v>1400</v>
      </c>
      <c r="M257">
        <v>1800</v>
      </c>
      <c r="N257">
        <v>1400</v>
      </c>
      <c r="O257">
        <v>1800</v>
      </c>
      <c r="P257">
        <v>1400</v>
      </c>
      <c r="Q257">
        <v>1800</v>
      </c>
      <c r="R257">
        <v>1400</v>
      </c>
      <c r="S257">
        <v>1800</v>
      </c>
      <c r="V257" t="s">
        <v>1131</v>
      </c>
      <c r="W257">
        <f t="shared" si="285"/>
        <v>14</v>
      </c>
      <c r="X257">
        <f t="shared" si="286"/>
        <v>18</v>
      </c>
      <c r="Y257">
        <f t="shared" si="287"/>
        <v>14</v>
      </c>
      <c r="Z257">
        <f t="shared" si="288"/>
        <v>18</v>
      </c>
      <c r="AA257">
        <f t="shared" si="289"/>
        <v>14</v>
      </c>
      <c r="AB257">
        <f t="shared" si="290"/>
        <v>18</v>
      </c>
      <c r="AC257">
        <f t="shared" si="291"/>
        <v>14</v>
      </c>
      <c r="AD257">
        <f t="shared" si="292"/>
        <v>18</v>
      </c>
      <c r="AE257">
        <f t="shared" si="293"/>
        <v>14</v>
      </c>
      <c r="AF257">
        <f t="shared" si="294"/>
        <v>18</v>
      </c>
      <c r="AG257">
        <f t="shared" si="295"/>
        <v>14</v>
      </c>
      <c r="AH257">
        <f t="shared" si="296"/>
        <v>18</v>
      </c>
      <c r="AI257" t="str">
        <f t="shared" si="297"/>
        <v/>
      </c>
      <c r="AJ257" t="str">
        <f t="shared" si="298"/>
        <v/>
      </c>
      <c r="AK257" t="str">
        <f t="shared" si="299"/>
        <v>2pm-6pm</v>
      </c>
      <c r="AL257" t="str">
        <f t="shared" si="300"/>
        <v>2pm-6pm</v>
      </c>
      <c r="AM257" t="str">
        <f t="shared" si="301"/>
        <v>2pm-6pm</v>
      </c>
      <c r="AN257" t="str">
        <f t="shared" si="302"/>
        <v>2pm-6pm</v>
      </c>
      <c r="AO257" t="str">
        <f t="shared" si="303"/>
        <v>2pm-6pm</v>
      </c>
      <c r="AP257" t="str">
        <f t="shared" si="304"/>
        <v>2pm-6pm</v>
      </c>
      <c r="AQ257" t="str">
        <f t="shared" si="305"/>
        <v/>
      </c>
      <c r="AR257" t="s">
        <v>1132</v>
      </c>
      <c r="AV257" s="4" t="s">
        <v>28</v>
      </c>
      <c r="AW257" s="4" t="s">
        <v>28</v>
      </c>
      <c r="AX257" s="8" t="str">
        <f t="shared" si="30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7" t="str">
        <f t="shared" si="307"/>
        <v/>
      </c>
      <c r="AZ257" t="str">
        <f t="shared" si="308"/>
        <v/>
      </c>
      <c r="BA257" t="str">
        <f t="shared" si="309"/>
        <v/>
      </c>
      <c r="BB257" t="str">
        <f t="shared" si="310"/>
        <v>&lt;img src=@img/drinkicon.png@&gt;</v>
      </c>
      <c r="BC257" t="str">
        <f t="shared" si="311"/>
        <v>&lt;img src=@img/foodicon.png@&gt;</v>
      </c>
      <c r="BD257" t="str">
        <f t="shared" si="312"/>
        <v>&lt;img src=@img/drinkicon.png@&gt;&lt;img src=@img/foodicon.png@&gt;</v>
      </c>
      <c r="BE257" t="str">
        <f t="shared" si="313"/>
        <v>drink food  med Ballpark</v>
      </c>
      <c r="BF257" t="str">
        <f t="shared" si="314"/>
        <v>Ballpark</v>
      </c>
      <c r="BG257">
        <v>39.753050000000002</v>
      </c>
      <c r="BH257">
        <v>-104.99995</v>
      </c>
      <c r="BI257" t="str">
        <f t="shared" si="315"/>
        <v>[39.75305,-104.99995],</v>
      </c>
    </row>
    <row r="258" spans="2:64" ht="18.75" customHeight="1">
      <c r="B258" t="s">
        <v>217</v>
      </c>
      <c r="C258" t="s">
        <v>1032</v>
      </c>
      <c r="E258" t="s">
        <v>1049</v>
      </c>
      <c r="G258" t="s">
        <v>590</v>
      </c>
      <c r="J258" t="s">
        <v>411</v>
      </c>
      <c r="K258" t="s">
        <v>413</v>
      </c>
      <c r="L258" t="s">
        <v>411</v>
      </c>
      <c r="M258" t="s">
        <v>413</v>
      </c>
      <c r="N258" t="s">
        <v>411</v>
      </c>
      <c r="O258" t="s">
        <v>413</v>
      </c>
      <c r="P258" t="s">
        <v>411</v>
      </c>
      <c r="Q258" t="s">
        <v>413</v>
      </c>
      <c r="R258" t="s">
        <v>411</v>
      </c>
      <c r="S258" t="s">
        <v>413</v>
      </c>
      <c r="V258" t="s">
        <v>384</v>
      </c>
      <c r="W258" t="str">
        <f t="shared" si="285"/>
        <v/>
      </c>
      <c r="X258" t="str">
        <f t="shared" si="286"/>
        <v/>
      </c>
      <c r="Y258">
        <f t="shared" si="287"/>
        <v>15</v>
      </c>
      <c r="Z258">
        <f t="shared" si="288"/>
        <v>18</v>
      </c>
      <c r="AA258">
        <f t="shared" si="289"/>
        <v>15</v>
      </c>
      <c r="AB258">
        <f t="shared" si="290"/>
        <v>18</v>
      </c>
      <c r="AC258">
        <f t="shared" si="291"/>
        <v>15</v>
      </c>
      <c r="AD258">
        <f t="shared" si="292"/>
        <v>18</v>
      </c>
      <c r="AE258">
        <f t="shared" si="293"/>
        <v>15</v>
      </c>
      <c r="AF258">
        <f t="shared" si="294"/>
        <v>18</v>
      </c>
      <c r="AG258">
        <f t="shared" si="295"/>
        <v>15</v>
      </c>
      <c r="AH258">
        <f t="shared" si="296"/>
        <v>18</v>
      </c>
      <c r="AI258" t="str">
        <f t="shared" si="297"/>
        <v/>
      </c>
      <c r="AJ258" t="str">
        <f t="shared" si="298"/>
        <v/>
      </c>
      <c r="AK258" t="str">
        <f t="shared" si="299"/>
        <v/>
      </c>
      <c r="AL258" t="str">
        <f t="shared" si="300"/>
        <v>3pm-6pm</v>
      </c>
      <c r="AM258" t="str">
        <f t="shared" si="301"/>
        <v>3pm-6pm</v>
      </c>
      <c r="AN258" t="str">
        <f t="shared" si="302"/>
        <v>3pm-6pm</v>
      </c>
      <c r="AO258" t="str">
        <f t="shared" si="303"/>
        <v>3pm-6pm</v>
      </c>
      <c r="AP258" t="str">
        <f t="shared" si="304"/>
        <v>3pm-6pm</v>
      </c>
      <c r="AQ258" t="str">
        <f t="shared" si="305"/>
        <v/>
      </c>
      <c r="AR258" t="s">
        <v>769</v>
      </c>
      <c r="AV258" t="s">
        <v>28</v>
      </c>
      <c r="AW258" t="s">
        <v>28</v>
      </c>
      <c r="AX258" s="8" t="str">
        <f t="shared" si="30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8" t="str">
        <f t="shared" si="307"/>
        <v/>
      </c>
      <c r="AZ258" t="str">
        <f t="shared" si="308"/>
        <v/>
      </c>
      <c r="BA258" t="str">
        <f t="shared" si="309"/>
        <v/>
      </c>
      <c r="BB258" t="str">
        <f t="shared" si="310"/>
        <v>&lt;img src=@img/drinkicon.png@&gt;</v>
      </c>
      <c r="BC258" t="str">
        <f t="shared" si="311"/>
        <v>&lt;img src=@img/foodicon.png@&gt;</v>
      </c>
      <c r="BD258" t="str">
        <f t="shared" si="312"/>
        <v>&lt;img src=@img/drinkicon.png@&gt;&lt;img src=@img/foodicon.png@&gt;</v>
      </c>
      <c r="BE258" t="str">
        <f t="shared" si="313"/>
        <v>drink food  med capital</v>
      </c>
      <c r="BF258" t="str">
        <f t="shared" si="314"/>
        <v>Capital Hill</v>
      </c>
      <c r="BG258">
        <v>39.734262000000001</v>
      </c>
      <c r="BH258">
        <v>-104.986439</v>
      </c>
      <c r="BI258" t="str">
        <f t="shared" si="315"/>
        <v>[39.734262,-104.986439],</v>
      </c>
      <c r="BK258" t="str">
        <f>IF(BJ258&gt;0,"&lt;img src=@img/kidicon.png@&gt;","")</f>
        <v/>
      </c>
      <c r="BL258" s="7"/>
    </row>
    <row r="259" spans="2:64" ht="18.75" customHeight="1">
      <c r="B259" t="s">
        <v>218</v>
      </c>
      <c r="C259" t="s">
        <v>297</v>
      </c>
      <c r="E259" t="s">
        <v>1049</v>
      </c>
      <c r="G259" t="s">
        <v>591</v>
      </c>
      <c r="J259" t="s">
        <v>421</v>
      </c>
      <c r="K259" t="s">
        <v>413</v>
      </c>
      <c r="L259" t="s">
        <v>421</v>
      </c>
      <c r="M259" t="s">
        <v>413</v>
      </c>
      <c r="N259" t="s">
        <v>421</v>
      </c>
      <c r="O259" t="s">
        <v>413</v>
      </c>
      <c r="P259" t="s">
        <v>421</v>
      </c>
      <c r="Q259" t="s">
        <v>413</v>
      </c>
      <c r="R259" t="s">
        <v>421</v>
      </c>
      <c r="S259" t="s">
        <v>413</v>
      </c>
      <c r="V259" t="s">
        <v>385</v>
      </c>
      <c r="W259" t="str">
        <f t="shared" si="285"/>
        <v/>
      </c>
      <c r="X259" t="str">
        <f t="shared" si="286"/>
        <v/>
      </c>
      <c r="Y259">
        <f t="shared" si="287"/>
        <v>14</v>
      </c>
      <c r="Z259">
        <f t="shared" si="288"/>
        <v>18</v>
      </c>
      <c r="AA259">
        <f t="shared" si="289"/>
        <v>14</v>
      </c>
      <c r="AB259">
        <f t="shared" si="290"/>
        <v>18</v>
      </c>
      <c r="AC259">
        <f t="shared" si="291"/>
        <v>14</v>
      </c>
      <c r="AD259">
        <f t="shared" si="292"/>
        <v>18</v>
      </c>
      <c r="AE259">
        <f t="shared" si="293"/>
        <v>14</v>
      </c>
      <c r="AF259">
        <f t="shared" si="294"/>
        <v>18</v>
      </c>
      <c r="AG259">
        <f t="shared" si="295"/>
        <v>14</v>
      </c>
      <c r="AH259">
        <f t="shared" si="296"/>
        <v>18</v>
      </c>
      <c r="AI259" t="str">
        <f t="shared" si="297"/>
        <v/>
      </c>
      <c r="AJ259" t="str">
        <f t="shared" si="298"/>
        <v/>
      </c>
      <c r="AK259" t="str">
        <f t="shared" si="299"/>
        <v/>
      </c>
      <c r="AL259" t="str">
        <f t="shared" si="300"/>
        <v>2pm-6pm</v>
      </c>
      <c r="AM259" t="str">
        <f t="shared" si="301"/>
        <v>2pm-6pm</v>
      </c>
      <c r="AN259" t="str">
        <f t="shared" si="302"/>
        <v>2pm-6pm</v>
      </c>
      <c r="AO259" t="str">
        <f t="shared" si="303"/>
        <v>2pm-6pm</v>
      </c>
      <c r="AP259" t="str">
        <f t="shared" si="304"/>
        <v>2pm-6pm</v>
      </c>
      <c r="AQ259" t="str">
        <f t="shared" si="305"/>
        <v/>
      </c>
      <c r="AR259" t="s">
        <v>770</v>
      </c>
      <c r="AV259" t="s">
        <v>28</v>
      </c>
      <c r="AW259" t="s">
        <v>28</v>
      </c>
      <c r="AX259" s="8" t="str">
        <f t="shared" si="30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9" t="str">
        <f t="shared" si="307"/>
        <v/>
      </c>
      <c r="AZ259" t="str">
        <f t="shared" si="308"/>
        <v/>
      </c>
      <c r="BA259" t="str">
        <f t="shared" si="309"/>
        <v/>
      </c>
      <c r="BB259" t="str">
        <f t="shared" si="310"/>
        <v>&lt;img src=@img/drinkicon.png@&gt;</v>
      </c>
      <c r="BC259" t="str">
        <f t="shared" si="311"/>
        <v>&lt;img src=@img/foodicon.png@&gt;</v>
      </c>
      <c r="BD259" t="str">
        <f t="shared" si="312"/>
        <v>&lt;img src=@img/drinkicon.png@&gt;&lt;img src=@img/foodicon.png@&gt;</v>
      </c>
      <c r="BE259" t="str">
        <f t="shared" si="313"/>
        <v>drink food  med Downtown</v>
      </c>
      <c r="BF259" t="str">
        <f t="shared" si="314"/>
        <v>Downtown</v>
      </c>
      <c r="BG259">
        <v>39.744083000000003</v>
      </c>
      <c r="BH259">
        <v>-104.99507199999999</v>
      </c>
      <c r="BI259" t="str">
        <f t="shared" si="315"/>
        <v>[39.744083,-104.995072],</v>
      </c>
      <c r="BK259" t="str">
        <f>IF(BJ259&gt;0,"&lt;img src=@img/kidicon.png@&gt;","")</f>
        <v/>
      </c>
      <c r="BL259" s="7"/>
    </row>
    <row r="260" spans="2:64" ht="18.75" customHeight="1">
      <c r="B260" t="s">
        <v>1213</v>
      </c>
      <c r="C260" t="s">
        <v>810</v>
      </c>
      <c r="E260" t="s">
        <v>1049</v>
      </c>
      <c r="G260" t="s">
        <v>1212</v>
      </c>
      <c r="H260">
        <v>1500</v>
      </c>
      <c r="I260">
        <v>1800</v>
      </c>
      <c r="J260">
        <v>1500</v>
      </c>
      <c r="K260">
        <v>1800</v>
      </c>
      <c r="L260">
        <v>1500</v>
      </c>
      <c r="M260">
        <v>1800</v>
      </c>
      <c r="N260">
        <v>1500</v>
      </c>
      <c r="O260">
        <v>1800</v>
      </c>
      <c r="P260">
        <v>1500</v>
      </c>
      <c r="Q260">
        <v>1800</v>
      </c>
      <c r="R260">
        <v>1500</v>
      </c>
      <c r="S260">
        <v>1800</v>
      </c>
      <c r="T260">
        <v>1500</v>
      </c>
      <c r="U260">
        <v>1800</v>
      </c>
      <c r="V260" t="s">
        <v>1215</v>
      </c>
      <c r="W260">
        <f t="shared" si="285"/>
        <v>15</v>
      </c>
      <c r="X260">
        <f t="shared" si="286"/>
        <v>18</v>
      </c>
      <c r="Y260">
        <f t="shared" si="287"/>
        <v>15</v>
      </c>
      <c r="Z260">
        <f t="shared" si="288"/>
        <v>18</v>
      </c>
      <c r="AA260">
        <f t="shared" si="289"/>
        <v>15</v>
      </c>
      <c r="AB260">
        <f t="shared" si="290"/>
        <v>18</v>
      </c>
      <c r="AC260">
        <f t="shared" si="291"/>
        <v>15</v>
      </c>
      <c r="AD260">
        <f t="shared" si="292"/>
        <v>18</v>
      </c>
      <c r="AE260">
        <f t="shared" si="293"/>
        <v>15</v>
      </c>
      <c r="AF260">
        <f t="shared" si="294"/>
        <v>18</v>
      </c>
      <c r="AG260">
        <f t="shared" si="295"/>
        <v>15</v>
      </c>
      <c r="AH260">
        <f t="shared" si="296"/>
        <v>18</v>
      </c>
      <c r="AI260">
        <f t="shared" si="297"/>
        <v>15</v>
      </c>
      <c r="AJ260">
        <f t="shared" si="298"/>
        <v>18</v>
      </c>
      <c r="AK260" t="str">
        <f t="shared" si="299"/>
        <v>3pm-6pm</v>
      </c>
      <c r="AL260" t="str">
        <f t="shared" si="300"/>
        <v>3pm-6pm</v>
      </c>
      <c r="AM260" t="str">
        <f t="shared" si="301"/>
        <v>3pm-6pm</v>
      </c>
      <c r="AN260" t="str">
        <f t="shared" si="302"/>
        <v>3pm-6pm</v>
      </c>
      <c r="AO260" t="str">
        <f t="shared" si="303"/>
        <v>3pm-6pm</v>
      </c>
      <c r="AP260" t="str">
        <f t="shared" si="304"/>
        <v>3pm-6pm</v>
      </c>
      <c r="AQ260" t="str">
        <f t="shared" si="305"/>
        <v>3pm-6pm</v>
      </c>
      <c r="AR260" t="s">
        <v>1214</v>
      </c>
      <c r="AV260" t="s">
        <v>28</v>
      </c>
      <c r="AW260" t="s">
        <v>28</v>
      </c>
      <c r="AX260" s="8" t="str">
        <f t="shared" si="30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0" t="str">
        <f t="shared" si="307"/>
        <v/>
      </c>
      <c r="AZ260" t="str">
        <f t="shared" si="308"/>
        <v/>
      </c>
      <c r="BA260" t="str">
        <f t="shared" si="309"/>
        <v/>
      </c>
      <c r="BB260" t="str">
        <f t="shared" si="310"/>
        <v>&lt;img src=@img/drinkicon.png@&gt;</v>
      </c>
      <c r="BC260" t="str">
        <f t="shared" si="311"/>
        <v>&lt;img src=@img/foodicon.png@&gt;</v>
      </c>
      <c r="BD260" t="str">
        <f t="shared" si="312"/>
        <v>&lt;img src=@img/drinkicon.png@&gt;&lt;img src=@img/foodicon.png@&gt;</v>
      </c>
      <c r="BE260" t="str">
        <f t="shared" si="313"/>
        <v>drink food  med highlands</v>
      </c>
      <c r="BF260" t="str">
        <f t="shared" si="314"/>
        <v>Highlands</v>
      </c>
      <c r="BG260">
        <v>39.7706327</v>
      </c>
      <c r="BH260">
        <v>-105.0442314</v>
      </c>
      <c r="BI260" t="str">
        <f t="shared" si="315"/>
        <v>[39.7706327,-105.0442314],</v>
      </c>
      <c r="BL260" s="7"/>
    </row>
    <row r="261" spans="2:64" ht="18.75" customHeight="1">
      <c r="B261" t="s">
        <v>1211</v>
      </c>
      <c r="C261" t="s">
        <v>266</v>
      </c>
      <c r="E261" t="s">
        <v>1049</v>
      </c>
      <c r="G261" t="s">
        <v>1208</v>
      </c>
      <c r="J261">
        <v>1500</v>
      </c>
      <c r="K261">
        <v>1800</v>
      </c>
      <c r="L261">
        <v>1500</v>
      </c>
      <c r="M261">
        <v>1800</v>
      </c>
      <c r="N261">
        <v>1500</v>
      </c>
      <c r="O261">
        <v>1800</v>
      </c>
      <c r="P261">
        <v>1500</v>
      </c>
      <c r="Q261">
        <v>1800</v>
      </c>
      <c r="R261">
        <v>1500</v>
      </c>
      <c r="S261">
        <v>1800</v>
      </c>
      <c r="V261" t="s">
        <v>1210</v>
      </c>
      <c r="W261" t="str">
        <f t="shared" ref="W261:W320" si="319">IF(H261&gt;0,H261/100,"")</f>
        <v/>
      </c>
      <c r="X261" t="str">
        <f t="shared" ref="X261:X320" si="320">IF(I261&gt;0,I261/100,"")</f>
        <v/>
      </c>
      <c r="Y261">
        <f t="shared" ref="Y261:Y320" si="321">IF(J261&gt;0,J261/100,"")</f>
        <v>15</v>
      </c>
      <c r="Z261">
        <f t="shared" ref="Z261:Z320" si="322">IF(K261&gt;0,K261/100,"")</f>
        <v>18</v>
      </c>
      <c r="AA261">
        <f t="shared" ref="AA261:AA320" si="323">IF(L261&gt;0,L261/100,"")</f>
        <v>15</v>
      </c>
      <c r="AB261">
        <f t="shared" ref="AB261:AB320" si="324">IF(M261&gt;0,M261/100,"")</f>
        <v>18</v>
      </c>
      <c r="AC261">
        <f t="shared" ref="AC261:AC320" si="325">IF(N261&gt;0,N261/100,"")</f>
        <v>15</v>
      </c>
      <c r="AD261">
        <f t="shared" ref="AD261:AD320" si="326">IF(O261&gt;0,O261/100,"")</f>
        <v>18</v>
      </c>
      <c r="AE261">
        <f t="shared" ref="AE261:AE320" si="327">IF(P261&gt;0,P261/100,"")</f>
        <v>15</v>
      </c>
      <c r="AF261">
        <f t="shared" ref="AF261:AF320" si="328">IF(Q261&gt;0,Q261/100,"")</f>
        <v>18</v>
      </c>
      <c r="AG261">
        <f t="shared" ref="AG261:AG320" si="329">IF(R261&gt;0,R261/100,"")</f>
        <v>15</v>
      </c>
      <c r="AH261">
        <f t="shared" ref="AH261:AH320" si="330">IF(S261&gt;0,S261/100,"")</f>
        <v>18</v>
      </c>
      <c r="AI261" t="str">
        <f t="shared" ref="AI261:AI320" si="331">IF(T261&gt;0,T261/100,"")</f>
        <v/>
      </c>
      <c r="AJ261" t="str">
        <f t="shared" ref="AJ261:AJ320" si="332">IF(U261&gt;0,U261/100,"")</f>
        <v/>
      </c>
      <c r="AK261" t="str">
        <f t="shared" ref="AK261:AK320" si="333">IF(H261&gt;0,CONCATENATE(IF(W261&lt;=12,W261,W261-12),IF(OR(W261&lt;12,W261=24),"am","pm"),"-",IF(X261&lt;=12,X261,X261-12),IF(OR(X261&lt;12,X261=24),"am","pm")),"")</f>
        <v/>
      </c>
      <c r="AL261" t="str">
        <f t="shared" ref="AL261:AL320" si="334">IF(J261&gt;0,CONCATENATE(IF(Y261&lt;=12,Y261,Y261-12),IF(OR(Y261&lt;12,Y261=24),"am","pm"),"-",IF(Z261&lt;=12,Z261,Z261-12),IF(OR(Z261&lt;12,Z261=24),"am","pm")),"")</f>
        <v>3pm-6pm</v>
      </c>
      <c r="AM261" t="str">
        <f t="shared" ref="AM261:AM320" si="335">IF(L261&gt;0,CONCATENATE(IF(AA261&lt;=12,AA261,AA261-12),IF(OR(AA261&lt;12,AA261=24),"am","pm"),"-",IF(AB261&lt;=12,AB261,AB261-12),IF(OR(AB261&lt;12,AB261=24),"am","pm")),"")</f>
        <v>3pm-6pm</v>
      </c>
      <c r="AN261" t="str">
        <f t="shared" ref="AN261:AN320" si="336">IF(N261&gt;0,CONCATENATE(IF(AC261&lt;=12,AC261,AC261-12),IF(OR(AC261&lt;12,AC261=24),"am","pm"),"-",IF(AD261&lt;=12,AD261,AD261-12),IF(OR(AD261&lt;12,AD261=24),"am","pm")),"")</f>
        <v>3pm-6pm</v>
      </c>
      <c r="AO261" t="str">
        <f t="shared" ref="AO261:AO320" si="337">IF(P261&gt;0,CONCATENATE(IF(AE261&lt;=12,AE261,AE261-12),IF(OR(AE261&lt;12,AE261=24),"am","pm"),"-",IF(AF261&lt;=12,AF261,AF261-12),IF(OR(AF261&lt;12,AF261=24),"am","pm")),"")</f>
        <v>3pm-6pm</v>
      </c>
      <c r="AP261" t="str">
        <f t="shared" ref="AP261:AP320" si="338">IF(R261&gt;0,CONCATENATE(IF(AG261&lt;=12,AG261,AG261-12),IF(OR(AG261&lt;12,AG261=24),"am","pm"),"-",IF(AH261&lt;=12,AH261,AH261-12),IF(OR(AH261&lt;12,AH261=24),"am","pm")),"")</f>
        <v>3pm-6pm</v>
      </c>
      <c r="AQ261" t="str">
        <f t="shared" ref="AQ261:AQ320" si="339">IF(T261&gt;0,CONCATENATE(IF(AI261&lt;=12,AI261,AI261-12),IF(OR(AI261&lt;12,AI261=24),"am","pm"),"-",IF(AJ261&lt;=12,AJ261,AJ261-12),IF(OR(AJ261&lt;12,AJ261=24),"am","pm")),"")</f>
        <v/>
      </c>
      <c r="AR261" t="s">
        <v>1209</v>
      </c>
      <c r="AV261" t="s">
        <v>28</v>
      </c>
      <c r="AW261" t="s">
        <v>28</v>
      </c>
      <c r="AX261" s="8" t="str">
        <f t="shared" ref="AX261:AX320" si="340">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1" t="str">
        <f t="shared" ref="AY261:AY320" si="341">IF(AS261&gt;0,"&lt;img src=@img/outdoor.png@&gt;","")</f>
        <v/>
      </c>
      <c r="AZ261" t="str">
        <f t="shared" ref="AZ261:AZ320" si="342">IF(AT261&gt;0,"&lt;img src=@img/pets.png@&gt;","")</f>
        <v/>
      </c>
      <c r="BA261" t="str">
        <f t="shared" ref="BA261:BA320" si="343">IF(AU261="hard","&lt;img src=@img/hard.png@&gt;",IF(AU261="medium","&lt;img src=@img/medium.png@&gt;",IF(AU261="easy","&lt;img src=@img/easy.png@&gt;","")))</f>
        <v/>
      </c>
      <c r="BB261" t="str">
        <f t="shared" ref="BB261:BB320" si="344">IF(AV261="true","&lt;img src=@img/drinkicon.png@&gt;","")</f>
        <v>&lt;img src=@img/drinkicon.png@&gt;</v>
      </c>
      <c r="BC261" t="str">
        <f t="shared" ref="BC261:BC320" si="345">IF(AW261="true","&lt;img src=@img/foodicon.png@&gt;","")</f>
        <v>&lt;img src=@img/foodicon.png@&gt;</v>
      </c>
      <c r="BD261" t="str">
        <f t="shared" ref="BD261:BD320" si="346">CONCATENATE(AY261,AZ261,BA261,BB261,BC261,BK261)</f>
        <v>&lt;img src=@img/drinkicon.png@&gt;&lt;img src=@img/foodicon.png@&gt;</v>
      </c>
      <c r="BE261" t="str">
        <f t="shared" ref="BE261:BE320" si="347">CONCATENATE(IF(AS261&gt;0,"outdoor ",""),IF(AT261&gt;0,"pet ",""),IF(AV261="true","drink ",""),IF(AW261="true","food ",""),AU261," ",E261," ",C261,IF(BJ261=TRUE," kid",""))</f>
        <v>drink food  med RiNo</v>
      </c>
      <c r="BF261" t="str">
        <f t="shared" ref="BF261:BF320" si="348">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RiNo</v>
      </c>
      <c r="BG261">
        <v>39.758906099999997</v>
      </c>
      <c r="BH261">
        <v>-104.98517409999999</v>
      </c>
      <c r="BI261" t="str">
        <f t="shared" ref="BI261:BI320" si="349">CONCATENATE("[",BG261,",",BH261,"],")</f>
        <v>[39.7589061,-104.9851741],</v>
      </c>
      <c r="BL261" s="7"/>
    </row>
    <row r="262" spans="2:64" ht="18.75" customHeight="1">
      <c r="B262" t="s">
        <v>145</v>
      </c>
      <c r="C262" t="s">
        <v>313</v>
      </c>
      <c r="E262" t="s">
        <v>1051</v>
      </c>
      <c r="G262" t="s">
        <v>519</v>
      </c>
      <c r="H262">
        <v>1500</v>
      </c>
      <c r="I262">
        <v>1800</v>
      </c>
      <c r="J262">
        <v>1500</v>
      </c>
      <c r="K262">
        <v>1800</v>
      </c>
      <c r="L262">
        <v>1500</v>
      </c>
      <c r="M262">
        <v>1800</v>
      </c>
      <c r="N262">
        <v>1500</v>
      </c>
      <c r="O262">
        <v>1800</v>
      </c>
      <c r="P262">
        <v>1500</v>
      </c>
      <c r="Q262">
        <v>1800</v>
      </c>
      <c r="R262">
        <v>1500</v>
      </c>
      <c r="S262">
        <v>1800</v>
      </c>
      <c r="T262">
        <v>1500</v>
      </c>
      <c r="U262">
        <v>1800</v>
      </c>
      <c r="V262" t="s">
        <v>1037</v>
      </c>
      <c r="W262">
        <f t="shared" si="319"/>
        <v>15</v>
      </c>
      <c r="X262">
        <f t="shared" si="320"/>
        <v>18</v>
      </c>
      <c r="Y262">
        <f t="shared" si="321"/>
        <v>15</v>
      </c>
      <c r="Z262">
        <f t="shared" si="322"/>
        <v>18</v>
      </c>
      <c r="AA262">
        <f t="shared" si="323"/>
        <v>15</v>
      </c>
      <c r="AB262">
        <f t="shared" si="324"/>
        <v>18</v>
      </c>
      <c r="AC262">
        <f t="shared" si="325"/>
        <v>15</v>
      </c>
      <c r="AD262">
        <f t="shared" si="326"/>
        <v>18</v>
      </c>
      <c r="AE262">
        <f t="shared" si="327"/>
        <v>15</v>
      </c>
      <c r="AF262">
        <f t="shared" si="328"/>
        <v>18</v>
      </c>
      <c r="AG262">
        <f t="shared" si="329"/>
        <v>15</v>
      </c>
      <c r="AH262">
        <f t="shared" si="330"/>
        <v>18</v>
      </c>
      <c r="AI262">
        <f t="shared" si="331"/>
        <v>15</v>
      </c>
      <c r="AJ262">
        <f t="shared" si="332"/>
        <v>18</v>
      </c>
      <c r="AK262" t="str">
        <f t="shared" si="333"/>
        <v>3pm-6pm</v>
      </c>
      <c r="AL262" t="str">
        <f t="shared" si="334"/>
        <v>3pm-6pm</v>
      </c>
      <c r="AM262" t="str">
        <f t="shared" si="335"/>
        <v>3pm-6pm</v>
      </c>
      <c r="AN262" t="str">
        <f t="shared" si="336"/>
        <v>3pm-6pm</v>
      </c>
      <c r="AO262" t="str">
        <f t="shared" si="337"/>
        <v>3pm-6pm</v>
      </c>
      <c r="AP262" t="str">
        <f t="shared" si="338"/>
        <v>3pm-6pm</v>
      </c>
      <c r="AQ262" t="str">
        <f t="shared" si="339"/>
        <v>3pm-6pm</v>
      </c>
      <c r="AR262" s="1" t="s">
        <v>698</v>
      </c>
      <c r="AV262" s="4" t="s">
        <v>28</v>
      </c>
      <c r="AW262" s="4" t="s">
        <v>28</v>
      </c>
      <c r="AX262" s="8" t="str">
        <f t="shared" si="34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2" t="str">
        <f t="shared" si="341"/>
        <v/>
      </c>
      <c r="AZ262" t="str">
        <f t="shared" si="342"/>
        <v/>
      </c>
      <c r="BA262" t="str">
        <f t="shared" si="343"/>
        <v/>
      </c>
      <c r="BB262" t="str">
        <f t="shared" si="344"/>
        <v>&lt;img src=@img/drinkicon.png@&gt;</v>
      </c>
      <c r="BC262" t="str">
        <f t="shared" si="345"/>
        <v>&lt;img src=@img/foodicon.png@&gt;</v>
      </c>
      <c r="BD262" t="str">
        <f t="shared" si="346"/>
        <v>&lt;img src=@img/drinkicon.png@&gt;&lt;img src=@img/foodicon.png@&gt;</v>
      </c>
      <c r="BE262" t="str">
        <f t="shared" si="347"/>
        <v>drink food  low Lakewood</v>
      </c>
      <c r="BF262" t="str">
        <f t="shared" si="348"/>
        <v>Lakewood</v>
      </c>
      <c r="BG262">
        <v>39.739877999999997</v>
      </c>
      <c r="BH262">
        <v>-105.130955</v>
      </c>
      <c r="BI262" t="str">
        <f t="shared" si="349"/>
        <v>[39.739878,-105.130955],</v>
      </c>
      <c r="BK262" t="str">
        <f t="shared" ref="BK262:BK269" si="350">IF(BJ262&gt;0,"&lt;img src=@img/kidicon.png@&gt;","")</f>
        <v/>
      </c>
      <c r="BL262" s="7"/>
    </row>
    <row r="263" spans="2:64" ht="18.75" customHeight="1">
      <c r="B263" t="s">
        <v>146</v>
      </c>
      <c r="C263" t="s">
        <v>612</v>
      </c>
      <c r="E263" t="s">
        <v>1049</v>
      </c>
      <c r="G263" t="s">
        <v>520</v>
      </c>
      <c r="H263" t="s">
        <v>411</v>
      </c>
      <c r="I263" t="s">
        <v>413</v>
      </c>
      <c r="J263">
        <v>1500</v>
      </c>
      <c r="K263">
        <v>2200</v>
      </c>
      <c r="L263" t="s">
        <v>411</v>
      </c>
      <c r="M263" t="s">
        <v>413</v>
      </c>
      <c r="N263" t="s">
        <v>411</v>
      </c>
      <c r="O263" t="s">
        <v>413</v>
      </c>
      <c r="P263" t="s">
        <v>411</v>
      </c>
      <c r="Q263" t="s">
        <v>413</v>
      </c>
      <c r="R263" t="s">
        <v>411</v>
      </c>
      <c r="S263" t="s">
        <v>413</v>
      </c>
      <c r="T263" t="s">
        <v>411</v>
      </c>
      <c r="U263" t="s">
        <v>413</v>
      </c>
      <c r="V263" t="s">
        <v>342</v>
      </c>
      <c r="W263">
        <f t="shared" si="319"/>
        <v>15</v>
      </c>
      <c r="X263">
        <f t="shared" si="320"/>
        <v>18</v>
      </c>
      <c r="Y263">
        <f t="shared" si="321"/>
        <v>15</v>
      </c>
      <c r="Z263">
        <f t="shared" si="322"/>
        <v>22</v>
      </c>
      <c r="AA263">
        <f t="shared" si="323"/>
        <v>15</v>
      </c>
      <c r="AB263">
        <f t="shared" si="324"/>
        <v>18</v>
      </c>
      <c r="AC263">
        <f t="shared" si="325"/>
        <v>15</v>
      </c>
      <c r="AD263">
        <f t="shared" si="326"/>
        <v>18</v>
      </c>
      <c r="AE263">
        <f t="shared" si="327"/>
        <v>15</v>
      </c>
      <c r="AF263">
        <f t="shared" si="328"/>
        <v>18</v>
      </c>
      <c r="AG263">
        <f t="shared" si="329"/>
        <v>15</v>
      </c>
      <c r="AH263">
        <f t="shared" si="330"/>
        <v>18</v>
      </c>
      <c r="AI263">
        <f t="shared" si="331"/>
        <v>15</v>
      </c>
      <c r="AJ263">
        <f t="shared" si="332"/>
        <v>18</v>
      </c>
      <c r="AK263" t="str">
        <f t="shared" si="333"/>
        <v>3pm-6pm</v>
      </c>
      <c r="AL263" t="str">
        <f t="shared" si="334"/>
        <v>3pm-10pm</v>
      </c>
      <c r="AM263" t="str">
        <f t="shared" si="335"/>
        <v>3pm-6pm</v>
      </c>
      <c r="AN263" t="str">
        <f t="shared" si="336"/>
        <v>3pm-6pm</v>
      </c>
      <c r="AO263" t="str">
        <f t="shared" si="337"/>
        <v>3pm-6pm</v>
      </c>
      <c r="AP263" t="str">
        <f t="shared" si="338"/>
        <v>3pm-6pm</v>
      </c>
      <c r="AQ263" t="str">
        <f t="shared" si="339"/>
        <v>3pm-6pm</v>
      </c>
      <c r="AR263" s="1" t="s">
        <v>699</v>
      </c>
      <c r="AV263" s="4" t="s">
        <v>28</v>
      </c>
      <c r="AW263" s="4" t="s">
        <v>28</v>
      </c>
      <c r="AX263" s="8" t="str">
        <f t="shared" si="34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3" t="str">
        <f t="shared" si="341"/>
        <v/>
      </c>
      <c r="AZ263" t="str">
        <f t="shared" si="342"/>
        <v/>
      </c>
      <c r="BA263" t="str">
        <f t="shared" si="343"/>
        <v/>
      </c>
      <c r="BB263" t="str">
        <f t="shared" si="344"/>
        <v>&lt;img src=@img/drinkicon.png@&gt;</v>
      </c>
      <c r="BC263" t="str">
        <f t="shared" si="345"/>
        <v>&lt;img src=@img/foodicon.png@&gt;</v>
      </c>
      <c r="BD263" t="str">
        <f t="shared" si="346"/>
        <v>&lt;img src=@img/drinkicon.png@&gt;&lt;img src=@img/foodicon.png@&gt;</v>
      </c>
      <c r="BE263" t="str">
        <f t="shared" si="347"/>
        <v>drink food  med city</v>
      </c>
      <c r="BF263" t="str">
        <f t="shared" si="348"/>
        <v>City Park</v>
      </c>
      <c r="BG263">
        <v>39.740278000000004</v>
      </c>
      <c r="BH263">
        <v>-104.959621</v>
      </c>
      <c r="BI263" t="str">
        <f t="shared" si="349"/>
        <v>[39.740278,-104.959621],</v>
      </c>
      <c r="BK263" t="str">
        <f t="shared" si="350"/>
        <v/>
      </c>
      <c r="BL263" s="7"/>
    </row>
    <row r="264" spans="2:64" ht="18.75" customHeight="1">
      <c r="B264" t="s">
        <v>219</v>
      </c>
      <c r="C264" t="s">
        <v>613</v>
      </c>
      <c r="E264" t="s">
        <v>1050</v>
      </c>
      <c r="G264" t="s">
        <v>592</v>
      </c>
      <c r="J264" t="s">
        <v>418</v>
      </c>
      <c r="K264" t="s">
        <v>413</v>
      </c>
      <c r="L264" t="s">
        <v>418</v>
      </c>
      <c r="M264" t="s">
        <v>413</v>
      </c>
      <c r="N264" t="s">
        <v>418</v>
      </c>
      <c r="O264" t="s">
        <v>413</v>
      </c>
      <c r="P264" t="s">
        <v>418</v>
      </c>
      <c r="Q264" t="s">
        <v>413</v>
      </c>
      <c r="R264" t="s">
        <v>418</v>
      </c>
      <c r="S264" t="s">
        <v>413</v>
      </c>
      <c r="V264" t="s">
        <v>386</v>
      </c>
      <c r="W264" t="str">
        <f t="shared" si="319"/>
        <v/>
      </c>
      <c r="X264" t="str">
        <f t="shared" si="320"/>
        <v/>
      </c>
      <c r="Y264">
        <f t="shared" si="321"/>
        <v>16</v>
      </c>
      <c r="Z264">
        <f t="shared" si="322"/>
        <v>18</v>
      </c>
      <c r="AA264">
        <f t="shared" si="323"/>
        <v>16</v>
      </c>
      <c r="AB264">
        <f t="shared" si="324"/>
        <v>18</v>
      </c>
      <c r="AC264">
        <f t="shared" si="325"/>
        <v>16</v>
      </c>
      <c r="AD264">
        <f t="shared" si="326"/>
        <v>18</v>
      </c>
      <c r="AE264">
        <f t="shared" si="327"/>
        <v>16</v>
      </c>
      <c r="AF264">
        <f t="shared" si="328"/>
        <v>18</v>
      </c>
      <c r="AG264">
        <f t="shared" si="329"/>
        <v>16</v>
      </c>
      <c r="AH264">
        <f t="shared" si="330"/>
        <v>18</v>
      </c>
      <c r="AI264" t="str">
        <f t="shared" si="331"/>
        <v/>
      </c>
      <c r="AJ264" t="str">
        <f t="shared" si="332"/>
        <v/>
      </c>
      <c r="AK264" t="str">
        <f t="shared" si="333"/>
        <v/>
      </c>
      <c r="AL264" t="str">
        <f t="shared" si="334"/>
        <v>4pm-6pm</v>
      </c>
      <c r="AM264" t="str">
        <f t="shared" si="335"/>
        <v>4pm-6pm</v>
      </c>
      <c r="AN264" t="str">
        <f t="shared" si="336"/>
        <v>4pm-6pm</v>
      </c>
      <c r="AO264" t="str">
        <f t="shared" si="337"/>
        <v>4pm-6pm</v>
      </c>
      <c r="AP264" t="str">
        <f t="shared" si="338"/>
        <v>4pm-6pm</v>
      </c>
      <c r="AQ264" t="str">
        <f t="shared" si="339"/>
        <v/>
      </c>
      <c r="AR264" t="s">
        <v>771</v>
      </c>
      <c r="AV264" t="s">
        <v>28</v>
      </c>
      <c r="AW264" t="s">
        <v>28</v>
      </c>
      <c r="AX264" s="8" t="str">
        <f t="shared" si="34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4" t="str">
        <f t="shared" si="341"/>
        <v/>
      </c>
      <c r="AZ264" t="str">
        <f t="shared" si="342"/>
        <v/>
      </c>
      <c r="BA264" t="str">
        <f t="shared" si="343"/>
        <v/>
      </c>
      <c r="BB264" t="str">
        <f t="shared" si="344"/>
        <v>&lt;img src=@img/drinkicon.png@&gt;</v>
      </c>
      <c r="BC264" t="str">
        <f t="shared" si="345"/>
        <v>&lt;img src=@img/foodicon.png@&gt;</v>
      </c>
      <c r="BD264" t="str">
        <f t="shared" si="346"/>
        <v>&lt;img src=@img/drinkicon.png@&gt;&lt;img src=@img/foodicon.png@&gt;</v>
      </c>
      <c r="BE264" t="str">
        <f t="shared" si="347"/>
        <v>drink food  high larimer</v>
      </c>
      <c r="BF264" t="str">
        <f t="shared" si="348"/>
        <v>Larimer Square</v>
      </c>
      <c r="BG264">
        <v>39.748137999999997</v>
      </c>
      <c r="BH264">
        <v>-104.999334</v>
      </c>
      <c r="BI264" t="str">
        <f t="shared" si="349"/>
        <v>[39.748138,-104.999334],</v>
      </c>
      <c r="BK264" t="str">
        <f t="shared" si="350"/>
        <v/>
      </c>
      <c r="BL264" s="7"/>
    </row>
    <row r="265" spans="2:64" ht="18.75" customHeight="1">
      <c r="B265" t="s">
        <v>147</v>
      </c>
      <c r="C265" t="s">
        <v>613</v>
      </c>
      <c r="E265" t="s">
        <v>1049</v>
      </c>
      <c r="G265" t="s">
        <v>521</v>
      </c>
      <c r="H265" t="s">
        <v>421</v>
      </c>
      <c r="I265" t="s">
        <v>413</v>
      </c>
      <c r="J265" t="s">
        <v>421</v>
      </c>
      <c r="K265" t="s">
        <v>413</v>
      </c>
      <c r="L265" t="s">
        <v>421</v>
      </c>
      <c r="M265" t="s">
        <v>413</v>
      </c>
      <c r="N265" t="s">
        <v>421</v>
      </c>
      <c r="O265" t="s">
        <v>413</v>
      </c>
      <c r="P265" t="s">
        <v>421</v>
      </c>
      <c r="Q265" t="s">
        <v>413</v>
      </c>
      <c r="R265" t="s">
        <v>421</v>
      </c>
      <c r="S265" t="s">
        <v>413</v>
      </c>
      <c r="T265" t="s">
        <v>421</v>
      </c>
      <c r="U265" t="s">
        <v>413</v>
      </c>
      <c r="V265" t="s">
        <v>343</v>
      </c>
      <c r="W265">
        <f t="shared" si="319"/>
        <v>14</v>
      </c>
      <c r="X265">
        <f t="shared" si="320"/>
        <v>18</v>
      </c>
      <c r="Y265">
        <f t="shared" si="321"/>
        <v>14</v>
      </c>
      <c r="Z265">
        <f t="shared" si="322"/>
        <v>18</v>
      </c>
      <c r="AA265">
        <f t="shared" si="323"/>
        <v>14</v>
      </c>
      <c r="AB265">
        <f t="shared" si="324"/>
        <v>18</v>
      </c>
      <c r="AC265">
        <f t="shared" si="325"/>
        <v>14</v>
      </c>
      <c r="AD265">
        <f t="shared" si="326"/>
        <v>18</v>
      </c>
      <c r="AE265">
        <f t="shared" si="327"/>
        <v>14</v>
      </c>
      <c r="AF265">
        <f t="shared" si="328"/>
        <v>18</v>
      </c>
      <c r="AG265">
        <f t="shared" si="329"/>
        <v>14</v>
      </c>
      <c r="AH265">
        <f t="shared" si="330"/>
        <v>18</v>
      </c>
      <c r="AI265">
        <f t="shared" si="331"/>
        <v>14</v>
      </c>
      <c r="AJ265">
        <f t="shared" si="332"/>
        <v>18</v>
      </c>
      <c r="AK265" t="str">
        <f t="shared" si="333"/>
        <v>2pm-6pm</v>
      </c>
      <c r="AL265" t="str">
        <f t="shared" si="334"/>
        <v>2pm-6pm</v>
      </c>
      <c r="AM265" t="str">
        <f t="shared" si="335"/>
        <v>2pm-6pm</v>
      </c>
      <c r="AN265" t="str">
        <f t="shared" si="336"/>
        <v>2pm-6pm</v>
      </c>
      <c r="AO265" t="str">
        <f t="shared" si="337"/>
        <v>2pm-6pm</v>
      </c>
      <c r="AP265" t="str">
        <f t="shared" si="338"/>
        <v>2pm-6pm</v>
      </c>
      <c r="AQ265" t="str">
        <f t="shared" si="339"/>
        <v>2pm-6pm</v>
      </c>
      <c r="AR265" s="2" t="s">
        <v>700</v>
      </c>
      <c r="AS265" t="s">
        <v>408</v>
      </c>
      <c r="AV265" s="4" t="s">
        <v>28</v>
      </c>
      <c r="AW265" s="4" t="s">
        <v>28</v>
      </c>
      <c r="AX265" s="8" t="str">
        <f t="shared" si="34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5" t="str">
        <f t="shared" si="341"/>
        <v>&lt;img src=@img/outdoor.png@&gt;</v>
      </c>
      <c r="AZ265" t="str">
        <f t="shared" si="342"/>
        <v/>
      </c>
      <c r="BA265" t="str">
        <f t="shared" si="343"/>
        <v/>
      </c>
      <c r="BB265" t="str">
        <f t="shared" si="344"/>
        <v>&lt;img src=@img/drinkicon.png@&gt;</v>
      </c>
      <c r="BC265" t="str">
        <f t="shared" si="345"/>
        <v>&lt;img src=@img/foodicon.png@&gt;</v>
      </c>
      <c r="BD265" t="str">
        <f t="shared" si="346"/>
        <v>&lt;img src=@img/outdoor.png@&gt;&lt;img src=@img/drinkicon.png@&gt;&lt;img src=@img/foodicon.png@&gt;</v>
      </c>
      <c r="BE265" t="str">
        <f t="shared" si="347"/>
        <v>outdoor drink food  med larimer</v>
      </c>
      <c r="BF265" t="str">
        <f t="shared" si="348"/>
        <v>Larimer Square</v>
      </c>
      <c r="BG265">
        <v>39.747244999999999</v>
      </c>
      <c r="BH265">
        <v>-104.99946</v>
      </c>
      <c r="BI265" t="str">
        <f t="shared" si="349"/>
        <v>[39.747245,-104.99946],</v>
      </c>
      <c r="BK265" t="str">
        <f t="shared" si="350"/>
        <v/>
      </c>
      <c r="BL265" s="7"/>
    </row>
    <row r="266" spans="2:64" ht="18.75" customHeight="1">
      <c r="B266" t="s">
        <v>873</v>
      </c>
      <c r="C266" t="s">
        <v>810</v>
      </c>
      <c r="E266" t="s">
        <v>1049</v>
      </c>
      <c r="G266" s="8" t="s">
        <v>874</v>
      </c>
      <c r="W266" t="str">
        <f t="shared" si="319"/>
        <v/>
      </c>
      <c r="X266" t="str">
        <f t="shared" si="320"/>
        <v/>
      </c>
      <c r="Y266" t="str">
        <f t="shared" si="321"/>
        <v/>
      </c>
      <c r="Z266" t="str">
        <f t="shared" si="322"/>
        <v/>
      </c>
      <c r="AA266" t="str">
        <f t="shared" si="323"/>
        <v/>
      </c>
      <c r="AB266" t="str">
        <f t="shared" si="324"/>
        <v/>
      </c>
      <c r="AC266" t="str">
        <f t="shared" si="325"/>
        <v/>
      </c>
      <c r="AD266" t="str">
        <f t="shared" si="326"/>
        <v/>
      </c>
      <c r="AE266" t="str">
        <f t="shared" si="327"/>
        <v/>
      </c>
      <c r="AF266" t="str">
        <f t="shared" si="328"/>
        <v/>
      </c>
      <c r="AG266" t="str">
        <f t="shared" si="329"/>
        <v/>
      </c>
      <c r="AH266" t="str">
        <f t="shared" si="330"/>
        <v/>
      </c>
      <c r="AI266" t="str">
        <f t="shared" si="331"/>
        <v/>
      </c>
      <c r="AJ266" t="str">
        <f t="shared" si="332"/>
        <v/>
      </c>
      <c r="AK266" t="str">
        <f t="shared" si="333"/>
        <v/>
      </c>
      <c r="AL266" t="str">
        <f t="shared" si="334"/>
        <v/>
      </c>
      <c r="AM266" t="str">
        <f t="shared" si="335"/>
        <v/>
      </c>
      <c r="AN266" t="str">
        <f t="shared" si="336"/>
        <v/>
      </c>
      <c r="AO266" t="str">
        <f t="shared" si="337"/>
        <v/>
      </c>
      <c r="AP266" t="str">
        <f t="shared" si="338"/>
        <v/>
      </c>
      <c r="AQ266" t="str">
        <f t="shared" si="339"/>
        <v/>
      </c>
      <c r="AR266" t="s">
        <v>984</v>
      </c>
      <c r="AV266" s="4" t="s">
        <v>29</v>
      </c>
      <c r="AW266" s="4" t="s">
        <v>29</v>
      </c>
      <c r="AX266" s="8" t="str">
        <f t="shared" si="34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6" t="str">
        <f t="shared" si="341"/>
        <v/>
      </c>
      <c r="AZ266" t="str">
        <f t="shared" si="342"/>
        <v/>
      </c>
      <c r="BA266" t="str">
        <f t="shared" si="343"/>
        <v/>
      </c>
      <c r="BB266" t="str">
        <f t="shared" si="344"/>
        <v/>
      </c>
      <c r="BC266" t="str">
        <f t="shared" si="345"/>
        <v/>
      </c>
      <c r="BD266" t="str">
        <f t="shared" si="346"/>
        <v/>
      </c>
      <c r="BE266" t="str">
        <f t="shared" si="347"/>
        <v xml:space="preserve"> med highlands</v>
      </c>
      <c r="BF266" t="str">
        <f t="shared" si="348"/>
        <v>Highlands</v>
      </c>
      <c r="BG266">
        <v>39.772125000000003</v>
      </c>
      <c r="BH266">
        <v>-105.04366400000001</v>
      </c>
      <c r="BI266" t="str">
        <f t="shared" si="349"/>
        <v>[39.772125,-105.043664],</v>
      </c>
      <c r="BK266" t="str">
        <f t="shared" si="350"/>
        <v/>
      </c>
    </row>
    <row r="267" spans="2:64" ht="18.75" customHeight="1">
      <c r="B267" t="s">
        <v>148</v>
      </c>
      <c r="C267" t="s">
        <v>308</v>
      </c>
      <c r="E267" t="s">
        <v>1049</v>
      </c>
      <c r="G267" t="s">
        <v>522</v>
      </c>
      <c r="H267">
        <v>1000</v>
      </c>
      <c r="I267">
        <v>1900</v>
      </c>
      <c r="J267">
        <v>1600</v>
      </c>
      <c r="K267">
        <v>1900</v>
      </c>
      <c r="L267">
        <v>1600</v>
      </c>
      <c r="M267">
        <v>1900</v>
      </c>
      <c r="N267">
        <v>1600</v>
      </c>
      <c r="O267">
        <v>1900</v>
      </c>
      <c r="P267">
        <v>1600</v>
      </c>
      <c r="Q267">
        <v>1900</v>
      </c>
      <c r="R267">
        <v>1600</v>
      </c>
      <c r="S267">
        <v>1900</v>
      </c>
      <c r="T267">
        <v>1000</v>
      </c>
      <c r="U267">
        <v>1900</v>
      </c>
      <c r="V267" s="8" t="s">
        <v>1281</v>
      </c>
      <c r="W267">
        <f t="shared" si="319"/>
        <v>10</v>
      </c>
      <c r="X267">
        <f t="shared" si="320"/>
        <v>19</v>
      </c>
      <c r="Y267">
        <f t="shared" si="321"/>
        <v>16</v>
      </c>
      <c r="Z267">
        <f t="shared" si="322"/>
        <v>19</v>
      </c>
      <c r="AA267">
        <f t="shared" si="323"/>
        <v>16</v>
      </c>
      <c r="AB267">
        <f t="shared" si="324"/>
        <v>19</v>
      </c>
      <c r="AC267">
        <f t="shared" si="325"/>
        <v>16</v>
      </c>
      <c r="AD267">
        <f t="shared" si="326"/>
        <v>19</v>
      </c>
      <c r="AE267">
        <f t="shared" si="327"/>
        <v>16</v>
      </c>
      <c r="AF267">
        <f t="shared" si="328"/>
        <v>19</v>
      </c>
      <c r="AG267">
        <f t="shared" si="329"/>
        <v>16</v>
      </c>
      <c r="AH267">
        <f t="shared" si="330"/>
        <v>19</v>
      </c>
      <c r="AI267">
        <f t="shared" si="331"/>
        <v>10</v>
      </c>
      <c r="AJ267">
        <f t="shared" si="332"/>
        <v>19</v>
      </c>
      <c r="AK267" t="str">
        <f t="shared" si="333"/>
        <v>10am-7pm</v>
      </c>
      <c r="AL267" t="str">
        <f t="shared" si="334"/>
        <v>4pm-7pm</v>
      </c>
      <c r="AM267" t="str">
        <f t="shared" si="335"/>
        <v>4pm-7pm</v>
      </c>
      <c r="AN267" t="str">
        <f t="shared" si="336"/>
        <v>4pm-7pm</v>
      </c>
      <c r="AO267" t="str">
        <f t="shared" si="337"/>
        <v>4pm-7pm</v>
      </c>
      <c r="AP267" t="str">
        <f t="shared" si="338"/>
        <v>4pm-7pm</v>
      </c>
      <c r="AQ267" t="str">
        <f t="shared" si="339"/>
        <v>10am-7pm</v>
      </c>
      <c r="AR267" s="10" t="s">
        <v>701</v>
      </c>
      <c r="AV267" t="s">
        <v>28</v>
      </c>
      <c r="AW267" t="s">
        <v>28</v>
      </c>
      <c r="AX267" s="8" t="str">
        <f t="shared" si="34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7" t="str">
        <f t="shared" si="341"/>
        <v/>
      </c>
      <c r="AZ267" t="str">
        <f t="shared" si="342"/>
        <v/>
      </c>
      <c r="BA267" t="str">
        <f t="shared" si="343"/>
        <v/>
      </c>
      <c r="BB267" t="str">
        <f t="shared" si="344"/>
        <v>&lt;img src=@img/drinkicon.png@&gt;</v>
      </c>
      <c r="BC267" t="str">
        <f t="shared" si="345"/>
        <v>&lt;img src=@img/foodicon.png@&gt;</v>
      </c>
      <c r="BD267" t="str">
        <f t="shared" si="346"/>
        <v>&lt;img src=@img/drinkicon.png@&gt;&lt;img src=@img/foodicon.png@&gt;</v>
      </c>
      <c r="BE267" t="str">
        <f t="shared" si="347"/>
        <v>drink food  med Ballpark</v>
      </c>
      <c r="BF267" t="str">
        <f t="shared" si="348"/>
        <v>Ballpark</v>
      </c>
      <c r="BG267">
        <v>39.753545000000003</v>
      </c>
      <c r="BH267">
        <v>-104.993899</v>
      </c>
      <c r="BI267" t="str">
        <f t="shared" si="349"/>
        <v>[39.753545,-104.993899],</v>
      </c>
      <c r="BK267" t="str">
        <f t="shared" si="350"/>
        <v/>
      </c>
      <c r="BL267" s="7"/>
    </row>
    <row r="268" spans="2:64" ht="18.75" customHeight="1">
      <c r="B268" t="s">
        <v>149</v>
      </c>
      <c r="C268" t="s">
        <v>611</v>
      </c>
      <c r="E268" t="s">
        <v>1049</v>
      </c>
      <c r="G268" t="s">
        <v>523</v>
      </c>
      <c r="J268" t="s">
        <v>411</v>
      </c>
      <c r="K268" t="s">
        <v>414</v>
      </c>
      <c r="L268" t="s">
        <v>411</v>
      </c>
      <c r="M268" t="s">
        <v>414</v>
      </c>
      <c r="N268" t="s">
        <v>411</v>
      </c>
      <c r="O268" t="s">
        <v>414</v>
      </c>
      <c r="P268" t="s">
        <v>411</v>
      </c>
      <c r="Q268" t="s">
        <v>414</v>
      </c>
      <c r="R268" t="s">
        <v>411</v>
      </c>
      <c r="S268" t="s">
        <v>414</v>
      </c>
      <c r="V268" t="s">
        <v>1260</v>
      </c>
      <c r="W268" t="str">
        <f t="shared" si="319"/>
        <v/>
      </c>
      <c r="X268" t="str">
        <f t="shared" si="320"/>
        <v/>
      </c>
      <c r="Y268">
        <f t="shared" si="321"/>
        <v>15</v>
      </c>
      <c r="Z268">
        <f t="shared" si="322"/>
        <v>19</v>
      </c>
      <c r="AA268">
        <f t="shared" si="323"/>
        <v>15</v>
      </c>
      <c r="AB268">
        <f t="shared" si="324"/>
        <v>19</v>
      </c>
      <c r="AC268">
        <f t="shared" si="325"/>
        <v>15</v>
      </c>
      <c r="AD268">
        <f t="shared" si="326"/>
        <v>19</v>
      </c>
      <c r="AE268">
        <f t="shared" si="327"/>
        <v>15</v>
      </c>
      <c r="AF268">
        <f t="shared" si="328"/>
        <v>19</v>
      </c>
      <c r="AG268">
        <f t="shared" si="329"/>
        <v>15</v>
      </c>
      <c r="AH268">
        <f t="shared" si="330"/>
        <v>19</v>
      </c>
      <c r="AI268" t="str">
        <f t="shared" si="331"/>
        <v/>
      </c>
      <c r="AJ268" t="str">
        <f t="shared" si="332"/>
        <v/>
      </c>
      <c r="AK268" t="str">
        <f t="shared" si="333"/>
        <v/>
      </c>
      <c r="AL268" t="str">
        <f t="shared" si="334"/>
        <v>3pm-7pm</v>
      </c>
      <c r="AM268" t="str">
        <f t="shared" si="335"/>
        <v>3pm-7pm</v>
      </c>
      <c r="AN268" t="str">
        <f t="shared" si="336"/>
        <v>3pm-7pm</v>
      </c>
      <c r="AO268" t="str">
        <f t="shared" si="337"/>
        <v>3pm-7pm</v>
      </c>
      <c r="AP268" t="str">
        <f t="shared" si="338"/>
        <v>3pm-7pm</v>
      </c>
      <c r="AQ268" t="str">
        <f t="shared" si="339"/>
        <v/>
      </c>
      <c r="AR268" s="2" t="s">
        <v>702</v>
      </c>
      <c r="AS268" t="s">
        <v>408</v>
      </c>
      <c r="AV268" s="4" t="s">
        <v>28</v>
      </c>
      <c r="AW268" s="4" t="s">
        <v>29</v>
      </c>
      <c r="AX268" s="8" t="str">
        <f t="shared" si="34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8" t="str">
        <f t="shared" si="341"/>
        <v>&lt;img src=@img/outdoor.png@&gt;</v>
      </c>
      <c r="AZ268" t="str">
        <f t="shared" si="342"/>
        <v/>
      </c>
      <c r="BA268" t="str">
        <f t="shared" si="343"/>
        <v/>
      </c>
      <c r="BB268" t="str">
        <f t="shared" si="344"/>
        <v>&lt;img src=@img/drinkicon.png@&gt;</v>
      </c>
      <c r="BC268" t="str">
        <f t="shared" si="345"/>
        <v/>
      </c>
      <c r="BD268" t="str">
        <f t="shared" si="346"/>
        <v>&lt;img src=@img/outdoor.png@&gt;&lt;img src=@img/drinkicon.png@&gt;</v>
      </c>
      <c r="BE268" t="str">
        <f t="shared" si="347"/>
        <v>outdoor drink  med Washington</v>
      </c>
      <c r="BF268" t="str">
        <f t="shared" si="348"/>
        <v>Washington Park</v>
      </c>
      <c r="BG268">
        <v>39.689847</v>
      </c>
      <c r="BH268">
        <v>-104.98064100000001</v>
      </c>
      <c r="BI268" t="str">
        <f t="shared" si="349"/>
        <v>[39.689847,-104.980641],</v>
      </c>
      <c r="BK268" t="str">
        <f t="shared" si="350"/>
        <v/>
      </c>
      <c r="BL268" s="7"/>
    </row>
    <row r="269" spans="2:64" ht="18.75" customHeight="1">
      <c r="B269" t="s">
        <v>150</v>
      </c>
      <c r="C269" t="s">
        <v>313</v>
      </c>
      <c r="E269" t="s">
        <v>1049</v>
      </c>
      <c r="G269" t="s">
        <v>524</v>
      </c>
      <c r="J269" t="s">
        <v>421</v>
      </c>
      <c r="K269" t="s">
        <v>412</v>
      </c>
      <c r="L269" t="s">
        <v>421</v>
      </c>
      <c r="M269" t="s">
        <v>412</v>
      </c>
      <c r="N269" t="s">
        <v>421</v>
      </c>
      <c r="O269" t="s">
        <v>412</v>
      </c>
      <c r="P269" t="s">
        <v>421</v>
      </c>
      <c r="Q269" t="s">
        <v>412</v>
      </c>
      <c r="R269" t="s">
        <v>421</v>
      </c>
      <c r="S269" t="s">
        <v>412</v>
      </c>
      <c r="V269" t="s">
        <v>344</v>
      </c>
      <c r="W269" t="str">
        <f t="shared" si="319"/>
        <v/>
      </c>
      <c r="X269" t="str">
        <f t="shared" si="320"/>
        <v/>
      </c>
      <c r="Y269">
        <f t="shared" si="321"/>
        <v>14</v>
      </c>
      <c r="Z269">
        <f t="shared" si="322"/>
        <v>18.3</v>
      </c>
      <c r="AA269">
        <f t="shared" si="323"/>
        <v>14</v>
      </c>
      <c r="AB269">
        <f t="shared" si="324"/>
        <v>18.3</v>
      </c>
      <c r="AC269">
        <f t="shared" si="325"/>
        <v>14</v>
      </c>
      <c r="AD269">
        <f t="shared" si="326"/>
        <v>18.3</v>
      </c>
      <c r="AE269">
        <f t="shared" si="327"/>
        <v>14</v>
      </c>
      <c r="AF269">
        <f t="shared" si="328"/>
        <v>18.3</v>
      </c>
      <c r="AG269">
        <f t="shared" si="329"/>
        <v>14</v>
      </c>
      <c r="AH269">
        <f t="shared" si="330"/>
        <v>18.3</v>
      </c>
      <c r="AI269" t="str">
        <f t="shared" si="331"/>
        <v/>
      </c>
      <c r="AJ269" t="str">
        <f t="shared" si="332"/>
        <v/>
      </c>
      <c r="AK269" t="str">
        <f t="shared" si="333"/>
        <v/>
      </c>
      <c r="AL269" t="str">
        <f t="shared" si="334"/>
        <v>2pm-6.3pm</v>
      </c>
      <c r="AM269" t="str">
        <f t="shared" si="335"/>
        <v>2pm-6.3pm</v>
      </c>
      <c r="AN269" t="str">
        <f t="shared" si="336"/>
        <v>2pm-6.3pm</v>
      </c>
      <c r="AO269" t="str">
        <f t="shared" si="337"/>
        <v>2pm-6.3pm</v>
      </c>
      <c r="AP269" t="str">
        <f t="shared" si="338"/>
        <v>2pm-6.3pm</v>
      </c>
      <c r="AQ269" t="str">
        <f t="shared" si="339"/>
        <v/>
      </c>
      <c r="AR269" s="2" t="s">
        <v>703</v>
      </c>
      <c r="AV269" s="4" t="s">
        <v>28</v>
      </c>
      <c r="AW269" s="4" t="s">
        <v>28</v>
      </c>
      <c r="AX269" s="8" t="str">
        <f t="shared" si="34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9" t="str">
        <f t="shared" si="341"/>
        <v/>
      </c>
      <c r="AZ269" t="str">
        <f t="shared" si="342"/>
        <v/>
      </c>
      <c r="BA269" t="str">
        <f t="shared" si="343"/>
        <v/>
      </c>
      <c r="BB269" t="str">
        <f t="shared" si="344"/>
        <v>&lt;img src=@img/drinkicon.png@&gt;</v>
      </c>
      <c r="BC269" t="str">
        <f t="shared" si="345"/>
        <v>&lt;img src=@img/foodicon.png@&gt;</v>
      </c>
      <c r="BD269" t="str">
        <f t="shared" si="346"/>
        <v>&lt;img src=@img/drinkicon.png@&gt;&lt;img src=@img/foodicon.png@&gt;</v>
      </c>
      <c r="BE269" t="str">
        <f t="shared" si="347"/>
        <v>drink food  med Lakewood</v>
      </c>
      <c r="BF269" t="str">
        <f t="shared" si="348"/>
        <v>Lakewood</v>
      </c>
      <c r="BG269">
        <v>39.747022999999999</v>
      </c>
      <c r="BH269">
        <v>-105.14188</v>
      </c>
      <c r="BI269" t="str">
        <f t="shared" si="349"/>
        <v>[39.747023,-105.14188],</v>
      </c>
      <c r="BK269" t="str">
        <f t="shared" si="350"/>
        <v/>
      </c>
      <c r="BL269" s="7"/>
    </row>
    <row r="270" spans="2:64" ht="18.75" customHeight="1">
      <c r="B270" t="s">
        <v>1102</v>
      </c>
      <c r="C270" t="s">
        <v>810</v>
      </c>
      <c r="E270" t="s">
        <v>1049</v>
      </c>
      <c r="G270" t="s">
        <v>1112</v>
      </c>
      <c r="W270" t="str">
        <f t="shared" si="319"/>
        <v/>
      </c>
      <c r="X270" t="str">
        <f t="shared" si="320"/>
        <v/>
      </c>
      <c r="Y270" t="str">
        <f t="shared" si="321"/>
        <v/>
      </c>
      <c r="Z270" t="str">
        <f t="shared" si="322"/>
        <v/>
      </c>
      <c r="AA270" t="str">
        <f t="shared" si="323"/>
        <v/>
      </c>
      <c r="AB270" t="str">
        <f t="shared" si="324"/>
        <v/>
      </c>
      <c r="AC270" t="str">
        <f t="shared" si="325"/>
        <v/>
      </c>
      <c r="AD270" t="str">
        <f t="shared" si="326"/>
        <v/>
      </c>
      <c r="AE270" t="str">
        <f t="shared" si="327"/>
        <v/>
      </c>
      <c r="AF270" t="str">
        <f t="shared" si="328"/>
        <v/>
      </c>
      <c r="AG270" t="str">
        <f t="shared" si="329"/>
        <v/>
      </c>
      <c r="AH270" t="str">
        <f t="shared" si="330"/>
        <v/>
      </c>
      <c r="AI270" t="str">
        <f t="shared" si="331"/>
        <v/>
      </c>
      <c r="AJ270" t="str">
        <f t="shared" si="332"/>
        <v/>
      </c>
      <c r="AK270" t="str">
        <f t="shared" si="333"/>
        <v/>
      </c>
      <c r="AL270" t="str">
        <f t="shared" si="334"/>
        <v/>
      </c>
      <c r="AM270" t="str">
        <f t="shared" si="335"/>
        <v/>
      </c>
      <c r="AN270" t="str">
        <f t="shared" si="336"/>
        <v/>
      </c>
      <c r="AO270" t="str">
        <f t="shared" si="337"/>
        <v/>
      </c>
      <c r="AP270" t="str">
        <f t="shared" si="338"/>
        <v/>
      </c>
      <c r="AQ270" t="str">
        <f t="shared" si="339"/>
        <v/>
      </c>
      <c r="AR270" t="s">
        <v>1106</v>
      </c>
      <c r="AV270" s="4" t="s">
        <v>29</v>
      </c>
      <c r="AW270" s="4" t="s">
        <v>29</v>
      </c>
      <c r="AX270" s="8" t="str">
        <f t="shared" si="3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0" t="str">
        <f t="shared" si="341"/>
        <v/>
      </c>
      <c r="AZ270" t="str">
        <f t="shared" si="342"/>
        <v/>
      </c>
      <c r="BA270" t="str">
        <f t="shared" si="343"/>
        <v/>
      </c>
      <c r="BB270" t="str">
        <f t="shared" si="344"/>
        <v/>
      </c>
      <c r="BC270" t="str">
        <f t="shared" si="345"/>
        <v/>
      </c>
      <c r="BD270" t="str">
        <f t="shared" si="346"/>
        <v/>
      </c>
      <c r="BE270" t="str">
        <f t="shared" si="347"/>
        <v xml:space="preserve"> med highlands</v>
      </c>
      <c r="BF270" t="str">
        <f t="shared" si="348"/>
        <v>Highlands</v>
      </c>
      <c r="BG270">
        <v>39.771259999999998</v>
      </c>
      <c r="BH270">
        <v>-105.044258</v>
      </c>
      <c r="BI270" t="str">
        <f t="shared" si="349"/>
        <v>[39.77126,-105.044258],</v>
      </c>
    </row>
    <row r="271" spans="2:64" ht="18.75" customHeight="1">
      <c r="B271" t="s">
        <v>220</v>
      </c>
      <c r="C271" t="s">
        <v>298</v>
      </c>
      <c r="E271" t="s">
        <v>1049</v>
      </c>
      <c r="G271" t="s">
        <v>593</v>
      </c>
      <c r="J271" t="s">
        <v>411</v>
      </c>
      <c r="K271" t="s">
        <v>414</v>
      </c>
      <c r="L271" t="s">
        <v>411</v>
      </c>
      <c r="M271" t="s">
        <v>414</v>
      </c>
      <c r="N271" t="s">
        <v>411</v>
      </c>
      <c r="O271" t="s">
        <v>414</v>
      </c>
      <c r="P271" t="s">
        <v>411</v>
      </c>
      <c r="Q271" t="s">
        <v>414</v>
      </c>
      <c r="R271" t="s">
        <v>411</v>
      </c>
      <c r="S271" t="s">
        <v>414</v>
      </c>
      <c r="V271" t="s">
        <v>387</v>
      </c>
      <c r="W271" t="str">
        <f t="shared" si="319"/>
        <v/>
      </c>
      <c r="X271" t="str">
        <f t="shared" si="320"/>
        <v/>
      </c>
      <c r="Y271">
        <f t="shared" si="321"/>
        <v>15</v>
      </c>
      <c r="Z271">
        <f t="shared" si="322"/>
        <v>19</v>
      </c>
      <c r="AA271">
        <f t="shared" si="323"/>
        <v>15</v>
      </c>
      <c r="AB271">
        <f t="shared" si="324"/>
        <v>19</v>
      </c>
      <c r="AC271">
        <f t="shared" si="325"/>
        <v>15</v>
      </c>
      <c r="AD271">
        <f t="shared" si="326"/>
        <v>19</v>
      </c>
      <c r="AE271">
        <f t="shared" si="327"/>
        <v>15</v>
      </c>
      <c r="AF271">
        <f t="shared" si="328"/>
        <v>19</v>
      </c>
      <c r="AG271">
        <f t="shared" si="329"/>
        <v>15</v>
      </c>
      <c r="AH271">
        <f t="shared" si="330"/>
        <v>19</v>
      </c>
      <c r="AI271" t="str">
        <f t="shared" si="331"/>
        <v/>
      </c>
      <c r="AJ271" t="str">
        <f t="shared" si="332"/>
        <v/>
      </c>
      <c r="AK271" t="str">
        <f t="shared" si="333"/>
        <v/>
      </c>
      <c r="AL271" t="str">
        <f t="shared" si="334"/>
        <v>3pm-7pm</v>
      </c>
      <c r="AM271" t="str">
        <f t="shared" si="335"/>
        <v>3pm-7pm</v>
      </c>
      <c r="AN271" t="str">
        <f t="shared" si="336"/>
        <v>3pm-7pm</v>
      </c>
      <c r="AO271" t="str">
        <f t="shared" si="337"/>
        <v>3pm-7pm</v>
      </c>
      <c r="AP271" t="str">
        <f t="shared" si="338"/>
        <v>3pm-7pm</v>
      </c>
      <c r="AQ271" t="str">
        <f t="shared" si="339"/>
        <v/>
      </c>
      <c r="AR271" t="s">
        <v>772</v>
      </c>
      <c r="AV271" t="s">
        <v>28</v>
      </c>
      <c r="AW271" t="s">
        <v>29</v>
      </c>
      <c r="AX271" s="8" t="str">
        <f t="shared" si="3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1" t="str">
        <f t="shared" si="341"/>
        <v/>
      </c>
      <c r="AZ271" t="str">
        <f t="shared" si="342"/>
        <v/>
      </c>
      <c r="BA271" t="str">
        <f t="shared" si="343"/>
        <v/>
      </c>
      <c r="BB271" t="str">
        <f t="shared" si="344"/>
        <v>&lt;img src=@img/drinkicon.png@&gt;</v>
      </c>
      <c r="BC271" t="str">
        <f t="shared" si="345"/>
        <v/>
      </c>
      <c r="BD271" t="str">
        <f t="shared" si="346"/>
        <v>&lt;img src=@img/drinkicon.png@&gt;</v>
      </c>
      <c r="BE271" t="str">
        <f t="shared" si="347"/>
        <v>drink  med LoDo</v>
      </c>
      <c r="BF271" t="str">
        <f t="shared" si="348"/>
        <v>LoDo</v>
      </c>
      <c r="BG271">
        <v>39.752966000000001</v>
      </c>
      <c r="BH271">
        <v>-105.00025599999999</v>
      </c>
      <c r="BI271" t="str">
        <f t="shared" si="349"/>
        <v>[39.752966,-105.000256],</v>
      </c>
      <c r="BK271" t="str">
        <f t="shared" ref="BK271:BK278" si="351">IF(BJ271&gt;0,"&lt;img src=@img/kidicon.png@&gt;","")</f>
        <v/>
      </c>
      <c r="BL271" s="7"/>
    </row>
    <row r="272" spans="2:64" ht="18.75" customHeight="1">
      <c r="B272" t="s">
        <v>221</v>
      </c>
      <c r="C272" t="s">
        <v>298</v>
      </c>
      <c r="E272" t="s">
        <v>1051</v>
      </c>
      <c r="G272" t="s">
        <v>594</v>
      </c>
      <c r="J272" t="s">
        <v>411</v>
      </c>
      <c r="K272" t="s">
        <v>413</v>
      </c>
      <c r="L272" t="s">
        <v>411</v>
      </c>
      <c r="M272" t="s">
        <v>413</v>
      </c>
      <c r="N272" t="s">
        <v>411</v>
      </c>
      <c r="O272" t="s">
        <v>413</v>
      </c>
      <c r="P272" t="s">
        <v>411</v>
      </c>
      <c r="Q272" t="s">
        <v>413</v>
      </c>
      <c r="R272" t="s">
        <v>411</v>
      </c>
      <c r="S272" t="s">
        <v>413</v>
      </c>
      <c r="V272" t="s">
        <v>388</v>
      </c>
      <c r="W272" t="str">
        <f t="shared" si="319"/>
        <v/>
      </c>
      <c r="X272" t="str">
        <f t="shared" si="320"/>
        <v/>
      </c>
      <c r="Y272">
        <f t="shared" si="321"/>
        <v>15</v>
      </c>
      <c r="Z272">
        <f t="shared" si="322"/>
        <v>18</v>
      </c>
      <c r="AA272">
        <f t="shared" si="323"/>
        <v>15</v>
      </c>
      <c r="AB272">
        <f t="shared" si="324"/>
        <v>18</v>
      </c>
      <c r="AC272">
        <f t="shared" si="325"/>
        <v>15</v>
      </c>
      <c r="AD272">
        <f t="shared" si="326"/>
        <v>18</v>
      </c>
      <c r="AE272">
        <f t="shared" si="327"/>
        <v>15</v>
      </c>
      <c r="AF272">
        <f t="shared" si="328"/>
        <v>18</v>
      </c>
      <c r="AG272">
        <f t="shared" si="329"/>
        <v>15</v>
      </c>
      <c r="AH272">
        <f t="shared" si="330"/>
        <v>18</v>
      </c>
      <c r="AI272" t="str">
        <f t="shared" si="331"/>
        <v/>
      </c>
      <c r="AJ272" t="str">
        <f t="shared" si="332"/>
        <v/>
      </c>
      <c r="AK272" t="str">
        <f t="shared" si="333"/>
        <v/>
      </c>
      <c r="AL272" t="str">
        <f t="shared" si="334"/>
        <v>3pm-6pm</v>
      </c>
      <c r="AM272" t="str">
        <f t="shared" si="335"/>
        <v>3pm-6pm</v>
      </c>
      <c r="AN272" t="str">
        <f t="shared" si="336"/>
        <v>3pm-6pm</v>
      </c>
      <c r="AO272" t="str">
        <f t="shared" si="337"/>
        <v>3pm-6pm</v>
      </c>
      <c r="AP272" t="str">
        <f t="shared" si="338"/>
        <v>3pm-6pm</v>
      </c>
      <c r="AQ272" t="str">
        <f t="shared" si="339"/>
        <v/>
      </c>
      <c r="AR272" t="s">
        <v>773</v>
      </c>
      <c r="AV272" t="s">
        <v>28</v>
      </c>
      <c r="AW272" t="s">
        <v>29</v>
      </c>
      <c r="AX272" s="8" t="str">
        <f t="shared" si="3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2" t="str">
        <f t="shared" si="341"/>
        <v/>
      </c>
      <c r="AZ272" t="str">
        <f t="shared" si="342"/>
        <v/>
      </c>
      <c r="BA272" t="str">
        <f t="shared" si="343"/>
        <v/>
      </c>
      <c r="BB272" t="str">
        <f t="shared" si="344"/>
        <v>&lt;img src=@img/drinkicon.png@&gt;</v>
      </c>
      <c r="BC272" t="str">
        <f t="shared" si="345"/>
        <v/>
      </c>
      <c r="BD272" t="str">
        <f t="shared" si="346"/>
        <v>&lt;img src=@img/drinkicon.png@&gt;</v>
      </c>
      <c r="BE272" t="str">
        <f t="shared" si="347"/>
        <v>drink  low LoDo</v>
      </c>
      <c r="BF272" t="str">
        <f t="shared" si="348"/>
        <v>LoDo</v>
      </c>
      <c r="BG272">
        <v>39.753988</v>
      </c>
      <c r="BH272">
        <v>-104.995271</v>
      </c>
      <c r="BI272" t="str">
        <f t="shared" si="349"/>
        <v>[39.753988,-104.995271],</v>
      </c>
      <c r="BK272" t="str">
        <f t="shared" si="351"/>
        <v/>
      </c>
      <c r="BL272" s="7"/>
    </row>
    <row r="273" spans="2:64" ht="18.75" customHeight="1">
      <c r="B273" t="s">
        <v>151</v>
      </c>
      <c r="C273" t="s">
        <v>294</v>
      </c>
      <c r="E273" t="s">
        <v>1051</v>
      </c>
      <c r="G273" t="s">
        <v>525</v>
      </c>
      <c r="J273" t="s">
        <v>411</v>
      </c>
      <c r="K273" t="s">
        <v>414</v>
      </c>
      <c r="L273" t="s">
        <v>411</v>
      </c>
      <c r="M273" t="s">
        <v>414</v>
      </c>
      <c r="N273" t="s">
        <v>411</v>
      </c>
      <c r="O273" t="s">
        <v>414</v>
      </c>
      <c r="P273" t="s">
        <v>411</v>
      </c>
      <c r="Q273" t="s">
        <v>414</v>
      </c>
      <c r="R273" t="s">
        <v>411</v>
      </c>
      <c r="S273" t="s">
        <v>414</v>
      </c>
      <c r="V273" t="s">
        <v>345</v>
      </c>
      <c r="W273" t="str">
        <f t="shared" si="319"/>
        <v/>
      </c>
      <c r="X273" t="str">
        <f t="shared" si="320"/>
        <v/>
      </c>
      <c r="Y273">
        <f t="shared" si="321"/>
        <v>15</v>
      </c>
      <c r="Z273">
        <f t="shared" si="322"/>
        <v>19</v>
      </c>
      <c r="AA273">
        <f t="shared" si="323"/>
        <v>15</v>
      </c>
      <c r="AB273">
        <f t="shared" si="324"/>
        <v>19</v>
      </c>
      <c r="AC273">
        <f t="shared" si="325"/>
        <v>15</v>
      </c>
      <c r="AD273">
        <f t="shared" si="326"/>
        <v>19</v>
      </c>
      <c r="AE273">
        <f t="shared" si="327"/>
        <v>15</v>
      </c>
      <c r="AF273">
        <f t="shared" si="328"/>
        <v>19</v>
      </c>
      <c r="AG273">
        <f t="shared" si="329"/>
        <v>15</v>
      </c>
      <c r="AH273">
        <f t="shared" si="330"/>
        <v>19</v>
      </c>
      <c r="AI273" t="str">
        <f t="shared" si="331"/>
        <v/>
      </c>
      <c r="AJ273" t="str">
        <f t="shared" si="332"/>
        <v/>
      </c>
      <c r="AK273" t="str">
        <f t="shared" si="333"/>
        <v/>
      </c>
      <c r="AL273" t="str">
        <f t="shared" si="334"/>
        <v>3pm-7pm</v>
      </c>
      <c r="AM273" t="str">
        <f t="shared" si="335"/>
        <v>3pm-7pm</v>
      </c>
      <c r="AN273" t="str">
        <f t="shared" si="336"/>
        <v>3pm-7pm</v>
      </c>
      <c r="AO273" t="str">
        <f t="shared" si="337"/>
        <v>3pm-7pm</v>
      </c>
      <c r="AP273" t="str">
        <f t="shared" si="338"/>
        <v>3pm-7pm</v>
      </c>
      <c r="AQ273" t="str">
        <f t="shared" si="339"/>
        <v/>
      </c>
      <c r="AR273" t="s">
        <v>704</v>
      </c>
      <c r="AV273" t="s">
        <v>28</v>
      </c>
      <c r="AW273" t="s">
        <v>29</v>
      </c>
      <c r="AX273" s="8" t="str">
        <f t="shared" si="3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3" t="str">
        <f t="shared" si="341"/>
        <v/>
      </c>
      <c r="AZ273" t="str">
        <f t="shared" si="342"/>
        <v/>
      </c>
      <c r="BA273" t="str">
        <f t="shared" si="343"/>
        <v/>
      </c>
      <c r="BB273" t="str">
        <f t="shared" si="344"/>
        <v>&lt;img src=@img/drinkicon.png@&gt;</v>
      </c>
      <c r="BC273" t="str">
        <f t="shared" si="345"/>
        <v/>
      </c>
      <c r="BD273" t="str">
        <f t="shared" si="346"/>
        <v>&lt;img src=@img/drinkicon.png@&gt;</v>
      </c>
      <c r="BE273" t="str">
        <f t="shared" si="347"/>
        <v>drink  low Uptown</v>
      </c>
      <c r="BF273" t="str">
        <f t="shared" si="348"/>
        <v>Uptown</v>
      </c>
      <c r="BG273">
        <v>39.740172000000001</v>
      </c>
      <c r="BH273">
        <v>-104.97815</v>
      </c>
      <c r="BI273" t="str">
        <f t="shared" si="349"/>
        <v>[39.740172,-104.97815],</v>
      </c>
      <c r="BK273" t="str">
        <f t="shared" si="351"/>
        <v/>
      </c>
      <c r="BL273" s="7"/>
    </row>
    <row r="274" spans="2:64" ht="18.75" customHeight="1">
      <c r="B274" t="s">
        <v>222</v>
      </c>
      <c r="C274" t="s">
        <v>313</v>
      </c>
      <c r="E274" t="s">
        <v>1049</v>
      </c>
      <c r="G274" t="s">
        <v>595</v>
      </c>
      <c r="J274" t="s">
        <v>418</v>
      </c>
      <c r="K274" t="s">
        <v>413</v>
      </c>
      <c r="L274" t="s">
        <v>418</v>
      </c>
      <c r="M274" t="s">
        <v>413</v>
      </c>
      <c r="N274" t="s">
        <v>418</v>
      </c>
      <c r="O274" t="s">
        <v>413</v>
      </c>
      <c r="P274" t="s">
        <v>418</v>
      </c>
      <c r="Q274" t="s">
        <v>413</v>
      </c>
      <c r="R274" t="s">
        <v>418</v>
      </c>
      <c r="S274" t="s">
        <v>413</v>
      </c>
      <c r="V274" t="s">
        <v>1076</v>
      </c>
      <c r="W274" t="str">
        <f t="shared" si="319"/>
        <v/>
      </c>
      <c r="X274" t="str">
        <f t="shared" si="320"/>
        <v/>
      </c>
      <c r="Y274">
        <f t="shared" si="321"/>
        <v>16</v>
      </c>
      <c r="Z274">
        <f t="shared" si="322"/>
        <v>18</v>
      </c>
      <c r="AA274">
        <f t="shared" si="323"/>
        <v>16</v>
      </c>
      <c r="AB274">
        <f t="shared" si="324"/>
        <v>18</v>
      </c>
      <c r="AC274">
        <f t="shared" si="325"/>
        <v>16</v>
      </c>
      <c r="AD274">
        <f t="shared" si="326"/>
        <v>18</v>
      </c>
      <c r="AE274">
        <f t="shared" si="327"/>
        <v>16</v>
      </c>
      <c r="AF274">
        <f t="shared" si="328"/>
        <v>18</v>
      </c>
      <c r="AG274">
        <f t="shared" si="329"/>
        <v>16</v>
      </c>
      <c r="AH274">
        <f t="shared" si="330"/>
        <v>18</v>
      </c>
      <c r="AI274" t="str">
        <f t="shared" si="331"/>
        <v/>
      </c>
      <c r="AJ274" t="str">
        <f t="shared" si="332"/>
        <v/>
      </c>
      <c r="AK274" t="str">
        <f t="shared" si="333"/>
        <v/>
      </c>
      <c r="AL274" t="str">
        <f t="shared" si="334"/>
        <v>4pm-6pm</v>
      </c>
      <c r="AM274" t="str">
        <f t="shared" si="335"/>
        <v>4pm-6pm</v>
      </c>
      <c r="AN274" t="str">
        <f t="shared" si="336"/>
        <v>4pm-6pm</v>
      </c>
      <c r="AO274" t="str">
        <f t="shared" si="337"/>
        <v>4pm-6pm</v>
      </c>
      <c r="AP274" t="str">
        <f t="shared" si="338"/>
        <v>4pm-6pm</v>
      </c>
      <c r="AQ274" t="str">
        <f t="shared" si="339"/>
        <v/>
      </c>
      <c r="AR274" t="s">
        <v>774</v>
      </c>
      <c r="AV274" t="s">
        <v>28</v>
      </c>
      <c r="AW274" t="s">
        <v>28</v>
      </c>
      <c r="AX274" s="8" t="str">
        <f t="shared" si="3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4" t="str">
        <f t="shared" si="341"/>
        <v/>
      </c>
      <c r="AZ274" t="str">
        <f t="shared" si="342"/>
        <v/>
      </c>
      <c r="BA274" t="str">
        <f t="shared" si="343"/>
        <v/>
      </c>
      <c r="BB274" t="str">
        <f t="shared" si="344"/>
        <v>&lt;img src=@img/drinkicon.png@&gt;</v>
      </c>
      <c r="BC274" t="str">
        <f t="shared" si="345"/>
        <v>&lt;img src=@img/foodicon.png@&gt;</v>
      </c>
      <c r="BD274" t="str">
        <f t="shared" si="346"/>
        <v>&lt;img src=@img/drinkicon.png@&gt;&lt;img src=@img/foodicon.png@&gt;</v>
      </c>
      <c r="BE274" t="str">
        <f t="shared" si="347"/>
        <v>drink food  med Lakewood</v>
      </c>
      <c r="BF274" t="str">
        <f t="shared" si="348"/>
        <v>Lakewood</v>
      </c>
      <c r="BG274">
        <v>39.633947999999997</v>
      </c>
      <c r="BH274">
        <v>-105.10894500000001</v>
      </c>
      <c r="BI274" t="str">
        <f t="shared" si="349"/>
        <v>[39.633948,-105.108945],</v>
      </c>
      <c r="BK274" t="str">
        <f t="shared" si="351"/>
        <v/>
      </c>
      <c r="BL274" s="7"/>
    </row>
    <row r="275" spans="2:64" ht="18.75" customHeight="1">
      <c r="B275" t="s">
        <v>152</v>
      </c>
      <c r="C275" t="s">
        <v>1032</v>
      </c>
      <c r="E275" t="s">
        <v>1049</v>
      </c>
      <c r="G275" t="s">
        <v>526</v>
      </c>
      <c r="H275" t="s">
        <v>418</v>
      </c>
      <c r="I275" t="s">
        <v>413</v>
      </c>
      <c r="J275" t="s">
        <v>418</v>
      </c>
      <c r="K275" t="s">
        <v>413</v>
      </c>
      <c r="L275" t="s">
        <v>418</v>
      </c>
      <c r="M275" t="s">
        <v>413</v>
      </c>
      <c r="N275" t="s">
        <v>418</v>
      </c>
      <c r="O275" t="s">
        <v>413</v>
      </c>
      <c r="P275" t="s">
        <v>418</v>
      </c>
      <c r="Q275" t="s">
        <v>413</v>
      </c>
      <c r="R275" t="s">
        <v>418</v>
      </c>
      <c r="S275" t="s">
        <v>413</v>
      </c>
      <c r="T275" t="s">
        <v>418</v>
      </c>
      <c r="U275" t="s">
        <v>413</v>
      </c>
      <c r="V275" t="s">
        <v>346</v>
      </c>
      <c r="W275">
        <f t="shared" si="319"/>
        <v>16</v>
      </c>
      <c r="X275">
        <f t="shared" si="320"/>
        <v>18</v>
      </c>
      <c r="Y275">
        <f t="shared" si="321"/>
        <v>16</v>
      </c>
      <c r="Z275">
        <f t="shared" si="322"/>
        <v>18</v>
      </c>
      <c r="AA275">
        <f t="shared" si="323"/>
        <v>16</v>
      </c>
      <c r="AB275">
        <f t="shared" si="324"/>
        <v>18</v>
      </c>
      <c r="AC275">
        <f t="shared" si="325"/>
        <v>16</v>
      </c>
      <c r="AD275">
        <f t="shared" si="326"/>
        <v>18</v>
      </c>
      <c r="AE275">
        <f t="shared" si="327"/>
        <v>16</v>
      </c>
      <c r="AF275">
        <f t="shared" si="328"/>
        <v>18</v>
      </c>
      <c r="AG275">
        <f t="shared" si="329"/>
        <v>16</v>
      </c>
      <c r="AH275">
        <f t="shared" si="330"/>
        <v>18</v>
      </c>
      <c r="AI275">
        <f t="shared" si="331"/>
        <v>16</v>
      </c>
      <c r="AJ275">
        <f t="shared" si="332"/>
        <v>18</v>
      </c>
      <c r="AK275" t="str">
        <f t="shared" si="333"/>
        <v>4pm-6pm</v>
      </c>
      <c r="AL275" t="str">
        <f t="shared" si="334"/>
        <v>4pm-6pm</v>
      </c>
      <c r="AM275" t="str">
        <f t="shared" si="335"/>
        <v>4pm-6pm</v>
      </c>
      <c r="AN275" t="str">
        <f t="shared" si="336"/>
        <v>4pm-6pm</v>
      </c>
      <c r="AO275" t="str">
        <f t="shared" si="337"/>
        <v>4pm-6pm</v>
      </c>
      <c r="AP275" t="str">
        <f t="shared" si="338"/>
        <v>4pm-6pm</v>
      </c>
      <c r="AQ275" t="str">
        <f t="shared" si="339"/>
        <v>4pm-6pm</v>
      </c>
      <c r="AR275" s="10" t="s">
        <v>705</v>
      </c>
      <c r="AV275" t="s">
        <v>28</v>
      </c>
      <c r="AW275" t="s">
        <v>28</v>
      </c>
      <c r="AX275" s="8" t="str">
        <f t="shared" si="3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5" t="str">
        <f t="shared" si="341"/>
        <v/>
      </c>
      <c r="AZ275" t="str">
        <f t="shared" si="342"/>
        <v/>
      </c>
      <c r="BA275" t="str">
        <f t="shared" si="343"/>
        <v/>
      </c>
      <c r="BB275" t="str">
        <f t="shared" si="344"/>
        <v>&lt;img src=@img/drinkicon.png@&gt;</v>
      </c>
      <c r="BC275" t="str">
        <f t="shared" si="345"/>
        <v>&lt;img src=@img/foodicon.png@&gt;</v>
      </c>
      <c r="BD275" t="str">
        <f t="shared" si="346"/>
        <v>&lt;img src=@img/drinkicon.png@&gt;&lt;img src=@img/foodicon.png@&gt;</v>
      </c>
      <c r="BE275" t="str">
        <f t="shared" si="347"/>
        <v>drink food  med capital</v>
      </c>
      <c r="BF275" t="str">
        <f t="shared" si="348"/>
        <v>Capital Hill</v>
      </c>
      <c r="BG275">
        <v>39.731243999999997</v>
      </c>
      <c r="BH275">
        <v>-104.986622</v>
      </c>
      <c r="BI275" t="str">
        <f t="shared" si="349"/>
        <v>[39.731244,-104.986622],</v>
      </c>
      <c r="BK275" t="str">
        <f t="shared" si="351"/>
        <v/>
      </c>
      <c r="BL275" s="7"/>
    </row>
    <row r="276" spans="2:64" ht="18.75" customHeight="1">
      <c r="B276" t="s">
        <v>223</v>
      </c>
      <c r="C276" t="s">
        <v>298</v>
      </c>
      <c r="E276" t="s">
        <v>1049</v>
      </c>
      <c r="G276" t="s">
        <v>596</v>
      </c>
      <c r="V276" t="s">
        <v>389</v>
      </c>
      <c r="W276" t="str">
        <f t="shared" si="319"/>
        <v/>
      </c>
      <c r="X276" t="str">
        <f t="shared" si="320"/>
        <v/>
      </c>
      <c r="Y276" t="str">
        <f t="shared" si="321"/>
        <v/>
      </c>
      <c r="Z276" t="str">
        <f t="shared" si="322"/>
        <v/>
      </c>
      <c r="AA276" t="str">
        <f t="shared" si="323"/>
        <v/>
      </c>
      <c r="AB276" t="str">
        <f t="shared" si="324"/>
        <v/>
      </c>
      <c r="AC276" t="str">
        <f t="shared" si="325"/>
        <v/>
      </c>
      <c r="AD276" t="str">
        <f t="shared" si="326"/>
        <v/>
      </c>
      <c r="AE276" t="str">
        <f t="shared" si="327"/>
        <v/>
      </c>
      <c r="AF276" t="str">
        <f t="shared" si="328"/>
        <v/>
      </c>
      <c r="AG276" t="str">
        <f t="shared" si="329"/>
        <v/>
      </c>
      <c r="AH276" t="str">
        <f t="shared" si="330"/>
        <v/>
      </c>
      <c r="AI276" t="str">
        <f t="shared" si="331"/>
        <v/>
      </c>
      <c r="AJ276" t="str">
        <f t="shared" si="332"/>
        <v/>
      </c>
      <c r="AK276" t="str">
        <f t="shared" si="333"/>
        <v/>
      </c>
      <c r="AL276" t="str">
        <f t="shared" si="334"/>
        <v/>
      </c>
      <c r="AM276" t="str">
        <f t="shared" si="335"/>
        <v/>
      </c>
      <c r="AN276" t="str">
        <f t="shared" si="336"/>
        <v/>
      </c>
      <c r="AO276" t="str">
        <f t="shared" si="337"/>
        <v/>
      </c>
      <c r="AP276" t="str">
        <f t="shared" si="338"/>
        <v/>
      </c>
      <c r="AQ276" t="str">
        <f t="shared" si="339"/>
        <v/>
      </c>
      <c r="AR276" t="s">
        <v>775</v>
      </c>
      <c r="AV276" t="s">
        <v>28</v>
      </c>
      <c r="AW276" t="s">
        <v>28</v>
      </c>
      <c r="AX276" s="8" t="str">
        <f t="shared" si="3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6" t="str">
        <f t="shared" si="341"/>
        <v/>
      </c>
      <c r="AZ276" t="str">
        <f t="shared" si="342"/>
        <v/>
      </c>
      <c r="BA276" t="str">
        <f t="shared" si="343"/>
        <v/>
      </c>
      <c r="BB276" t="str">
        <f t="shared" si="344"/>
        <v>&lt;img src=@img/drinkicon.png@&gt;</v>
      </c>
      <c r="BC276" t="str">
        <f t="shared" si="345"/>
        <v>&lt;img src=@img/foodicon.png@&gt;</v>
      </c>
      <c r="BD276" t="str">
        <f t="shared" si="346"/>
        <v>&lt;img src=@img/drinkicon.png@&gt;&lt;img src=@img/foodicon.png@&gt;</v>
      </c>
      <c r="BE276" t="str">
        <f t="shared" si="347"/>
        <v>drink food  med LoDo</v>
      </c>
      <c r="BF276" t="str">
        <f t="shared" si="348"/>
        <v>LoDo</v>
      </c>
      <c r="BG276">
        <v>39.752338000000002</v>
      </c>
      <c r="BH276">
        <v>-104.996139</v>
      </c>
      <c r="BI276" t="str">
        <f t="shared" si="349"/>
        <v>[39.752338,-104.996139],</v>
      </c>
      <c r="BK276" t="str">
        <f t="shared" si="351"/>
        <v/>
      </c>
      <c r="BL276" s="7"/>
    </row>
    <row r="277" spans="2:64" ht="18.75" customHeight="1">
      <c r="B277" t="s">
        <v>828</v>
      </c>
      <c r="C277" t="s">
        <v>813</v>
      </c>
      <c r="E277" t="s">
        <v>1049</v>
      </c>
      <c r="G277" s="8" t="s">
        <v>829</v>
      </c>
      <c r="H277">
        <v>1500</v>
      </c>
      <c r="I277">
        <v>1800</v>
      </c>
      <c r="J277">
        <v>1500</v>
      </c>
      <c r="K277">
        <v>1800</v>
      </c>
      <c r="L277">
        <v>1500</v>
      </c>
      <c r="M277">
        <v>1800</v>
      </c>
      <c r="N277">
        <v>1500</v>
      </c>
      <c r="O277">
        <v>1800</v>
      </c>
      <c r="P277">
        <v>1500</v>
      </c>
      <c r="Q277">
        <v>1800</v>
      </c>
      <c r="R277">
        <v>1500</v>
      </c>
      <c r="S277">
        <v>1800</v>
      </c>
      <c r="T277">
        <v>1500</v>
      </c>
      <c r="U277">
        <v>1800</v>
      </c>
      <c r="V277" s="12" t="s">
        <v>949</v>
      </c>
      <c r="W277">
        <f t="shared" si="319"/>
        <v>15</v>
      </c>
      <c r="X277">
        <f t="shared" si="320"/>
        <v>18</v>
      </c>
      <c r="Y277">
        <f t="shared" si="321"/>
        <v>15</v>
      </c>
      <c r="Z277">
        <f t="shared" si="322"/>
        <v>18</v>
      </c>
      <c r="AA277">
        <f t="shared" si="323"/>
        <v>15</v>
      </c>
      <c r="AB277">
        <f t="shared" si="324"/>
        <v>18</v>
      </c>
      <c r="AC277">
        <f t="shared" si="325"/>
        <v>15</v>
      </c>
      <c r="AD277">
        <f t="shared" si="326"/>
        <v>18</v>
      </c>
      <c r="AE277">
        <f t="shared" si="327"/>
        <v>15</v>
      </c>
      <c r="AF277">
        <f t="shared" si="328"/>
        <v>18</v>
      </c>
      <c r="AG277">
        <f t="shared" si="329"/>
        <v>15</v>
      </c>
      <c r="AH277">
        <f t="shared" si="330"/>
        <v>18</v>
      </c>
      <c r="AI277">
        <f t="shared" si="331"/>
        <v>15</v>
      </c>
      <c r="AJ277">
        <f t="shared" si="332"/>
        <v>18</v>
      </c>
      <c r="AK277" t="str">
        <f t="shared" si="333"/>
        <v>3pm-6pm</v>
      </c>
      <c r="AL277" t="str">
        <f t="shared" si="334"/>
        <v>3pm-6pm</v>
      </c>
      <c r="AM277" t="str">
        <f t="shared" si="335"/>
        <v>3pm-6pm</v>
      </c>
      <c r="AN277" t="str">
        <f t="shared" si="336"/>
        <v>3pm-6pm</v>
      </c>
      <c r="AO277" t="str">
        <f t="shared" si="337"/>
        <v>3pm-6pm</v>
      </c>
      <c r="AP277" t="str">
        <f t="shared" si="338"/>
        <v>3pm-6pm</v>
      </c>
      <c r="AQ277" t="str">
        <f t="shared" si="339"/>
        <v>3pm-6pm</v>
      </c>
      <c r="AR277" s="2" t="s">
        <v>950</v>
      </c>
      <c r="AV277" s="4" t="s">
        <v>28</v>
      </c>
      <c r="AW277" s="4" t="s">
        <v>28</v>
      </c>
      <c r="AX277" s="8" t="str">
        <f t="shared" si="3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7" t="str">
        <f t="shared" si="341"/>
        <v/>
      </c>
      <c r="AZ277" t="str">
        <f t="shared" si="342"/>
        <v/>
      </c>
      <c r="BA277" t="str">
        <f t="shared" si="343"/>
        <v/>
      </c>
      <c r="BB277" t="str">
        <f t="shared" si="344"/>
        <v>&lt;img src=@img/drinkicon.png@&gt;</v>
      </c>
      <c r="BC277" t="str">
        <f t="shared" si="345"/>
        <v>&lt;img src=@img/foodicon.png@&gt;</v>
      </c>
      <c r="BD277" t="str">
        <f t="shared" si="346"/>
        <v>&lt;img src=@img/drinkicon.png@&gt;&lt;img src=@img/foodicon.png@&gt;</v>
      </c>
      <c r="BE277" t="str">
        <f t="shared" si="347"/>
        <v>drink food  med aurora</v>
      </c>
      <c r="BF277" t="str">
        <f t="shared" si="348"/>
        <v>Aurora</v>
      </c>
      <c r="BG277">
        <v>39.675198999999999</v>
      </c>
      <c r="BH277">
        <v>-104.845961</v>
      </c>
      <c r="BI277" t="str">
        <f t="shared" si="349"/>
        <v>[39.675199,-104.845961],</v>
      </c>
      <c r="BK277" t="str">
        <f t="shared" si="351"/>
        <v/>
      </c>
    </row>
    <row r="278" spans="2:64" ht="18.75" customHeight="1">
      <c r="B278" t="s">
        <v>934</v>
      </c>
      <c r="C278" t="s">
        <v>355</v>
      </c>
      <c r="E278" t="s">
        <v>1049</v>
      </c>
      <c r="G278" s="8" t="s">
        <v>935</v>
      </c>
      <c r="H278">
        <v>1600</v>
      </c>
      <c r="I278">
        <v>1800</v>
      </c>
      <c r="J278">
        <v>1600</v>
      </c>
      <c r="K278">
        <v>1800</v>
      </c>
      <c r="L278">
        <v>1600</v>
      </c>
      <c r="M278">
        <v>1800</v>
      </c>
      <c r="N278">
        <v>1600</v>
      </c>
      <c r="O278">
        <v>1800</v>
      </c>
      <c r="P278">
        <v>1600</v>
      </c>
      <c r="Q278">
        <v>1800</v>
      </c>
      <c r="R278">
        <v>1600</v>
      </c>
      <c r="S278">
        <v>1800</v>
      </c>
      <c r="T278">
        <v>1600</v>
      </c>
      <c r="U278">
        <v>1800</v>
      </c>
      <c r="V278" t="s">
        <v>1029</v>
      </c>
      <c r="W278">
        <f t="shared" si="319"/>
        <v>16</v>
      </c>
      <c r="X278">
        <f t="shared" si="320"/>
        <v>18</v>
      </c>
      <c r="Y278">
        <f t="shared" si="321"/>
        <v>16</v>
      </c>
      <c r="Z278">
        <f t="shared" si="322"/>
        <v>18</v>
      </c>
      <c r="AA278">
        <f t="shared" si="323"/>
        <v>16</v>
      </c>
      <c r="AB278">
        <f t="shared" si="324"/>
        <v>18</v>
      </c>
      <c r="AC278">
        <f t="shared" si="325"/>
        <v>16</v>
      </c>
      <c r="AD278">
        <f t="shared" si="326"/>
        <v>18</v>
      </c>
      <c r="AE278">
        <f t="shared" si="327"/>
        <v>16</v>
      </c>
      <c r="AF278">
        <f t="shared" si="328"/>
        <v>18</v>
      </c>
      <c r="AG278">
        <f t="shared" si="329"/>
        <v>16</v>
      </c>
      <c r="AH278">
        <f t="shared" si="330"/>
        <v>18</v>
      </c>
      <c r="AI278">
        <f t="shared" si="331"/>
        <v>16</v>
      </c>
      <c r="AJ278">
        <f t="shared" si="332"/>
        <v>18</v>
      </c>
      <c r="AK278" t="str">
        <f t="shared" si="333"/>
        <v>4pm-6pm</v>
      </c>
      <c r="AL278" t="str">
        <f t="shared" si="334"/>
        <v>4pm-6pm</v>
      </c>
      <c r="AM278" t="str">
        <f t="shared" si="335"/>
        <v>4pm-6pm</v>
      </c>
      <c r="AN278" t="str">
        <f t="shared" si="336"/>
        <v>4pm-6pm</v>
      </c>
      <c r="AO278" t="str">
        <f t="shared" si="337"/>
        <v>4pm-6pm</v>
      </c>
      <c r="AP278" t="str">
        <f t="shared" si="338"/>
        <v>4pm-6pm</v>
      </c>
      <c r="AQ278" t="str">
        <f t="shared" si="339"/>
        <v>4pm-6pm</v>
      </c>
      <c r="AR278" t="s">
        <v>1028</v>
      </c>
      <c r="AV278" s="4" t="s">
        <v>28</v>
      </c>
      <c r="AW278" s="4" t="s">
        <v>28</v>
      </c>
      <c r="AX278" s="8" t="str">
        <f t="shared" si="3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8" t="str">
        <f t="shared" si="341"/>
        <v/>
      </c>
      <c r="AZ278" t="str">
        <f t="shared" si="342"/>
        <v/>
      </c>
      <c r="BA278" t="str">
        <f t="shared" si="343"/>
        <v/>
      </c>
      <c r="BB278" t="str">
        <f t="shared" si="344"/>
        <v>&lt;img src=@img/drinkicon.png@&gt;</v>
      </c>
      <c r="BC278" t="str">
        <f t="shared" si="345"/>
        <v>&lt;img src=@img/foodicon.png@&gt;</v>
      </c>
      <c r="BD278" t="str">
        <f t="shared" si="346"/>
        <v>&lt;img src=@img/drinkicon.png@&gt;&lt;img src=@img/foodicon.png@&gt;</v>
      </c>
      <c r="BE278" t="str">
        <f t="shared" si="347"/>
        <v>drink food  med Westminster</v>
      </c>
      <c r="BF278" t="str">
        <f t="shared" si="348"/>
        <v>Westminster</v>
      </c>
      <c r="BG278">
        <v>39.909483999999999</v>
      </c>
      <c r="BH278">
        <v>-105.100269</v>
      </c>
      <c r="BI278" t="str">
        <f t="shared" si="349"/>
        <v>[39.909484,-105.100269],</v>
      </c>
      <c r="BK278" t="str">
        <f t="shared" si="351"/>
        <v/>
      </c>
    </row>
    <row r="279" spans="2:64" ht="18.75" customHeight="1">
      <c r="B279" t="s">
        <v>1243</v>
      </c>
      <c r="C279" t="s">
        <v>297</v>
      </c>
      <c r="E279" t="s">
        <v>1049</v>
      </c>
      <c r="G279" s="24" t="s">
        <v>1130</v>
      </c>
      <c r="H279">
        <v>1600</v>
      </c>
      <c r="I279">
        <v>1830</v>
      </c>
      <c r="J279">
        <v>1600</v>
      </c>
      <c r="K279">
        <v>1830</v>
      </c>
      <c r="L279">
        <v>1600</v>
      </c>
      <c r="M279">
        <v>1830</v>
      </c>
      <c r="N279">
        <v>1600</v>
      </c>
      <c r="O279">
        <v>1830</v>
      </c>
      <c r="P279">
        <v>1600</v>
      </c>
      <c r="Q279">
        <v>1830</v>
      </c>
      <c r="R279">
        <v>1600</v>
      </c>
      <c r="S279">
        <v>1830</v>
      </c>
      <c r="T279">
        <v>1600</v>
      </c>
      <c r="U279">
        <v>1830</v>
      </c>
      <c r="V279" t="s">
        <v>1255</v>
      </c>
      <c r="W279">
        <f t="shared" si="319"/>
        <v>16</v>
      </c>
      <c r="X279">
        <f t="shared" si="320"/>
        <v>18.3</v>
      </c>
      <c r="Y279">
        <f t="shared" si="321"/>
        <v>16</v>
      </c>
      <c r="Z279">
        <f t="shared" si="322"/>
        <v>18.3</v>
      </c>
      <c r="AA279">
        <f t="shared" si="323"/>
        <v>16</v>
      </c>
      <c r="AB279">
        <f t="shared" si="324"/>
        <v>18.3</v>
      </c>
      <c r="AC279">
        <f t="shared" si="325"/>
        <v>16</v>
      </c>
      <c r="AD279">
        <f t="shared" si="326"/>
        <v>18.3</v>
      </c>
      <c r="AE279">
        <f t="shared" si="327"/>
        <v>16</v>
      </c>
      <c r="AF279">
        <f t="shared" si="328"/>
        <v>18.3</v>
      </c>
      <c r="AG279">
        <f t="shared" si="329"/>
        <v>16</v>
      </c>
      <c r="AH279">
        <f t="shared" si="330"/>
        <v>18.3</v>
      </c>
      <c r="AI279">
        <f t="shared" si="331"/>
        <v>16</v>
      </c>
      <c r="AJ279">
        <f t="shared" si="332"/>
        <v>18.3</v>
      </c>
      <c r="AK279" t="str">
        <f t="shared" si="333"/>
        <v>4pm-6.3pm</v>
      </c>
      <c r="AL279" t="str">
        <f t="shared" si="334"/>
        <v>4pm-6.3pm</v>
      </c>
      <c r="AM279" t="str">
        <f t="shared" si="335"/>
        <v>4pm-6.3pm</v>
      </c>
      <c r="AN279" t="str">
        <f t="shared" si="336"/>
        <v>4pm-6.3pm</v>
      </c>
      <c r="AO279" t="str">
        <f t="shared" si="337"/>
        <v>4pm-6.3pm</v>
      </c>
      <c r="AP279" t="str">
        <f t="shared" si="338"/>
        <v>4pm-6.3pm</v>
      </c>
      <c r="AQ279" t="str">
        <f t="shared" si="339"/>
        <v>4pm-6.3pm</v>
      </c>
      <c r="AV279" s="4" t="s">
        <v>28</v>
      </c>
      <c r="AW279" s="4" t="s">
        <v>28</v>
      </c>
      <c r="AX279" s="8" t="str">
        <f t="shared" si="34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9" t="str">
        <f t="shared" si="341"/>
        <v/>
      </c>
      <c r="AZ279" t="str">
        <f t="shared" si="342"/>
        <v/>
      </c>
      <c r="BA279" t="str">
        <f t="shared" si="343"/>
        <v/>
      </c>
      <c r="BB279" t="str">
        <f t="shared" si="344"/>
        <v>&lt;img src=@img/drinkicon.png@&gt;</v>
      </c>
      <c r="BC279" t="str">
        <f t="shared" si="345"/>
        <v>&lt;img src=@img/foodicon.png@&gt;</v>
      </c>
      <c r="BD279" t="str">
        <f t="shared" si="346"/>
        <v>&lt;img src=@img/drinkicon.png@&gt;&lt;img src=@img/foodicon.png@&gt;</v>
      </c>
      <c r="BE279" t="str">
        <f t="shared" si="347"/>
        <v>drink food  med Downtown</v>
      </c>
      <c r="BF279" t="str">
        <f t="shared" si="348"/>
        <v>Downtown</v>
      </c>
      <c r="BG279">
        <v>39.753050000000002</v>
      </c>
      <c r="BH279">
        <v>-104.99995</v>
      </c>
      <c r="BI279" t="str">
        <f t="shared" si="349"/>
        <v>[39.75305,-104.99995],</v>
      </c>
    </row>
    <row r="280" spans="2:64" ht="18.75" customHeight="1">
      <c r="B280" t="s">
        <v>235</v>
      </c>
      <c r="C280" t="s">
        <v>298</v>
      </c>
      <c r="E280" t="s">
        <v>1049</v>
      </c>
      <c r="G280" t="s">
        <v>608</v>
      </c>
      <c r="L280" t="s">
        <v>418</v>
      </c>
      <c r="M280" t="s">
        <v>412</v>
      </c>
      <c r="N280" t="s">
        <v>418</v>
      </c>
      <c r="O280" t="s">
        <v>412</v>
      </c>
      <c r="P280" t="s">
        <v>418</v>
      </c>
      <c r="Q280" t="s">
        <v>412</v>
      </c>
      <c r="R280" t="s">
        <v>418</v>
      </c>
      <c r="S280" t="s">
        <v>412</v>
      </c>
      <c r="V280" t="s">
        <v>395</v>
      </c>
      <c r="W280" t="str">
        <f t="shared" si="319"/>
        <v/>
      </c>
      <c r="X280" t="str">
        <f t="shared" si="320"/>
        <v/>
      </c>
      <c r="Y280" t="str">
        <f t="shared" si="321"/>
        <v/>
      </c>
      <c r="Z280" t="str">
        <f t="shared" si="322"/>
        <v/>
      </c>
      <c r="AA280">
        <f t="shared" si="323"/>
        <v>16</v>
      </c>
      <c r="AB280">
        <f t="shared" si="324"/>
        <v>18.3</v>
      </c>
      <c r="AC280">
        <f t="shared" si="325"/>
        <v>16</v>
      </c>
      <c r="AD280">
        <f t="shared" si="326"/>
        <v>18.3</v>
      </c>
      <c r="AE280">
        <f t="shared" si="327"/>
        <v>16</v>
      </c>
      <c r="AF280">
        <f t="shared" si="328"/>
        <v>18.3</v>
      </c>
      <c r="AG280">
        <f t="shared" si="329"/>
        <v>16</v>
      </c>
      <c r="AH280">
        <f t="shared" si="330"/>
        <v>18.3</v>
      </c>
      <c r="AI280" t="str">
        <f t="shared" si="331"/>
        <v/>
      </c>
      <c r="AJ280" t="str">
        <f t="shared" si="332"/>
        <v/>
      </c>
      <c r="AK280" t="str">
        <f t="shared" si="333"/>
        <v/>
      </c>
      <c r="AL280" t="str">
        <f t="shared" si="334"/>
        <v/>
      </c>
      <c r="AM280" t="str">
        <f t="shared" si="335"/>
        <v>4pm-6.3pm</v>
      </c>
      <c r="AN280" t="str">
        <f t="shared" si="336"/>
        <v>4pm-6.3pm</v>
      </c>
      <c r="AO280" t="str">
        <f t="shared" si="337"/>
        <v>4pm-6.3pm</v>
      </c>
      <c r="AP280" t="str">
        <f t="shared" si="338"/>
        <v>4pm-6.3pm</v>
      </c>
      <c r="AQ280" t="str">
        <f t="shared" si="339"/>
        <v/>
      </c>
      <c r="AR280" t="s">
        <v>786</v>
      </c>
      <c r="AV280" t="s">
        <v>28</v>
      </c>
      <c r="AW280" t="s">
        <v>28</v>
      </c>
      <c r="AX280" s="8" t="str">
        <f t="shared" si="3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0" t="str">
        <f t="shared" si="341"/>
        <v/>
      </c>
      <c r="AZ280" t="str">
        <f t="shared" si="342"/>
        <v/>
      </c>
      <c r="BA280" t="str">
        <f t="shared" si="343"/>
        <v/>
      </c>
      <c r="BB280" t="str">
        <f t="shared" si="344"/>
        <v>&lt;img src=@img/drinkicon.png@&gt;</v>
      </c>
      <c r="BC280" t="str">
        <f t="shared" si="345"/>
        <v>&lt;img src=@img/foodicon.png@&gt;</v>
      </c>
      <c r="BD280" t="str">
        <f t="shared" si="346"/>
        <v>&lt;img src=@img/drinkicon.png@&gt;&lt;img src=@img/foodicon.png@&gt;</v>
      </c>
      <c r="BE280" t="str">
        <f t="shared" si="347"/>
        <v>drink food  med LoDo</v>
      </c>
      <c r="BF280" t="str">
        <f t="shared" si="348"/>
        <v>LoDo</v>
      </c>
      <c r="BG280">
        <v>39.747588</v>
      </c>
      <c r="BH280">
        <v>-104.99982799999999</v>
      </c>
      <c r="BI280" t="str">
        <f t="shared" si="349"/>
        <v>[39.747588,-104.999828],</v>
      </c>
      <c r="BK280" t="str">
        <f t="shared" ref="BK280:BK299" si="352">IF(BJ280&gt;0,"&lt;img src=@img/kidicon.png@&gt;","")</f>
        <v/>
      </c>
      <c r="BL280" s="7"/>
    </row>
    <row r="281" spans="2:64" ht="18.75" customHeight="1">
      <c r="B281" t="s">
        <v>894</v>
      </c>
      <c r="C281" t="s">
        <v>297</v>
      </c>
      <c r="E281" t="s">
        <v>1049</v>
      </c>
      <c r="G281" s="8" t="s">
        <v>895</v>
      </c>
      <c r="J281">
        <v>1500</v>
      </c>
      <c r="K281">
        <v>1800</v>
      </c>
      <c r="L281">
        <v>1500</v>
      </c>
      <c r="M281">
        <v>1800</v>
      </c>
      <c r="N281">
        <v>1500</v>
      </c>
      <c r="O281">
        <v>1800</v>
      </c>
      <c r="P281">
        <v>1500</v>
      </c>
      <c r="Q281">
        <v>1800</v>
      </c>
      <c r="R281">
        <v>1500</v>
      </c>
      <c r="S281">
        <v>1800</v>
      </c>
      <c r="T281">
        <v>1500</v>
      </c>
      <c r="U281">
        <v>1700</v>
      </c>
      <c r="V281" t="s">
        <v>1001</v>
      </c>
      <c r="W281" t="str">
        <f t="shared" si="319"/>
        <v/>
      </c>
      <c r="X281" t="str">
        <f t="shared" si="320"/>
        <v/>
      </c>
      <c r="Y281">
        <f t="shared" si="321"/>
        <v>15</v>
      </c>
      <c r="Z281">
        <f t="shared" si="322"/>
        <v>18</v>
      </c>
      <c r="AA281">
        <f t="shared" si="323"/>
        <v>15</v>
      </c>
      <c r="AB281">
        <f t="shared" si="324"/>
        <v>18</v>
      </c>
      <c r="AC281">
        <f t="shared" si="325"/>
        <v>15</v>
      </c>
      <c r="AD281">
        <f t="shared" si="326"/>
        <v>18</v>
      </c>
      <c r="AE281">
        <f t="shared" si="327"/>
        <v>15</v>
      </c>
      <c r="AF281">
        <f t="shared" si="328"/>
        <v>18</v>
      </c>
      <c r="AG281">
        <f t="shared" si="329"/>
        <v>15</v>
      </c>
      <c r="AH281">
        <f t="shared" si="330"/>
        <v>18</v>
      </c>
      <c r="AI281">
        <f t="shared" si="331"/>
        <v>15</v>
      </c>
      <c r="AJ281">
        <f t="shared" si="332"/>
        <v>17</v>
      </c>
      <c r="AK281" t="str">
        <f t="shared" si="333"/>
        <v/>
      </c>
      <c r="AL281" t="str">
        <f t="shared" si="334"/>
        <v>3pm-6pm</v>
      </c>
      <c r="AM281" t="str">
        <f t="shared" si="335"/>
        <v>3pm-6pm</v>
      </c>
      <c r="AN281" t="str">
        <f t="shared" si="336"/>
        <v>3pm-6pm</v>
      </c>
      <c r="AO281" t="str">
        <f t="shared" si="337"/>
        <v>3pm-6pm</v>
      </c>
      <c r="AP281" t="str">
        <f t="shared" si="338"/>
        <v>3pm-6pm</v>
      </c>
      <c r="AQ281" t="str">
        <f t="shared" si="339"/>
        <v>3pm-5pm</v>
      </c>
      <c r="AR281" s="1" t="s">
        <v>1000</v>
      </c>
      <c r="AV281" s="4" t="s">
        <v>28</v>
      </c>
      <c r="AW281" s="4" t="s">
        <v>28</v>
      </c>
      <c r="AX281" s="8" t="str">
        <f t="shared" si="3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1" t="str">
        <f t="shared" si="341"/>
        <v/>
      </c>
      <c r="AZ281" t="str">
        <f t="shared" si="342"/>
        <v/>
      </c>
      <c r="BA281" t="str">
        <f t="shared" si="343"/>
        <v/>
      </c>
      <c r="BB281" t="str">
        <f t="shared" si="344"/>
        <v>&lt;img src=@img/drinkicon.png@&gt;</v>
      </c>
      <c r="BC281" t="str">
        <f t="shared" si="345"/>
        <v>&lt;img src=@img/foodicon.png@&gt;</v>
      </c>
      <c r="BD281" t="str">
        <f t="shared" si="346"/>
        <v>&lt;img src=@img/drinkicon.png@&gt;&lt;img src=@img/foodicon.png@&gt;</v>
      </c>
      <c r="BE281" t="str">
        <f t="shared" si="347"/>
        <v>drink food  med Downtown</v>
      </c>
      <c r="BF281" t="str">
        <f t="shared" si="348"/>
        <v>Downtown</v>
      </c>
      <c r="BG281">
        <v>39.741211999999997</v>
      </c>
      <c r="BH281">
        <v>-104.9914</v>
      </c>
      <c r="BI281" t="str">
        <f t="shared" si="349"/>
        <v>[39.741212,-104.9914],</v>
      </c>
      <c r="BK281" t="str">
        <f t="shared" si="352"/>
        <v/>
      </c>
    </row>
    <row r="282" spans="2:64" ht="18.75" customHeight="1">
      <c r="B282" t="s">
        <v>902</v>
      </c>
      <c r="C282" t="s">
        <v>812</v>
      </c>
      <c r="E282" t="s">
        <v>1049</v>
      </c>
      <c r="G282" s="8" t="s">
        <v>903</v>
      </c>
      <c r="J282">
        <v>1500</v>
      </c>
      <c r="K282">
        <v>1900</v>
      </c>
      <c r="L282">
        <v>1500</v>
      </c>
      <c r="M282">
        <v>1900</v>
      </c>
      <c r="N282">
        <v>1500</v>
      </c>
      <c r="O282">
        <v>1900</v>
      </c>
      <c r="P282">
        <v>1500</v>
      </c>
      <c r="Q282">
        <v>1900</v>
      </c>
      <c r="R282">
        <v>1500</v>
      </c>
      <c r="S282">
        <v>1900</v>
      </c>
      <c r="W282" t="str">
        <f t="shared" si="319"/>
        <v/>
      </c>
      <c r="X282" t="str">
        <f t="shared" si="320"/>
        <v/>
      </c>
      <c r="Y282">
        <f t="shared" si="321"/>
        <v>15</v>
      </c>
      <c r="Z282">
        <f t="shared" si="322"/>
        <v>19</v>
      </c>
      <c r="AA282">
        <f t="shared" si="323"/>
        <v>15</v>
      </c>
      <c r="AB282">
        <f t="shared" si="324"/>
        <v>19</v>
      </c>
      <c r="AC282">
        <f t="shared" si="325"/>
        <v>15</v>
      </c>
      <c r="AD282">
        <f t="shared" si="326"/>
        <v>19</v>
      </c>
      <c r="AE282">
        <f t="shared" si="327"/>
        <v>15</v>
      </c>
      <c r="AF282">
        <f t="shared" si="328"/>
        <v>19</v>
      </c>
      <c r="AG282">
        <f t="shared" si="329"/>
        <v>15</v>
      </c>
      <c r="AH282">
        <f t="shared" si="330"/>
        <v>19</v>
      </c>
      <c r="AI282" t="str">
        <f t="shared" si="331"/>
        <v/>
      </c>
      <c r="AJ282" t="str">
        <f t="shared" si="332"/>
        <v/>
      </c>
      <c r="AK282" t="str">
        <f t="shared" si="333"/>
        <v/>
      </c>
      <c r="AL282" t="str">
        <f t="shared" si="334"/>
        <v>3pm-7pm</v>
      </c>
      <c r="AM282" t="str">
        <f t="shared" si="335"/>
        <v>3pm-7pm</v>
      </c>
      <c r="AN282" t="str">
        <f t="shared" si="336"/>
        <v>3pm-7pm</v>
      </c>
      <c r="AO282" t="str">
        <f t="shared" si="337"/>
        <v>3pm-7pm</v>
      </c>
      <c r="AP282" t="str">
        <f t="shared" si="338"/>
        <v>3pm-7pm</v>
      </c>
      <c r="AQ282" t="str">
        <f t="shared" si="339"/>
        <v/>
      </c>
      <c r="AR282" t="s">
        <v>1005</v>
      </c>
      <c r="AV282" s="4" t="s">
        <v>28</v>
      </c>
      <c r="AW282" s="4" t="s">
        <v>29</v>
      </c>
      <c r="AX282" s="8" t="str">
        <f t="shared" si="3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2" t="str">
        <f t="shared" si="341"/>
        <v/>
      </c>
      <c r="AZ282" t="str">
        <f t="shared" si="342"/>
        <v/>
      </c>
      <c r="BA282" t="str">
        <f t="shared" si="343"/>
        <v/>
      </c>
      <c r="BB282" t="str">
        <f t="shared" si="344"/>
        <v>&lt;img src=@img/drinkicon.png@&gt;</v>
      </c>
      <c r="BC282" t="str">
        <f t="shared" si="345"/>
        <v/>
      </c>
      <c r="BD282" t="str">
        <f t="shared" si="346"/>
        <v>&lt;img src=@img/drinkicon.png@&gt;</v>
      </c>
      <c r="BE282" t="str">
        <f t="shared" si="347"/>
        <v>drink  med dtc</v>
      </c>
      <c r="BF282" t="str">
        <f t="shared" si="348"/>
        <v>DTC</v>
      </c>
      <c r="BG282">
        <v>39.624346000000003</v>
      </c>
      <c r="BH282">
        <v>-104.89925700000001</v>
      </c>
      <c r="BI282" t="str">
        <f t="shared" si="349"/>
        <v>[39.624346,-104.899257],</v>
      </c>
      <c r="BK282" t="str">
        <f t="shared" si="352"/>
        <v/>
      </c>
    </row>
    <row r="283" spans="2:64" ht="18.75" customHeight="1">
      <c r="B283" t="s">
        <v>822</v>
      </c>
      <c r="C283" t="s">
        <v>813</v>
      </c>
      <c r="E283" t="s">
        <v>1051</v>
      </c>
      <c r="G283" t="s">
        <v>823</v>
      </c>
      <c r="H283">
        <v>1600</v>
      </c>
      <c r="I283">
        <v>1900</v>
      </c>
      <c r="J283">
        <v>1600</v>
      </c>
      <c r="K283">
        <v>1900</v>
      </c>
      <c r="L283">
        <v>1600</v>
      </c>
      <c r="M283">
        <v>1900</v>
      </c>
      <c r="N283">
        <v>1600</v>
      </c>
      <c r="O283">
        <v>1900</v>
      </c>
      <c r="P283">
        <v>1600</v>
      </c>
      <c r="Q283">
        <v>1900</v>
      </c>
      <c r="R283">
        <v>1600</v>
      </c>
      <c r="S283">
        <v>1900</v>
      </c>
      <c r="T283">
        <v>1600</v>
      </c>
      <c r="U283">
        <v>1900</v>
      </c>
      <c r="V283" t="s">
        <v>944</v>
      </c>
      <c r="W283">
        <f t="shared" si="319"/>
        <v>16</v>
      </c>
      <c r="X283">
        <f t="shared" si="320"/>
        <v>19</v>
      </c>
      <c r="Y283">
        <f t="shared" si="321"/>
        <v>16</v>
      </c>
      <c r="Z283">
        <f t="shared" si="322"/>
        <v>19</v>
      </c>
      <c r="AA283">
        <f t="shared" si="323"/>
        <v>16</v>
      </c>
      <c r="AB283">
        <f t="shared" si="324"/>
        <v>19</v>
      </c>
      <c r="AC283">
        <f t="shared" si="325"/>
        <v>16</v>
      </c>
      <c r="AD283">
        <f t="shared" si="326"/>
        <v>19</v>
      </c>
      <c r="AE283">
        <f t="shared" si="327"/>
        <v>16</v>
      </c>
      <c r="AF283">
        <f t="shared" si="328"/>
        <v>19</v>
      </c>
      <c r="AG283">
        <f t="shared" si="329"/>
        <v>16</v>
      </c>
      <c r="AH283">
        <f t="shared" si="330"/>
        <v>19</v>
      </c>
      <c r="AI283">
        <f t="shared" si="331"/>
        <v>16</v>
      </c>
      <c r="AJ283">
        <f t="shared" si="332"/>
        <v>19</v>
      </c>
      <c r="AK283" t="str">
        <f t="shared" si="333"/>
        <v>4pm-7pm</v>
      </c>
      <c r="AL283" t="str">
        <f t="shared" si="334"/>
        <v>4pm-7pm</v>
      </c>
      <c r="AM283" t="str">
        <f t="shared" si="335"/>
        <v>4pm-7pm</v>
      </c>
      <c r="AN283" t="str">
        <f t="shared" si="336"/>
        <v>4pm-7pm</v>
      </c>
      <c r="AO283" t="str">
        <f t="shared" si="337"/>
        <v>4pm-7pm</v>
      </c>
      <c r="AP283" t="str">
        <f t="shared" si="338"/>
        <v>4pm-7pm</v>
      </c>
      <c r="AQ283" t="str">
        <f t="shared" si="339"/>
        <v>4pm-7pm</v>
      </c>
      <c r="AR283" s="1" t="s">
        <v>945</v>
      </c>
      <c r="AV283" s="4" t="s">
        <v>28</v>
      </c>
      <c r="AW283" s="4" t="s">
        <v>29</v>
      </c>
      <c r="AX283" s="8" t="str">
        <f t="shared" si="3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3" t="str">
        <f t="shared" si="341"/>
        <v/>
      </c>
      <c r="AZ283" t="str">
        <f t="shared" si="342"/>
        <v/>
      </c>
      <c r="BA283" t="str">
        <f t="shared" si="343"/>
        <v/>
      </c>
      <c r="BB283" t="str">
        <f t="shared" si="344"/>
        <v>&lt;img src=@img/drinkicon.png@&gt;</v>
      </c>
      <c r="BC283" t="str">
        <f t="shared" si="345"/>
        <v/>
      </c>
      <c r="BD283" t="str">
        <f t="shared" si="346"/>
        <v>&lt;img src=@img/drinkicon.png@&gt;</v>
      </c>
      <c r="BE283" t="str">
        <f t="shared" si="347"/>
        <v>drink  low aurora</v>
      </c>
      <c r="BF283" t="str">
        <f t="shared" si="348"/>
        <v>Aurora</v>
      </c>
      <c r="BG283">
        <v>39.668801999999999</v>
      </c>
      <c r="BH283">
        <v>-104.864138</v>
      </c>
      <c r="BI283" t="str">
        <f t="shared" si="349"/>
        <v>[39.668802,-104.864138],</v>
      </c>
      <c r="BK283" t="str">
        <f t="shared" si="352"/>
        <v/>
      </c>
    </row>
    <row r="284" spans="2:64" ht="18.75" customHeight="1">
      <c r="B284" t="s">
        <v>243</v>
      </c>
      <c r="C284" t="s">
        <v>266</v>
      </c>
      <c r="E284" t="s">
        <v>1049</v>
      </c>
      <c r="G284" t="s">
        <v>272</v>
      </c>
      <c r="J284" t="s">
        <v>418</v>
      </c>
      <c r="K284" t="s">
        <v>415</v>
      </c>
      <c r="L284" t="s">
        <v>418</v>
      </c>
      <c r="M284" t="s">
        <v>415</v>
      </c>
      <c r="N284" t="s">
        <v>418</v>
      </c>
      <c r="O284" t="s">
        <v>415</v>
      </c>
      <c r="P284" t="s">
        <v>418</v>
      </c>
      <c r="Q284" t="s">
        <v>415</v>
      </c>
      <c r="R284" t="s">
        <v>418</v>
      </c>
      <c r="S284" t="s">
        <v>415</v>
      </c>
      <c r="V284" t="s">
        <v>1046</v>
      </c>
      <c r="W284" t="str">
        <f t="shared" si="319"/>
        <v/>
      </c>
      <c r="X284" t="str">
        <f t="shared" si="320"/>
        <v/>
      </c>
      <c r="Y284">
        <f t="shared" si="321"/>
        <v>16</v>
      </c>
      <c r="Z284">
        <f t="shared" si="322"/>
        <v>17</v>
      </c>
      <c r="AA284">
        <f t="shared" si="323"/>
        <v>16</v>
      </c>
      <c r="AB284">
        <f t="shared" si="324"/>
        <v>17</v>
      </c>
      <c r="AC284">
        <f t="shared" si="325"/>
        <v>16</v>
      </c>
      <c r="AD284">
        <f t="shared" si="326"/>
        <v>17</v>
      </c>
      <c r="AE284">
        <f t="shared" si="327"/>
        <v>16</v>
      </c>
      <c r="AF284">
        <f t="shared" si="328"/>
        <v>17</v>
      </c>
      <c r="AG284">
        <f t="shared" si="329"/>
        <v>16</v>
      </c>
      <c r="AH284">
        <f t="shared" si="330"/>
        <v>17</v>
      </c>
      <c r="AI284" t="str">
        <f t="shared" si="331"/>
        <v/>
      </c>
      <c r="AJ284" t="str">
        <f t="shared" si="332"/>
        <v/>
      </c>
      <c r="AK284" t="str">
        <f t="shared" si="333"/>
        <v/>
      </c>
      <c r="AL284" t="str">
        <f t="shared" si="334"/>
        <v>4pm-5pm</v>
      </c>
      <c r="AM284" t="str">
        <f t="shared" si="335"/>
        <v>4pm-5pm</v>
      </c>
      <c r="AN284" t="str">
        <f t="shared" si="336"/>
        <v>4pm-5pm</v>
      </c>
      <c r="AO284" t="str">
        <f t="shared" si="337"/>
        <v>4pm-5pm</v>
      </c>
      <c r="AP284" t="str">
        <f t="shared" si="338"/>
        <v>4pm-5pm</v>
      </c>
      <c r="AQ284" t="str">
        <f t="shared" si="339"/>
        <v/>
      </c>
      <c r="AR284" t="s">
        <v>404</v>
      </c>
      <c r="AS284" t="s">
        <v>408</v>
      </c>
      <c r="AV284" t="s">
        <v>28</v>
      </c>
      <c r="AW284" t="s">
        <v>29</v>
      </c>
      <c r="AX284" s="8" t="str">
        <f t="shared" si="3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4" t="str">
        <f t="shared" si="341"/>
        <v>&lt;img src=@img/outdoor.png@&gt;</v>
      </c>
      <c r="AZ284" t="str">
        <f t="shared" si="342"/>
        <v/>
      </c>
      <c r="BA284" t="str">
        <f t="shared" si="343"/>
        <v/>
      </c>
      <c r="BB284" t="str">
        <f t="shared" si="344"/>
        <v>&lt;img src=@img/drinkicon.png@&gt;</v>
      </c>
      <c r="BC284" t="str">
        <f t="shared" si="345"/>
        <v/>
      </c>
      <c r="BD284" t="str">
        <f t="shared" si="346"/>
        <v>&lt;img src=@img/outdoor.png@&gt;&lt;img src=@img/drinkicon.png@&gt;</v>
      </c>
      <c r="BE284" t="str">
        <f t="shared" si="347"/>
        <v>outdoor drink  med RiNo</v>
      </c>
      <c r="BF284" t="str">
        <f t="shared" si="348"/>
        <v>RiNo</v>
      </c>
      <c r="BG284">
        <v>39.764136000000001</v>
      </c>
      <c r="BH284">
        <v>-104.97753899999999</v>
      </c>
      <c r="BI284" t="str">
        <f t="shared" si="349"/>
        <v>[39.764136,-104.977539],</v>
      </c>
      <c r="BK284" t="str">
        <f t="shared" si="352"/>
        <v/>
      </c>
      <c r="BL284" s="7"/>
    </row>
    <row r="285" spans="2:64" ht="18.75" customHeight="1">
      <c r="B285" t="s">
        <v>857</v>
      </c>
      <c r="C285" t="s">
        <v>815</v>
      </c>
      <c r="E285" t="s">
        <v>1051</v>
      </c>
      <c r="G285" s="8" t="s">
        <v>858</v>
      </c>
      <c r="H285">
        <v>1500</v>
      </c>
      <c r="I285">
        <v>1900</v>
      </c>
      <c r="J285">
        <v>1500</v>
      </c>
      <c r="K285">
        <v>1900</v>
      </c>
      <c r="L285">
        <v>1500</v>
      </c>
      <c r="M285">
        <v>1900</v>
      </c>
      <c r="N285">
        <v>1500</v>
      </c>
      <c r="O285">
        <v>1900</v>
      </c>
      <c r="P285">
        <v>1500</v>
      </c>
      <c r="Q285">
        <v>1900</v>
      </c>
      <c r="R285">
        <v>1500</v>
      </c>
      <c r="S285">
        <v>1900</v>
      </c>
      <c r="T285">
        <v>1500</v>
      </c>
      <c r="U285">
        <v>1900</v>
      </c>
      <c r="V285" t="s">
        <v>974</v>
      </c>
      <c r="W285">
        <f t="shared" si="319"/>
        <v>15</v>
      </c>
      <c r="X285">
        <f t="shared" si="320"/>
        <v>19</v>
      </c>
      <c r="Y285">
        <f t="shared" si="321"/>
        <v>15</v>
      </c>
      <c r="Z285">
        <f t="shared" si="322"/>
        <v>19</v>
      </c>
      <c r="AA285">
        <f t="shared" si="323"/>
        <v>15</v>
      </c>
      <c r="AB285">
        <f t="shared" si="324"/>
        <v>19</v>
      </c>
      <c r="AC285">
        <f t="shared" si="325"/>
        <v>15</v>
      </c>
      <c r="AD285">
        <f t="shared" si="326"/>
        <v>19</v>
      </c>
      <c r="AE285">
        <f t="shared" si="327"/>
        <v>15</v>
      </c>
      <c r="AF285">
        <f t="shared" si="328"/>
        <v>19</v>
      </c>
      <c r="AG285">
        <f t="shared" si="329"/>
        <v>15</v>
      </c>
      <c r="AH285">
        <f t="shared" si="330"/>
        <v>19</v>
      </c>
      <c r="AI285">
        <f t="shared" si="331"/>
        <v>15</v>
      </c>
      <c r="AJ285">
        <f t="shared" si="332"/>
        <v>19</v>
      </c>
      <c r="AK285" t="str">
        <f t="shared" si="333"/>
        <v>3pm-7pm</v>
      </c>
      <c r="AL285" t="str">
        <f t="shared" si="334"/>
        <v>3pm-7pm</v>
      </c>
      <c r="AM285" t="str">
        <f t="shared" si="335"/>
        <v>3pm-7pm</v>
      </c>
      <c r="AN285" t="str">
        <f t="shared" si="336"/>
        <v>3pm-7pm</v>
      </c>
      <c r="AO285" t="str">
        <f t="shared" si="337"/>
        <v>3pm-7pm</v>
      </c>
      <c r="AP285" t="str">
        <f t="shared" si="338"/>
        <v>3pm-7pm</v>
      </c>
      <c r="AQ285" t="str">
        <f t="shared" si="339"/>
        <v>3pm-7pm</v>
      </c>
      <c r="AR285" t="s">
        <v>973</v>
      </c>
      <c r="AV285" s="4" t="s">
        <v>28</v>
      </c>
      <c r="AW285" s="4" t="s">
        <v>29</v>
      </c>
      <c r="AX285" s="8" t="str">
        <f t="shared" si="3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5" t="str">
        <f t="shared" si="341"/>
        <v/>
      </c>
      <c r="AZ285" t="str">
        <f t="shared" si="342"/>
        <v/>
      </c>
      <c r="BA285" t="str">
        <f t="shared" si="343"/>
        <v/>
      </c>
      <c r="BB285" t="str">
        <f t="shared" si="344"/>
        <v>&lt;img src=@img/drinkicon.png@&gt;</v>
      </c>
      <c r="BC285" t="str">
        <f t="shared" si="345"/>
        <v/>
      </c>
      <c r="BD285" t="str">
        <f t="shared" si="346"/>
        <v>&lt;img src=@img/drinkicon.png@&gt;</v>
      </c>
      <c r="BE285" t="str">
        <f t="shared" si="347"/>
        <v>drink  low lowery</v>
      </c>
      <c r="BF285" t="str">
        <f t="shared" si="348"/>
        <v>Lowery</v>
      </c>
      <c r="BG285">
        <v>39.739950999999998</v>
      </c>
      <c r="BH285">
        <v>-104.928431</v>
      </c>
      <c r="BI285" t="str">
        <f t="shared" si="349"/>
        <v>[39.739951,-104.928431],</v>
      </c>
      <c r="BK285" t="str">
        <f t="shared" si="352"/>
        <v/>
      </c>
    </row>
    <row r="286" spans="2:64" ht="18.75" customHeight="1">
      <c r="B286" t="s">
        <v>910</v>
      </c>
      <c r="C286" t="s">
        <v>812</v>
      </c>
      <c r="E286" t="s">
        <v>1050</v>
      </c>
      <c r="G286" s="8" t="s">
        <v>911</v>
      </c>
      <c r="H286">
        <v>1500</v>
      </c>
      <c r="I286">
        <v>1800</v>
      </c>
      <c r="J286">
        <v>1500</v>
      </c>
      <c r="K286">
        <v>1800</v>
      </c>
      <c r="L286">
        <v>1500</v>
      </c>
      <c r="M286">
        <v>1800</v>
      </c>
      <c r="N286">
        <v>1500</v>
      </c>
      <c r="O286">
        <v>1800</v>
      </c>
      <c r="P286">
        <v>1500</v>
      </c>
      <c r="Q286">
        <v>1800</v>
      </c>
      <c r="R286">
        <v>1500</v>
      </c>
      <c r="S286">
        <v>1800</v>
      </c>
      <c r="T286">
        <v>1500</v>
      </c>
      <c r="U286">
        <v>1800</v>
      </c>
      <c r="V286" t="s">
        <v>1012</v>
      </c>
      <c r="W286">
        <f t="shared" si="319"/>
        <v>15</v>
      </c>
      <c r="X286">
        <f t="shared" si="320"/>
        <v>18</v>
      </c>
      <c r="Y286">
        <f t="shared" si="321"/>
        <v>15</v>
      </c>
      <c r="Z286">
        <f t="shared" si="322"/>
        <v>18</v>
      </c>
      <c r="AA286">
        <f t="shared" si="323"/>
        <v>15</v>
      </c>
      <c r="AB286">
        <f t="shared" si="324"/>
        <v>18</v>
      </c>
      <c r="AC286">
        <f t="shared" si="325"/>
        <v>15</v>
      </c>
      <c r="AD286">
        <f t="shared" si="326"/>
        <v>18</v>
      </c>
      <c r="AE286">
        <f t="shared" si="327"/>
        <v>15</v>
      </c>
      <c r="AF286">
        <f t="shared" si="328"/>
        <v>18</v>
      </c>
      <c r="AG286">
        <f t="shared" si="329"/>
        <v>15</v>
      </c>
      <c r="AH286">
        <f t="shared" si="330"/>
        <v>18</v>
      </c>
      <c r="AI286">
        <f t="shared" si="331"/>
        <v>15</v>
      </c>
      <c r="AJ286">
        <f t="shared" si="332"/>
        <v>18</v>
      </c>
      <c r="AK286" t="str">
        <f t="shared" si="333"/>
        <v>3pm-6pm</v>
      </c>
      <c r="AL286" t="str">
        <f t="shared" si="334"/>
        <v>3pm-6pm</v>
      </c>
      <c r="AM286" t="str">
        <f t="shared" si="335"/>
        <v>3pm-6pm</v>
      </c>
      <c r="AN286" t="str">
        <f t="shared" si="336"/>
        <v>3pm-6pm</v>
      </c>
      <c r="AO286" t="str">
        <f t="shared" si="337"/>
        <v>3pm-6pm</v>
      </c>
      <c r="AP286" t="str">
        <f t="shared" si="338"/>
        <v>3pm-6pm</v>
      </c>
      <c r="AQ286" t="str">
        <f t="shared" si="339"/>
        <v>3pm-6pm</v>
      </c>
      <c r="AR286" t="s">
        <v>1011</v>
      </c>
      <c r="AV286" s="4" t="s">
        <v>28</v>
      </c>
      <c r="AW286" s="4" t="s">
        <v>28</v>
      </c>
      <c r="AX286" s="8" t="str">
        <f t="shared" si="3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6" t="str">
        <f t="shared" si="341"/>
        <v/>
      </c>
      <c r="AZ286" t="str">
        <f t="shared" si="342"/>
        <v/>
      </c>
      <c r="BA286" t="str">
        <f t="shared" si="343"/>
        <v/>
      </c>
      <c r="BB286" t="str">
        <f t="shared" si="344"/>
        <v>&lt;img src=@img/drinkicon.png@&gt;</v>
      </c>
      <c r="BC286" t="str">
        <f t="shared" si="345"/>
        <v>&lt;img src=@img/foodicon.png@&gt;</v>
      </c>
      <c r="BD286" t="str">
        <f t="shared" si="346"/>
        <v>&lt;img src=@img/drinkicon.png@&gt;&lt;img src=@img/foodicon.png@&gt;</v>
      </c>
      <c r="BE286" t="str">
        <f t="shared" si="347"/>
        <v>drink food  high dtc</v>
      </c>
      <c r="BF286" t="str">
        <f t="shared" si="348"/>
        <v>DTC</v>
      </c>
      <c r="BG286">
        <v>39.618811000000001</v>
      </c>
      <c r="BH286">
        <v>-104.90113700000001</v>
      </c>
      <c r="BI286" t="str">
        <f t="shared" si="349"/>
        <v>[39.618811,-104.901137],</v>
      </c>
      <c r="BK286" t="str">
        <f t="shared" si="352"/>
        <v/>
      </c>
    </row>
    <row r="287" spans="2:64" ht="18.75" customHeight="1">
      <c r="B287" t="s">
        <v>153</v>
      </c>
      <c r="C287" t="s">
        <v>298</v>
      </c>
      <c r="E287" t="s">
        <v>1050</v>
      </c>
      <c r="G287" t="s">
        <v>527</v>
      </c>
      <c r="H287" t="s">
        <v>415</v>
      </c>
      <c r="I287" t="s">
        <v>414</v>
      </c>
      <c r="J287" t="s">
        <v>415</v>
      </c>
      <c r="K287" t="s">
        <v>414</v>
      </c>
      <c r="L287" t="s">
        <v>415</v>
      </c>
      <c r="M287" t="s">
        <v>414</v>
      </c>
      <c r="N287" t="s">
        <v>415</v>
      </c>
      <c r="O287" t="s">
        <v>414</v>
      </c>
      <c r="P287" t="s">
        <v>415</v>
      </c>
      <c r="Q287" t="s">
        <v>414</v>
      </c>
      <c r="R287" t="s">
        <v>415</v>
      </c>
      <c r="S287" t="s">
        <v>414</v>
      </c>
      <c r="V287" t="s">
        <v>347</v>
      </c>
      <c r="W287">
        <f t="shared" si="319"/>
        <v>17</v>
      </c>
      <c r="X287">
        <f t="shared" si="320"/>
        <v>19</v>
      </c>
      <c r="Y287">
        <f t="shared" si="321"/>
        <v>17</v>
      </c>
      <c r="Z287">
        <f t="shared" si="322"/>
        <v>19</v>
      </c>
      <c r="AA287">
        <f t="shared" si="323"/>
        <v>17</v>
      </c>
      <c r="AB287">
        <f t="shared" si="324"/>
        <v>19</v>
      </c>
      <c r="AC287">
        <f t="shared" si="325"/>
        <v>17</v>
      </c>
      <c r="AD287">
        <f t="shared" si="326"/>
        <v>19</v>
      </c>
      <c r="AE287">
        <f t="shared" si="327"/>
        <v>17</v>
      </c>
      <c r="AF287">
        <f t="shared" si="328"/>
        <v>19</v>
      </c>
      <c r="AG287">
        <f t="shared" si="329"/>
        <v>17</v>
      </c>
      <c r="AH287">
        <f t="shared" si="330"/>
        <v>19</v>
      </c>
      <c r="AI287" t="str">
        <f t="shared" si="331"/>
        <v/>
      </c>
      <c r="AJ287" t="str">
        <f t="shared" si="332"/>
        <v/>
      </c>
      <c r="AK287" t="str">
        <f t="shared" si="333"/>
        <v>5pm-7pm</v>
      </c>
      <c r="AL287" t="str">
        <f t="shared" si="334"/>
        <v>5pm-7pm</v>
      </c>
      <c r="AM287" t="str">
        <f t="shared" si="335"/>
        <v>5pm-7pm</v>
      </c>
      <c r="AN287" t="str">
        <f t="shared" si="336"/>
        <v>5pm-7pm</v>
      </c>
      <c r="AO287" t="str">
        <f t="shared" si="337"/>
        <v>5pm-7pm</v>
      </c>
      <c r="AP287" t="str">
        <f t="shared" si="338"/>
        <v>5pm-7pm</v>
      </c>
      <c r="AQ287" t="str">
        <f t="shared" si="339"/>
        <v/>
      </c>
      <c r="AR287" s="10" t="s">
        <v>706</v>
      </c>
      <c r="AT287" t="s">
        <v>409</v>
      </c>
      <c r="AV287" t="s">
        <v>28</v>
      </c>
      <c r="AW287" t="s">
        <v>29</v>
      </c>
      <c r="AX287" s="8" t="str">
        <f t="shared" si="3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7" t="str">
        <f t="shared" si="341"/>
        <v/>
      </c>
      <c r="AZ287" t="str">
        <f t="shared" si="342"/>
        <v>&lt;img src=@img/pets.png@&gt;</v>
      </c>
      <c r="BA287" t="str">
        <f t="shared" si="343"/>
        <v/>
      </c>
      <c r="BB287" t="str">
        <f t="shared" si="344"/>
        <v>&lt;img src=@img/drinkicon.png@&gt;</v>
      </c>
      <c r="BC287" t="str">
        <f t="shared" si="345"/>
        <v/>
      </c>
      <c r="BD287" t="str">
        <f t="shared" si="346"/>
        <v>&lt;img src=@img/pets.png@&gt;&lt;img src=@img/drinkicon.png@&gt;</v>
      </c>
      <c r="BE287" t="str">
        <f t="shared" si="347"/>
        <v>pet drink  high LoDo</v>
      </c>
      <c r="BF287" t="str">
        <f t="shared" si="348"/>
        <v>LoDo</v>
      </c>
      <c r="BG287">
        <v>39.748874000000001</v>
      </c>
      <c r="BH287">
        <v>-104.995526</v>
      </c>
      <c r="BI287" t="str">
        <f t="shared" si="349"/>
        <v>[39.748874,-104.995526],</v>
      </c>
      <c r="BK287" t="str">
        <f t="shared" si="352"/>
        <v/>
      </c>
      <c r="BL287" s="7"/>
    </row>
    <row r="288" spans="2:64" ht="18.75" customHeight="1">
      <c r="B288" t="s">
        <v>936</v>
      </c>
      <c r="C288" t="s">
        <v>355</v>
      </c>
      <c r="E288" t="s">
        <v>1049</v>
      </c>
      <c r="G288" s="8" t="s">
        <v>937</v>
      </c>
      <c r="H288">
        <v>1500</v>
      </c>
      <c r="I288">
        <v>1900</v>
      </c>
      <c r="J288">
        <v>1500</v>
      </c>
      <c r="K288">
        <v>1900</v>
      </c>
      <c r="L288">
        <v>1500</v>
      </c>
      <c r="M288">
        <v>1900</v>
      </c>
      <c r="N288">
        <v>1500</v>
      </c>
      <c r="O288">
        <v>1900</v>
      </c>
      <c r="P288">
        <v>1500</v>
      </c>
      <c r="Q288">
        <v>1900</v>
      </c>
      <c r="R288">
        <v>1500</v>
      </c>
      <c r="S288">
        <v>1900</v>
      </c>
      <c r="T288">
        <v>1500</v>
      </c>
      <c r="U288">
        <v>1900</v>
      </c>
      <c r="V288" t="s">
        <v>1031</v>
      </c>
      <c r="W288">
        <f t="shared" si="319"/>
        <v>15</v>
      </c>
      <c r="X288">
        <f t="shared" si="320"/>
        <v>19</v>
      </c>
      <c r="Y288">
        <f t="shared" si="321"/>
        <v>15</v>
      </c>
      <c r="Z288">
        <f t="shared" si="322"/>
        <v>19</v>
      </c>
      <c r="AA288">
        <f t="shared" si="323"/>
        <v>15</v>
      </c>
      <c r="AB288">
        <f t="shared" si="324"/>
        <v>19</v>
      </c>
      <c r="AC288">
        <f t="shared" si="325"/>
        <v>15</v>
      </c>
      <c r="AD288">
        <f t="shared" si="326"/>
        <v>19</v>
      </c>
      <c r="AE288">
        <f t="shared" si="327"/>
        <v>15</v>
      </c>
      <c r="AF288">
        <f t="shared" si="328"/>
        <v>19</v>
      </c>
      <c r="AG288">
        <f t="shared" si="329"/>
        <v>15</v>
      </c>
      <c r="AH288">
        <f t="shared" si="330"/>
        <v>19</v>
      </c>
      <c r="AI288">
        <f t="shared" si="331"/>
        <v>15</v>
      </c>
      <c r="AJ288">
        <f t="shared" si="332"/>
        <v>19</v>
      </c>
      <c r="AK288" t="str">
        <f t="shared" si="333"/>
        <v>3pm-7pm</v>
      </c>
      <c r="AL288" t="str">
        <f t="shared" si="334"/>
        <v>3pm-7pm</v>
      </c>
      <c r="AM288" t="str">
        <f t="shared" si="335"/>
        <v>3pm-7pm</v>
      </c>
      <c r="AN288" t="str">
        <f t="shared" si="336"/>
        <v>3pm-7pm</v>
      </c>
      <c r="AO288" t="str">
        <f t="shared" si="337"/>
        <v>3pm-7pm</v>
      </c>
      <c r="AP288" t="str">
        <f t="shared" si="338"/>
        <v>3pm-7pm</v>
      </c>
      <c r="AQ288" t="str">
        <f t="shared" si="339"/>
        <v>3pm-7pm</v>
      </c>
      <c r="AR288" s="1" t="s">
        <v>1030</v>
      </c>
      <c r="AV288" s="4" t="s">
        <v>28</v>
      </c>
      <c r="AW288" s="4" t="s">
        <v>29</v>
      </c>
      <c r="AX288" s="8" t="str">
        <f t="shared" si="3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8" t="str">
        <f t="shared" si="341"/>
        <v/>
      </c>
      <c r="AZ288" t="str">
        <f t="shared" si="342"/>
        <v/>
      </c>
      <c r="BA288" t="str">
        <f t="shared" si="343"/>
        <v/>
      </c>
      <c r="BB288" t="str">
        <f t="shared" si="344"/>
        <v>&lt;img src=@img/drinkicon.png@&gt;</v>
      </c>
      <c r="BC288" t="str">
        <f t="shared" si="345"/>
        <v/>
      </c>
      <c r="BD288" t="str">
        <f t="shared" si="346"/>
        <v>&lt;img src=@img/drinkicon.png@&gt;</v>
      </c>
      <c r="BE288" t="str">
        <f t="shared" si="347"/>
        <v>drink  med Westminster</v>
      </c>
      <c r="BF288" t="str">
        <f t="shared" si="348"/>
        <v>Westminster</v>
      </c>
      <c r="BG288">
        <v>39.841503000000003</v>
      </c>
      <c r="BH288">
        <v>-105.05287199999999</v>
      </c>
      <c r="BI288" t="str">
        <f t="shared" si="349"/>
        <v>[39.841503,-105.052872],</v>
      </c>
      <c r="BK288" t="str">
        <f t="shared" si="352"/>
        <v/>
      </c>
    </row>
    <row r="289" spans="2:64" ht="18.75" customHeight="1">
      <c r="B289" t="s">
        <v>871</v>
      </c>
      <c r="C289" t="s">
        <v>810</v>
      </c>
      <c r="E289" t="s">
        <v>1050</v>
      </c>
      <c r="G289" s="8" t="s">
        <v>872</v>
      </c>
      <c r="J289">
        <v>1700</v>
      </c>
      <c r="K289">
        <v>1830</v>
      </c>
      <c r="L289">
        <v>1700</v>
      </c>
      <c r="M289">
        <v>1830</v>
      </c>
      <c r="N289">
        <v>1700</v>
      </c>
      <c r="O289">
        <v>1830</v>
      </c>
      <c r="P289">
        <v>1700</v>
      </c>
      <c r="Q289">
        <v>1830</v>
      </c>
      <c r="R289">
        <v>1600</v>
      </c>
      <c r="S289">
        <v>1830</v>
      </c>
      <c r="T289">
        <v>1600</v>
      </c>
      <c r="U289">
        <v>1830</v>
      </c>
      <c r="V289" s="8" t="s">
        <v>1035</v>
      </c>
      <c r="W289" t="str">
        <f t="shared" si="319"/>
        <v/>
      </c>
      <c r="X289" t="str">
        <f t="shared" si="320"/>
        <v/>
      </c>
      <c r="Y289">
        <f t="shared" si="321"/>
        <v>17</v>
      </c>
      <c r="Z289">
        <f t="shared" si="322"/>
        <v>18.3</v>
      </c>
      <c r="AA289">
        <f t="shared" si="323"/>
        <v>17</v>
      </c>
      <c r="AB289">
        <f t="shared" si="324"/>
        <v>18.3</v>
      </c>
      <c r="AC289">
        <f t="shared" si="325"/>
        <v>17</v>
      </c>
      <c r="AD289">
        <f t="shared" si="326"/>
        <v>18.3</v>
      </c>
      <c r="AE289">
        <f t="shared" si="327"/>
        <v>17</v>
      </c>
      <c r="AF289">
        <f t="shared" si="328"/>
        <v>18.3</v>
      </c>
      <c r="AG289">
        <f t="shared" si="329"/>
        <v>16</v>
      </c>
      <c r="AH289">
        <f t="shared" si="330"/>
        <v>18.3</v>
      </c>
      <c r="AI289">
        <f t="shared" si="331"/>
        <v>16</v>
      </c>
      <c r="AJ289">
        <f t="shared" si="332"/>
        <v>18.3</v>
      </c>
      <c r="AK289" t="str">
        <f t="shared" si="333"/>
        <v/>
      </c>
      <c r="AL289" t="str">
        <f t="shared" si="334"/>
        <v>5pm-6.3pm</v>
      </c>
      <c r="AM289" t="str">
        <f t="shared" si="335"/>
        <v>5pm-6.3pm</v>
      </c>
      <c r="AN289" t="str">
        <f t="shared" si="336"/>
        <v>5pm-6.3pm</v>
      </c>
      <c r="AO289" t="str">
        <f t="shared" si="337"/>
        <v>5pm-6.3pm</v>
      </c>
      <c r="AP289" t="str">
        <f t="shared" si="338"/>
        <v>4pm-6.3pm</v>
      </c>
      <c r="AQ289" t="str">
        <f t="shared" si="339"/>
        <v>4pm-6.3pm</v>
      </c>
      <c r="AR289" t="s">
        <v>983</v>
      </c>
      <c r="AV289" s="4" t="s">
        <v>28</v>
      </c>
      <c r="AW289" s="4" t="s">
        <v>28</v>
      </c>
      <c r="AX289" s="8" t="str">
        <f t="shared" si="3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9" t="str">
        <f t="shared" si="341"/>
        <v/>
      </c>
      <c r="AZ289" t="str">
        <f t="shared" si="342"/>
        <v/>
      </c>
      <c r="BA289" t="str">
        <f t="shared" si="343"/>
        <v/>
      </c>
      <c r="BB289" t="str">
        <f t="shared" si="344"/>
        <v>&lt;img src=@img/drinkicon.png@&gt;</v>
      </c>
      <c r="BC289" t="str">
        <f t="shared" si="345"/>
        <v>&lt;img src=@img/foodicon.png@&gt;</v>
      </c>
      <c r="BD289" t="str">
        <f t="shared" si="346"/>
        <v>&lt;img src=@img/drinkicon.png@&gt;&lt;img src=@img/foodicon.png@&gt;</v>
      </c>
      <c r="BE289" t="str">
        <f t="shared" si="347"/>
        <v>drink food  high highlands</v>
      </c>
      <c r="BF289" t="str">
        <f t="shared" si="348"/>
        <v>Highlands</v>
      </c>
      <c r="BG289">
        <v>39.772289000000001</v>
      </c>
      <c r="BH289">
        <v>-105.04432300000001</v>
      </c>
      <c r="BI289" t="str">
        <f t="shared" si="349"/>
        <v>[39.772289,-105.044323],</v>
      </c>
      <c r="BK289" t="str">
        <f t="shared" si="352"/>
        <v/>
      </c>
    </row>
    <row r="290" spans="2:64" ht="18.75" customHeight="1">
      <c r="B290" t="s">
        <v>154</v>
      </c>
      <c r="C290" t="s">
        <v>810</v>
      </c>
      <c r="E290" t="s">
        <v>1049</v>
      </c>
      <c r="G290" t="s">
        <v>528</v>
      </c>
      <c r="H290" t="s">
        <v>411</v>
      </c>
      <c r="I290" t="s">
        <v>413</v>
      </c>
      <c r="J290" t="s">
        <v>411</v>
      </c>
      <c r="K290" t="s">
        <v>413</v>
      </c>
      <c r="L290" t="s">
        <v>411</v>
      </c>
      <c r="M290" t="s">
        <v>413</v>
      </c>
      <c r="N290" t="s">
        <v>411</v>
      </c>
      <c r="O290" t="s">
        <v>413</v>
      </c>
      <c r="P290" t="s">
        <v>411</v>
      </c>
      <c r="Q290" t="s">
        <v>413</v>
      </c>
      <c r="R290" t="s">
        <v>411</v>
      </c>
      <c r="S290" t="s">
        <v>413</v>
      </c>
      <c r="T290" t="s">
        <v>411</v>
      </c>
      <c r="U290" t="s">
        <v>413</v>
      </c>
      <c r="V290" t="s">
        <v>1048</v>
      </c>
      <c r="W290">
        <f t="shared" si="319"/>
        <v>15</v>
      </c>
      <c r="X290">
        <f t="shared" si="320"/>
        <v>18</v>
      </c>
      <c r="Y290">
        <f t="shared" si="321"/>
        <v>15</v>
      </c>
      <c r="Z290">
        <f t="shared" si="322"/>
        <v>18</v>
      </c>
      <c r="AA290">
        <f t="shared" si="323"/>
        <v>15</v>
      </c>
      <c r="AB290">
        <f t="shared" si="324"/>
        <v>18</v>
      </c>
      <c r="AC290">
        <f t="shared" si="325"/>
        <v>15</v>
      </c>
      <c r="AD290">
        <f t="shared" si="326"/>
        <v>18</v>
      </c>
      <c r="AE290">
        <f t="shared" si="327"/>
        <v>15</v>
      </c>
      <c r="AF290">
        <f t="shared" si="328"/>
        <v>18</v>
      </c>
      <c r="AG290">
        <f t="shared" si="329"/>
        <v>15</v>
      </c>
      <c r="AH290">
        <f t="shared" si="330"/>
        <v>18</v>
      </c>
      <c r="AI290">
        <f t="shared" si="331"/>
        <v>15</v>
      </c>
      <c r="AJ290">
        <f t="shared" si="332"/>
        <v>18</v>
      </c>
      <c r="AK290" t="str">
        <f t="shared" si="333"/>
        <v>3pm-6pm</v>
      </c>
      <c r="AL290" t="str">
        <f t="shared" si="334"/>
        <v>3pm-6pm</v>
      </c>
      <c r="AM290" t="str">
        <f t="shared" si="335"/>
        <v>3pm-6pm</v>
      </c>
      <c r="AN290" t="str">
        <f t="shared" si="336"/>
        <v>3pm-6pm</v>
      </c>
      <c r="AO290" t="str">
        <f t="shared" si="337"/>
        <v>3pm-6pm</v>
      </c>
      <c r="AP290" t="str">
        <f t="shared" si="338"/>
        <v>3pm-6pm</v>
      </c>
      <c r="AQ290" t="str">
        <f t="shared" si="339"/>
        <v>3pm-6pm</v>
      </c>
      <c r="AR290" s="1" t="s">
        <v>707</v>
      </c>
      <c r="AV290" s="4" t="s">
        <v>28</v>
      </c>
      <c r="AW290" s="4" t="s">
        <v>28</v>
      </c>
      <c r="AX290" s="8" t="str">
        <f t="shared" si="3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0" t="str">
        <f t="shared" si="341"/>
        <v/>
      </c>
      <c r="AZ290" t="str">
        <f t="shared" si="342"/>
        <v/>
      </c>
      <c r="BA290" t="str">
        <f t="shared" si="343"/>
        <v/>
      </c>
      <c r="BB290" t="str">
        <f t="shared" si="344"/>
        <v>&lt;img src=@img/drinkicon.png@&gt;</v>
      </c>
      <c r="BC290" t="str">
        <f t="shared" si="345"/>
        <v>&lt;img src=@img/foodicon.png@&gt;</v>
      </c>
      <c r="BD290" t="str">
        <f t="shared" si="346"/>
        <v>&lt;img src=@img/drinkicon.png@&gt;&lt;img src=@img/foodicon.png@&gt;</v>
      </c>
      <c r="BE290" t="str">
        <f t="shared" si="347"/>
        <v>drink food  med highlands</v>
      </c>
      <c r="BF290" t="str">
        <f t="shared" si="348"/>
        <v>Highlands</v>
      </c>
      <c r="BG290">
        <v>39.763078</v>
      </c>
      <c r="BH290">
        <v>-105.00387000000001</v>
      </c>
      <c r="BI290" t="str">
        <f t="shared" si="349"/>
        <v>[39.763078,-105.00387],</v>
      </c>
      <c r="BK290" t="str">
        <f t="shared" si="352"/>
        <v/>
      </c>
      <c r="BL290" s="7"/>
    </row>
    <row r="291" spans="2:64" ht="18.75" customHeight="1">
      <c r="B291" t="s">
        <v>237</v>
      </c>
      <c r="C291" t="s">
        <v>612</v>
      </c>
      <c r="E291" t="s">
        <v>1049</v>
      </c>
      <c r="G291" t="s">
        <v>267</v>
      </c>
      <c r="H291" t="s">
        <v>411</v>
      </c>
      <c r="I291" t="s">
        <v>413</v>
      </c>
      <c r="J291" t="s">
        <v>411</v>
      </c>
      <c r="K291" t="s">
        <v>413</v>
      </c>
      <c r="L291" t="s">
        <v>411</v>
      </c>
      <c r="M291" t="s">
        <v>413</v>
      </c>
      <c r="N291" t="s">
        <v>411</v>
      </c>
      <c r="O291" t="s">
        <v>413</v>
      </c>
      <c r="P291" t="s">
        <v>411</v>
      </c>
      <c r="Q291" t="s">
        <v>413</v>
      </c>
      <c r="R291" t="s">
        <v>411</v>
      </c>
      <c r="S291" t="s">
        <v>413</v>
      </c>
      <c r="T291" t="s">
        <v>411</v>
      </c>
      <c r="U291" t="s">
        <v>413</v>
      </c>
      <c r="V291" t="s">
        <v>1036</v>
      </c>
      <c r="W291">
        <f t="shared" si="319"/>
        <v>15</v>
      </c>
      <c r="X291">
        <f t="shared" si="320"/>
        <v>18</v>
      </c>
      <c r="Y291">
        <f t="shared" si="321"/>
        <v>15</v>
      </c>
      <c r="Z291">
        <f t="shared" si="322"/>
        <v>18</v>
      </c>
      <c r="AA291">
        <f t="shared" si="323"/>
        <v>15</v>
      </c>
      <c r="AB291">
        <f t="shared" si="324"/>
        <v>18</v>
      </c>
      <c r="AC291">
        <f t="shared" si="325"/>
        <v>15</v>
      </c>
      <c r="AD291">
        <f t="shared" si="326"/>
        <v>18</v>
      </c>
      <c r="AE291">
        <f t="shared" si="327"/>
        <v>15</v>
      </c>
      <c r="AF291">
        <f t="shared" si="328"/>
        <v>18</v>
      </c>
      <c r="AG291">
        <f t="shared" si="329"/>
        <v>15</v>
      </c>
      <c r="AH291">
        <f t="shared" si="330"/>
        <v>18</v>
      </c>
      <c r="AI291">
        <f t="shared" si="331"/>
        <v>15</v>
      </c>
      <c r="AJ291">
        <f t="shared" si="332"/>
        <v>18</v>
      </c>
      <c r="AK291" t="str">
        <f t="shared" si="333"/>
        <v>3pm-6pm</v>
      </c>
      <c r="AL291" t="str">
        <f t="shared" si="334"/>
        <v>3pm-6pm</v>
      </c>
      <c r="AM291" t="str">
        <f t="shared" si="335"/>
        <v>3pm-6pm</v>
      </c>
      <c r="AN291" t="str">
        <f t="shared" si="336"/>
        <v>3pm-6pm</v>
      </c>
      <c r="AO291" t="str">
        <f t="shared" si="337"/>
        <v>3pm-6pm</v>
      </c>
      <c r="AP291" t="str">
        <f t="shared" si="338"/>
        <v>3pm-6pm</v>
      </c>
      <c r="AQ291" t="str">
        <f t="shared" si="339"/>
        <v>3pm-6pm</v>
      </c>
      <c r="AR291" t="s">
        <v>788</v>
      </c>
      <c r="AS291" t="s">
        <v>408</v>
      </c>
      <c r="AV291" t="s">
        <v>28</v>
      </c>
      <c r="AW291" t="s">
        <v>29</v>
      </c>
      <c r="AX291" s="8" t="str">
        <f t="shared" si="3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1" t="str">
        <f t="shared" si="341"/>
        <v>&lt;img src=@img/outdoor.png@&gt;</v>
      </c>
      <c r="AZ291" t="str">
        <f t="shared" si="342"/>
        <v/>
      </c>
      <c r="BA291" t="str">
        <f t="shared" si="343"/>
        <v/>
      </c>
      <c r="BB291" t="str">
        <f t="shared" si="344"/>
        <v>&lt;img src=@img/drinkicon.png@&gt;</v>
      </c>
      <c r="BC291" t="str">
        <f t="shared" si="345"/>
        <v/>
      </c>
      <c r="BD291" t="str">
        <f t="shared" si="346"/>
        <v>&lt;img src=@img/outdoor.png@&gt;&lt;img src=@img/drinkicon.png@&gt;</v>
      </c>
      <c r="BE291" t="str">
        <f t="shared" si="347"/>
        <v>outdoor drink  med city</v>
      </c>
      <c r="BF291" t="str">
        <f t="shared" si="348"/>
        <v>City Park</v>
      </c>
      <c r="BG291">
        <v>39.74342</v>
      </c>
      <c r="BH291">
        <v>-104.96300599999999</v>
      </c>
      <c r="BI291" t="str">
        <f t="shared" si="349"/>
        <v>[39.74342,-104.963006],</v>
      </c>
      <c r="BK291" t="str">
        <f t="shared" si="352"/>
        <v/>
      </c>
      <c r="BL291" s="7"/>
    </row>
    <row r="292" spans="2:64" ht="18.75" customHeight="1">
      <c r="B292" t="s">
        <v>155</v>
      </c>
      <c r="C292" t="s">
        <v>610</v>
      </c>
      <c r="E292" t="s">
        <v>1049</v>
      </c>
      <c r="G292" t="s">
        <v>529</v>
      </c>
      <c r="H292" t="s">
        <v>411</v>
      </c>
      <c r="I292" t="s">
        <v>413</v>
      </c>
      <c r="J292" t="s">
        <v>411</v>
      </c>
      <c r="K292" t="s">
        <v>413</v>
      </c>
      <c r="L292" t="s">
        <v>411</v>
      </c>
      <c r="M292" t="s">
        <v>413</v>
      </c>
      <c r="N292" t="s">
        <v>411</v>
      </c>
      <c r="O292" t="s">
        <v>413</v>
      </c>
      <c r="P292" t="s">
        <v>411</v>
      </c>
      <c r="Q292" t="s">
        <v>413</v>
      </c>
      <c r="R292" t="s">
        <v>411</v>
      </c>
      <c r="S292" t="s">
        <v>413</v>
      </c>
      <c r="T292" t="s">
        <v>411</v>
      </c>
      <c r="U292" t="s">
        <v>413</v>
      </c>
      <c r="V292" t="s">
        <v>1077</v>
      </c>
      <c r="W292">
        <f t="shared" si="319"/>
        <v>15</v>
      </c>
      <c r="X292">
        <f t="shared" si="320"/>
        <v>18</v>
      </c>
      <c r="Y292">
        <f t="shared" si="321"/>
        <v>15</v>
      </c>
      <c r="Z292">
        <f t="shared" si="322"/>
        <v>18</v>
      </c>
      <c r="AA292">
        <f t="shared" si="323"/>
        <v>15</v>
      </c>
      <c r="AB292">
        <f t="shared" si="324"/>
        <v>18</v>
      </c>
      <c r="AC292">
        <f t="shared" si="325"/>
        <v>15</v>
      </c>
      <c r="AD292">
        <f t="shared" si="326"/>
        <v>18</v>
      </c>
      <c r="AE292">
        <f t="shared" si="327"/>
        <v>15</v>
      </c>
      <c r="AF292">
        <f t="shared" si="328"/>
        <v>18</v>
      </c>
      <c r="AG292">
        <f t="shared" si="329"/>
        <v>15</v>
      </c>
      <c r="AH292">
        <f t="shared" si="330"/>
        <v>18</v>
      </c>
      <c r="AI292">
        <f t="shared" si="331"/>
        <v>15</v>
      </c>
      <c r="AJ292">
        <f t="shared" si="332"/>
        <v>18</v>
      </c>
      <c r="AK292" t="str">
        <f t="shared" si="333"/>
        <v>3pm-6pm</v>
      </c>
      <c r="AL292" t="str">
        <f t="shared" si="334"/>
        <v>3pm-6pm</v>
      </c>
      <c r="AM292" t="str">
        <f t="shared" si="335"/>
        <v>3pm-6pm</v>
      </c>
      <c r="AN292" t="str">
        <f t="shared" si="336"/>
        <v>3pm-6pm</v>
      </c>
      <c r="AO292" t="str">
        <f t="shared" si="337"/>
        <v>3pm-6pm</v>
      </c>
      <c r="AP292" t="str">
        <f t="shared" si="338"/>
        <v>3pm-6pm</v>
      </c>
      <c r="AQ292" t="str">
        <f t="shared" si="339"/>
        <v>3pm-6pm</v>
      </c>
      <c r="AR292" s="11" t="s">
        <v>708</v>
      </c>
      <c r="AV292" s="4" t="s">
        <v>28</v>
      </c>
      <c r="AW292" s="4" t="s">
        <v>28</v>
      </c>
      <c r="AX292" s="8" t="str">
        <f t="shared" si="3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2" t="str">
        <f t="shared" si="341"/>
        <v/>
      </c>
      <c r="AZ292" t="str">
        <f t="shared" si="342"/>
        <v/>
      </c>
      <c r="BA292" t="str">
        <f t="shared" si="343"/>
        <v/>
      </c>
      <c r="BB292" t="str">
        <f t="shared" si="344"/>
        <v>&lt;img src=@img/drinkicon.png@&gt;</v>
      </c>
      <c r="BC292" t="str">
        <f t="shared" si="345"/>
        <v>&lt;img src=@img/foodicon.png@&gt;</v>
      </c>
      <c r="BD292" t="str">
        <f t="shared" si="346"/>
        <v>&lt;img src=@img/drinkicon.png@&gt;&lt;img src=@img/foodicon.png@&gt;</v>
      </c>
      <c r="BE292" t="str">
        <f t="shared" si="347"/>
        <v>drink food  med Cherry</v>
      </c>
      <c r="BF292" t="str">
        <f t="shared" si="348"/>
        <v>Cherry Creek</v>
      </c>
      <c r="BG292">
        <v>39.719614</v>
      </c>
      <c r="BH292">
        <v>-104.957384</v>
      </c>
      <c r="BI292" t="str">
        <f t="shared" si="349"/>
        <v>[39.719614,-104.957384],</v>
      </c>
      <c r="BK292" t="str">
        <f t="shared" si="352"/>
        <v/>
      </c>
      <c r="BL292" s="7"/>
    </row>
    <row r="293" spans="2:64" ht="18.75" customHeight="1">
      <c r="B293" t="s">
        <v>156</v>
      </c>
      <c r="C293" t="s">
        <v>298</v>
      </c>
      <c r="E293" t="s">
        <v>1049</v>
      </c>
      <c r="G293" t="s">
        <v>530</v>
      </c>
      <c r="J293" t="s">
        <v>411</v>
      </c>
      <c r="K293" t="s">
        <v>414</v>
      </c>
      <c r="L293" t="s">
        <v>411</v>
      </c>
      <c r="M293" t="s">
        <v>414</v>
      </c>
      <c r="N293" t="s">
        <v>411</v>
      </c>
      <c r="O293" t="s">
        <v>414</v>
      </c>
      <c r="P293" t="s">
        <v>411</v>
      </c>
      <c r="Q293" t="s">
        <v>414</v>
      </c>
      <c r="R293" t="s">
        <v>411</v>
      </c>
      <c r="S293" t="s">
        <v>414</v>
      </c>
      <c r="V293" t="s">
        <v>1078</v>
      </c>
      <c r="W293" t="str">
        <f t="shared" si="319"/>
        <v/>
      </c>
      <c r="X293" t="str">
        <f t="shared" si="320"/>
        <v/>
      </c>
      <c r="Y293">
        <f t="shared" si="321"/>
        <v>15</v>
      </c>
      <c r="Z293">
        <f t="shared" si="322"/>
        <v>19</v>
      </c>
      <c r="AA293">
        <f t="shared" si="323"/>
        <v>15</v>
      </c>
      <c r="AB293">
        <f t="shared" si="324"/>
        <v>19</v>
      </c>
      <c r="AC293">
        <f t="shared" si="325"/>
        <v>15</v>
      </c>
      <c r="AD293">
        <f t="shared" si="326"/>
        <v>19</v>
      </c>
      <c r="AE293">
        <f t="shared" si="327"/>
        <v>15</v>
      </c>
      <c r="AF293">
        <f t="shared" si="328"/>
        <v>19</v>
      </c>
      <c r="AG293">
        <f t="shared" si="329"/>
        <v>15</v>
      </c>
      <c r="AH293">
        <f t="shared" si="330"/>
        <v>19</v>
      </c>
      <c r="AI293" t="str">
        <f t="shared" si="331"/>
        <v/>
      </c>
      <c r="AJ293" t="str">
        <f t="shared" si="332"/>
        <v/>
      </c>
      <c r="AK293" t="str">
        <f t="shared" si="333"/>
        <v/>
      </c>
      <c r="AL293" t="str">
        <f t="shared" si="334"/>
        <v>3pm-7pm</v>
      </c>
      <c r="AM293" t="str">
        <f t="shared" si="335"/>
        <v>3pm-7pm</v>
      </c>
      <c r="AN293" t="str">
        <f t="shared" si="336"/>
        <v>3pm-7pm</v>
      </c>
      <c r="AO293" t="str">
        <f t="shared" si="337"/>
        <v>3pm-7pm</v>
      </c>
      <c r="AP293" t="str">
        <f t="shared" si="338"/>
        <v>3pm-7pm</v>
      </c>
      <c r="AQ293" t="str">
        <f t="shared" si="339"/>
        <v/>
      </c>
      <c r="AR293" s="1" t="s">
        <v>709</v>
      </c>
      <c r="AV293" s="4" t="s">
        <v>28</v>
      </c>
      <c r="AW293" s="4" t="s">
        <v>28</v>
      </c>
      <c r="AX293" s="8" t="str">
        <f t="shared" si="3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3" t="str">
        <f t="shared" si="341"/>
        <v/>
      </c>
      <c r="AZ293" t="str">
        <f t="shared" si="342"/>
        <v/>
      </c>
      <c r="BA293" t="str">
        <f t="shared" si="343"/>
        <v/>
      </c>
      <c r="BB293" t="str">
        <f t="shared" si="344"/>
        <v>&lt;img src=@img/drinkicon.png@&gt;</v>
      </c>
      <c r="BC293" t="str">
        <f t="shared" si="345"/>
        <v>&lt;img src=@img/foodicon.png@&gt;</v>
      </c>
      <c r="BD293" t="str">
        <f t="shared" si="346"/>
        <v>&lt;img src=@img/drinkicon.png@&gt;&lt;img src=@img/foodicon.png@&gt;</v>
      </c>
      <c r="BE293" t="str">
        <f t="shared" si="347"/>
        <v>drink food  med LoDo</v>
      </c>
      <c r="BF293" t="str">
        <f t="shared" si="348"/>
        <v>LoDo</v>
      </c>
      <c r="BG293">
        <v>39.752319</v>
      </c>
      <c r="BH293">
        <v>-105.00092600000001</v>
      </c>
      <c r="BI293" t="str">
        <f t="shared" si="349"/>
        <v>[39.752319,-105.000926],</v>
      </c>
      <c r="BK293" t="str">
        <f t="shared" si="352"/>
        <v/>
      </c>
      <c r="BL293" s="7"/>
    </row>
    <row r="294" spans="2:64" ht="18.75" customHeight="1">
      <c r="B294" t="s">
        <v>224</v>
      </c>
      <c r="C294" t="s">
        <v>612</v>
      </c>
      <c r="E294" t="s">
        <v>1049</v>
      </c>
      <c r="G294" t="s">
        <v>597</v>
      </c>
      <c r="W294" t="str">
        <f t="shared" si="319"/>
        <v/>
      </c>
      <c r="X294" t="str">
        <f t="shared" si="320"/>
        <v/>
      </c>
      <c r="Y294" t="str">
        <f t="shared" si="321"/>
        <v/>
      </c>
      <c r="Z294" t="str">
        <f t="shared" si="322"/>
        <v/>
      </c>
      <c r="AA294" t="str">
        <f t="shared" si="323"/>
        <v/>
      </c>
      <c r="AB294" t="str">
        <f t="shared" si="324"/>
        <v/>
      </c>
      <c r="AC294" t="str">
        <f t="shared" si="325"/>
        <v/>
      </c>
      <c r="AD294" t="str">
        <f t="shared" si="326"/>
        <v/>
      </c>
      <c r="AE294" t="str">
        <f t="shared" si="327"/>
        <v/>
      </c>
      <c r="AF294" t="str">
        <f t="shared" si="328"/>
        <v/>
      </c>
      <c r="AG294" t="str">
        <f t="shared" si="329"/>
        <v/>
      </c>
      <c r="AH294" t="str">
        <f t="shared" si="330"/>
        <v/>
      </c>
      <c r="AI294" t="str">
        <f t="shared" si="331"/>
        <v/>
      </c>
      <c r="AJ294" t="str">
        <f t="shared" si="332"/>
        <v/>
      </c>
      <c r="AK294" t="str">
        <f t="shared" si="333"/>
        <v/>
      </c>
      <c r="AL294" t="str">
        <f t="shared" si="334"/>
        <v/>
      </c>
      <c r="AM294" t="str">
        <f t="shared" si="335"/>
        <v/>
      </c>
      <c r="AN294" t="str">
        <f t="shared" si="336"/>
        <v/>
      </c>
      <c r="AO294" t="str">
        <f t="shared" si="337"/>
        <v/>
      </c>
      <c r="AP294" t="str">
        <f t="shared" si="338"/>
        <v/>
      </c>
      <c r="AQ294" t="str">
        <f t="shared" si="339"/>
        <v/>
      </c>
      <c r="AR294" t="s">
        <v>776</v>
      </c>
      <c r="AV294" t="s">
        <v>29</v>
      </c>
      <c r="AW294" t="s">
        <v>29</v>
      </c>
      <c r="AX294" s="8" t="str">
        <f t="shared" si="3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4" t="str">
        <f t="shared" si="341"/>
        <v/>
      </c>
      <c r="AZ294" t="str">
        <f t="shared" si="342"/>
        <v/>
      </c>
      <c r="BA294" t="str">
        <f t="shared" si="343"/>
        <v/>
      </c>
      <c r="BB294" t="str">
        <f t="shared" si="344"/>
        <v/>
      </c>
      <c r="BC294" t="str">
        <f t="shared" si="345"/>
        <v/>
      </c>
      <c r="BD294" t="str">
        <f t="shared" si="346"/>
        <v/>
      </c>
      <c r="BE294" t="str">
        <f t="shared" si="347"/>
        <v xml:space="preserve"> med city</v>
      </c>
      <c r="BF294" t="str">
        <f t="shared" si="348"/>
        <v>City Park</v>
      </c>
      <c r="BG294">
        <v>39.743079000000002</v>
      </c>
      <c r="BH294">
        <v>-104.96820700000001</v>
      </c>
      <c r="BI294" t="str">
        <f t="shared" si="349"/>
        <v>[39.743079,-104.968207],</v>
      </c>
      <c r="BK294" t="str">
        <f t="shared" si="352"/>
        <v/>
      </c>
      <c r="BL294" s="7"/>
    </row>
    <row r="295" spans="2:64" ht="18.75" customHeight="1">
      <c r="B295" t="s">
        <v>225</v>
      </c>
      <c r="C295" t="s">
        <v>810</v>
      </c>
      <c r="E295" t="s">
        <v>1049</v>
      </c>
      <c r="G295" t="s">
        <v>598</v>
      </c>
      <c r="J295" t="s">
        <v>411</v>
      </c>
      <c r="K295" t="s">
        <v>413</v>
      </c>
      <c r="L295" t="s">
        <v>411</v>
      </c>
      <c r="M295" t="s">
        <v>413</v>
      </c>
      <c r="N295" t="s">
        <v>411</v>
      </c>
      <c r="O295" t="s">
        <v>413</v>
      </c>
      <c r="P295" t="s">
        <v>411</v>
      </c>
      <c r="Q295" t="s">
        <v>413</v>
      </c>
      <c r="R295" t="s">
        <v>411</v>
      </c>
      <c r="S295" t="s">
        <v>413</v>
      </c>
      <c r="W295" t="str">
        <f t="shared" si="319"/>
        <v/>
      </c>
      <c r="X295" t="str">
        <f t="shared" si="320"/>
        <v/>
      </c>
      <c r="Y295">
        <f t="shared" si="321"/>
        <v>15</v>
      </c>
      <c r="Z295">
        <f t="shared" si="322"/>
        <v>18</v>
      </c>
      <c r="AA295">
        <f t="shared" si="323"/>
        <v>15</v>
      </c>
      <c r="AB295">
        <f t="shared" si="324"/>
        <v>18</v>
      </c>
      <c r="AC295">
        <f t="shared" si="325"/>
        <v>15</v>
      </c>
      <c r="AD295">
        <f t="shared" si="326"/>
        <v>18</v>
      </c>
      <c r="AE295">
        <f t="shared" si="327"/>
        <v>15</v>
      </c>
      <c r="AF295">
        <f t="shared" si="328"/>
        <v>18</v>
      </c>
      <c r="AG295">
        <f t="shared" si="329"/>
        <v>15</v>
      </c>
      <c r="AH295">
        <f t="shared" si="330"/>
        <v>18</v>
      </c>
      <c r="AI295" t="str">
        <f t="shared" si="331"/>
        <v/>
      </c>
      <c r="AJ295" t="str">
        <f t="shared" si="332"/>
        <v/>
      </c>
      <c r="AK295" t="str">
        <f t="shared" si="333"/>
        <v/>
      </c>
      <c r="AL295" t="str">
        <f t="shared" si="334"/>
        <v>3pm-6pm</v>
      </c>
      <c r="AM295" t="str">
        <f t="shared" si="335"/>
        <v>3pm-6pm</v>
      </c>
      <c r="AN295" t="str">
        <f t="shared" si="336"/>
        <v>3pm-6pm</v>
      </c>
      <c r="AO295" t="str">
        <f t="shared" si="337"/>
        <v>3pm-6pm</v>
      </c>
      <c r="AP295" t="str">
        <f t="shared" si="338"/>
        <v>3pm-6pm</v>
      </c>
      <c r="AQ295" t="str">
        <f t="shared" si="339"/>
        <v/>
      </c>
      <c r="AR295" t="s">
        <v>777</v>
      </c>
      <c r="AV295" t="s">
        <v>29</v>
      </c>
      <c r="AW295" t="s">
        <v>29</v>
      </c>
      <c r="AX295" s="8" t="str">
        <f t="shared" si="3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5" t="str">
        <f t="shared" si="341"/>
        <v/>
      </c>
      <c r="AZ295" t="str">
        <f t="shared" si="342"/>
        <v/>
      </c>
      <c r="BA295" t="str">
        <f t="shared" si="343"/>
        <v/>
      </c>
      <c r="BB295" t="str">
        <f t="shared" si="344"/>
        <v/>
      </c>
      <c r="BC295" t="str">
        <f t="shared" si="345"/>
        <v/>
      </c>
      <c r="BD295" t="str">
        <f t="shared" si="346"/>
        <v/>
      </c>
      <c r="BE295" t="str">
        <f t="shared" si="347"/>
        <v xml:space="preserve"> med highlands</v>
      </c>
      <c r="BF295" t="str">
        <f t="shared" si="348"/>
        <v>Highlands</v>
      </c>
      <c r="BG295">
        <v>39.761834</v>
      </c>
      <c r="BH295">
        <v>-105.032044</v>
      </c>
      <c r="BI295" t="str">
        <f t="shared" si="349"/>
        <v>[39.761834,-105.032044],</v>
      </c>
      <c r="BK295" t="str">
        <f t="shared" si="352"/>
        <v/>
      </c>
      <c r="BL295" s="7"/>
    </row>
    <row r="296" spans="2:64" ht="18.75" customHeight="1">
      <c r="B296" t="s">
        <v>920</v>
      </c>
      <c r="C296" t="s">
        <v>355</v>
      </c>
      <c r="E296" t="s">
        <v>1049</v>
      </c>
      <c r="G296" s="8" t="s">
        <v>922</v>
      </c>
      <c r="W296" t="str">
        <f t="shared" si="319"/>
        <v/>
      </c>
      <c r="X296" t="str">
        <f t="shared" si="320"/>
        <v/>
      </c>
      <c r="Y296" t="str">
        <f t="shared" si="321"/>
        <v/>
      </c>
      <c r="Z296" t="str">
        <f t="shared" si="322"/>
        <v/>
      </c>
      <c r="AA296" t="str">
        <f t="shared" si="323"/>
        <v/>
      </c>
      <c r="AB296" t="str">
        <f t="shared" si="324"/>
        <v/>
      </c>
      <c r="AC296" t="str">
        <f t="shared" si="325"/>
        <v/>
      </c>
      <c r="AD296" t="str">
        <f t="shared" si="326"/>
        <v/>
      </c>
      <c r="AE296" t="str">
        <f t="shared" si="327"/>
        <v/>
      </c>
      <c r="AF296" t="str">
        <f t="shared" si="328"/>
        <v/>
      </c>
      <c r="AG296" t="str">
        <f t="shared" si="329"/>
        <v/>
      </c>
      <c r="AH296" t="str">
        <f t="shared" si="330"/>
        <v/>
      </c>
      <c r="AI296" t="str">
        <f t="shared" si="331"/>
        <v/>
      </c>
      <c r="AJ296" t="str">
        <f t="shared" si="332"/>
        <v/>
      </c>
      <c r="AK296" t="str">
        <f t="shared" si="333"/>
        <v/>
      </c>
      <c r="AL296" t="str">
        <f t="shared" si="334"/>
        <v/>
      </c>
      <c r="AM296" t="str">
        <f t="shared" si="335"/>
        <v/>
      </c>
      <c r="AN296" t="str">
        <f t="shared" si="336"/>
        <v/>
      </c>
      <c r="AO296" t="str">
        <f t="shared" si="337"/>
        <v/>
      </c>
      <c r="AP296" t="str">
        <f t="shared" si="338"/>
        <v/>
      </c>
      <c r="AQ296" t="str">
        <f t="shared" si="339"/>
        <v/>
      </c>
      <c r="AX296" s="8" t="str">
        <f t="shared" si="3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6" t="str">
        <f t="shared" si="341"/>
        <v/>
      </c>
      <c r="AZ296" t="str">
        <f t="shared" si="342"/>
        <v/>
      </c>
      <c r="BA296" t="str">
        <f t="shared" si="343"/>
        <v/>
      </c>
      <c r="BB296" t="str">
        <f t="shared" si="344"/>
        <v/>
      </c>
      <c r="BC296" t="str">
        <f t="shared" si="345"/>
        <v/>
      </c>
      <c r="BD296" t="str">
        <f t="shared" si="346"/>
        <v/>
      </c>
      <c r="BE296" t="str">
        <f t="shared" si="347"/>
        <v xml:space="preserve"> med Westminster</v>
      </c>
      <c r="BF296" t="str">
        <f t="shared" si="348"/>
        <v>Westminster</v>
      </c>
      <c r="BG296">
        <v>39.883797999999999</v>
      </c>
      <c r="BH296">
        <v>-105.074556</v>
      </c>
      <c r="BI296" t="str">
        <f t="shared" si="349"/>
        <v>[39.883798,-105.074556],</v>
      </c>
      <c r="BK296" t="str">
        <f t="shared" si="352"/>
        <v/>
      </c>
    </row>
    <row r="297" spans="2:64" ht="18.75" customHeight="1">
      <c r="B297" t="s">
        <v>157</v>
      </c>
      <c r="C297" t="s">
        <v>298</v>
      </c>
      <c r="E297" t="s">
        <v>1049</v>
      </c>
      <c r="G297" t="s">
        <v>532</v>
      </c>
      <c r="H297" t="s">
        <v>415</v>
      </c>
      <c r="I297" t="s">
        <v>412</v>
      </c>
      <c r="J297" t="s">
        <v>415</v>
      </c>
      <c r="K297" t="s">
        <v>412</v>
      </c>
      <c r="L297" t="s">
        <v>415</v>
      </c>
      <c r="M297" t="s">
        <v>412</v>
      </c>
      <c r="P297" t="s">
        <v>415</v>
      </c>
      <c r="Q297" t="s">
        <v>412</v>
      </c>
      <c r="R297" t="s">
        <v>415</v>
      </c>
      <c r="S297" t="s">
        <v>412</v>
      </c>
      <c r="T297" t="s">
        <v>415</v>
      </c>
      <c r="U297" t="s">
        <v>412</v>
      </c>
      <c r="V297" t="s">
        <v>348</v>
      </c>
      <c r="W297">
        <f t="shared" si="319"/>
        <v>17</v>
      </c>
      <c r="X297">
        <f t="shared" si="320"/>
        <v>18.3</v>
      </c>
      <c r="Y297">
        <f t="shared" si="321"/>
        <v>17</v>
      </c>
      <c r="Z297">
        <f t="shared" si="322"/>
        <v>18.3</v>
      </c>
      <c r="AA297">
        <f t="shared" si="323"/>
        <v>17</v>
      </c>
      <c r="AB297">
        <f t="shared" si="324"/>
        <v>18.3</v>
      </c>
      <c r="AC297" t="str">
        <f t="shared" si="325"/>
        <v/>
      </c>
      <c r="AD297" t="str">
        <f t="shared" si="326"/>
        <v/>
      </c>
      <c r="AE297">
        <f t="shared" si="327"/>
        <v>17</v>
      </c>
      <c r="AF297">
        <f t="shared" si="328"/>
        <v>18.3</v>
      </c>
      <c r="AG297">
        <f t="shared" si="329"/>
        <v>17</v>
      </c>
      <c r="AH297">
        <f t="shared" si="330"/>
        <v>18.3</v>
      </c>
      <c r="AI297">
        <f t="shared" si="331"/>
        <v>17</v>
      </c>
      <c r="AJ297">
        <f t="shared" si="332"/>
        <v>18.3</v>
      </c>
      <c r="AK297" t="str">
        <f t="shared" si="333"/>
        <v>5pm-6.3pm</v>
      </c>
      <c r="AL297" t="str">
        <f t="shared" si="334"/>
        <v>5pm-6.3pm</v>
      </c>
      <c r="AM297" t="str">
        <f t="shared" si="335"/>
        <v>5pm-6.3pm</v>
      </c>
      <c r="AN297" t="str">
        <f t="shared" si="336"/>
        <v/>
      </c>
      <c r="AO297" t="str">
        <f t="shared" si="337"/>
        <v>5pm-6.3pm</v>
      </c>
      <c r="AP297" t="str">
        <f t="shared" si="338"/>
        <v>5pm-6.3pm</v>
      </c>
      <c r="AQ297" t="str">
        <f t="shared" si="339"/>
        <v>5pm-6.3pm</v>
      </c>
      <c r="AR297" t="s">
        <v>711</v>
      </c>
      <c r="AV297" t="s">
        <v>28</v>
      </c>
      <c r="AW297" t="s">
        <v>28</v>
      </c>
      <c r="AX297" s="8" t="str">
        <f t="shared" si="3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7" t="str">
        <f t="shared" si="341"/>
        <v/>
      </c>
      <c r="AZ297" t="str">
        <f t="shared" si="342"/>
        <v/>
      </c>
      <c r="BA297" t="str">
        <f t="shared" si="343"/>
        <v/>
      </c>
      <c r="BB297" t="str">
        <f t="shared" si="344"/>
        <v>&lt;img src=@img/drinkicon.png@&gt;</v>
      </c>
      <c r="BC297" t="str">
        <f t="shared" si="345"/>
        <v>&lt;img src=@img/foodicon.png@&gt;</v>
      </c>
      <c r="BD297" t="str">
        <f t="shared" si="346"/>
        <v>&lt;img src=@img/drinkicon.png@&gt;&lt;img src=@img/foodicon.png@&gt;</v>
      </c>
      <c r="BE297" t="str">
        <f t="shared" si="347"/>
        <v>drink food  med LoDo</v>
      </c>
      <c r="BF297" t="str">
        <f t="shared" si="348"/>
        <v>LoDo</v>
      </c>
      <c r="BG297">
        <v>39.753529</v>
      </c>
      <c r="BH297">
        <v>-105.001594</v>
      </c>
      <c r="BI297" t="str">
        <f t="shared" si="349"/>
        <v>[39.753529,-105.001594],</v>
      </c>
      <c r="BK297" t="str">
        <f t="shared" si="352"/>
        <v/>
      </c>
      <c r="BL297" s="7"/>
    </row>
    <row r="298" spans="2:64" ht="18.75" customHeight="1">
      <c r="B298" t="s">
        <v>916</v>
      </c>
      <c r="C298" t="s">
        <v>355</v>
      </c>
      <c r="E298" t="s">
        <v>1049</v>
      </c>
      <c r="G298" s="8" t="s">
        <v>917</v>
      </c>
      <c r="W298" t="str">
        <f t="shared" si="319"/>
        <v/>
      </c>
      <c r="X298" t="str">
        <f t="shared" si="320"/>
        <v/>
      </c>
      <c r="Y298" t="str">
        <f t="shared" si="321"/>
        <v/>
      </c>
      <c r="Z298" t="str">
        <f t="shared" si="322"/>
        <v/>
      </c>
      <c r="AA298" t="str">
        <f t="shared" si="323"/>
        <v/>
      </c>
      <c r="AB298" t="str">
        <f t="shared" si="324"/>
        <v/>
      </c>
      <c r="AC298" t="str">
        <f t="shared" si="325"/>
        <v/>
      </c>
      <c r="AD298" t="str">
        <f t="shared" si="326"/>
        <v/>
      </c>
      <c r="AE298" t="str">
        <f t="shared" si="327"/>
        <v/>
      </c>
      <c r="AF298" t="str">
        <f t="shared" si="328"/>
        <v/>
      </c>
      <c r="AG298" t="str">
        <f t="shared" si="329"/>
        <v/>
      </c>
      <c r="AH298" t="str">
        <f t="shared" si="330"/>
        <v/>
      </c>
      <c r="AI298" t="str">
        <f t="shared" si="331"/>
        <v/>
      </c>
      <c r="AJ298" t="str">
        <f t="shared" si="332"/>
        <v/>
      </c>
      <c r="AK298" t="str">
        <f t="shared" si="333"/>
        <v/>
      </c>
      <c r="AL298" t="str">
        <f t="shared" si="334"/>
        <v/>
      </c>
      <c r="AM298" t="str">
        <f t="shared" si="335"/>
        <v/>
      </c>
      <c r="AN298" t="str">
        <f t="shared" si="336"/>
        <v/>
      </c>
      <c r="AO298" t="str">
        <f t="shared" si="337"/>
        <v/>
      </c>
      <c r="AP298" t="str">
        <f t="shared" si="338"/>
        <v/>
      </c>
      <c r="AQ298" t="str">
        <f t="shared" si="339"/>
        <v/>
      </c>
      <c r="AR298" t="s">
        <v>1017</v>
      </c>
      <c r="AV298" s="4" t="s">
        <v>29</v>
      </c>
      <c r="AW298" s="4" t="s">
        <v>29</v>
      </c>
      <c r="AX298" s="8" t="str">
        <f t="shared" si="3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8" t="str">
        <f t="shared" si="341"/>
        <v/>
      </c>
      <c r="AZ298" t="str">
        <f t="shared" si="342"/>
        <v/>
      </c>
      <c r="BA298" t="str">
        <f t="shared" si="343"/>
        <v/>
      </c>
      <c r="BB298" t="str">
        <f t="shared" si="344"/>
        <v/>
      </c>
      <c r="BC298" t="str">
        <f t="shared" si="345"/>
        <v/>
      </c>
      <c r="BD298" t="str">
        <f t="shared" si="346"/>
        <v/>
      </c>
      <c r="BE298" t="str">
        <f t="shared" si="347"/>
        <v xml:space="preserve"> med Westminster</v>
      </c>
      <c r="BF298" t="str">
        <f t="shared" si="348"/>
        <v>Westminster</v>
      </c>
      <c r="BG298">
        <v>39.898896999999998</v>
      </c>
      <c r="BH298">
        <v>-105.053961</v>
      </c>
      <c r="BI298" t="str">
        <f t="shared" si="349"/>
        <v>[39.898897,-105.053961],</v>
      </c>
      <c r="BK298" t="str">
        <f t="shared" si="352"/>
        <v/>
      </c>
    </row>
    <row r="299" spans="2:64" ht="18.75" customHeight="1">
      <c r="B299" t="s">
        <v>226</v>
      </c>
      <c r="C299" t="s">
        <v>298</v>
      </c>
      <c r="E299" t="s">
        <v>1050</v>
      </c>
      <c r="G299" t="s">
        <v>599</v>
      </c>
      <c r="J299" t="s">
        <v>411</v>
      </c>
      <c r="K299" t="s">
        <v>413</v>
      </c>
      <c r="L299" t="s">
        <v>411</v>
      </c>
      <c r="M299" t="s">
        <v>413</v>
      </c>
      <c r="N299" t="s">
        <v>411</v>
      </c>
      <c r="O299" t="s">
        <v>413</v>
      </c>
      <c r="P299" t="s">
        <v>411</v>
      </c>
      <c r="Q299" t="s">
        <v>413</v>
      </c>
      <c r="R299" t="s">
        <v>411</v>
      </c>
      <c r="S299" t="s">
        <v>413</v>
      </c>
      <c r="V299" t="s">
        <v>390</v>
      </c>
      <c r="W299" t="str">
        <f t="shared" si="319"/>
        <v/>
      </c>
      <c r="X299" t="str">
        <f t="shared" si="320"/>
        <v/>
      </c>
      <c r="Y299">
        <f t="shared" si="321"/>
        <v>15</v>
      </c>
      <c r="Z299">
        <f t="shared" si="322"/>
        <v>18</v>
      </c>
      <c r="AA299">
        <f t="shared" si="323"/>
        <v>15</v>
      </c>
      <c r="AB299">
        <f t="shared" si="324"/>
        <v>18</v>
      </c>
      <c r="AC299">
        <f t="shared" si="325"/>
        <v>15</v>
      </c>
      <c r="AD299">
        <f t="shared" si="326"/>
        <v>18</v>
      </c>
      <c r="AE299">
        <f t="shared" si="327"/>
        <v>15</v>
      </c>
      <c r="AF299">
        <f t="shared" si="328"/>
        <v>18</v>
      </c>
      <c r="AG299">
        <f t="shared" si="329"/>
        <v>15</v>
      </c>
      <c r="AH299">
        <f t="shared" si="330"/>
        <v>18</v>
      </c>
      <c r="AI299" t="str">
        <f t="shared" si="331"/>
        <v/>
      </c>
      <c r="AJ299" t="str">
        <f t="shared" si="332"/>
        <v/>
      </c>
      <c r="AK299" t="str">
        <f t="shared" si="333"/>
        <v/>
      </c>
      <c r="AL299" t="str">
        <f t="shared" si="334"/>
        <v>3pm-6pm</v>
      </c>
      <c r="AM299" t="str">
        <f t="shared" si="335"/>
        <v>3pm-6pm</v>
      </c>
      <c r="AN299" t="str">
        <f t="shared" si="336"/>
        <v>3pm-6pm</v>
      </c>
      <c r="AO299" t="str">
        <f t="shared" si="337"/>
        <v>3pm-6pm</v>
      </c>
      <c r="AP299" t="str">
        <f t="shared" si="338"/>
        <v>3pm-6pm</v>
      </c>
      <c r="AQ299" t="str">
        <f t="shared" si="339"/>
        <v/>
      </c>
      <c r="AR299" t="s">
        <v>778</v>
      </c>
      <c r="AV299" t="s">
        <v>28</v>
      </c>
      <c r="AW299" t="s">
        <v>28</v>
      </c>
      <c r="AX299" s="8" t="str">
        <f t="shared" si="3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9" t="str">
        <f t="shared" si="341"/>
        <v/>
      </c>
      <c r="AZ299" t="str">
        <f t="shared" si="342"/>
        <v/>
      </c>
      <c r="BA299" t="str">
        <f t="shared" si="343"/>
        <v/>
      </c>
      <c r="BB299" t="str">
        <f t="shared" si="344"/>
        <v>&lt;img src=@img/drinkicon.png@&gt;</v>
      </c>
      <c r="BC299" t="str">
        <f t="shared" si="345"/>
        <v>&lt;img src=@img/foodicon.png@&gt;</v>
      </c>
      <c r="BD299" t="str">
        <f t="shared" si="346"/>
        <v>&lt;img src=@img/drinkicon.png@&gt;&lt;img src=@img/foodicon.png@&gt;</v>
      </c>
      <c r="BE299" t="str">
        <f t="shared" si="347"/>
        <v>drink food  high LoDo</v>
      </c>
      <c r="BF299" t="str">
        <f t="shared" si="348"/>
        <v>LoDo</v>
      </c>
      <c r="BG299">
        <v>39.752079999999999</v>
      </c>
      <c r="BH299">
        <v>-104.999194</v>
      </c>
      <c r="BI299" t="str">
        <f t="shared" si="349"/>
        <v>[39.75208,-104.999194],</v>
      </c>
      <c r="BK299" t="str">
        <f t="shared" si="352"/>
        <v/>
      </c>
      <c r="BL299" s="7"/>
    </row>
    <row r="300" spans="2:64" ht="18.75" customHeight="1">
      <c r="B300" t="s">
        <v>1161</v>
      </c>
      <c r="C300" t="s">
        <v>1032</v>
      </c>
      <c r="E300" t="s">
        <v>1049</v>
      </c>
      <c r="G300" t="s">
        <v>1162</v>
      </c>
      <c r="H300">
        <v>1600</v>
      </c>
      <c r="I300">
        <v>2400</v>
      </c>
      <c r="J300">
        <v>1600</v>
      </c>
      <c r="K300">
        <v>2400</v>
      </c>
      <c r="L300">
        <v>1600</v>
      </c>
      <c r="M300">
        <v>2400</v>
      </c>
      <c r="N300">
        <v>1600</v>
      </c>
      <c r="O300">
        <v>2400</v>
      </c>
      <c r="P300">
        <v>1600</v>
      </c>
      <c r="Q300">
        <v>2400</v>
      </c>
      <c r="R300">
        <v>1600</v>
      </c>
      <c r="S300">
        <v>2400</v>
      </c>
      <c r="T300">
        <v>1600</v>
      </c>
      <c r="U300">
        <v>2400</v>
      </c>
      <c r="V300" t="s">
        <v>1164</v>
      </c>
      <c r="W300">
        <f t="shared" si="319"/>
        <v>16</v>
      </c>
      <c r="X300">
        <f t="shared" si="320"/>
        <v>24</v>
      </c>
      <c r="Y300">
        <f t="shared" si="321"/>
        <v>16</v>
      </c>
      <c r="Z300">
        <f t="shared" si="322"/>
        <v>24</v>
      </c>
      <c r="AA300">
        <f t="shared" si="323"/>
        <v>16</v>
      </c>
      <c r="AB300">
        <f t="shared" si="324"/>
        <v>24</v>
      </c>
      <c r="AC300">
        <f t="shared" si="325"/>
        <v>16</v>
      </c>
      <c r="AD300">
        <f t="shared" si="326"/>
        <v>24</v>
      </c>
      <c r="AE300">
        <f t="shared" si="327"/>
        <v>16</v>
      </c>
      <c r="AF300">
        <f t="shared" si="328"/>
        <v>24</v>
      </c>
      <c r="AG300">
        <f t="shared" si="329"/>
        <v>16</v>
      </c>
      <c r="AH300">
        <f t="shared" si="330"/>
        <v>24</v>
      </c>
      <c r="AI300">
        <f t="shared" si="331"/>
        <v>16</v>
      </c>
      <c r="AJ300">
        <f t="shared" si="332"/>
        <v>24</v>
      </c>
      <c r="AK300" t="str">
        <f t="shared" si="333"/>
        <v>4pm-12am</v>
      </c>
      <c r="AL300" t="str">
        <f t="shared" si="334"/>
        <v>4pm-12am</v>
      </c>
      <c r="AM300" t="str">
        <f t="shared" si="335"/>
        <v>4pm-12am</v>
      </c>
      <c r="AN300" t="str">
        <f t="shared" si="336"/>
        <v>4pm-12am</v>
      </c>
      <c r="AO300" t="str">
        <f t="shared" si="337"/>
        <v>4pm-12am</v>
      </c>
      <c r="AP300" t="str">
        <f t="shared" si="338"/>
        <v>4pm-12am</v>
      </c>
      <c r="AQ300" t="str">
        <f t="shared" si="339"/>
        <v>4pm-12am</v>
      </c>
      <c r="AR300" t="s">
        <v>1163</v>
      </c>
      <c r="AV300" s="4" t="s">
        <v>28</v>
      </c>
      <c r="AW300" s="4" t="s">
        <v>28</v>
      </c>
      <c r="AX300" s="8" t="str">
        <f t="shared" si="3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0" t="str">
        <f t="shared" si="341"/>
        <v/>
      </c>
      <c r="AZ300" t="str">
        <f t="shared" si="342"/>
        <v/>
      </c>
      <c r="BA300" t="str">
        <f t="shared" si="343"/>
        <v/>
      </c>
      <c r="BB300" t="str">
        <f t="shared" si="344"/>
        <v>&lt;img src=@img/drinkicon.png@&gt;</v>
      </c>
      <c r="BC300" t="str">
        <f t="shared" si="345"/>
        <v>&lt;img src=@img/foodicon.png@&gt;</v>
      </c>
      <c r="BD300" t="str">
        <f t="shared" si="346"/>
        <v>&lt;img src=@img/drinkicon.png@&gt;&lt;img src=@img/foodicon.png@&gt;</v>
      </c>
      <c r="BE300" t="str">
        <f t="shared" si="347"/>
        <v>drink food  med capital</v>
      </c>
      <c r="BF300" t="str">
        <f t="shared" si="348"/>
        <v>Capital Hill</v>
      </c>
      <c r="BG300">
        <v>39.727409999999999</v>
      </c>
      <c r="BH300">
        <v>-104.98388</v>
      </c>
      <c r="BI300" t="str">
        <f t="shared" si="349"/>
        <v>[39.72741,-104.98388],</v>
      </c>
    </row>
    <row r="301" spans="2:64" ht="18.75" customHeight="1">
      <c r="B301" t="s">
        <v>158</v>
      </c>
      <c r="C301" t="s">
        <v>298</v>
      </c>
      <c r="E301" t="s">
        <v>1050</v>
      </c>
      <c r="G301" t="s">
        <v>533</v>
      </c>
      <c r="J301" t="s">
        <v>411</v>
      </c>
      <c r="K301" t="s">
        <v>412</v>
      </c>
      <c r="L301" t="s">
        <v>411</v>
      </c>
      <c r="M301" t="s">
        <v>412</v>
      </c>
      <c r="N301" t="s">
        <v>411</v>
      </c>
      <c r="O301" t="s">
        <v>412</v>
      </c>
      <c r="P301" t="s">
        <v>411</v>
      </c>
      <c r="Q301" t="s">
        <v>412</v>
      </c>
      <c r="R301" t="s">
        <v>411</v>
      </c>
      <c r="S301" t="s">
        <v>412</v>
      </c>
      <c r="V301" t="s">
        <v>349</v>
      </c>
      <c r="W301" t="str">
        <f t="shared" si="319"/>
        <v/>
      </c>
      <c r="X301" t="str">
        <f t="shared" si="320"/>
        <v/>
      </c>
      <c r="Y301">
        <f t="shared" si="321"/>
        <v>15</v>
      </c>
      <c r="Z301">
        <f t="shared" si="322"/>
        <v>18.3</v>
      </c>
      <c r="AA301">
        <f t="shared" si="323"/>
        <v>15</v>
      </c>
      <c r="AB301">
        <f t="shared" si="324"/>
        <v>18.3</v>
      </c>
      <c r="AC301">
        <f t="shared" si="325"/>
        <v>15</v>
      </c>
      <c r="AD301">
        <f t="shared" si="326"/>
        <v>18.3</v>
      </c>
      <c r="AE301">
        <f t="shared" si="327"/>
        <v>15</v>
      </c>
      <c r="AF301">
        <f t="shared" si="328"/>
        <v>18.3</v>
      </c>
      <c r="AG301">
        <f t="shared" si="329"/>
        <v>15</v>
      </c>
      <c r="AH301">
        <f t="shared" si="330"/>
        <v>18.3</v>
      </c>
      <c r="AI301" t="str">
        <f t="shared" si="331"/>
        <v/>
      </c>
      <c r="AJ301" t="str">
        <f t="shared" si="332"/>
        <v/>
      </c>
      <c r="AK301" t="str">
        <f t="shared" si="333"/>
        <v/>
      </c>
      <c r="AL301" t="str">
        <f t="shared" si="334"/>
        <v>3pm-6.3pm</v>
      </c>
      <c r="AM301" t="str">
        <f t="shared" si="335"/>
        <v>3pm-6.3pm</v>
      </c>
      <c r="AN301" t="str">
        <f t="shared" si="336"/>
        <v>3pm-6.3pm</v>
      </c>
      <c r="AO301" t="str">
        <f t="shared" si="337"/>
        <v>3pm-6.3pm</v>
      </c>
      <c r="AP301" t="str">
        <f t="shared" si="338"/>
        <v>3pm-6.3pm</v>
      </c>
      <c r="AQ301" t="str">
        <f t="shared" si="339"/>
        <v/>
      </c>
      <c r="AR301" s="2" t="s">
        <v>712</v>
      </c>
      <c r="AV301" s="4" t="s">
        <v>28</v>
      </c>
      <c r="AW301" s="4" t="s">
        <v>28</v>
      </c>
      <c r="AX301" s="8" t="str">
        <f t="shared" si="3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1" t="str">
        <f t="shared" si="341"/>
        <v/>
      </c>
      <c r="AZ301" t="str">
        <f t="shared" si="342"/>
        <v/>
      </c>
      <c r="BA301" t="str">
        <f t="shared" si="343"/>
        <v/>
      </c>
      <c r="BB301" t="str">
        <f t="shared" si="344"/>
        <v>&lt;img src=@img/drinkicon.png@&gt;</v>
      </c>
      <c r="BC301" t="str">
        <f t="shared" si="345"/>
        <v>&lt;img src=@img/foodicon.png@&gt;</v>
      </c>
      <c r="BD301" t="str">
        <f t="shared" si="346"/>
        <v>&lt;img src=@img/drinkicon.png@&gt;&lt;img src=@img/foodicon.png@&gt;</v>
      </c>
      <c r="BE301" t="str">
        <f t="shared" si="347"/>
        <v>drink food  high LoDo</v>
      </c>
      <c r="BF301" t="str">
        <f t="shared" si="348"/>
        <v>LoDo</v>
      </c>
      <c r="BG301">
        <v>39.752625999999999</v>
      </c>
      <c r="BH301">
        <v>-104.996064</v>
      </c>
      <c r="BI301" t="str">
        <f t="shared" si="349"/>
        <v>[39.752626,-104.996064],</v>
      </c>
      <c r="BK301" t="str">
        <f>IF(BJ301&gt;0,"&lt;img src=@img/kidicon.png@&gt;","")</f>
        <v/>
      </c>
      <c r="BL301" s="7"/>
    </row>
    <row r="302" spans="2:64" ht="18.75" customHeight="1">
      <c r="B302" t="s">
        <v>227</v>
      </c>
      <c r="C302" t="s">
        <v>308</v>
      </c>
      <c r="E302" t="s">
        <v>1049</v>
      </c>
      <c r="G302" t="s">
        <v>600</v>
      </c>
      <c r="J302" t="s">
        <v>418</v>
      </c>
      <c r="K302" t="s">
        <v>413</v>
      </c>
      <c r="L302" t="s">
        <v>418</v>
      </c>
      <c r="M302" t="s">
        <v>413</v>
      </c>
      <c r="N302" t="s">
        <v>418</v>
      </c>
      <c r="O302" t="s">
        <v>413</v>
      </c>
      <c r="P302" t="s">
        <v>418</v>
      </c>
      <c r="Q302" t="s">
        <v>413</v>
      </c>
      <c r="R302" t="s">
        <v>418</v>
      </c>
      <c r="S302" t="s">
        <v>413</v>
      </c>
      <c r="V302" t="s">
        <v>1080</v>
      </c>
      <c r="W302" t="str">
        <f t="shared" si="319"/>
        <v/>
      </c>
      <c r="X302" t="str">
        <f t="shared" si="320"/>
        <v/>
      </c>
      <c r="Y302">
        <f t="shared" si="321"/>
        <v>16</v>
      </c>
      <c r="Z302">
        <f t="shared" si="322"/>
        <v>18</v>
      </c>
      <c r="AA302">
        <f t="shared" si="323"/>
        <v>16</v>
      </c>
      <c r="AB302">
        <f t="shared" si="324"/>
        <v>18</v>
      </c>
      <c r="AC302">
        <f t="shared" si="325"/>
        <v>16</v>
      </c>
      <c r="AD302">
        <f t="shared" si="326"/>
        <v>18</v>
      </c>
      <c r="AE302">
        <f t="shared" si="327"/>
        <v>16</v>
      </c>
      <c r="AF302">
        <f t="shared" si="328"/>
        <v>18</v>
      </c>
      <c r="AG302">
        <f t="shared" si="329"/>
        <v>16</v>
      </c>
      <c r="AH302">
        <f t="shared" si="330"/>
        <v>18</v>
      </c>
      <c r="AI302" t="str">
        <f t="shared" si="331"/>
        <v/>
      </c>
      <c r="AJ302" t="str">
        <f t="shared" si="332"/>
        <v/>
      </c>
      <c r="AK302" t="str">
        <f t="shared" si="333"/>
        <v/>
      </c>
      <c r="AL302" t="str">
        <f t="shared" si="334"/>
        <v>4pm-6pm</v>
      </c>
      <c r="AM302" t="str">
        <f t="shared" si="335"/>
        <v>4pm-6pm</v>
      </c>
      <c r="AN302" t="str">
        <f t="shared" si="336"/>
        <v>4pm-6pm</v>
      </c>
      <c r="AO302" t="str">
        <f t="shared" si="337"/>
        <v>4pm-6pm</v>
      </c>
      <c r="AP302" t="str">
        <f t="shared" si="338"/>
        <v>4pm-6pm</v>
      </c>
      <c r="AQ302" t="str">
        <f t="shared" si="339"/>
        <v/>
      </c>
      <c r="AR302" t="s">
        <v>779</v>
      </c>
      <c r="AS302" t="s">
        <v>408</v>
      </c>
      <c r="AV302" t="s">
        <v>28</v>
      </c>
      <c r="AW302" t="s">
        <v>28</v>
      </c>
      <c r="AX302" s="8" t="str">
        <f t="shared" si="3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2" t="str">
        <f t="shared" si="341"/>
        <v>&lt;img src=@img/outdoor.png@&gt;</v>
      </c>
      <c r="AZ302" t="str">
        <f t="shared" si="342"/>
        <v/>
      </c>
      <c r="BA302" t="str">
        <f t="shared" si="343"/>
        <v/>
      </c>
      <c r="BB302" t="str">
        <f t="shared" si="344"/>
        <v>&lt;img src=@img/drinkicon.png@&gt;</v>
      </c>
      <c r="BC302" t="str">
        <f t="shared" si="345"/>
        <v>&lt;img src=@img/foodicon.png@&gt;</v>
      </c>
      <c r="BD302" t="str">
        <f t="shared" si="346"/>
        <v>&lt;img src=@img/outdoor.png@&gt;&lt;img src=@img/drinkicon.png@&gt;&lt;img src=@img/foodicon.png@&gt;</v>
      </c>
      <c r="BE302" t="str">
        <f t="shared" si="347"/>
        <v>outdoor drink food  med Ballpark</v>
      </c>
      <c r="BF302" t="str">
        <f t="shared" si="348"/>
        <v>Ballpark</v>
      </c>
      <c r="BG302">
        <v>39.754089</v>
      </c>
      <c r="BH302">
        <v>-104.993309</v>
      </c>
      <c r="BI302" t="str">
        <f t="shared" si="349"/>
        <v>[39.754089,-104.993309],</v>
      </c>
      <c r="BK302" t="str">
        <f>IF(BJ302&gt;0,"&lt;img src=@img/kidicon.png@&gt;","")</f>
        <v/>
      </c>
      <c r="BL302" s="7"/>
    </row>
    <row r="303" spans="2:64" ht="18.75" customHeight="1">
      <c r="B303" t="s">
        <v>228</v>
      </c>
      <c r="C303" t="s">
        <v>611</v>
      </c>
      <c r="E303" t="s">
        <v>1049</v>
      </c>
      <c r="G303" t="s">
        <v>601</v>
      </c>
      <c r="J303" t="s">
        <v>418</v>
      </c>
      <c r="K303" t="s">
        <v>414</v>
      </c>
      <c r="L303" t="s">
        <v>418</v>
      </c>
      <c r="M303" t="s">
        <v>414</v>
      </c>
      <c r="N303" t="s">
        <v>418</v>
      </c>
      <c r="O303" t="s">
        <v>414</v>
      </c>
      <c r="P303" t="s">
        <v>418</v>
      </c>
      <c r="Q303" t="s">
        <v>414</v>
      </c>
      <c r="R303" t="s">
        <v>418</v>
      </c>
      <c r="S303" t="s">
        <v>414</v>
      </c>
      <c r="V303" t="s">
        <v>1081</v>
      </c>
      <c r="W303" t="str">
        <f t="shared" si="319"/>
        <v/>
      </c>
      <c r="X303" t="str">
        <f t="shared" si="320"/>
        <v/>
      </c>
      <c r="Y303">
        <f t="shared" si="321"/>
        <v>16</v>
      </c>
      <c r="Z303">
        <f t="shared" si="322"/>
        <v>19</v>
      </c>
      <c r="AA303">
        <f t="shared" si="323"/>
        <v>16</v>
      </c>
      <c r="AB303">
        <f t="shared" si="324"/>
        <v>19</v>
      </c>
      <c r="AC303">
        <f t="shared" si="325"/>
        <v>16</v>
      </c>
      <c r="AD303">
        <f t="shared" si="326"/>
        <v>19</v>
      </c>
      <c r="AE303">
        <f t="shared" si="327"/>
        <v>16</v>
      </c>
      <c r="AF303">
        <f t="shared" si="328"/>
        <v>19</v>
      </c>
      <c r="AG303">
        <f t="shared" si="329"/>
        <v>16</v>
      </c>
      <c r="AH303">
        <f t="shared" si="330"/>
        <v>19</v>
      </c>
      <c r="AI303" t="str">
        <f t="shared" si="331"/>
        <v/>
      </c>
      <c r="AJ303" t="str">
        <f t="shared" si="332"/>
        <v/>
      </c>
      <c r="AK303" t="str">
        <f t="shared" si="333"/>
        <v/>
      </c>
      <c r="AL303" t="str">
        <f t="shared" si="334"/>
        <v>4pm-7pm</v>
      </c>
      <c r="AM303" t="str">
        <f t="shared" si="335"/>
        <v>4pm-7pm</v>
      </c>
      <c r="AN303" t="str">
        <f t="shared" si="336"/>
        <v>4pm-7pm</v>
      </c>
      <c r="AO303" t="str">
        <f t="shared" si="337"/>
        <v>4pm-7pm</v>
      </c>
      <c r="AP303" t="str">
        <f t="shared" si="338"/>
        <v>4pm-7pm</v>
      </c>
      <c r="AQ303" t="str">
        <f t="shared" si="339"/>
        <v/>
      </c>
      <c r="AR303" t="s">
        <v>780</v>
      </c>
      <c r="AV303" t="s">
        <v>28</v>
      </c>
      <c r="AW303" t="s">
        <v>28</v>
      </c>
      <c r="AX303" s="8" t="str">
        <f t="shared" si="3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3" t="str">
        <f t="shared" si="341"/>
        <v/>
      </c>
      <c r="AZ303" t="str">
        <f t="shared" si="342"/>
        <v/>
      </c>
      <c r="BA303" t="str">
        <f t="shared" si="343"/>
        <v/>
      </c>
      <c r="BB303" t="str">
        <f t="shared" si="344"/>
        <v>&lt;img src=@img/drinkicon.png@&gt;</v>
      </c>
      <c r="BC303" t="str">
        <f t="shared" si="345"/>
        <v>&lt;img src=@img/foodicon.png@&gt;</v>
      </c>
      <c r="BD303" t="str">
        <f t="shared" si="346"/>
        <v>&lt;img src=@img/drinkicon.png@&gt;&lt;img src=@img/foodicon.png@&gt;</v>
      </c>
      <c r="BE303" t="str">
        <f t="shared" si="347"/>
        <v>drink food  med Washington</v>
      </c>
      <c r="BF303" t="str">
        <f t="shared" si="348"/>
        <v>Washington Park</v>
      </c>
      <c r="BG303">
        <v>39.692846000000003</v>
      </c>
      <c r="BH303">
        <v>-104.980251</v>
      </c>
      <c r="BI303" t="str">
        <f t="shared" si="349"/>
        <v>[39.692846,-104.980251],</v>
      </c>
      <c r="BK303" t="str">
        <f>IF(BJ303&gt;0,"&lt;img src=@img/kidicon.png@&gt;","")</f>
        <v/>
      </c>
      <c r="BL303" s="7"/>
    </row>
    <row r="304" spans="2:64" ht="18.75" customHeight="1">
      <c r="B304" t="s">
        <v>1244</v>
      </c>
      <c r="C304" t="s">
        <v>810</v>
      </c>
      <c r="E304" t="s">
        <v>1049</v>
      </c>
      <c r="G304" t="s">
        <v>1246</v>
      </c>
      <c r="H304">
        <v>1500</v>
      </c>
      <c r="I304">
        <v>1800</v>
      </c>
      <c r="L304">
        <v>1500</v>
      </c>
      <c r="M304">
        <v>1800</v>
      </c>
      <c r="N304">
        <v>1500</v>
      </c>
      <c r="O304">
        <v>1800</v>
      </c>
      <c r="P304">
        <v>1500</v>
      </c>
      <c r="Q304">
        <v>1800</v>
      </c>
      <c r="R304">
        <v>1500</v>
      </c>
      <c r="S304">
        <v>1800</v>
      </c>
      <c r="T304">
        <v>1500</v>
      </c>
      <c r="U304">
        <v>1800</v>
      </c>
      <c r="V304" t="s">
        <v>1245</v>
      </c>
      <c r="W304">
        <f t="shared" si="319"/>
        <v>15</v>
      </c>
      <c r="X304">
        <f t="shared" si="320"/>
        <v>18</v>
      </c>
      <c r="Y304" t="str">
        <f t="shared" si="321"/>
        <v/>
      </c>
      <c r="Z304" t="str">
        <f t="shared" si="322"/>
        <v/>
      </c>
      <c r="AA304">
        <f t="shared" si="323"/>
        <v>15</v>
      </c>
      <c r="AB304">
        <f t="shared" si="324"/>
        <v>18</v>
      </c>
      <c r="AC304">
        <f t="shared" si="325"/>
        <v>15</v>
      </c>
      <c r="AD304">
        <f t="shared" si="326"/>
        <v>18</v>
      </c>
      <c r="AE304">
        <f t="shared" si="327"/>
        <v>15</v>
      </c>
      <c r="AF304">
        <f t="shared" si="328"/>
        <v>18</v>
      </c>
      <c r="AG304">
        <f t="shared" si="329"/>
        <v>15</v>
      </c>
      <c r="AH304">
        <f t="shared" si="330"/>
        <v>18</v>
      </c>
      <c r="AI304">
        <f t="shared" si="331"/>
        <v>15</v>
      </c>
      <c r="AJ304">
        <f t="shared" si="332"/>
        <v>18</v>
      </c>
      <c r="AK304" t="str">
        <f t="shared" si="333"/>
        <v>3pm-6pm</v>
      </c>
      <c r="AL304" t="str">
        <f t="shared" si="334"/>
        <v/>
      </c>
      <c r="AM304" t="str">
        <f t="shared" si="335"/>
        <v>3pm-6pm</v>
      </c>
      <c r="AN304" t="str">
        <f t="shared" si="336"/>
        <v>3pm-6pm</v>
      </c>
      <c r="AO304" t="str">
        <f t="shared" si="337"/>
        <v>3pm-6pm</v>
      </c>
      <c r="AP304" t="str">
        <f t="shared" si="338"/>
        <v>3pm-6pm</v>
      </c>
      <c r="AQ304" t="str">
        <f t="shared" si="339"/>
        <v>3pm-6pm</v>
      </c>
      <c r="AV304" s="4" t="s">
        <v>28</v>
      </c>
      <c r="AW304" s="4" t="s">
        <v>28</v>
      </c>
      <c r="AX304" s="8" t="str">
        <f t="shared" si="34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4" t="str">
        <f t="shared" si="341"/>
        <v/>
      </c>
      <c r="AZ304" t="str">
        <f t="shared" si="342"/>
        <v/>
      </c>
      <c r="BA304" t="str">
        <f t="shared" si="343"/>
        <v/>
      </c>
      <c r="BB304" t="str">
        <f t="shared" si="344"/>
        <v>&lt;img src=@img/drinkicon.png@&gt;</v>
      </c>
      <c r="BC304" t="str">
        <f t="shared" si="345"/>
        <v>&lt;img src=@img/foodicon.png@&gt;</v>
      </c>
      <c r="BD304" t="str">
        <f t="shared" si="346"/>
        <v>&lt;img src=@img/drinkicon.png@&gt;&lt;img src=@img/foodicon.png@&gt;</v>
      </c>
      <c r="BE304" t="str">
        <f t="shared" si="347"/>
        <v>drink food  med highlands</v>
      </c>
      <c r="BF304" t="str">
        <f t="shared" si="348"/>
        <v>Highlands</v>
      </c>
      <c r="BG304">
        <v>39.771419999999999</v>
      </c>
      <c r="BH304">
        <v>-105.04415</v>
      </c>
      <c r="BI304" t="str">
        <f t="shared" si="349"/>
        <v>[39.77142,-105.04415],</v>
      </c>
    </row>
    <row r="305" spans="2:64" ht="18.75" customHeight="1">
      <c r="B305" t="s">
        <v>229</v>
      </c>
      <c r="C305" t="s">
        <v>266</v>
      </c>
      <c r="E305" t="s">
        <v>1049</v>
      </c>
      <c r="G305" t="s">
        <v>602</v>
      </c>
      <c r="J305" t="s">
        <v>418</v>
      </c>
      <c r="K305" t="s">
        <v>414</v>
      </c>
      <c r="L305" t="s">
        <v>418</v>
      </c>
      <c r="M305" t="s">
        <v>414</v>
      </c>
      <c r="N305" t="s">
        <v>418</v>
      </c>
      <c r="O305" t="s">
        <v>414</v>
      </c>
      <c r="P305" t="s">
        <v>418</v>
      </c>
      <c r="Q305" t="s">
        <v>414</v>
      </c>
      <c r="R305" t="s">
        <v>418</v>
      </c>
      <c r="S305" t="s">
        <v>414</v>
      </c>
      <c r="V305" t="s">
        <v>391</v>
      </c>
      <c r="W305" t="str">
        <f t="shared" si="319"/>
        <v/>
      </c>
      <c r="X305" t="str">
        <f t="shared" si="320"/>
        <v/>
      </c>
      <c r="Y305">
        <f t="shared" si="321"/>
        <v>16</v>
      </c>
      <c r="Z305">
        <f t="shared" si="322"/>
        <v>19</v>
      </c>
      <c r="AA305">
        <f t="shared" si="323"/>
        <v>16</v>
      </c>
      <c r="AB305">
        <f t="shared" si="324"/>
        <v>19</v>
      </c>
      <c r="AC305">
        <f t="shared" si="325"/>
        <v>16</v>
      </c>
      <c r="AD305">
        <f t="shared" si="326"/>
        <v>19</v>
      </c>
      <c r="AE305">
        <f t="shared" si="327"/>
        <v>16</v>
      </c>
      <c r="AF305">
        <f t="shared" si="328"/>
        <v>19</v>
      </c>
      <c r="AG305">
        <f t="shared" si="329"/>
        <v>16</v>
      </c>
      <c r="AH305">
        <f t="shared" si="330"/>
        <v>19</v>
      </c>
      <c r="AI305" t="str">
        <f t="shared" si="331"/>
        <v/>
      </c>
      <c r="AJ305" t="str">
        <f t="shared" si="332"/>
        <v/>
      </c>
      <c r="AK305" t="str">
        <f t="shared" si="333"/>
        <v/>
      </c>
      <c r="AL305" t="str">
        <f t="shared" si="334"/>
        <v>4pm-7pm</v>
      </c>
      <c r="AM305" t="str">
        <f t="shared" si="335"/>
        <v>4pm-7pm</v>
      </c>
      <c r="AN305" t="str">
        <f t="shared" si="336"/>
        <v>4pm-7pm</v>
      </c>
      <c r="AO305" t="str">
        <f t="shared" si="337"/>
        <v>4pm-7pm</v>
      </c>
      <c r="AP305" t="str">
        <f t="shared" si="338"/>
        <v>4pm-7pm</v>
      </c>
      <c r="AQ305" t="str">
        <f t="shared" si="339"/>
        <v/>
      </c>
      <c r="AR305" t="s">
        <v>781</v>
      </c>
      <c r="AV305" t="s">
        <v>28</v>
      </c>
      <c r="AW305" t="s">
        <v>28</v>
      </c>
      <c r="AX305" s="8" t="str">
        <f t="shared" si="3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5" t="str">
        <f t="shared" si="341"/>
        <v/>
      </c>
      <c r="AZ305" t="str">
        <f t="shared" si="342"/>
        <v/>
      </c>
      <c r="BA305" t="str">
        <f t="shared" si="343"/>
        <v/>
      </c>
      <c r="BB305" t="str">
        <f t="shared" si="344"/>
        <v>&lt;img src=@img/drinkicon.png@&gt;</v>
      </c>
      <c r="BC305" t="str">
        <f t="shared" si="345"/>
        <v>&lt;img src=@img/foodicon.png@&gt;</v>
      </c>
      <c r="BD305" t="str">
        <f t="shared" si="346"/>
        <v>&lt;img src=@img/drinkicon.png@&gt;&lt;img src=@img/foodicon.png@&gt;</v>
      </c>
      <c r="BE305" t="str">
        <f t="shared" si="347"/>
        <v>drink food  med RiNo</v>
      </c>
      <c r="BF305" t="str">
        <f t="shared" si="348"/>
        <v>RiNo</v>
      </c>
      <c r="BG305">
        <v>39.764623</v>
      </c>
      <c r="BH305">
        <v>-104.979821</v>
      </c>
      <c r="BI305" t="str">
        <f t="shared" si="349"/>
        <v>[39.764623,-104.979821],</v>
      </c>
      <c r="BK305" t="str">
        <f t="shared" ref="BK305:BK311" si="353">IF(BJ305&gt;0,"&lt;img src=@img/kidicon.png@&gt;","")</f>
        <v/>
      </c>
      <c r="BL305" s="7"/>
    </row>
    <row r="306" spans="2:64" ht="18.75" customHeight="1">
      <c r="B306" t="s">
        <v>159</v>
      </c>
      <c r="C306" t="s">
        <v>611</v>
      </c>
      <c r="E306" t="s">
        <v>1049</v>
      </c>
      <c r="G306" t="s">
        <v>534</v>
      </c>
      <c r="H306" t="s">
        <v>415</v>
      </c>
      <c r="I306" t="s">
        <v>414</v>
      </c>
      <c r="L306" t="s">
        <v>415</v>
      </c>
      <c r="M306" t="s">
        <v>414</v>
      </c>
      <c r="N306" t="s">
        <v>415</v>
      </c>
      <c r="O306" t="s">
        <v>414</v>
      </c>
      <c r="P306" t="s">
        <v>415</v>
      </c>
      <c r="Q306" t="s">
        <v>414</v>
      </c>
      <c r="T306" t="s">
        <v>415</v>
      </c>
      <c r="U306" t="s">
        <v>414</v>
      </c>
      <c r="V306" t="s">
        <v>1082</v>
      </c>
      <c r="W306">
        <f t="shared" si="319"/>
        <v>17</v>
      </c>
      <c r="X306">
        <f t="shared" si="320"/>
        <v>19</v>
      </c>
      <c r="Y306" t="str">
        <f t="shared" si="321"/>
        <v/>
      </c>
      <c r="Z306" t="str">
        <f t="shared" si="322"/>
        <v/>
      </c>
      <c r="AA306">
        <f t="shared" si="323"/>
        <v>17</v>
      </c>
      <c r="AB306">
        <f t="shared" si="324"/>
        <v>19</v>
      </c>
      <c r="AC306">
        <f t="shared" si="325"/>
        <v>17</v>
      </c>
      <c r="AD306">
        <f t="shared" si="326"/>
        <v>19</v>
      </c>
      <c r="AE306">
        <f t="shared" si="327"/>
        <v>17</v>
      </c>
      <c r="AF306">
        <f t="shared" si="328"/>
        <v>19</v>
      </c>
      <c r="AG306" t="str">
        <f t="shared" si="329"/>
        <v/>
      </c>
      <c r="AH306" t="str">
        <f t="shared" si="330"/>
        <v/>
      </c>
      <c r="AI306">
        <f t="shared" si="331"/>
        <v>17</v>
      </c>
      <c r="AJ306">
        <f t="shared" si="332"/>
        <v>19</v>
      </c>
      <c r="AK306" t="str">
        <f t="shared" si="333"/>
        <v>5pm-7pm</v>
      </c>
      <c r="AL306" t="str">
        <f t="shared" si="334"/>
        <v/>
      </c>
      <c r="AM306" t="str">
        <f t="shared" si="335"/>
        <v>5pm-7pm</v>
      </c>
      <c r="AN306" t="str">
        <f t="shared" si="336"/>
        <v>5pm-7pm</v>
      </c>
      <c r="AO306" t="str">
        <f t="shared" si="337"/>
        <v>5pm-7pm</v>
      </c>
      <c r="AP306" t="str">
        <f t="shared" si="338"/>
        <v/>
      </c>
      <c r="AQ306" t="str">
        <f t="shared" si="339"/>
        <v>5pm-7pm</v>
      </c>
      <c r="AR306" s="1" t="s">
        <v>713</v>
      </c>
      <c r="AT306" t="s">
        <v>409</v>
      </c>
      <c r="AV306" s="4" t="s">
        <v>28</v>
      </c>
      <c r="AW306" s="4" t="s">
        <v>28</v>
      </c>
      <c r="AX306" s="8" t="str">
        <f t="shared" si="3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6" t="str">
        <f t="shared" si="341"/>
        <v/>
      </c>
      <c r="AZ306" t="str">
        <f t="shared" si="342"/>
        <v>&lt;img src=@img/pets.png@&gt;</v>
      </c>
      <c r="BA306" t="str">
        <f t="shared" si="343"/>
        <v/>
      </c>
      <c r="BB306" t="str">
        <f t="shared" si="344"/>
        <v>&lt;img src=@img/drinkicon.png@&gt;</v>
      </c>
      <c r="BC306" t="str">
        <f t="shared" si="345"/>
        <v>&lt;img src=@img/foodicon.png@&gt;</v>
      </c>
      <c r="BD306" t="str">
        <f t="shared" si="346"/>
        <v>&lt;img src=@img/pets.png@&gt;&lt;img src=@img/drinkicon.png@&gt;&lt;img src=@img/foodicon.png@&gt;</v>
      </c>
      <c r="BE306" t="str">
        <f t="shared" si="347"/>
        <v>pet drink food  med Washington</v>
      </c>
      <c r="BF306" t="str">
        <f t="shared" si="348"/>
        <v>Washington Park</v>
      </c>
      <c r="BG306">
        <v>39.696769000000003</v>
      </c>
      <c r="BH306">
        <v>-104.961474</v>
      </c>
      <c r="BI306" t="str">
        <f t="shared" si="349"/>
        <v>[39.696769,-104.961474],</v>
      </c>
      <c r="BK306" t="str">
        <f t="shared" si="353"/>
        <v/>
      </c>
      <c r="BL306" s="7"/>
    </row>
    <row r="307" spans="2:64" ht="18.75" customHeight="1">
      <c r="B307" t="s">
        <v>160</v>
      </c>
      <c r="C307" t="s">
        <v>810</v>
      </c>
      <c r="E307" t="s">
        <v>1049</v>
      </c>
      <c r="G307" t="s">
        <v>535</v>
      </c>
      <c r="H307" t="s">
        <v>421</v>
      </c>
      <c r="I307" t="s">
        <v>419</v>
      </c>
      <c r="J307" t="s">
        <v>421</v>
      </c>
      <c r="K307" t="s">
        <v>419</v>
      </c>
      <c r="L307" t="s">
        <v>421</v>
      </c>
      <c r="M307" t="s">
        <v>419</v>
      </c>
      <c r="N307" t="s">
        <v>421</v>
      </c>
      <c r="O307" t="s">
        <v>419</v>
      </c>
      <c r="P307" t="s">
        <v>421</v>
      </c>
      <c r="Q307" t="s">
        <v>419</v>
      </c>
      <c r="R307" t="s">
        <v>421</v>
      </c>
      <c r="S307" t="s">
        <v>419</v>
      </c>
      <c r="T307" t="s">
        <v>421</v>
      </c>
      <c r="U307" t="s">
        <v>422</v>
      </c>
      <c r="V307" t="s">
        <v>350</v>
      </c>
      <c r="W307">
        <f t="shared" si="319"/>
        <v>14</v>
      </c>
      <c r="X307">
        <f t="shared" si="320"/>
        <v>21</v>
      </c>
      <c r="Y307">
        <f t="shared" si="321"/>
        <v>14</v>
      </c>
      <c r="Z307">
        <f t="shared" si="322"/>
        <v>21</v>
      </c>
      <c r="AA307">
        <f t="shared" si="323"/>
        <v>14</v>
      </c>
      <c r="AB307">
        <f t="shared" si="324"/>
        <v>21</v>
      </c>
      <c r="AC307">
        <f t="shared" si="325"/>
        <v>14</v>
      </c>
      <c r="AD307">
        <f t="shared" si="326"/>
        <v>21</v>
      </c>
      <c r="AE307">
        <f t="shared" si="327"/>
        <v>14</v>
      </c>
      <c r="AF307">
        <f t="shared" si="328"/>
        <v>21</v>
      </c>
      <c r="AG307">
        <f t="shared" si="329"/>
        <v>14</v>
      </c>
      <c r="AH307">
        <f t="shared" si="330"/>
        <v>21</v>
      </c>
      <c r="AI307">
        <f t="shared" si="331"/>
        <v>14</v>
      </c>
      <c r="AJ307">
        <f t="shared" si="332"/>
        <v>22</v>
      </c>
      <c r="AK307" t="str">
        <f t="shared" si="333"/>
        <v>2pm-9pm</v>
      </c>
      <c r="AL307" t="str">
        <f t="shared" si="334"/>
        <v>2pm-9pm</v>
      </c>
      <c r="AM307" t="str">
        <f t="shared" si="335"/>
        <v>2pm-9pm</v>
      </c>
      <c r="AN307" t="str">
        <f t="shared" si="336"/>
        <v>2pm-9pm</v>
      </c>
      <c r="AO307" t="str">
        <f t="shared" si="337"/>
        <v>2pm-9pm</v>
      </c>
      <c r="AP307" t="str">
        <f t="shared" si="338"/>
        <v>2pm-9pm</v>
      </c>
      <c r="AQ307" t="str">
        <f t="shared" si="339"/>
        <v>2pm-10pm</v>
      </c>
      <c r="AR307" t="s">
        <v>714</v>
      </c>
      <c r="AV307" s="4" t="s">
        <v>28</v>
      </c>
      <c r="AW307" s="4" t="s">
        <v>29</v>
      </c>
      <c r="AX307" s="8" t="str">
        <f t="shared" si="3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7" t="str">
        <f t="shared" si="341"/>
        <v/>
      </c>
      <c r="AZ307" t="str">
        <f t="shared" si="342"/>
        <v/>
      </c>
      <c r="BA307" t="str">
        <f t="shared" si="343"/>
        <v/>
      </c>
      <c r="BB307" t="str">
        <f t="shared" si="344"/>
        <v>&lt;img src=@img/drinkicon.png@&gt;</v>
      </c>
      <c r="BC307" t="str">
        <f t="shared" si="345"/>
        <v/>
      </c>
      <c r="BD307" t="str">
        <f t="shared" si="346"/>
        <v>&lt;img src=@img/drinkicon.png@&gt;</v>
      </c>
      <c r="BE307" t="str">
        <f t="shared" si="347"/>
        <v>drink  med highlands</v>
      </c>
      <c r="BF307" t="str">
        <f t="shared" si="348"/>
        <v>Highlands</v>
      </c>
      <c r="BG307">
        <v>39.758243</v>
      </c>
      <c r="BH307">
        <v>-105.05743099999999</v>
      </c>
      <c r="BI307" t="str">
        <f t="shared" si="349"/>
        <v>[39.758243,-105.057431],</v>
      </c>
      <c r="BK307" t="str">
        <f t="shared" si="353"/>
        <v/>
      </c>
      <c r="BL307" s="7"/>
    </row>
    <row r="308" spans="2:64" ht="18.75" customHeight="1">
      <c r="B308" t="s">
        <v>877</v>
      </c>
      <c r="C308" t="s">
        <v>810</v>
      </c>
      <c r="E308" t="s">
        <v>1049</v>
      </c>
      <c r="G308" s="8" t="s">
        <v>878</v>
      </c>
      <c r="H308">
        <v>1200</v>
      </c>
      <c r="I308">
        <v>1800</v>
      </c>
      <c r="J308">
        <v>1600</v>
      </c>
      <c r="K308">
        <v>2400</v>
      </c>
      <c r="L308">
        <v>1500</v>
      </c>
      <c r="M308">
        <v>1900</v>
      </c>
      <c r="N308">
        <v>1500</v>
      </c>
      <c r="O308">
        <v>1900</v>
      </c>
      <c r="P308">
        <v>1500</v>
      </c>
      <c r="Q308">
        <v>1900</v>
      </c>
      <c r="R308">
        <v>1500</v>
      </c>
      <c r="S308">
        <v>1900</v>
      </c>
      <c r="T308">
        <v>1200</v>
      </c>
      <c r="U308">
        <v>1800</v>
      </c>
      <c r="V308" s="8" t="s">
        <v>987</v>
      </c>
      <c r="W308">
        <f t="shared" si="319"/>
        <v>12</v>
      </c>
      <c r="X308">
        <f t="shared" si="320"/>
        <v>18</v>
      </c>
      <c r="Y308">
        <f t="shared" si="321"/>
        <v>16</v>
      </c>
      <c r="Z308">
        <f t="shared" si="322"/>
        <v>24</v>
      </c>
      <c r="AA308">
        <f t="shared" si="323"/>
        <v>15</v>
      </c>
      <c r="AB308">
        <f t="shared" si="324"/>
        <v>19</v>
      </c>
      <c r="AC308">
        <f t="shared" si="325"/>
        <v>15</v>
      </c>
      <c r="AD308">
        <f t="shared" si="326"/>
        <v>19</v>
      </c>
      <c r="AE308">
        <f t="shared" si="327"/>
        <v>15</v>
      </c>
      <c r="AF308">
        <f t="shared" si="328"/>
        <v>19</v>
      </c>
      <c r="AG308">
        <f t="shared" si="329"/>
        <v>15</v>
      </c>
      <c r="AH308">
        <f t="shared" si="330"/>
        <v>19</v>
      </c>
      <c r="AI308">
        <f t="shared" si="331"/>
        <v>12</v>
      </c>
      <c r="AJ308">
        <f t="shared" si="332"/>
        <v>18</v>
      </c>
      <c r="AK308" t="str">
        <f t="shared" si="333"/>
        <v>12pm-6pm</v>
      </c>
      <c r="AL308" t="str">
        <f t="shared" si="334"/>
        <v>4pm-12am</v>
      </c>
      <c r="AM308" t="str">
        <f t="shared" si="335"/>
        <v>3pm-7pm</v>
      </c>
      <c r="AN308" t="str">
        <f t="shared" si="336"/>
        <v>3pm-7pm</v>
      </c>
      <c r="AO308" t="str">
        <f t="shared" si="337"/>
        <v>3pm-7pm</v>
      </c>
      <c r="AP308" t="str">
        <f t="shared" si="338"/>
        <v>3pm-7pm</v>
      </c>
      <c r="AQ308" t="str">
        <f t="shared" si="339"/>
        <v>12pm-6pm</v>
      </c>
      <c r="AR308" t="s">
        <v>986</v>
      </c>
      <c r="AV308" s="4" t="s">
        <v>28</v>
      </c>
      <c r="AW308" s="4" t="s">
        <v>28</v>
      </c>
      <c r="AX308" s="8" t="str">
        <f t="shared" si="3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8" t="str">
        <f t="shared" si="341"/>
        <v/>
      </c>
      <c r="AZ308" t="str">
        <f t="shared" si="342"/>
        <v/>
      </c>
      <c r="BA308" t="str">
        <f t="shared" si="343"/>
        <v/>
      </c>
      <c r="BB308" t="str">
        <f t="shared" si="344"/>
        <v>&lt;img src=@img/drinkicon.png@&gt;</v>
      </c>
      <c r="BC308" t="str">
        <f t="shared" si="345"/>
        <v>&lt;img src=@img/foodicon.png@&gt;</v>
      </c>
      <c r="BD308" t="str">
        <f t="shared" si="346"/>
        <v>&lt;img src=@img/drinkicon.png@&gt;&lt;img src=@img/foodicon.png@&gt;</v>
      </c>
      <c r="BE308" t="str">
        <f t="shared" si="347"/>
        <v>drink food  med highlands</v>
      </c>
      <c r="BF308" t="str">
        <f t="shared" si="348"/>
        <v>Highlands</v>
      </c>
      <c r="BG308">
        <v>39.771968000000001</v>
      </c>
      <c r="BH308">
        <v>-105.044258</v>
      </c>
      <c r="BI308" t="str">
        <f t="shared" si="349"/>
        <v>[39.771968,-105.044258],</v>
      </c>
      <c r="BK308" t="str">
        <f t="shared" si="353"/>
        <v/>
      </c>
    </row>
    <row r="309" spans="2:64" ht="18.75" customHeight="1">
      <c r="B309" t="s">
        <v>253</v>
      </c>
      <c r="C309" t="s">
        <v>308</v>
      </c>
      <c r="E309" t="s">
        <v>1049</v>
      </c>
      <c r="G309" t="s">
        <v>281</v>
      </c>
      <c r="W309" t="str">
        <f t="shared" si="319"/>
        <v/>
      </c>
      <c r="X309" t="str">
        <f t="shared" si="320"/>
        <v/>
      </c>
      <c r="Y309" t="str">
        <f t="shared" si="321"/>
        <v/>
      </c>
      <c r="Z309" t="str">
        <f t="shared" si="322"/>
        <v/>
      </c>
      <c r="AA309" t="str">
        <f t="shared" si="323"/>
        <v/>
      </c>
      <c r="AB309" t="str">
        <f t="shared" si="324"/>
        <v/>
      </c>
      <c r="AC309" t="str">
        <f t="shared" si="325"/>
        <v/>
      </c>
      <c r="AD309" t="str">
        <f t="shared" si="326"/>
        <v/>
      </c>
      <c r="AE309" t="str">
        <f t="shared" si="327"/>
        <v/>
      </c>
      <c r="AF309" t="str">
        <f t="shared" si="328"/>
        <v/>
      </c>
      <c r="AG309" t="str">
        <f t="shared" si="329"/>
        <v/>
      </c>
      <c r="AH309" t="str">
        <f t="shared" si="330"/>
        <v/>
      </c>
      <c r="AI309" t="str">
        <f t="shared" si="331"/>
        <v/>
      </c>
      <c r="AJ309" t="str">
        <f t="shared" si="332"/>
        <v/>
      </c>
      <c r="AK309" t="str">
        <f t="shared" si="333"/>
        <v/>
      </c>
      <c r="AL309" t="str">
        <f t="shared" si="334"/>
        <v/>
      </c>
      <c r="AM309" t="str">
        <f t="shared" si="335"/>
        <v/>
      </c>
      <c r="AN309" t="str">
        <f t="shared" si="336"/>
        <v/>
      </c>
      <c r="AO309" t="str">
        <f t="shared" si="337"/>
        <v/>
      </c>
      <c r="AP309" t="str">
        <f t="shared" si="338"/>
        <v/>
      </c>
      <c r="AQ309" t="str">
        <f t="shared" si="339"/>
        <v/>
      </c>
      <c r="AR309" t="s">
        <v>801</v>
      </c>
      <c r="AS309" t="s">
        <v>408</v>
      </c>
      <c r="AV309" t="s">
        <v>29</v>
      </c>
      <c r="AW309" t="s">
        <v>29</v>
      </c>
      <c r="AX309" s="8" t="str">
        <f t="shared" si="3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9" t="str">
        <f t="shared" si="341"/>
        <v>&lt;img src=@img/outdoor.png@&gt;</v>
      </c>
      <c r="AZ309" t="str">
        <f t="shared" si="342"/>
        <v/>
      </c>
      <c r="BA309" t="str">
        <f t="shared" si="343"/>
        <v/>
      </c>
      <c r="BB309" t="str">
        <f t="shared" si="344"/>
        <v/>
      </c>
      <c r="BC309" t="str">
        <f t="shared" si="345"/>
        <v/>
      </c>
      <c r="BD309" t="str">
        <f t="shared" si="346"/>
        <v>&lt;img src=@img/outdoor.png@&gt;</v>
      </c>
      <c r="BE309" t="str">
        <f t="shared" si="347"/>
        <v>outdoor  med Ballpark</v>
      </c>
      <c r="BF309" t="str">
        <f t="shared" si="348"/>
        <v>Ballpark</v>
      </c>
      <c r="BG309">
        <v>39.758603999999998</v>
      </c>
      <c r="BH309">
        <v>-104.99744</v>
      </c>
      <c r="BI309" t="str">
        <f t="shared" si="349"/>
        <v>[39.758604,-104.99744],</v>
      </c>
      <c r="BK309" t="str">
        <f t="shared" si="353"/>
        <v/>
      </c>
      <c r="BL309" s="7"/>
    </row>
    <row r="310" spans="2:64" ht="18.75" customHeight="1">
      <c r="B310" t="s">
        <v>924</v>
      </c>
      <c r="C310" t="s">
        <v>355</v>
      </c>
      <c r="E310" t="s">
        <v>1049</v>
      </c>
      <c r="G310" s="8" t="s">
        <v>925</v>
      </c>
      <c r="H310">
        <v>1500</v>
      </c>
      <c r="I310">
        <v>1700</v>
      </c>
      <c r="J310">
        <v>1500</v>
      </c>
      <c r="K310">
        <v>1700</v>
      </c>
      <c r="L310">
        <v>1500</v>
      </c>
      <c r="M310">
        <v>1700</v>
      </c>
      <c r="N310">
        <v>1500</v>
      </c>
      <c r="O310">
        <v>1700</v>
      </c>
      <c r="P310">
        <v>1500</v>
      </c>
      <c r="Q310">
        <v>1700</v>
      </c>
      <c r="R310">
        <v>1500</v>
      </c>
      <c r="S310">
        <v>1700</v>
      </c>
      <c r="T310">
        <v>1500</v>
      </c>
      <c r="U310">
        <v>1700</v>
      </c>
      <c r="W310">
        <f t="shared" si="319"/>
        <v>15</v>
      </c>
      <c r="X310">
        <f t="shared" si="320"/>
        <v>17</v>
      </c>
      <c r="Y310">
        <f t="shared" si="321"/>
        <v>15</v>
      </c>
      <c r="Z310">
        <f t="shared" si="322"/>
        <v>17</v>
      </c>
      <c r="AA310">
        <f t="shared" si="323"/>
        <v>15</v>
      </c>
      <c r="AB310">
        <f t="shared" si="324"/>
        <v>17</v>
      </c>
      <c r="AC310">
        <f t="shared" si="325"/>
        <v>15</v>
      </c>
      <c r="AD310">
        <f t="shared" si="326"/>
        <v>17</v>
      </c>
      <c r="AE310">
        <f t="shared" si="327"/>
        <v>15</v>
      </c>
      <c r="AF310">
        <f t="shared" si="328"/>
        <v>17</v>
      </c>
      <c r="AG310">
        <f t="shared" si="329"/>
        <v>15</v>
      </c>
      <c r="AH310">
        <f t="shared" si="330"/>
        <v>17</v>
      </c>
      <c r="AI310">
        <f t="shared" si="331"/>
        <v>15</v>
      </c>
      <c r="AJ310">
        <f t="shared" si="332"/>
        <v>17</v>
      </c>
      <c r="AK310" t="str">
        <f t="shared" si="333"/>
        <v>3pm-5pm</v>
      </c>
      <c r="AL310" t="str">
        <f t="shared" si="334"/>
        <v>3pm-5pm</v>
      </c>
      <c r="AM310" t="str">
        <f t="shared" si="335"/>
        <v>3pm-5pm</v>
      </c>
      <c r="AN310" t="str">
        <f t="shared" si="336"/>
        <v>3pm-5pm</v>
      </c>
      <c r="AO310" t="str">
        <f t="shared" si="337"/>
        <v>3pm-5pm</v>
      </c>
      <c r="AP310" t="str">
        <f t="shared" si="338"/>
        <v>3pm-5pm</v>
      </c>
      <c r="AQ310" t="str">
        <f t="shared" si="339"/>
        <v>3pm-5pm</v>
      </c>
      <c r="AR310" t="s">
        <v>1021</v>
      </c>
      <c r="AV310" s="4" t="s">
        <v>28</v>
      </c>
      <c r="AW310" s="4" t="s">
        <v>29</v>
      </c>
      <c r="AX310" s="8" t="str">
        <f t="shared" si="3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0" t="str">
        <f t="shared" si="341"/>
        <v/>
      </c>
      <c r="AZ310" t="str">
        <f t="shared" si="342"/>
        <v/>
      </c>
      <c r="BA310" t="str">
        <f t="shared" si="343"/>
        <v/>
      </c>
      <c r="BB310" t="str">
        <f t="shared" si="344"/>
        <v>&lt;img src=@img/drinkicon.png@&gt;</v>
      </c>
      <c r="BC310" t="str">
        <f t="shared" si="345"/>
        <v/>
      </c>
      <c r="BD310" t="str">
        <f t="shared" si="346"/>
        <v>&lt;img src=@img/drinkicon.png@&gt;</v>
      </c>
      <c r="BE310" t="str">
        <f t="shared" si="347"/>
        <v>drink  med Westminster</v>
      </c>
      <c r="BF310" t="str">
        <f t="shared" si="348"/>
        <v>Westminster</v>
      </c>
      <c r="BG310">
        <v>39.893236000000002</v>
      </c>
      <c r="BH310">
        <v>-105.082871</v>
      </c>
      <c r="BI310" t="str">
        <f t="shared" si="349"/>
        <v>[39.893236,-105.082871],</v>
      </c>
      <c r="BK310" t="str">
        <f t="shared" si="353"/>
        <v/>
      </c>
    </row>
    <row r="311" spans="2:64" ht="18.75" customHeight="1">
      <c r="B311" t="s">
        <v>161</v>
      </c>
      <c r="C311" t="s">
        <v>816</v>
      </c>
      <c r="E311" t="s">
        <v>1049</v>
      </c>
      <c r="G311" t="s">
        <v>536</v>
      </c>
      <c r="V311" t="s">
        <v>351</v>
      </c>
      <c r="W311" t="str">
        <f t="shared" si="319"/>
        <v/>
      </c>
      <c r="X311" t="str">
        <f t="shared" si="320"/>
        <v/>
      </c>
      <c r="Y311" t="str">
        <f t="shared" si="321"/>
        <v/>
      </c>
      <c r="Z311" t="str">
        <f t="shared" si="322"/>
        <v/>
      </c>
      <c r="AA311" t="str">
        <f t="shared" si="323"/>
        <v/>
      </c>
      <c r="AB311" t="str">
        <f t="shared" si="324"/>
        <v/>
      </c>
      <c r="AC311" t="str">
        <f t="shared" si="325"/>
        <v/>
      </c>
      <c r="AD311" t="str">
        <f t="shared" si="326"/>
        <v/>
      </c>
      <c r="AE311" t="str">
        <f t="shared" si="327"/>
        <v/>
      </c>
      <c r="AF311" t="str">
        <f t="shared" si="328"/>
        <v/>
      </c>
      <c r="AG311" t="str">
        <f t="shared" si="329"/>
        <v/>
      </c>
      <c r="AH311" t="str">
        <f t="shared" si="330"/>
        <v/>
      </c>
      <c r="AI311" t="str">
        <f t="shared" si="331"/>
        <v/>
      </c>
      <c r="AJ311" t="str">
        <f t="shared" si="332"/>
        <v/>
      </c>
      <c r="AK311" t="str">
        <f t="shared" si="333"/>
        <v/>
      </c>
      <c r="AL311" t="str">
        <f t="shared" si="334"/>
        <v/>
      </c>
      <c r="AM311" t="str">
        <f t="shared" si="335"/>
        <v/>
      </c>
      <c r="AN311" t="str">
        <f t="shared" si="336"/>
        <v/>
      </c>
      <c r="AO311" t="str">
        <f t="shared" si="337"/>
        <v/>
      </c>
      <c r="AP311" t="str">
        <f t="shared" si="338"/>
        <v/>
      </c>
      <c r="AQ311" t="str">
        <f t="shared" si="339"/>
        <v/>
      </c>
      <c r="AR311" s="1" t="s">
        <v>715</v>
      </c>
      <c r="AV311" s="4" t="s">
        <v>28</v>
      </c>
      <c r="AW311" s="4" t="s">
        <v>28</v>
      </c>
      <c r="AX311" s="8" t="str">
        <f t="shared" si="3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1" t="str">
        <f t="shared" si="341"/>
        <v/>
      </c>
      <c r="AZ311" t="str">
        <f t="shared" si="342"/>
        <v/>
      </c>
      <c r="BA311" t="str">
        <f t="shared" si="343"/>
        <v/>
      </c>
      <c r="BB311" t="str">
        <f t="shared" si="344"/>
        <v>&lt;img src=@img/drinkicon.png@&gt;</v>
      </c>
      <c r="BC311" t="str">
        <f t="shared" si="345"/>
        <v>&lt;img src=@img/foodicon.png@&gt;</v>
      </c>
      <c r="BD311" t="str">
        <f t="shared" si="346"/>
        <v>&lt;img src=@img/drinkicon.png@&gt;&lt;img src=@img/foodicon.png@&gt;</v>
      </c>
      <c r="BE311" t="str">
        <f t="shared" si="347"/>
        <v>drink food  med meadows</v>
      </c>
      <c r="BF311" t="str">
        <f t="shared" si="348"/>
        <v>Park Meadows</v>
      </c>
      <c r="BG311">
        <v>39.562100000000001</v>
      </c>
      <c r="BH311">
        <v>-104.878952</v>
      </c>
      <c r="BI311" t="str">
        <f t="shared" si="349"/>
        <v>[39.5621,-104.878952],</v>
      </c>
      <c r="BK311" t="str">
        <f t="shared" si="353"/>
        <v/>
      </c>
      <c r="BL311" s="7"/>
    </row>
    <row r="312" spans="2:64" ht="18.75" customHeight="1">
      <c r="B312" t="s">
        <v>1242</v>
      </c>
      <c r="C312" t="s">
        <v>1032</v>
      </c>
      <c r="E312" t="s">
        <v>1049</v>
      </c>
      <c r="G312" s="24" t="s">
        <v>1253</v>
      </c>
      <c r="L312">
        <v>1700</v>
      </c>
      <c r="M312">
        <v>1800</v>
      </c>
      <c r="N312">
        <v>1700</v>
      </c>
      <c r="O312">
        <v>1800</v>
      </c>
      <c r="P312">
        <v>1700</v>
      </c>
      <c r="Q312">
        <v>1800</v>
      </c>
      <c r="R312">
        <v>1700</v>
      </c>
      <c r="S312">
        <v>1800</v>
      </c>
      <c r="V312" s="8" t="s">
        <v>1254</v>
      </c>
      <c r="W312" t="str">
        <f t="shared" si="319"/>
        <v/>
      </c>
      <c r="X312" t="str">
        <f t="shared" si="320"/>
        <v/>
      </c>
      <c r="Y312" t="str">
        <f t="shared" si="321"/>
        <v/>
      </c>
      <c r="Z312" t="str">
        <f t="shared" si="322"/>
        <v/>
      </c>
      <c r="AA312">
        <f t="shared" si="323"/>
        <v>17</v>
      </c>
      <c r="AB312">
        <f t="shared" si="324"/>
        <v>18</v>
      </c>
      <c r="AC312">
        <f t="shared" si="325"/>
        <v>17</v>
      </c>
      <c r="AD312">
        <f t="shared" si="326"/>
        <v>18</v>
      </c>
      <c r="AE312">
        <f t="shared" si="327"/>
        <v>17</v>
      </c>
      <c r="AF312">
        <f t="shared" si="328"/>
        <v>18</v>
      </c>
      <c r="AG312">
        <f t="shared" si="329"/>
        <v>17</v>
      </c>
      <c r="AH312">
        <f t="shared" si="330"/>
        <v>18</v>
      </c>
      <c r="AI312" t="str">
        <f t="shared" si="331"/>
        <v/>
      </c>
      <c r="AJ312" t="str">
        <f t="shared" si="332"/>
        <v/>
      </c>
      <c r="AK312" t="str">
        <f t="shared" si="333"/>
        <v/>
      </c>
      <c r="AL312" t="str">
        <f t="shared" si="334"/>
        <v/>
      </c>
      <c r="AM312" t="str">
        <f t="shared" si="335"/>
        <v>5pm-6pm</v>
      </c>
      <c r="AN312" t="str">
        <f t="shared" si="336"/>
        <v>5pm-6pm</v>
      </c>
      <c r="AO312" t="str">
        <f t="shared" si="337"/>
        <v>5pm-6pm</v>
      </c>
      <c r="AP312" t="str">
        <f t="shared" si="338"/>
        <v>5pm-6pm</v>
      </c>
      <c r="AQ312" t="str">
        <f t="shared" si="339"/>
        <v/>
      </c>
      <c r="AV312" s="4" t="s">
        <v>28</v>
      </c>
      <c r="AW312" s="4" t="s">
        <v>28</v>
      </c>
      <c r="AX312" s="8" t="str">
        <f t="shared" si="34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2" t="str">
        <f t="shared" si="341"/>
        <v/>
      </c>
      <c r="AZ312" t="str">
        <f t="shared" si="342"/>
        <v/>
      </c>
      <c r="BA312" t="str">
        <f t="shared" si="343"/>
        <v/>
      </c>
      <c r="BB312" t="str">
        <f t="shared" si="344"/>
        <v>&lt;img src=@img/drinkicon.png@&gt;</v>
      </c>
      <c r="BC312" t="str">
        <f t="shared" si="345"/>
        <v>&lt;img src=@img/foodicon.png@&gt;</v>
      </c>
      <c r="BD312" t="str">
        <f t="shared" si="346"/>
        <v>&lt;img src=@img/drinkicon.png@&gt;&lt;img src=@img/foodicon.png@&gt;</v>
      </c>
      <c r="BE312" t="str">
        <f t="shared" si="347"/>
        <v>drink food  med capital</v>
      </c>
      <c r="BF312" t="str">
        <f t="shared" si="348"/>
        <v>Capital Hill</v>
      </c>
      <c r="BG312">
        <v>39.743519999999997</v>
      </c>
      <c r="BH312">
        <v>-104.96953999999999</v>
      </c>
      <c r="BI312" t="str">
        <f t="shared" si="349"/>
        <v>[39.74352,-104.96954],</v>
      </c>
    </row>
    <row r="313" spans="2:64" ht="18.75" customHeight="1">
      <c r="B313" t="s">
        <v>940</v>
      </c>
      <c r="C313" t="s">
        <v>813</v>
      </c>
      <c r="E313" t="s">
        <v>1049</v>
      </c>
      <c r="G313" s="8" t="s">
        <v>817</v>
      </c>
      <c r="H313">
        <v>1600</v>
      </c>
      <c r="I313">
        <v>1900</v>
      </c>
      <c r="J313">
        <v>1600</v>
      </c>
      <c r="K313">
        <v>1900</v>
      </c>
      <c r="L313">
        <v>1600</v>
      </c>
      <c r="M313">
        <v>1900</v>
      </c>
      <c r="N313">
        <v>1600</v>
      </c>
      <c r="O313">
        <v>1900</v>
      </c>
      <c r="P313">
        <v>1600</v>
      </c>
      <c r="Q313">
        <v>1900</v>
      </c>
      <c r="R313">
        <v>1600</v>
      </c>
      <c r="S313">
        <v>1900</v>
      </c>
      <c r="V313" t="s">
        <v>939</v>
      </c>
      <c r="W313">
        <f t="shared" si="319"/>
        <v>16</v>
      </c>
      <c r="X313">
        <f t="shared" si="320"/>
        <v>19</v>
      </c>
      <c r="Y313">
        <f t="shared" si="321"/>
        <v>16</v>
      </c>
      <c r="Z313">
        <f t="shared" si="322"/>
        <v>19</v>
      </c>
      <c r="AA313">
        <f t="shared" si="323"/>
        <v>16</v>
      </c>
      <c r="AB313">
        <f t="shared" si="324"/>
        <v>19</v>
      </c>
      <c r="AC313">
        <f t="shared" si="325"/>
        <v>16</v>
      </c>
      <c r="AD313">
        <f t="shared" si="326"/>
        <v>19</v>
      </c>
      <c r="AE313">
        <f t="shared" si="327"/>
        <v>16</v>
      </c>
      <c r="AF313">
        <f t="shared" si="328"/>
        <v>19</v>
      </c>
      <c r="AG313">
        <f t="shared" si="329"/>
        <v>16</v>
      </c>
      <c r="AH313">
        <f t="shared" si="330"/>
        <v>19</v>
      </c>
      <c r="AI313" t="str">
        <f t="shared" si="331"/>
        <v/>
      </c>
      <c r="AJ313" t="str">
        <f t="shared" si="332"/>
        <v/>
      </c>
      <c r="AK313" t="str">
        <f t="shared" si="333"/>
        <v>4pm-7pm</v>
      </c>
      <c r="AL313" t="str">
        <f t="shared" si="334"/>
        <v>4pm-7pm</v>
      </c>
      <c r="AM313" t="str">
        <f t="shared" si="335"/>
        <v>4pm-7pm</v>
      </c>
      <c r="AN313" t="str">
        <f t="shared" si="336"/>
        <v>4pm-7pm</v>
      </c>
      <c r="AO313" t="str">
        <f t="shared" si="337"/>
        <v>4pm-7pm</v>
      </c>
      <c r="AP313" t="str">
        <f t="shared" si="338"/>
        <v>4pm-7pm</v>
      </c>
      <c r="AQ313" t="str">
        <f t="shared" si="339"/>
        <v/>
      </c>
      <c r="AR313" s="13" t="s">
        <v>938</v>
      </c>
      <c r="AV313" s="4" t="s">
        <v>28</v>
      </c>
      <c r="AW313" s="4" t="s">
        <v>29</v>
      </c>
      <c r="AX313" s="8" t="str">
        <f t="shared" si="3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3" t="str">
        <f t="shared" si="341"/>
        <v/>
      </c>
      <c r="AZ313" t="str">
        <f t="shared" si="342"/>
        <v/>
      </c>
      <c r="BA313" t="str">
        <f t="shared" si="343"/>
        <v/>
      </c>
      <c r="BB313" t="str">
        <f t="shared" si="344"/>
        <v>&lt;img src=@img/drinkicon.png@&gt;</v>
      </c>
      <c r="BC313" t="str">
        <f t="shared" si="345"/>
        <v/>
      </c>
      <c r="BD313" t="str">
        <f t="shared" si="346"/>
        <v>&lt;img src=@img/drinkicon.png@&gt;</v>
      </c>
      <c r="BE313" t="str">
        <f t="shared" si="347"/>
        <v>drink  med aurora</v>
      </c>
      <c r="BF313" t="str">
        <f t="shared" si="348"/>
        <v>Aurora</v>
      </c>
      <c r="BG313">
        <v>39.611553999999998</v>
      </c>
      <c r="BH313">
        <v>-104.80994099999999</v>
      </c>
      <c r="BI313" t="str">
        <f t="shared" si="349"/>
        <v>[39.611554,-104.809941],</v>
      </c>
      <c r="BK313" t="str">
        <f t="shared" ref="BK313:BK320" si="354">IF(BJ313&gt;0,"&lt;img src=@img/kidicon.png@&gt;","")</f>
        <v/>
      </c>
    </row>
    <row r="314" spans="2:64" ht="18.75" customHeight="1">
      <c r="B314" t="s">
        <v>230</v>
      </c>
      <c r="C314" t="s">
        <v>1032</v>
      </c>
      <c r="E314" t="s">
        <v>1051</v>
      </c>
      <c r="G314" t="s">
        <v>603</v>
      </c>
      <c r="L314" t="s">
        <v>418</v>
      </c>
      <c r="M314" t="s">
        <v>414</v>
      </c>
      <c r="N314" t="s">
        <v>418</v>
      </c>
      <c r="O314" t="s">
        <v>414</v>
      </c>
      <c r="P314" t="s">
        <v>418</v>
      </c>
      <c r="Q314" t="s">
        <v>414</v>
      </c>
      <c r="R314" t="s">
        <v>418</v>
      </c>
      <c r="S314" t="s">
        <v>414</v>
      </c>
      <c r="T314" t="s">
        <v>418</v>
      </c>
      <c r="U314" t="s">
        <v>414</v>
      </c>
      <c r="V314" t="s">
        <v>392</v>
      </c>
      <c r="W314" t="str">
        <f t="shared" si="319"/>
        <v/>
      </c>
      <c r="X314" t="str">
        <f t="shared" si="320"/>
        <v/>
      </c>
      <c r="Y314" t="str">
        <f t="shared" si="321"/>
        <v/>
      </c>
      <c r="Z314" t="str">
        <f t="shared" si="322"/>
        <v/>
      </c>
      <c r="AA314">
        <f t="shared" si="323"/>
        <v>16</v>
      </c>
      <c r="AB314">
        <f t="shared" si="324"/>
        <v>19</v>
      </c>
      <c r="AC314">
        <f t="shared" si="325"/>
        <v>16</v>
      </c>
      <c r="AD314">
        <f t="shared" si="326"/>
        <v>19</v>
      </c>
      <c r="AE314">
        <f t="shared" si="327"/>
        <v>16</v>
      </c>
      <c r="AF314">
        <f t="shared" si="328"/>
        <v>19</v>
      </c>
      <c r="AG314">
        <f t="shared" si="329"/>
        <v>16</v>
      </c>
      <c r="AH314">
        <f t="shared" si="330"/>
        <v>19</v>
      </c>
      <c r="AI314">
        <f t="shared" si="331"/>
        <v>16</v>
      </c>
      <c r="AJ314">
        <f t="shared" si="332"/>
        <v>19</v>
      </c>
      <c r="AK314" t="str">
        <f t="shared" si="333"/>
        <v/>
      </c>
      <c r="AL314" t="str">
        <f t="shared" si="334"/>
        <v/>
      </c>
      <c r="AM314" t="str">
        <f t="shared" si="335"/>
        <v>4pm-7pm</v>
      </c>
      <c r="AN314" t="str">
        <f t="shared" si="336"/>
        <v>4pm-7pm</v>
      </c>
      <c r="AO314" t="str">
        <f t="shared" si="337"/>
        <v>4pm-7pm</v>
      </c>
      <c r="AP314" t="str">
        <f t="shared" si="338"/>
        <v>4pm-7pm</v>
      </c>
      <c r="AQ314" t="str">
        <f t="shared" si="339"/>
        <v>4pm-7pm</v>
      </c>
      <c r="AR314" t="s">
        <v>614</v>
      </c>
      <c r="AV314" t="s">
        <v>28</v>
      </c>
      <c r="AW314" t="s">
        <v>29</v>
      </c>
      <c r="AX314" s="8" t="str">
        <f t="shared" si="3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4" t="str">
        <f t="shared" si="341"/>
        <v/>
      </c>
      <c r="AZ314" t="str">
        <f t="shared" si="342"/>
        <v/>
      </c>
      <c r="BA314" t="str">
        <f t="shared" si="343"/>
        <v/>
      </c>
      <c r="BB314" t="str">
        <f t="shared" si="344"/>
        <v>&lt;img src=@img/drinkicon.png@&gt;</v>
      </c>
      <c r="BC314" t="str">
        <f t="shared" si="345"/>
        <v/>
      </c>
      <c r="BD314" t="str">
        <f t="shared" si="346"/>
        <v>&lt;img src=@img/drinkicon.png@&gt;</v>
      </c>
      <c r="BE314" t="str">
        <f t="shared" si="347"/>
        <v>drink  low capital</v>
      </c>
      <c r="BF314" t="str">
        <f t="shared" si="348"/>
        <v>Capital Hill</v>
      </c>
      <c r="BG314">
        <v>39.743389999999998</v>
      </c>
      <c r="BH314">
        <v>-104.981644</v>
      </c>
      <c r="BI314" t="str">
        <f t="shared" si="349"/>
        <v>[39.74339,-104.981644],</v>
      </c>
      <c r="BK314" t="str">
        <f t="shared" si="354"/>
        <v/>
      </c>
      <c r="BL314" s="7"/>
    </row>
    <row r="315" spans="2:64" ht="18.75" customHeight="1">
      <c r="B315" t="s">
        <v>879</v>
      </c>
      <c r="C315" t="s">
        <v>814</v>
      </c>
      <c r="E315" t="s">
        <v>1049</v>
      </c>
      <c r="G315" s="8" t="s">
        <v>445</v>
      </c>
      <c r="H315">
        <v>1600</v>
      </c>
      <c r="I315">
        <v>1700</v>
      </c>
      <c r="J315">
        <v>1600</v>
      </c>
      <c r="K315">
        <v>1800</v>
      </c>
      <c r="L315">
        <v>1600</v>
      </c>
      <c r="M315">
        <v>1800</v>
      </c>
      <c r="N315">
        <v>1600</v>
      </c>
      <c r="O315">
        <v>1800</v>
      </c>
      <c r="P315">
        <v>1600</v>
      </c>
      <c r="Q315">
        <v>1800</v>
      </c>
      <c r="R315">
        <v>1600</v>
      </c>
      <c r="S315">
        <v>1800</v>
      </c>
      <c r="T315">
        <v>1600</v>
      </c>
      <c r="U315">
        <v>1700</v>
      </c>
      <c r="V315" t="s">
        <v>989</v>
      </c>
      <c r="W315">
        <f t="shared" si="319"/>
        <v>16</v>
      </c>
      <c r="X315">
        <f t="shared" si="320"/>
        <v>17</v>
      </c>
      <c r="Y315">
        <f t="shared" si="321"/>
        <v>16</v>
      </c>
      <c r="Z315">
        <f t="shared" si="322"/>
        <v>18</v>
      </c>
      <c r="AA315">
        <f t="shared" si="323"/>
        <v>16</v>
      </c>
      <c r="AB315">
        <f t="shared" si="324"/>
        <v>18</v>
      </c>
      <c r="AC315">
        <f t="shared" si="325"/>
        <v>16</v>
      </c>
      <c r="AD315">
        <f t="shared" si="326"/>
        <v>18</v>
      </c>
      <c r="AE315">
        <f t="shared" si="327"/>
        <v>16</v>
      </c>
      <c r="AF315">
        <f t="shared" si="328"/>
        <v>18</v>
      </c>
      <c r="AG315">
        <f t="shared" si="329"/>
        <v>16</v>
      </c>
      <c r="AH315">
        <f t="shared" si="330"/>
        <v>18</v>
      </c>
      <c r="AI315">
        <f t="shared" si="331"/>
        <v>16</v>
      </c>
      <c r="AJ315">
        <f t="shared" si="332"/>
        <v>17</v>
      </c>
      <c r="AK315" t="str">
        <f t="shared" si="333"/>
        <v>4pm-5pm</v>
      </c>
      <c r="AL315" t="str">
        <f t="shared" si="334"/>
        <v>4pm-6pm</v>
      </c>
      <c r="AM315" t="str">
        <f t="shared" si="335"/>
        <v>4pm-6pm</v>
      </c>
      <c r="AN315" t="str">
        <f t="shared" si="336"/>
        <v>4pm-6pm</v>
      </c>
      <c r="AO315" t="str">
        <f t="shared" si="337"/>
        <v>4pm-6pm</v>
      </c>
      <c r="AP315" t="str">
        <f t="shared" si="338"/>
        <v>4pm-6pm</v>
      </c>
      <c r="AQ315" t="str">
        <f t="shared" si="339"/>
        <v>4pm-5pm</v>
      </c>
      <c r="AR315" s="1" t="s">
        <v>988</v>
      </c>
      <c r="AV315" s="4" t="s">
        <v>28</v>
      </c>
      <c r="AW315" s="4" t="s">
        <v>28</v>
      </c>
      <c r="AX315" s="8" t="str">
        <f t="shared" si="3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5" t="str">
        <f t="shared" si="341"/>
        <v/>
      </c>
      <c r="AZ315" t="str">
        <f t="shared" si="342"/>
        <v/>
      </c>
      <c r="BA315" t="str">
        <f t="shared" si="343"/>
        <v/>
      </c>
      <c r="BB315" t="str">
        <f t="shared" si="344"/>
        <v>&lt;img src=@img/drinkicon.png@&gt;</v>
      </c>
      <c r="BC315" t="str">
        <f t="shared" si="345"/>
        <v>&lt;img src=@img/foodicon.png@&gt;</v>
      </c>
      <c r="BD315" t="str">
        <f t="shared" si="346"/>
        <v>&lt;img src=@img/drinkicon.png@&gt;&lt;img src=@img/foodicon.png@&gt;</v>
      </c>
      <c r="BE315" t="str">
        <f t="shared" si="347"/>
        <v>drink food  med five</v>
      </c>
      <c r="BF315" t="str">
        <f t="shared" si="348"/>
        <v>Five Points</v>
      </c>
      <c r="BG315">
        <v>39.757652999999998</v>
      </c>
      <c r="BH315">
        <v>-104.98612</v>
      </c>
      <c r="BI315" t="str">
        <f t="shared" si="349"/>
        <v>[39.757653,-104.98612],</v>
      </c>
      <c r="BK315" t="str">
        <f t="shared" si="354"/>
        <v/>
      </c>
    </row>
    <row r="316" spans="2:64" ht="18.75" customHeight="1">
      <c r="B316" t="s">
        <v>162</v>
      </c>
      <c r="C316" t="s">
        <v>612</v>
      </c>
      <c r="E316" t="s">
        <v>1049</v>
      </c>
      <c r="G316" t="s">
        <v>537</v>
      </c>
      <c r="J316" t="s">
        <v>411</v>
      </c>
      <c r="K316" t="s">
        <v>413</v>
      </c>
      <c r="L316" t="s">
        <v>411</v>
      </c>
      <c r="M316" t="s">
        <v>413</v>
      </c>
      <c r="N316" t="s">
        <v>411</v>
      </c>
      <c r="O316" t="s">
        <v>413</v>
      </c>
      <c r="P316" t="s">
        <v>411</v>
      </c>
      <c r="Q316" t="s">
        <v>413</v>
      </c>
      <c r="R316" t="s">
        <v>411</v>
      </c>
      <c r="S316" t="s">
        <v>413</v>
      </c>
      <c r="V316">
        <v>0</v>
      </c>
      <c r="W316" t="str">
        <f t="shared" si="319"/>
        <v/>
      </c>
      <c r="X316" t="str">
        <f t="shared" si="320"/>
        <v/>
      </c>
      <c r="Y316">
        <f t="shared" si="321"/>
        <v>15</v>
      </c>
      <c r="Z316">
        <f t="shared" si="322"/>
        <v>18</v>
      </c>
      <c r="AA316">
        <f t="shared" si="323"/>
        <v>15</v>
      </c>
      <c r="AB316">
        <f t="shared" si="324"/>
        <v>18</v>
      </c>
      <c r="AC316">
        <f t="shared" si="325"/>
        <v>15</v>
      </c>
      <c r="AD316">
        <f t="shared" si="326"/>
        <v>18</v>
      </c>
      <c r="AE316">
        <f t="shared" si="327"/>
        <v>15</v>
      </c>
      <c r="AF316">
        <f t="shared" si="328"/>
        <v>18</v>
      </c>
      <c r="AG316">
        <f t="shared" si="329"/>
        <v>15</v>
      </c>
      <c r="AH316">
        <f t="shared" si="330"/>
        <v>18</v>
      </c>
      <c r="AI316" t="str">
        <f t="shared" si="331"/>
        <v/>
      </c>
      <c r="AJ316" t="str">
        <f t="shared" si="332"/>
        <v/>
      </c>
      <c r="AK316" t="str">
        <f t="shared" si="333"/>
        <v/>
      </c>
      <c r="AL316" t="str">
        <f t="shared" si="334"/>
        <v>3pm-6pm</v>
      </c>
      <c r="AM316" t="str">
        <f t="shared" si="335"/>
        <v>3pm-6pm</v>
      </c>
      <c r="AN316" t="str">
        <f t="shared" si="336"/>
        <v>3pm-6pm</v>
      </c>
      <c r="AO316" t="str">
        <f t="shared" si="337"/>
        <v>3pm-6pm</v>
      </c>
      <c r="AP316" t="str">
        <f t="shared" si="338"/>
        <v>3pm-6pm</v>
      </c>
      <c r="AQ316" t="str">
        <f t="shared" si="339"/>
        <v/>
      </c>
      <c r="AR316" s="2" t="s">
        <v>716</v>
      </c>
      <c r="AV316" s="4" t="s">
        <v>29</v>
      </c>
      <c r="AW316" s="4" t="s">
        <v>29</v>
      </c>
      <c r="AX316" s="8" t="str">
        <f t="shared" si="3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6" t="str">
        <f t="shared" si="341"/>
        <v/>
      </c>
      <c r="AZ316" t="str">
        <f t="shared" si="342"/>
        <v/>
      </c>
      <c r="BA316" t="str">
        <f t="shared" si="343"/>
        <v/>
      </c>
      <c r="BB316" t="str">
        <f t="shared" si="344"/>
        <v/>
      </c>
      <c r="BC316" t="str">
        <f t="shared" si="345"/>
        <v/>
      </c>
      <c r="BD316" t="str">
        <f t="shared" si="346"/>
        <v/>
      </c>
      <c r="BE316" t="str">
        <f t="shared" si="347"/>
        <v xml:space="preserve"> med city</v>
      </c>
      <c r="BF316" t="str">
        <f t="shared" si="348"/>
        <v>City Park</v>
      </c>
      <c r="BG316">
        <v>39.737001999999997</v>
      </c>
      <c r="BH316">
        <v>-104.96260100000001</v>
      </c>
      <c r="BI316" t="str">
        <f t="shared" si="349"/>
        <v>[39.737002,-104.962601],</v>
      </c>
      <c r="BK316" t="str">
        <f t="shared" si="354"/>
        <v/>
      </c>
      <c r="BL316" s="7"/>
    </row>
    <row r="317" spans="2:64" ht="18.75" customHeight="1">
      <c r="B317" t="s">
        <v>163</v>
      </c>
      <c r="C317" t="s">
        <v>297</v>
      </c>
      <c r="E317" t="s">
        <v>1049</v>
      </c>
      <c r="G317" t="s">
        <v>538</v>
      </c>
      <c r="H317" t="s">
        <v>417</v>
      </c>
      <c r="I317" t="s">
        <v>414</v>
      </c>
      <c r="J317" t="s">
        <v>417</v>
      </c>
      <c r="K317" t="s">
        <v>414</v>
      </c>
      <c r="L317" t="s">
        <v>417</v>
      </c>
      <c r="M317" t="s">
        <v>414</v>
      </c>
      <c r="N317" t="s">
        <v>417</v>
      </c>
      <c r="O317" t="s">
        <v>414</v>
      </c>
      <c r="P317" t="s">
        <v>417</v>
      </c>
      <c r="Q317" t="s">
        <v>414</v>
      </c>
      <c r="R317" t="s">
        <v>417</v>
      </c>
      <c r="S317" t="s">
        <v>414</v>
      </c>
      <c r="T317" t="s">
        <v>417</v>
      </c>
      <c r="U317" t="s">
        <v>414</v>
      </c>
      <c r="V317" t="s">
        <v>1079</v>
      </c>
      <c r="W317">
        <f t="shared" si="319"/>
        <v>11</v>
      </c>
      <c r="X317">
        <f t="shared" si="320"/>
        <v>19</v>
      </c>
      <c r="Y317">
        <f t="shared" si="321"/>
        <v>11</v>
      </c>
      <c r="Z317">
        <f t="shared" si="322"/>
        <v>19</v>
      </c>
      <c r="AA317">
        <f t="shared" si="323"/>
        <v>11</v>
      </c>
      <c r="AB317">
        <f t="shared" si="324"/>
        <v>19</v>
      </c>
      <c r="AC317">
        <f t="shared" si="325"/>
        <v>11</v>
      </c>
      <c r="AD317">
        <f t="shared" si="326"/>
        <v>19</v>
      </c>
      <c r="AE317">
        <f t="shared" si="327"/>
        <v>11</v>
      </c>
      <c r="AF317">
        <f t="shared" si="328"/>
        <v>19</v>
      </c>
      <c r="AG317">
        <f t="shared" si="329"/>
        <v>11</v>
      </c>
      <c r="AH317">
        <f t="shared" si="330"/>
        <v>19</v>
      </c>
      <c r="AI317">
        <f t="shared" si="331"/>
        <v>11</v>
      </c>
      <c r="AJ317">
        <f t="shared" si="332"/>
        <v>19</v>
      </c>
      <c r="AK317" t="str">
        <f t="shared" si="333"/>
        <v>11am-7pm</v>
      </c>
      <c r="AL317" t="str">
        <f t="shared" si="334"/>
        <v>11am-7pm</v>
      </c>
      <c r="AM317" t="str">
        <f t="shared" si="335"/>
        <v>11am-7pm</v>
      </c>
      <c r="AN317" t="str">
        <f t="shared" si="336"/>
        <v>11am-7pm</v>
      </c>
      <c r="AO317" t="str">
        <f t="shared" si="337"/>
        <v>11am-7pm</v>
      </c>
      <c r="AP317" t="str">
        <f t="shared" si="338"/>
        <v>11am-7pm</v>
      </c>
      <c r="AQ317" t="str">
        <f t="shared" si="339"/>
        <v>11am-7pm</v>
      </c>
      <c r="AR317" s="10" t="s">
        <v>717</v>
      </c>
      <c r="AV317" t="s">
        <v>28</v>
      </c>
      <c r="AW317" t="s">
        <v>28</v>
      </c>
      <c r="AX317" s="8" t="str">
        <f t="shared" si="3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7" t="str">
        <f t="shared" si="341"/>
        <v/>
      </c>
      <c r="AZ317" t="str">
        <f t="shared" si="342"/>
        <v/>
      </c>
      <c r="BA317" t="str">
        <f t="shared" si="343"/>
        <v/>
      </c>
      <c r="BB317" t="str">
        <f t="shared" si="344"/>
        <v>&lt;img src=@img/drinkicon.png@&gt;</v>
      </c>
      <c r="BC317" t="str">
        <f t="shared" si="345"/>
        <v>&lt;img src=@img/foodicon.png@&gt;</v>
      </c>
      <c r="BD317" t="str">
        <f t="shared" si="346"/>
        <v>&lt;img src=@img/drinkicon.png@&gt;&lt;img src=@img/foodicon.png@&gt;</v>
      </c>
      <c r="BE317" t="str">
        <f t="shared" si="347"/>
        <v>drink food  med Downtown</v>
      </c>
      <c r="BF317" t="str">
        <f t="shared" si="348"/>
        <v>Downtown</v>
      </c>
      <c r="BG317">
        <v>39.742311000000001</v>
      </c>
      <c r="BH317">
        <v>-104.989908</v>
      </c>
      <c r="BI317" t="str">
        <f t="shared" si="349"/>
        <v>[39.742311,-104.989908],</v>
      </c>
      <c r="BK317" t="str">
        <f t="shared" si="354"/>
        <v/>
      </c>
      <c r="BL317" s="7"/>
    </row>
    <row r="318" spans="2:64" ht="18.75" customHeight="1">
      <c r="B318" t="s">
        <v>912</v>
      </c>
      <c r="C318" t="s">
        <v>812</v>
      </c>
      <c r="E318" t="s">
        <v>1049</v>
      </c>
      <c r="G318" s="8" t="s">
        <v>913</v>
      </c>
      <c r="H318">
        <v>1500</v>
      </c>
      <c r="I318">
        <v>1730</v>
      </c>
      <c r="J318">
        <v>1500</v>
      </c>
      <c r="K318">
        <v>1730</v>
      </c>
      <c r="L318">
        <v>1500</v>
      </c>
      <c r="M318">
        <v>1730</v>
      </c>
      <c r="N318">
        <v>1500</v>
      </c>
      <c r="O318">
        <v>1730</v>
      </c>
      <c r="P318">
        <v>1500</v>
      </c>
      <c r="Q318">
        <v>1730</v>
      </c>
      <c r="R318">
        <v>1500</v>
      </c>
      <c r="S318">
        <v>1730</v>
      </c>
      <c r="T318">
        <v>1500</v>
      </c>
      <c r="U318">
        <v>1730</v>
      </c>
      <c r="V318" t="s">
        <v>1014</v>
      </c>
      <c r="W318">
        <f t="shared" si="319"/>
        <v>15</v>
      </c>
      <c r="X318">
        <f t="shared" si="320"/>
        <v>17.3</v>
      </c>
      <c r="Y318">
        <f t="shared" si="321"/>
        <v>15</v>
      </c>
      <c r="Z318">
        <f t="shared" si="322"/>
        <v>17.3</v>
      </c>
      <c r="AA318">
        <f t="shared" si="323"/>
        <v>15</v>
      </c>
      <c r="AB318">
        <f t="shared" si="324"/>
        <v>17.3</v>
      </c>
      <c r="AC318">
        <f t="shared" si="325"/>
        <v>15</v>
      </c>
      <c r="AD318">
        <f t="shared" si="326"/>
        <v>17.3</v>
      </c>
      <c r="AE318">
        <f t="shared" si="327"/>
        <v>15</v>
      </c>
      <c r="AF318">
        <f t="shared" si="328"/>
        <v>17.3</v>
      </c>
      <c r="AG318">
        <f t="shared" si="329"/>
        <v>15</v>
      </c>
      <c r="AH318">
        <f t="shared" si="330"/>
        <v>17.3</v>
      </c>
      <c r="AI318">
        <f t="shared" si="331"/>
        <v>15</v>
      </c>
      <c r="AJ318">
        <f t="shared" si="332"/>
        <v>17.3</v>
      </c>
      <c r="AK318" t="str">
        <f t="shared" si="333"/>
        <v>3pm-5.3pm</v>
      </c>
      <c r="AL318" t="str">
        <f t="shared" si="334"/>
        <v>3pm-5.3pm</v>
      </c>
      <c r="AM318" t="str">
        <f t="shared" si="335"/>
        <v>3pm-5.3pm</v>
      </c>
      <c r="AN318" t="str">
        <f t="shared" si="336"/>
        <v>3pm-5.3pm</v>
      </c>
      <c r="AO318" t="str">
        <f t="shared" si="337"/>
        <v>3pm-5.3pm</v>
      </c>
      <c r="AP318" t="str">
        <f t="shared" si="338"/>
        <v>3pm-5.3pm</v>
      </c>
      <c r="AQ318" t="str">
        <f t="shared" si="339"/>
        <v>3pm-5.3pm</v>
      </c>
      <c r="AR318" t="s">
        <v>1013</v>
      </c>
      <c r="AV318" s="4" t="s">
        <v>28</v>
      </c>
      <c r="AW318" s="4" t="s">
        <v>28</v>
      </c>
      <c r="AX318" s="8" t="str">
        <f t="shared" si="3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8" t="str">
        <f t="shared" si="341"/>
        <v/>
      </c>
      <c r="AZ318" t="str">
        <f t="shared" si="342"/>
        <v/>
      </c>
      <c r="BA318" t="str">
        <f t="shared" si="343"/>
        <v/>
      </c>
      <c r="BB318" t="str">
        <f t="shared" si="344"/>
        <v>&lt;img src=@img/drinkicon.png@&gt;</v>
      </c>
      <c r="BC318" t="str">
        <f t="shared" si="345"/>
        <v>&lt;img src=@img/foodicon.png@&gt;</v>
      </c>
      <c r="BD318" t="str">
        <f t="shared" si="346"/>
        <v>&lt;img src=@img/drinkicon.png@&gt;&lt;img src=@img/foodicon.png@&gt;</v>
      </c>
      <c r="BE318" t="str">
        <f t="shared" si="347"/>
        <v>drink food  med dtc</v>
      </c>
      <c r="BF318" t="str">
        <f t="shared" si="348"/>
        <v>DTC</v>
      </c>
      <c r="BG318">
        <v>39.623742999999997</v>
      </c>
      <c r="BH318">
        <v>-104.890957</v>
      </c>
      <c r="BI318" t="str">
        <f t="shared" si="349"/>
        <v>[39.623743,-104.890957],</v>
      </c>
      <c r="BK318" t="str">
        <f t="shared" si="354"/>
        <v/>
      </c>
    </row>
    <row r="319" spans="2:64" ht="18.75" customHeight="1">
      <c r="B319" t="s">
        <v>256</v>
      </c>
      <c r="C319" t="s">
        <v>297</v>
      </c>
      <c r="E319" t="s">
        <v>1051</v>
      </c>
      <c r="G319" t="s">
        <v>284</v>
      </c>
      <c r="W319" t="str">
        <f t="shared" si="319"/>
        <v/>
      </c>
      <c r="X319" t="str">
        <f t="shared" si="320"/>
        <v/>
      </c>
      <c r="Y319" t="str">
        <f t="shared" si="321"/>
        <v/>
      </c>
      <c r="Z319" t="str">
        <f t="shared" si="322"/>
        <v/>
      </c>
      <c r="AA319" t="str">
        <f t="shared" si="323"/>
        <v/>
      </c>
      <c r="AB319" t="str">
        <f t="shared" si="324"/>
        <v/>
      </c>
      <c r="AC319" t="str">
        <f t="shared" si="325"/>
        <v/>
      </c>
      <c r="AD319" t="str">
        <f t="shared" si="326"/>
        <v/>
      </c>
      <c r="AE319" t="str">
        <f t="shared" si="327"/>
        <v/>
      </c>
      <c r="AF319" t="str">
        <f t="shared" si="328"/>
        <v/>
      </c>
      <c r="AG319" t="str">
        <f t="shared" si="329"/>
        <v/>
      </c>
      <c r="AH319" t="str">
        <f t="shared" si="330"/>
        <v/>
      </c>
      <c r="AI319" t="str">
        <f t="shared" si="331"/>
        <v/>
      </c>
      <c r="AJ319" t="str">
        <f t="shared" si="332"/>
        <v/>
      </c>
      <c r="AK319" t="str">
        <f t="shared" si="333"/>
        <v/>
      </c>
      <c r="AL319" t="str">
        <f t="shared" si="334"/>
        <v/>
      </c>
      <c r="AM319" t="str">
        <f t="shared" si="335"/>
        <v/>
      </c>
      <c r="AN319" t="str">
        <f t="shared" si="336"/>
        <v/>
      </c>
      <c r="AO319" t="str">
        <f t="shared" si="337"/>
        <v/>
      </c>
      <c r="AP319" t="str">
        <f t="shared" si="338"/>
        <v/>
      </c>
      <c r="AQ319" t="str">
        <f t="shared" si="339"/>
        <v/>
      </c>
      <c r="AR319" t="s">
        <v>804</v>
      </c>
      <c r="AS319" t="s">
        <v>408</v>
      </c>
      <c r="AV319" t="s">
        <v>29</v>
      </c>
      <c r="AW319" t="s">
        <v>29</v>
      </c>
      <c r="AX319" s="8" t="str">
        <f t="shared" si="3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9" t="str">
        <f t="shared" si="341"/>
        <v>&lt;img src=@img/outdoor.png@&gt;</v>
      </c>
      <c r="AZ319" t="str">
        <f t="shared" si="342"/>
        <v/>
      </c>
      <c r="BA319" t="str">
        <f t="shared" si="343"/>
        <v/>
      </c>
      <c r="BB319" t="str">
        <f t="shared" si="344"/>
        <v/>
      </c>
      <c r="BC319" t="str">
        <f t="shared" si="345"/>
        <v/>
      </c>
      <c r="BD319" t="str">
        <f t="shared" si="346"/>
        <v>&lt;img src=@img/outdoor.png@&gt;</v>
      </c>
      <c r="BE319" t="str">
        <f t="shared" si="347"/>
        <v>outdoor  low Downtown</v>
      </c>
      <c r="BF319" t="str">
        <f t="shared" si="348"/>
        <v>Downtown</v>
      </c>
      <c r="BG319">
        <v>39.751987</v>
      </c>
      <c r="BH319">
        <v>-104.98714699999999</v>
      </c>
      <c r="BI319" t="str">
        <f t="shared" si="349"/>
        <v>[39.751987,-104.987147],</v>
      </c>
      <c r="BK319" t="str">
        <f t="shared" si="354"/>
        <v/>
      </c>
      <c r="BL319" s="7"/>
    </row>
    <row r="320" spans="2:64" ht="18.75" customHeight="1">
      <c r="B320" t="s">
        <v>164</v>
      </c>
      <c r="C320" t="s">
        <v>308</v>
      </c>
      <c r="E320" t="s">
        <v>1051</v>
      </c>
      <c r="G320" t="s">
        <v>539</v>
      </c>
      <c r="J320" t="s">
        <v>418</v>
      </c>
      <c r="K320" t="s">
        <v>413</v>
      </c>
      <c r="L320" t="s">
        <v>418</v>
      </c>
      <c r="M320" t="s">
        <v>413</v>
      </c>
      <c r="N320" t="s">
        <v>418</v>
      </c>
      <c r="O320" t="s">
        <v>413</v>
      </c>
      <c r="P320" t="s">
        <v>418</v>
      </c>
      <c r="Q320" t="s">
        <v>413</v>
      </c>
      <c r="R320" t="s">
        <v>418</v>
      </c>
      <c r="S320" t="s">
        <v>413</v>
      </c>
      <c r="V320" t="s">
        <v>352</v>
      </c>
      <c r="W320" t="str">
        <f t="shared" si="319"/>
        <v/>
      </c>
      <c r="X320" t="str">
        <f t="shared" si="320"/>
        <v/>
      </c>
      <c r="Y320">
        <f t="shared" si="321"/>
        <v>16</v>
      </c>
      <c r="Z320">
        <f t="shared" si="322"/>
        <v>18</v>
      </c>
      <c r="AA320">
        <f t="shared" si="323"/>
        <v>16</v>
      </c>
      <c r="AB320">
        <f t="shared" si="324"/>
        <v>18</v>
      </c>
      <c r="AC320">
        <f t="shared" si="325"/>
        <v>16</v>
      </c>
      <c r="AD320">
        <f t="shared" si="326"/>
        <v>18</v>
      </c>
      <c r="AE320">
        <f t="shared" si="327"/>
        <v>16</v>
      </c>
      <c r="AF320">
        <f t="shared" si="328"/>
        <v>18</v>
      </c>
      <c r="AG320">
        <f t="shared" si="329"/>
        <v>16</v>
      </c>
      <c r="AH320">
        <f t="shared" si="330"/>
        <v>18</v>
      </c>
      <c r="AI320" t="str">
        <f t="shared" si="331"/>
        <v/>
      </c>
      <c r="AJ320" t="str">
        <f t="shared" si="332"/>
        <v/>
      </c>
      <c r="AK320" t="str">
        <f t="shared" si="333"/>
        <v/>
      </c>
      <c r="AL320" t="str">
        <f t="shared" si="334"/>
        <v>4pm-6pm</v>
      </c>
      <c r="AM320" t="str">
        <f t="shared" si="335"/>
        <v>4pm-6pm</v>
      </c>
      <c r="AN320" t="str">
        <f t="shared" si="336"/>
        <v>4pm-6pm</v>
      </c>
      <c r="AO320" t="str">
        <f t="shared" si="337"/>
        <v>4pm-6pm</v>
      </c>
      <c r="AP320" t="str">
        <f t="shared" si="338"/>
        <v>4pm-6pm</v>
      </c>
      <c r="AQ320" t="str">
        <f t="shared" si="339"/>
        <v/>
      </c>
      <c r="AR320" t="s">
        <v>718</v>
      </c>
      <c r="AV320" t="s">
        <v>28</v>
      </c>
      <c r="AW320" t="s">
        <v>28</v>
      </c>
      <c r="AX320" s="8" t="str">
        <f t="shared" si="3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0" t="str">
        <f t="shared" si="341"/>
        <v/>
      </c>
      <c r="AZ320" t="str">
        <f t="shared" si="342"/>
        <v/>
      </c>
      <c r="BA320" t="str">
        <f t="shared" si="343"/>
        <v/>
      </c>
      <c r="BB320" t="str">
        <f t="shared" si="344"/>
        <v>&lt;img src=@img/drinkicon.png@&gt;</v>
      </c>
      <c r="BC320" t="str">
        <f t="shared" si="345"/>
        <v>&lt;img src=@img/foodicon.png@&gt;</v>
      </c>
      <c r="BD320" t="str">
        <f t="shared" si="346"/>
        <v>&lt;img src=@img/drinkicon.png@&gt;&lt;img src=@img/foodicon.png@&gt;</v>
      </c>
      <c r="BE320" t="str">
        <f t="shared" si="347"/>
        <v>drink food  low Ballpark</v>
      </c>
      <c r="BF320" t="str">
        <f t="shared" si="348"/>
        <v>Ballpark</v>
      </c>
      <c r="BG320">
        <v>39.753321999999997</v>
      </c>
      <c r="BH320">
        <v>-104.991506</v>
      </c>
      <c r="BI320" t="str">
        <f t="shared" si="349"/>
        <v>[39.753322,-104.991506],</v>
      </c>
      <c r="BK320" t="str">
        <f t="shared" si="354"/>
        <v/>
      </c>
      <c r="BL320" s="7"/>
    </row>
  </sheetData>
  <autoFilter ref="C1:C294" xr:uid="{00000000-0009-0000-0000-000000000000}"/>
  <sortState xmlns:xlrd2="http://schemas.microsoft.com/office/spreadsheetml/2017/richdata2" ref="B2:BL317">
    <sortCondition ref="B2:B317"/>
  </sortState>
  <hyperlinks>
    <hyperlink ref="AR214" r:id="rId1" xr:uid="{00000000-0004-0000-0000-000000000000}"/>
    <hyperlink ref="B26" r:id="rId2" display="https://www.yelp.com/biz/backstreet-tavern-and-grill-aurora?osq=Happy+Hour" xr:uid="{00000000-0004-0000-0000-000001000000}"/>
    <hyperlink ref="B137" r:id="rId3" display="https://www.yelp.com/biz/improper-city-denver?osq=Happy+Hour" xr:uid="{00000000-0004-0000-0000-000002000000}"/>
    <hyperlink ref="B187" r:id="rId4" display="https://www.yelp.com/biz/neighbors-denver?osq=Happy+Hour" xr:uid="{00000000-0004-0000-0000-000003000000}"/>
    <hyperlink ref="AR283" r:id="rId5" xr:uid="{00000000-0004-0000-0000-000004000000}"/>
    <hyperlink ref="AR80" r:id="rId6" xr:uid="{00000000-0004-0000-0000-000005000000}"/>
    <hyperlink ref="AR315" r:id="rId7" xr:uid="{00000000-0004-0000-0000-000006000000}"/>
    <hyperlink ref="AR281" r:id="rId8" xr:uid="{00000000-0004-0000-0000-000007000000}"/>
    <hyperlink ref="AR192" r:id="rId9" xr:uid="{00000000-0004-0000-0000-000008000000}"/>
    <hyperlink ref="AR288" r:id="rId10" xr:uid="{00000000-0004-0000-0000-000009000000}"/>
    <hyperlink ref="G54" r:id="rId11" display="https://www.google.com/maps/place/Candlelight+Tavern/@39.709632,-104.9828235,17z/data=!4m5!3m4!1s0x876c7ee345a86e4d:0x6a6cf93c603a839b!8m2!3d39.709632!4d-104.9806348" xr:uid="{00000000-0004-0000-0000-00000A000000}"/>
    <hyperlink ref="AR204" r:id="rId12" tooltip="Osteria Marco" display="http://www.osteriamarco.com/" xr:uid="{00000000-0004-0000-0000-00000B000000}"/>
    <hyperlink ref="AR207" r:id="rId13" tooltip="Park Burger" display="http://parkburger.com/" xr:uid="{00000000-0004-0000-0000-00000C000000}"/>
    <hyperlink ref="AR11" r:id="rId14" tooltip="Acorn" display="http://www.denveracorn.com/" xr:uid="{00000000-0004-0000-0000-00000D000000}"/>
    <hyperlink ref="AR202" r:id="rId15" xr:uid="{00000000-0004-0000-0000-00000E000000}"/>
    <hyperlink ref="AR157" r:id="rId16" xr:uid="{00000000-0004-0000-0000-00000F000000}"/>
    <hyperlink ref="AR141" r:id="rId17" xr:uid="{00000000-0004-0000-0000-000010000000}"/>
    <hyperlink ref="AR89" r:id="rId18" xr:uid="{00000000-0004-0000-0000-000011000000}"/>
    <hyperlink ref="AR123" r:id="rId19" xr:uid="{00000000-0004-0000-0000-000012000000}"/>
    <hyperlink ref="AR125" r:id="rId20" xr:uid="{00000000-0004-0000-0000-000013000000}"/>
    <hyperlink ref="AR2" r:id="rId21" xr:uid="{00000000-0004-0000-0000-000014000000}"/>
    <hyperlink ref="AR148" r:id="rId22" xr:uid="{00000000-0004-0000-0000-000015000000}"/>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1180</v>
      </c>
      <c r="B1" t="s">
        <v>1181</v>
      </c>
      <c r="C1" t="s">
        <v>1182</v>
      </c>
      <c r="D1" t="s">
        <v>1183</v>
      </c>
      <c r="E1" t="s">
        <v>1184</v>
      </c>
      <c r="F1" t="s">
        <v>1185</v>
      </c>
      <c r="G1" t="s">
        <v>1186</v>
      </c>
    </row>
    <row r="2" spans="1:16">
      <c r="A2">
        <v>39.755760000000002</v>
      </c>
      <c r="B2">
        <v>-104.99021</v>
      </c>
      <c r="C2" t="s">
        <v>1130</v>
      </c>
      <c r="D2" t="s">
        <v>1130</v>
      </c>
      <c r="F2" t="s">
        <v>1187</v>
      </c>
      <c r="G2" t="s">
        <v>1188</v>
      </c>
      <c r="J2" t="s">
        <v>1180</v>
      </c>
      <c r="K2" t="s">
        <v>1181</v>
      </c>
      <c r="L2" t="s">
        <v>1182</v>
      </c>
      <c r="M2" t="s">
        <v>1183</v>
      </c>
      <c r="N2" t="s">
        <v>1184</v>
      </c>
      <c r="O2" t="s">
        <v>1185</v>
      </c>
      <c r="P2" t="s">
        <v>1186</v>
      </c>
    </row>
    <row r="3" spans="1:16">
      <c r="A3">
        <v>39.732250000000001</v>
      </c>
      <c r="B3">
        <v>-105.00512999999999</v>
      </c>
      <c r="C3" t="s">
        <v>1134</v>
      </c>
      <c r="D3" t="s">
        <v>1134</v>
      </c>
      <c r="F3" t="s">
        <v>1187</v>
      </c>
      <c r="G3" t="s">
        <v>1188</v>
      </c>
      <c r="J3">
        <v>39.771419999999999</v>
      </c>
      <c r="K3">
        <v>-105.04415</v>
      </c>
      <c r="L3" t="s">
        <v>1246</v>
      </c>
      <c r="M3" t="s">
        <v>1246</v>
      </c>
      <c r="O3" t="s">
        <v>1187</v>
      </c>
      <c r="P3" t="s">
        <v>1188</v>
      </c>
    </row>
    <row r="4" spans="1:16">
      <c r="A4">
        <v>39.754260000000002</v>
      </c>
      <c r="B4">
        <v>-104.99066000000001</v>
      </c>
      <c r="C4" t="s">
        <v>1137</v>
      </c>
      <c r="D4" t="s">
        <v>1189</v>
      </c>
      <c r="F4" t="s">
        <v>1187</v>
      </c>
      <c r="G4" t="s">
        <v>1188</v>
      </c>
      <c r="J4">
        <v>39.769440000000003</v>
      </c>
      <c r="K4">
        <v>-104.97676</v>
      </c>
      <c r="L4" t="s">
        <v>1248</v>
      </c>
      <c r="M4" t="s">
        <v>1256</v>
      </c>
      <c r="O4" t="s">
        <v>1187</v>
      </c>
      <c r="P4" t="s">
        <v>1188</v>
      </c>
    </row>
    <row r="5" spans="1:16">
      <c r="A5">
        <v>39.725490000000001</v>
      </c>
      <c r="B5">
        <v>-104.97929000000001</v>
      </c>
      <c r="C5" t="s">
        <v>1141</v>
      </c>
      <c r="D5" t="s">
        <v>1190</v>
      </c>
      <c r="F5" t="s">
        <v>1187</v>
      </c>
      <c r="G5" t="s">
        <v>1188</v>
      </c>
      <c r="J5">
        <v>39.761319999999998</v>
      </c>
      <c r="K5">
        <v>-104.98376</v>
      </c>
      <c r="L5" t="s">
        <v>1252</v>
      </c>
      <c r="M5" t="s">
        <v>1257</v>
      </c>
      <c r="O5" t="s">
        <v>1187</v>
      </c>
      <c r="P5" t="s">
        <v>1188</v>
      </c>
    </row>
    <row r="6" spans="1:16">
      <c r="A6">
        <v>39.753819999999997</v>
      </c>
      <c r="B6">
        <v>-104.99643</v>
      </c>
      <c r="C6" t="s">
        <v>1144</v>
      </c>
      <c r="D6" t="s">
        <v>1191</v>
      </c>
      <c r="F6" t="s">
        <v>1187</v>
      </c>
      <c r="G6" t="s">
        <v>1188</v>
      </c>
      <c r="J6">
        <v>39.743519999999997</v>
      </c>
      <c r="K6">
        <v>-104.96953999999999</v>
      </c>
      <c r="L6" t="s">
        <v>1253</v>
      </c>
      <c r="M6" t="s">
        <v>1258</v>
      </c>
      <c r="O6" t="s">
        <v>1187</v>
      </c>
      <c r="P6" t="s">
        <v>1188</v>
      </c>
    </row>
    <row r="7" spans="1:16">
      <c r="A7">
        <v>39.709600000000002</v>
      </c>
      <c r="B7">
        <v>-104.98058</v>
      </c>
      <c r="C7" t="s">
        <v>1148</v>
      </c>
      <c r="D7" t="s">
        <v>1192</v>
      </c>
      <c r="F7" t="s">
        <v>1187</v>
      </c>
      <c r="G7" t="s">
        <v>1188</v>
      </c>
      <c r="J7">
        <v>39.753050000000002</v>
      </c>
      <c r="K7">
        <v>-104.99995</v>
      </c>
      <c r="L7" t="s">
        <v>1130</v>
      </c>
      <c r="M7" t="s">
        <v>1130</v>
      </c>
      <c r="O7" t="s">
        <v>1187</v>
      </c>
      <c r="P7" t="s">
        <v>1188</v>
      </c>
    </row>
    <row r="8" spans="1:16">
      <c r="A8">
        <v>39.76211</v>
      </c>
      <c r="B8">
        <v>-105.01622999999999</v>
      </c>
      <c r="C8" t="s">
        <v>1152</v>
      </c>
      <c r="D8" t="s">
        <v>1193</v>
      </c>
      <c r="F8" t="s">
        <v>1187</v>
      </c>
      <c r="G8" t="s">
        <v>1188</v>
      </c>
      <c r="J8">
        <v>39.769440000000003</v>
      </c>
      <c r="K8">
        <v>-104.97676</v>
      </c>
      <c r="L8" t="s">
        <v>1248</v>
      </c>
      <c r="M8" t="s">
        <v>1256</v>
      </c>
      <c r="O8" t="s">
        <v>1187</v>
      </c>
      <c r="P8" t="s">
        <v>1188</v>
      </c>
    </row>
    <row r="9" spans="1:16">
      <c r="A9">
        <v>39.748190000000001</v>
      </c>
      <c r="B9">
        <v>-104.99897</v>
      </c>
      <c r="C9" t="s">
        <v>1155</v>
      </c>
      <c r="D9" t="s">
        <v>1194</v>
      </c>
      <c r="F9" t="s">
        <v>1187</v>
      </c>
      <c r="G9" t="s">
        <v>1188</v>
      </c>
    </row>
    <row r="10" spans="1:16">
      <c r="A10">
        <v>39.759590000000003</v>
      </c>
      <c r="B10">
        <v>-104.98604</v>
      </c>
      <c r="C10" t="s">
        <v>1158</v>
      </c>
      <c r="D10" t="s">
        <v>1195</v>
      </c>
      <c r="F10" t="s">
        <v>1187</v>
      </c>
      <c r="G10" t="s">
        <v>1188</v>
      </c>
    </row>
    <row r="11" spans="1:16">
      <c r="A11">
        <v>39.727409999999999</v>
      </c>
      <c r="B11">
        <v>-104.98388</v>
      </c>
      <c r="C11" t="s">
        <v>1162</v>
      </c>
      <c r="D11" t="s">
        <v>1196</v>
      </c>
      <c r="F11" t="s">
        <v>1187</v>
      </c>
      <c r="G11" t="s">
        <v>1188</v>
      </c>
    </row>
    <row r="12" spans="1:16">
      <c r="A12">
        <v>39.763539999999999</v>
      </c>
      <c r="B12">
        <v>-105.01106</v>
      </c>
      <c r="C12" t="s">
        <v>1168</v>
      </c>
      <c r="D12" t="s">
        <v>1197</v>
      </c>
      <c r="F12" t="s">
        <v>1187</v>
      </c>
      <c r="G12" t="s">
        <v>1188</v>
      </c>
    </row>
    <row r="13" spans="1:16">
      <c r="A13">
        <v>39.768740000000001</v>
      </c>
      <c r="B13">
        <v>-104.9798</v>
      </c>
      <c r="C13" t="s">
        <v>1170</v>
      </c>
      <c r="D13" t="s">
        <v>1170</v>
      </c>
      <c r="F13" t="s">
        <v>1187</v>
      </c>
      <c r="G13" t="s">
        <v>1188</v>
      </c>
    </row>
    <row r="14" spans="1:16">
      <c r="A14">
        <v>39.751339999999999</v>
      </c>
      <c r="B14">
        <v>-105.00048</v>
      </c>
      <c r="C14" t="s">
        <v>1175</v>
      </c>
      <c r="D14" t="s">
        <v>1198</v>
      </c>
      <c r="F14" t="s">
        <v>1187</v>
      </c>
      <c r="G14" t="s">
        <v>1188</v>
      </c>
    </row>
    <row r="15" spans="1:16">
      <c r="A15">
        <v>39.717610000000001</v>
      </c>
      <c r="B15">
        <v>-104.94761</v>
      </c>
      <c r="C15" t="s">
        <v>1177</v>
      </c>
      <c r="D15" t="s">
        <v>1199</v>
      </c>
      <c r="F15" t="s">
        <v>1187</v>
      </c>
      <c r="G15" t="s">
        <v>1188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2019-08-25T01:41:55Z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