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Sheet1!$C$1:$C$284</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X38" i="1" l="1"/>
  <c r="AY38" i="1"/>
  <c r="AZ38" i="1"/>
  <c r="BA38" i="1"/>
  <c r="BB38" i="1"/>
  <c r="BD38" i="1" s="1"/>
  <c r="BC38" i="1"/>
  <c r="BE38" i="1"/>
  <c r="BF38" i="1"/>
  <c r="AX75" i="1"/>
  <c r="AY75" i="1"/>
  <c r="AZ75" i="1"/>
  <c r="BA75" i="1"/>
  <c r="BB75" i="1"/>
  <c r="BC75" i="1"/>
  <c r="BE75" i="1"/>
  <c r="BF75" i="1"/>
  <c r="AX175" i="1"/>
  <c r="AY175" i="1"/>
  <c r="AZ175" i="1"/>
  <c r="BA175" i="1"/>
  <c r="BB175" i="1"/>
  <c r="BC175" i="1"/>
  <c r="BE175" i="1"/>
  <c r="BF175" i="1"/>
  <c r="AX214" i="1"/>
  <c r="AY214" i="1"/>
  <c r="AZ214" i="1"/>
  <c r="BA214" i="1"/>
  <c r="BB214" i="1"/>
  <c r="BD214" i="1" s="1"/>
  <c r="BC214" i="1"/>
  <c r="BE214" i="1"/>
  <c r="BF214" i="1"/>
  <c r="AX241" i="1"/>
  <c r="AY241" i="1"/>
  <c r="AZ241" i="1"/>
  <c r="BA241" i="1"/>
  <c r="BB241" i="1"/>
  <c r="BC241" i="1"/>
  <c r="BE241" i="1"/>
  <c r="BF241" i="1"/>
  <c r="W38" i="1"/>
  <c r="X38" i="1"/>
  <c r="Y38" i="1"/>
  <c r="Z38" i="1"/>
  <c r="AA38" i="1"/>
  <c r="AB38" i="1"/>
  <c r="AC38" i="1"/>
  <c r="AD38" i="1"/>
  <c r="AE38" i="1"/>
  <c r="AF38" i="1"/>
  <c r="AG38" i="1"/>
  <c r="AH38" i="1"/>
  <c r="AI38" i="1"/>
  <c r="AJ38" i="1"/>
  <c r="AK38" i="1"/>
  <c r="AL38" i="1"/>
  <c r="AM38" i="1"/>
  <c r="AN38" i="1"/>
  <c r="AO38" i="1"/>
  <c r="AP38" i="1"/>
  <c r="AQ38" i="1"/>
  <c r="W75" i="1"/>
  <c r="X75" i="1"/>
  <c r="Y75" i="1"/>
  <c r="Z75" i="1"/>
  <c r="AA75" i="1"/>
  <c r="AB75" i="1"/>
  <c r="AC75" i="1"/>
  <c r="AD75" i="1"/>
  <c r="AE75" i="1"/>
  <c r="AF75" i="1"/>
  <c r="AG75" i="1"/>
  <c r="AH75" i="1"/>
  <c r="AI75" i="1"/>
  <c r="AJ75" i="1"/>
  <c r="AK75" i="1"/>
  <c r="AL75" i="1"/>
  <c r="AM75" i="1"/>
  <c r="AN75" i="1"/>
  <c r="AO75" i="1"/>
  <c r="AP75" i="1"/>
  <c r="AQ75" i="1"/>
  <c r="W175" i="1"/>
  <c r="X175" i="1"/>
  <c r="Y175" i="1"/>
  <c r="Z175" i="1"/>
  <c r="AA175" i="1"/>
  <c r="AB175" i="1"/>
  <c r="AC175" i="1"/>
  <c r="AD175" i="1"/>
  <c r="AE175" i="1"/>
  <c r="AF175" i="1"/>
  <c r="AG175" i="1"/>
  <c r="AH175" i="1"/>
  <c r="AI175" i="1"/>
  <c r="AJ175" i="1"/>
  <c r="AK175" i="1"/>
  <c r="AL175" i="1"/>
  <c r="AM175" i="1"/>
  <c r="AN175" i="1"/>
  <c r="AO175" i="1"/>
  <c r="AP175" i="1"/>
  <c r="AQ175" i="1"/>
  <c r="W214" i="1"/>
  <c r="X214" i="1"/>
  <c r="Y214" i="1"/>
  <c r="Z214" i="1"/>
  <c r="AA214" i="1"/>
  <c r="AB214" i="1"/>
  <c r="AC214" i="1"/>
  <c r="AD214" i="1"/>
  <c r="AE214" i="1"/>
  <c r="AF214" i="1"/>
  <c r="AG214" i="1"/>
  <c r="AH214" i="1"/>
  <c r="AI214" i="1"/>
  <c r="AJ214" i="1"/>
  <c r="AK214" i="1"/>
  <c r="AL214" i="1"/>
  <c r="AM214" i="1"/>
  <c r="AN214" i="1"/>
  <c r="AO214" i="1"/>
  <c r="AP214" i="1"/>
  <c r="AQ214" i="1"/>
  <c r="W241" i="1"/>
  <c r="X241" i="1"/>
  <c r="Y241" i="1"/>
  <c r="Z241" i="1"/>
  <c r="AA241" i="1"/>
  <c r="AB241" i="1"/>
  <c r="AC241" i="1"/>
  <c r="AD241" i="1"/>
  <c r="AE241" i="1"/>
  <c r="AF241" i="1"/>
  <c r="AG241" i="1"/>
  <c r="AH241" i="1"/>
  <c r="AI241" i="1"/>
  <c r="AJ241" i="1"/>
  <c r="AK241" i="1"/>
  <c r="AL241" i="1"/>
  <c r="AM241" i="1"/>
  <c r="AN241" i="1"/>
  <c r="AO241" i="1"/>
  <c r="AP241" i="1"/>
  <c r="AQ241" i="1"/>
  <c r="BI38" i="1"/>
  <c r="BI75" i="1"/>
  <c r="BI175" i="1"/>
  <c r="BI214" i="1"/>
  <c r="BI241" i="1"/>
  <c r="BD175" i="1" l="1"/>
  <c r="BD75" i="1"/>
  <c r="BD241" i="1"/>
  <c r="W5" i="1"/>
  <c r="AK5" i="1" s="1"/>
  <c r="X5" i="1"/>
  <c r="Y5" i="1"/>
  <c r="Z5" i="1"/>
  <c r="AA5" i="1"/>
  <c r="AB5" i="1"/>
  <c r="AC5" i="1"/>
  <c r="AN5" i="1" s="1"/>
  <c r="AD5" i="1"/>
  <c r="AE5" i="1"/>
  <c r="AO5" i="1" s="1"/>
  <c r="AF5" i="1"/>
  <c r="AG5" i="1"/>
  <c r="AH5" i="1"/>
  <c r="AI5" i="1"/>
  <c r="AQ5" i="1" s="1"/>
  <c r="AJ5" i="1"/>
  <c r="AL5" i="1"/>
  <c r="AX5" i="1"/>
  <c r="AY5" i="1"/>
  <c r="AZ5" i="1"/>
  <c r="BA5" i="1"/>
  <c r="BB5" i="1"/>
  <c r="BC5" i="1"/>
  <c r="BE5" i="1"/>
  <c r="BF5" i="1"/>
  <c r="BI5" i="1"/>
  <c r="AP5" i="1" l="1"/>
  <c r="AM5" i="1"/>
  <c r="BD5" i="1"/>
  <c r="BI217" i="1"/>
  <c r="AX217" i="1"/>
  <c r="AY217" i="1"/>
  <c r="AZ217" i="1"/>
  <c r="BA217" i="1"/>
  <c r="BB217" i="1"/>
  <c r="BC217" i="1"/>
  <c r="BE217" i="1"/>
  <c r="W217" i="1"/>
  <c r="X217" i="1"/>
  <c r="Y217" i="1"/>
  <c r="Z217" i="1"/>
  <c r="AA217" i="1"/>
  <c r="AB217" i="1"/>
  <c r="AC217" i="1"/>
  <c r="AD217" i="1"/>
  <c r="AE217" i="1"/>
  <c r="AF217" i="1"/>
  <c r="AG217" i="1"/>
  <c r="AH217" i="1"/>
  <c r="AI217" i="1"/>
  <c r="AJ217" i="1"/>
  <c r="AK217" i="1"/>
  <c r="AL217" i="1"/>
  <c r="AM217" i="1"/>
  <c r="AN217" i="1"/>
  <c r="AO217" i="1"/>
  <c r="AP217" i="1"/>
  <c r="AQ217" i="1"/>
  <c r="BF217" i="1"/>
  <c r="BD217" i="1" l="1"/>
  <c r="AY71" i="1"/>
  <c r="AZ71" i="1"/>
  <c r="BA71" i="1"/>
  <c r="BB71" i="1"/>
  <c r="BC71" i="1"/>
  <c r="BE71" i="1"/>
  <c r="BF71" i="1"/>
  <c r="BI71" i="1"/>
  <c r="AX71" i="1"/>
  <c r="W71" i="1"/>
  <c r="AK71" i="1" s="1"/>
  <c r="X71" i="1"/>
  <c r="Y71" i="1"/>
  <c r="Z71" i="1"/>
  <c r="AA71" i="1"/>
  <c r="AB71" i="1"/>
  <c r="AM71" i="1" s="1"/>
  <c r="AC71" i="1"/>
  <c r="AN71" i="1" s="1"/>
  <c r="AD71" i="1"/>
  <c r="AE71" i="1"/>
  <c r="AF71" i="1"/>
  <c r="AG71" i="1"/>
  <c r="AH71" i="1"/>
  <c r="AI71" i="1"/>
  <c r="AJ71" i="1"/>
  <c r="AQ71" i="1" s="1"/>
  <c r="AL71" i="1"/>
  <c r="AO71" i="1" l="1"/>
  <c r="AP71" i="1"/>
  <c r="BD71" i="1"/>
  <c r="AY3" i="1"/>
  <c r="AZ3" i="1"/>
  <c r="BA3" i="1"/>
  <c r="BB3" i="1"/>
  <c r="BC3" i="1"/>
  <c r="BE3" i="1"/>
  <c r="BF3" i="1"/>
  <c r="AY4" i="1"/>
  <c r="AZ4" i="1"/>
  <c r="BA4" i="1"/>
  <c r="BB4" i="1"/>
  <c r="BC4" i="1"/>
  <c r="BE4" i="1"/>
  <c r="BF4"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2" i="1"/>
  <c r="AZ72" i="1"/>
  <c r="BA72" i="1"/>
  <c r="BB72" i="1"/>
  <c r="BC72" i="1"/>
  <c r="BE72" i="1"/>
  <c r="BF72" i="1"/>
  <c r="AY73" i="1"/>
  <c r="AZ73" i="1"/>
  <c r="BA73" i="1"/>
  <c r="BB73" i="1"/>
  <c r="BC73" i="1"/>
  <c r="BE73" i="1"/>
  <c r="BF73" i="1"/>
  <c r="AY74" i="1"/>
  <c r="AZ74" i="1"/>
  <c r="BA74" i="1"/>
  <c r="BB74" i="1"/>
  <c r="BC74" i="1"/>
  <c r="BE74" i="1"/>
  <c r="BF74"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5" i="1"/>
  <c r="AZ215" i="1"/>
  <c r="BA215" i="1"/>
  <c r="BB215" i="1"/>
  <c r="BC215" i="1"/>
  <c r="BE215" i="1"/>
  <c r="BF215" i="1"/>
  <c r="AY216" i="1"/>
  <c r="AZ216" i="1"/>
  <c r="BA216" i="1"/>
  <c r="BB216" i="1"/>
  <c r="BC216" i="1"/>
  <c r="BE216" i="1"/>
  <c r="BF216"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X3" i="1"/>
  <c r="AX4"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2" i="1"/>
  <c r="AX73" i="1"/>
  <c r="AX74"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5" i="1"/>
  <c r="AX216"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W3" i="1"/>
  <c r="X3" i="1"/>
  <c r="Y3" i="1"/>
  <c r="Z3" i="1"/>
  <c r="AA3" i="1"/>
  <c r="AB3" i="1"/>
  <c r="AC3" i="1"/>
  <c r="AD3" i="1"/>
  <c r="AE3" i="1"/>
  <c r="AF3" i="1"/>
  <c r="AG3" i="1"/>
  <c r="AH3" i="1"/>
  <c r="AI3" i="1"/>
  <c r="AJ3" i="1"/>
  <c r="AK3" i="1"/>
  <c r="AQ3" i="1"/>
  <c r="W4" i="1"/>
  <c r="X4" i="1"/>
  <c r="Y4" i="1"/>
  <c r="Z4" i="1"/>
  <c r="AA4" i="1"/>
  <c r="AB4" i="1"/>
  <c r="AC4" i="1"/>
  <c r="AN4" i="1" s="1"/>
  <c r="AD4" i="1"/>
  <c r="AE4" i="1"/>
  <c r="AF4" i="1"/>
  <c r="AG4" i="1"/>
  <c r="AH4" i="1"/>
  <c r="AI4" i="1"/>
  <c r="AJ4" i="1"/>
  <c r="W6" i="1"/>
  <c r="X6" i="1"/>
  <c r="Y6" i="1"/>
  <c r="Z6" i="1"/>
  <c r="AA6" i="1"/>
  <c r="AB6" i="1"/>
  <c r="AC6" i="1"/>
  <c r="AD6" i="1"/>
  <c r="AE6" i="1"/>
  <c r="AF6" i="1"/>
  <c r="AG6" i="1"/>
  <c r="AH6" i="1"/>
  <c r="AI6" i="1"/>
  <c r="AJ6" i="1"/>
  <c r="AK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AK8" i="1"/>
  <c r="AL8" i="1"/>
  <c r="AM8" i="1"/>
  <c r="AN8" i="1"/>
  <c r="AO8" i="1"/>
  <c r="AP8" i="1"/>
  <c r="AQ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AK11" i="1"/>
  <c r="AQ11" i="1"/>
  <c r="W12" i="1"/>
  <c r="X12" i="1"/>
  <c r="Y12" i="1"/>
  <c r="Z12" i="1"/>
  <c r="AA12" i="1"/>
  <c r="AB12" i="1"/>
  <c r="AC12" i="1"/>
  <c r="AD12" i="1"/>
  <c r="AE12" i="1"/>
  <c r="AF12" i="1"/>
  <c r="AG12" i="1"/>
  <c r="AH12" i="1"/>
  <c r="AI12" i="1"/>
  <c r="AJ12" i="1"/>
  <c r="AK12" i="1"/>
  <c r="AL12" i="1"/>
  <c r="AM12" i="1"/>
  <c r="AN12" i="1"/>
  <c r="AO12" i="1"/>
  <c r="AP12" i="1"/>
  <c r="AQ12" i="1"/>
  <c r="W13" i="1"/>
  <c r="X13" i="1"/>
  <c r="Y13" i="1"/>
  <c r="Z13" i="1"/>
  <c r="AA13" i="1"/>
  <c r="AB13" i="1"/>
  <c r="AC13" i="1"/>
  <c r="AD13" i="1"/>
  <c r="AE13" i="1"/>
  <c r="AF13" i="1"/>
  <c r="AG13" i="1"/>
  <c r="AH13" i="1"/>
  <c r="AI13" i="1"/>
  <c r="AJ13" i="1"/>
  <c r="AQ13" i="1" s="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J17" i="1"/>
  <c r="AK17" i="1"/>
  <c r="AL17" i="1"/>
  <c r="AM17" i="1"/>
  <c r="AN17" i="1"/>
  <c r="AO17" i="1"/>
  <c r="AP17" i="1"/>
  <c r="AQ17" i="1"/>
  <c r="W18" i="1"/>
  <c r="X18" i="1"/>
  <c r="Y18" i="1"/>
  <c r="Z18" i="1"/>
  <c r="AA18" i="1"/>
  <c r="AB18" i="1"/>
  <c r="AC18" i="1"/>
  <c r="AD18" i="1"/>
  <c r="AE18" i="1"/>
  <c r="AF18" i="1"/>
  <c r="AG18" i="1"/>
  <c r="AH18" i="1"/>
  <c r="AP18" i="1" s="1"/>
  <c r="AI18" i="1"/>
  <c r="AJ18" i="1"/>
  <c r="W19" i="1"/>
  <c r="X19" i="1"/>
  <c r="Y19" i="1"/>
  <c r="Z19" i="1"/>
  <c r="AA19" i="1"/>
  <c r="AB19" i="1"/>
  <c r="AC19" i="1"/>
  <c r="AD19" i="1"/>
  <c r="AE19" i="1"/>
  <c r="AF19" i="1"/>
  <c r="AG19" i="1"/>
  <c r="AH19" i="1"/>
  <c r="AI19" i="1"/>
  <c r="AJ19" i="1"/>
  <c r="AK19" i="1"/>
  <c r="AL19" i="1"/>
  <c r="AM19" i="1"/>
  <c r="AN19" i="1"/>
  <c r="AO19" i="1"/>
  <c r="AP19" i="1"/>
  <c r="AQ19" i="1"/>
  <c r="W20" i="1"/>
  <c r="X20" i="1"/>
  <c r="Y20" i="1"/>
  <c r="Z20" i="1"/>
  <c r="AA20" i="1"/>
  <c r="AB20" i="1"/>
  <c r="AC20" i="1"/>
  <c r="AD20" i="1"/>
  <c r="AE20" i="1"/>
  <c r="AF20" i="1"/>
  <c r="AG20" i="1"/>
  <c r="AH20" i="1"/>
  <c r="AI20" i="1"/>
  <c r="AJ20" i="1"/>
  <c r="W21" i="1"/>
  <c r="X21" i="1"/>
  <c r="Y21" i="1"/>
  <c r="Z21" i="1"/>
  <c r="AA21" i="1"/>
  <c r="AB21" i="1"/>
  <c r="AM21" i="1" s="1"/>
  <c r="AC21" i="1"/>
  <c r="AD21" i="1"/>
  <c r="AE21" i="1"/>
  <c r="AF21" i="1"/>
  <c r="AG21" i="1"/>
  <c r="AH21" i="1"/>
  <c r="AI21" i="1"/>
  <c r="AJ21" i="1"/>
  <c r="W22" i="1"/>
  <c r="X22" i="1"/>
  <c r="Y22" i="1"/>
  <c r="Z22" i="1"/>
  <c r="AL22" i="1" s="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W24" i="1"/>
  <c r="X24" i="1"/>
  <c r="Y24" i="1"/>
  <c r="Z24" i="1"/>
  <c r="AA24" i="1"/>
  <c r="AB24" i="1"/>
  <c r="AC24" i="1"/>
  <c r="AD24" i="1"/>
  <c r="AE24" i="1"/>
  <c r="AF24" i="1"/>
  <c r="AG24" i="1"/>
  <c r="AH24" i="1"/>
  <c r="AI24" i="1"/>
  <c r="AJ24" i="1"/>
  <c r="AK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AK26" i="1"/>
  <c r="AQ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AK32" i="1"/>
  <c r="AQ32" i="1"/>
  <c r="W33" i="1"/>
  <c r="X33" i="1"/>
  <c r="Y33" i="1"/>
  <c r="Z33" i="1"/>
  <c r="AA33" i="1"/>
  <c r="AB33" i="1"/>
  <c r="AC33" i="1"/>
  <c r="AD33" i="1"/>
  <c r="AE33" i="1"/>
  <c r="AF33" i="1"/>
  <c r="AG33" i="1"/>
  <c r="AH33" i="1"/>
  <c r="AI33" i="1"/>
  <c r="AJ33" i="1"/>
  <c r="AK33" i="1"/>
  <c r="AQ33" i="1"/>
  <c r="W34" i="1"/>
  <c r="X34" i="1"/>
  <c r="Y34" i="1"/>
  <c r="Z34" i="1"/>
  <c r="AA34" i="1"/>
  <c r="AB34" i="1"/>
  <c r="AC34" i="1"/>
  <c r="AD34" i="1"/>
  <c r="AE34" i="1"/>
  <c r="AF34" i="1"/>
  <c r="AG34" i="1"/>
  <c r="AH34" i="1"/>
  <c r="AI34" i="1"/>
  <c r="AJ34" i="1"/>
  <c r="AK34" i="1"/>
  <c r="AQ34" i="1"/>
  <c r="W35" i="1"/>
  <c r="X35" i="1"/>
  <c r="Y35" i="1"/>
  <c r="Z35" i="1"/>
  <c r="AA35" i="1"/>
  <c r="AB35" i="1"/>
  <c r="AC35" i="1"/>
  <c r="AD35" i="1"/>
  <c r="AE35" i="1"/>
  <c r="AF35" i="1"/>
  <c r="AG35" i="1"/>
  <c r="AH35" i="1"/>
  <c r="AI35" i="1"/>
  <c r="AJ35" i="1"/>
  <c r="AK35" i="1"/>
  <c r="AQ35" i="1"/>
  <c r="W36" i="1"/>
  <c r="X36" i="1"/>
  <c r="Y36" i="1"/>
  <c r="Z36" i="1"/>
  <c r="AA36" i="1"/>
  <c r="AB36" i="1"/>
  <c r="AC36" i="1"/>
  <c r="AD36" i="1"/>
  <c r="AE36" i="1"/>
  <c r="AF36" i="1"/>
  <c r="AG36" i="1"/>
  <c r="AH36" i="1"/>
  <c r="AI36" i="1"/>
  <c r="AJ36" i="1"/>
  <c r="AK36" i="1"/>
  <c r="AP36" i="1"/>
  <c r="AQ36" i="1"/>
  <c r="W37" i="1"/>
  <c r="X37" i="1"/>
  <c r="Y37" i="1"/>
  <c r="Z37" i="1"/>
  <c r="AA37" i="1"/>
  <c r="AB37" i="1"/>
  <c r="AC37" i="1"/>
  <c r="AD37" i="1"/>
  <c r="AE37" i="1"/>
  <c r="AF37" i="1"/>
  <c r="AG37" i="1"/>
  <c r="AH37" i="1"/>
  <c r="AI37" i="1"/>
  <c r="AJ37" i="1"/>
  <c r="W39" i="1"/>
  <c r="X39" i="1"/>
  <c r="Y39" i="1"/>
  <c r="Z39" i="1"/>
  <c r="AA39" i="1"/>
  <c r="AB39" i="1"/>
  <c r="AC39" i="1"/>
  <c r="AD39" i="1"/>
  <c r="AE39" i="1"/>
  <c r="AF39" i="1"/>
  <c r="AG39" i="1"/>
  <c r="AH39" i="1"/>
  <c r="AI39" i="1"/>
  <c r="AJ39" i="1"/>
  <c r="AQ39" i="1" s="1"/>
  <c r="AK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X42" i="1"/>
  <c r="Y42" i="1"/>
  <c r="Z42" i="1"/>
  <c r="AA42" i="1"/>
  <c r="AB42" i="1"/>
  <c r="AC42" i="1"/>
  <c r="AD42" i="1"/>
  <c r="AE42" i="1"/>
  <c r="AF42" i="1"/>
  <c r="AG42" i="1"/>
  <c r="AH42" i="1"/>
  <c r="AI42" i="1"/>
  <c r="AJ42" i="1"/>
  <c r="AK42" i="1"/>
  <c r="AL42" i="1"/>
  <c r="AM42" i="1"/>
  <c r="AN42" i="1"/>
  <c r="AO42" i="1"/>
  <c r="AP42" i="1"/>
  <c r="AQ42" i="1"/>
  <c r="W43" i="1"/>
  <c r="X43" i="1"/>
  <c r="Y43" i="1"/>
  <c r="Z43" i="1"/>
  <c r="AA43" i="1"/>
  <c r="AB43" i="1"/>
  <c r="AC43" i="1"/>
  <c r="AD43" i="1"/>
  <c r="AE43" i="1"/>
  <c r="AF43" i="1"/>
  <c r="AG43" i="1"/>
  <c r="AH43" i="1"/>
  <c r="AI43" i="1"/>
  <c r="AJ43" i="1"/>
  <c r="AK43" i="1"/>
  <c r="AL43" i="1"/>
  <c r="AM43" i="1"/>
  <c r="AN43" i="1"/>
  <c r="AO43" i="1"/>
  <c r="AP43" i="1"/>
  <c r="AQ43" i="1"/>
  <c r="W44" i="1"/>
  <c r="X44" i="1"/>
  <c r="Y44" i="1"/>
  <c r="Z44" i="1"/>
  <c r="AA44" i="1"/>
  <c r="AB44" i="1"/>
  <c r="AC44" i="1"/>
  <c r="AD44" i="1"/>
  <c r="AE44" i="1"/>
  <c r="AF44" i="1"/>
  <c r="AG44" i="1"/>
  <c r="AH44" i="1"/>
  <c r="AI44" i="1"/>
  <c r="AJ44" i="1"/>
  <c r="W45" i="1"/>
  <c r="X45" i="1"/>
  <c r="Y45" i="1"/>
  <c r="Z45" i="1"/>
  <c r="AA45" i="1"/>
  <c r="AB45" i="1"/>
  <c r="AC45" i="1"/>
  <c r="AD45" i="1"/>
  <c r="AE45" i="1"/>
  <c r="AF45" i="1"/>
  <c r="AG45" i="1"/>
  <c r="AH45" i="1"/>
  <c r="AI45" i="1"/>
  <c r="AJ45" i="1"/>
  <c r="W46" i="1"/>
  <c r="X46" i="1"/>
  <c r="Y46" i="1"/>
  <c r="AL46" i="1" s="1"/>
  <c r="Z46" i="1"/>
  <c r="AA46" i="1"/>
  <c r="AB46" i="1"/>
  <c r="AC46" i="1"/>
  <c r="AD46" i="1"/>
  <c r="AE46" i="1"/>
  <c r="AF46" i="1"/>
  <c r="AG46" i="1"/>
  <c r="AH46" i="1"/>
  <c r="AI46" i="1"/>
  <c r="AJ46" i="1"/>
  <c r="AK46" i="1"/>
  <c r="AQ46" i="1"/>
  <c r="W47" i="1"/>
  <c r="X47" i="1"/>
  <c r="Y47" i="1"/>
  <c r="Z47" i="1"/>
  <c r="AA47" i="1"/>
  <c r="AB47" i="1"/>
  <c r="AC47" i="1"/>
  <c r="AD47" i="1"/>
  <c r="AE47" i="1"/>
  <c r="AF47" i="1"/>
  <c r="AG47" i="1"/>
  <c r="AH47" i="1"/>
  <c r="AI47" i="1"/>
  <c r="AJ47" i="1"/>
  <c r="W48" i="1"/>
  <c r="X48" i="1"/>
  <c r="Y48" i="1"/>
  <c r="Z48" i="1"/>
  <c r="AA48" i="1"/>
  <c r="AB48" i="1"/>
  <c r="AC48" i="1"/>
  <c r="AD48" i="1"/>
  <c r="AE48" i="1"/>
  <c r="AF48" i="1"/>
  <c r="AG48" i="1"/>
  <c r="AH48" i="1"/>
  <c r="AI48" i="1"/>
  <c r="AJ48" i="1"/>
  <c r="AK48" i="1"/>
  <c r="AQ48" i="1"/>
  <c r="W49" i="1"/>
  <c r="X49" i="1"/>
  <c r="Y49" i="1"/>
  <c r="Z49" i="1"/>
  <c r="AA49" i="1"/>
  <c r="AB49" i="1"/>
  <c r="AC49" i="1"/>
  <c r="AD49" i="1"/>
  <c r="AE49" i="1"/>
  <c r="AF49" i="1"/>
  <c r="AG49" i="1"/>
  <c r="AH49" i="1"/>
  <c r="AI49" i="1"/>
  <c r="AJ49" i="1"/>
  <c r="AK49" i="1"/>
  <c r="AQ49"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L51" i="1"/>
  <c r="W52" i="1"/>
  <c r="X52" i="1"/>
  <c r="Y52" i="1"/>
  <c r="Z52" i="1"/>
  <c r="AA52" i="1"/>
  <c r="AB52" i="1"/>
  <c r="AC52" i="1"/>
  <c r="AD52" i="1"/>
  <c r="AE52" i="1"/>
  <c r="AF52" i="1"/>
  <c r="AG52" i="1"/>
  <c r="AH52" i="1"/>
  <c r="AI52" i="1"/>
  <c r="AJ52" i="1"/>
  <c r="AK52" i="1"/>
  <c r="AQ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W59" i="1"/>
  <c r="X59" i="1"/>
  <c r="Y59" i="1"/>
  <c r="AL59" i="1" s="1"/>
  <c r="Z59" i="1"/>
  <c r="AA59" i="1"/>
  <c r="AB59" i="1"/>
  <c r="AC59" i="1"/>
  <c r="AD59" i="1"/>
  <c r="AE59" i="1"/>
  <c r="AF59" i="1"/>
  <c r="AG59" i="1"/>
  <c r="AH59" i="1"/>
  <c r="AI59" i="1"/>
  <c r="AJ59" i="1"/>
  <c r="AK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AK62" i="1"/>
  <c r="AQ62"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W68" i="1"/>
  <c r="X68" i="1"/>
  <c r="Y68" i="1"/>
  <c r="AL68" i="1" s="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L69" i="1"/>
  <c r="AM69" i="1"/>
  <c r="AN69" i="1"/>
  <c r="AO69" i="1"/>
  <c r="AP69" i="1"/>
  <c r="AQ69" i="1"/>
  <c r="W70" i="1"/>
  <c r="X70" i="1"/>
  <c r="Y70" i="1"/>
  <c r="Z70" i="1"/>
  <c r="AA70" i="1"/>
  <c r="AB70" i="1"/>
  <c r="AC70" i="1"/>
  <c r="AD70" i="1"/>
  <c r="AE70" i="1"/>
  <c r="AF70" i="1"/>
  <c r="AG70" i="1"/>
  <c r="AH70" i="1"/>
  <c r="AI70" i="1"/>
  <c r="AJ70" i="1"/>
  <c r="AK70" i="1"/>
  <c r="AQ70" i="1"/>
  <c r="W72" i="1"/>
  <c r="X72" i="1"/>
  <c r="Y72" i="1"/>
  <c r="Z72" i="1"/>
  <c r="AA72" i="1"/>
  <c r="AB72" i="1"/>
  <c r="AC72" i="1"/>
  <c r="AD72" i="1"/>
  <c r="AE72" i="1"/>
  <c r="AF72" i="1"/>
  <c r="AG72" i="1"/>
  <c r="AH72" i="1"/>
  <c r="AI72" i="1"/>
  <c r="AJ72" i="1"/>
  <c r="AK72" i="1"/>
  <c r="AL72" i="1"/>
  <c r="AM72" i="1"/>
  <c r="AN72" i="1"/>
  <c r="AO72" i="1"/>
  <c r="AP72" i="1"/>
  <c r="AQ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AK74" i="1"/>
  <c r="AQ74"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Z82" i="1"/>
  <c r="AA82" i="1"/>
  <c r="AB82" i="1"/>
  <c r="AC82" i="1"/>
  <c r="AD82" i="1"/>
  <c r="AE82" i="1"/>
  <c r="AF82" i="1"/>
  <c r="AG82" i="1"/>
  <c r="AH82" i="1"/>
  <c r="AI82" i="1"/>
  <c r="AJ82" i="1"/>
  <c r="AL82" i="1"/>
  <c r="W83" i="1"/>
  <c r="X83" i="1"/>
  <c r="Y83" i="1"/>
  <c r="Z83" i="1"/>
  <c r="AA83" i="1"/>
  <c r="AB83" i="1"/>
  <c r="AC83" i="1"/>
  <c r="AD83" i="1"/>
  <c r="AE83" i="1"/>
  <c r="AF83" i="1"/>
  <c r="AG83" i="1"/>
  <c r="AP83" i="1" s="1"/>
  <c r="AH83" i="1"/>
  <c r="AI83" i="1"/>
  <c r="AJ83" i="1"/>
  <c r="AK83" i="1"/>
  <c r="AQ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AK85" i="1"/>
  <c r="AQ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W88" i="1"/>
  <c r="X88" i="1"/>
  <c r="Y88" i="1"/>
  <c r="Z88" i="1"/>
  <c r="AA88" i="1"/>
  <c r="AB88" i="1"/>
  <c r="AC88" i="1"/>
  <c r="AD88" i="1"/>
  <c r="AE88" i="1"/>
  <c r="AF88" i="1"/>
  <c r="AG88" i="1"/>
  <c r="AH88" i="1"/>
  <c r="AI88" i="1"/>
  <c r="AJ88" i="1"/>
  <c r="W89" i="1"/>
  <c r="X89" i="1"/>
  <c r="Y89" i="1"/>
  <c r="Z89" i="1"/>
  <c r="AA89" i="1"/>
  <c r="AB89" i="1"/>
  <c r="AC89" i="1"/>
  <c r="AD89" i="1"/>
  <c r="AE89" i="1"/>
  <c r="AF89" i="1"/>
  <c r="AG89" i="1"/>
  <c r="AH89" i="1"/>
  <c r="AI89" i="1"/>
  <c r="AJ89" i="1"/>
  <c r="AK89" i="1"/>
  <c r="AL89" i="1"/>
  <c r="AM89" i="1"/>
  <c r="AO89" i="1"/>
  <c r="AP89" i="1"/>
  <c r="AQ89" i="1"/>
  <c r="W90" i="1"/>
  <c r="X90" i="1"/>
  <c r="Y90" i="1"/>
  <c r="Z90" i="1"/>
  <c r="AA90" i="1"/>
  <c r="AB90" i="1"/>
  <c r="AC90" i="1"/>
  <c r="AD90" i="1"/>
  <c r="AE90" i="1"/>
  <c r="AF90" i="1"/>
  <c r="AG90" i="1"/>
  <c r="AH90" i="1"/>
  <c r="AI90" i="1"/>
  <c r="AJ90" i="1"/>
  <c r="W91" i="1"/>
  <c r="X91" i="1"/>
  <c r="Y91" i="1"/>
  <c r="Z91" i="1"/>
  <c r="AA91" i="1"/>
  <c r="AB91" i="1"/>
  <c r="AC91" i="1"/>
  <c r="AD91" i="1"/>
  <c r="AE91" i="1"/>
  <c r="AF91" i="1"/>
  <c r="AG91" i="1"/>
  <c r="AH91" i="1"/>
  <c r="AI91" i="1"/>
  <c r="AJ91" i="1"/>
  <c r="AK91" i="1"/>
  <c r="AL91" i="1"/>
  <c r="AM91" i="1"/>
  <c r="AN91" i="1"/>
  <c r="AO91" i="1"/>
  <c r="AP91" i="1"/>
  <c r="AQ91"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AK93" i="1"/>
  <c r="AL93" i="1"/>
  <c r="AM93" i="1"/>
  <c r="AN93" i="1"/>
  <c r="AO93" i="1"/>
  <c r="AP93" i="1"/>
  <c r="AQ93" i="1"/>
  <c r="W94" i="1"/>
  <c r="X94" i="1"/>
  <c r="Y94" i="1"/>
  <c r="Z94" i="1"/>
  <c r="AA94" i="1"/>
  <c r="AB94" i="1"/>
  <c r="AC94" i="1"/>
  <c r="AD94" i="1"/>
  <c r="AE94" i="1"/>
  <c r="AF94" i="1"/>
  <c r="AG94" i="1"/>
  <c r="AH94" i="1"/>
  <c r="AI94" i="1"/>
  <c r="AJ94" i="1"/>
  <c r="AK94" i="1"/>
  <c r="AL94" i="1"/>
  <c r="AM94" i="1"/>
  <c r="AN94" i="1"/>
  <c r="AO94" i="1"/>
  <c r="AP94" i="1"/>
  <c r="AQ94" i="1"/>
  <c r="W95" i="1"/>
  <c r="X95" i="1"/>
  <c r="Y95" i="1"/>
  <c r="Z95" i="1"/>
  <c r="AA95" i="1"/>
  <c r="AB95" i="1"/>
  <c r="AC95" i="1"/>
  <c r="AD95" i="1"/>
  <c r="AN95" i="1" s="1"/>
  <c r="AE95" i="1"/>
  <c r="AF95" i="1"/>
  <c r="AG95" i="1"/>
  <c r="AH95" i="1"/>
  <c r="AI95" i="1"/>
  <c r="AJ95" i="1"/>
  <c r="W96" i="1"/>
  <c r="X96" i="1"/>
  <c r="Y96" i="1"/>
  <c r="Z96" i="1"/>
  <c r="AA96" i="1"/>
  <c r="AB96" i="1"/>
  <c r="AC96" i="1"/>
  <c r="AD96" i="1"/>
  <c r="AE96" i="1"/>
  <c r="AF96" i="1"/>
  <c r="AG96" i="1"/>
  <c r="AH96" i="1"/>
  <c r="AI96" i="1"/>
  <c r="AJ96" i="1"/>
  <c r="AK96" i="1"/>
  <c r="AL96" i="1"/>
  <c r="AQ96" i="1"/>
  <c r="W97" i="1"/>
  <c r="X97" i="1"/>
  <c r="Y97" i="1"/>
  <c r="Z97" i="1"/>
  <c r="AA97" i="1"/>
  <c r="AB97" i="1"/>
  <c r="AC97" i="1"/>
  <c r="AD97" i="1"/>
  <c r="AE97" i="1"/>
  <c r="AF97" i="1"/>
  <c r="AG97" i="1"/>
  <c r="AH97" i="1"/>
  <c r="AI97" i="1"/>
  <c r="AJ97" i="1"/>
  <c r="W98" i="1"/>
  <c r="X98" i="1"/>
  <c r="Y98" i="1"/>
  <c r="Z98" i="1"/>
  <c r="AA98" i="1"/>
  <c r="AB98" i="1"/>
  <c r="AC98" i="1"/>
  <c r="AN98" i="1" s="1"/>
  <c r="AD98" i="1"/>
  <c r="AE98" i="1"/>
  <c r="AF98" i="1"/>
  <c r="AG98" i="1"/>
  <c r="AH98" i="1"/>
  <c r="AI98" i="1"/>
  <c r="AJ98" i="1"/>
  <c r="AK98" i="1"/>
  <c r="AQ98" i="1"/>
  <c r="W99" i="1"/>
  <c r="X99" i="1"/>
  <c r="Y99" i="1"/>
  <c r="Z99" i="1"/>
  <c r="AA99" i="1"/>
  <c r="AB99" i="1"/>
  <c r="AC99" i="1"/>
  <c r="AD99" i="1"/>
  <c r="AE99" i="1"/>
  <c r="AF99" i="1"/>
  <c r="AG99" i="1"/>
  <c r="AH99" i="1"/>
  <c r="AI99" i="1"/>
  <c r="AJ99" i="1"/>
  <c r="AK99" i="1"/>
  <c r="AL99" i="1"/>
  <c r="AM99" i="1"/>
  <c r="AN99" i="1"/>
  <c r="AO99" i="1"/>
  <c r="AP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N101" i="1"/>
  <c r="AO101" i="1"/>
  <c r="AP101" i="1"/>
  <c r="AQ101" i="1"/>
  <c r="W102" i="1"/>
  <c r="X102" i="1"/>
  <c r="Y102" i="1"/>
  <c r="Z102" i="1"/>
  <c r="AA102" i="1"/>
  <c r="AB102" i="1"/>
  <c r="AC102" i="1"/>
  <c r="AD102" i="1"/>
  <c r="AE102" i="1"/>
  <c r="AF102" i="1"/>
  <c r="AG102" i="1"/>
  <c r="AH102" i="1"/>
  <c r="AI102" i="1"/>
  <c r="AJ102" i="1"/>
  <c r="AK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Q106" i="1"/>
  <c r="W107" i="1"/>
  <c r="X107" i="1"/>
  <c r="Y107" i="1"/>
  <c r="Z107" i="1"/>
  <c r="AA107" i="1"/>
  <c r="AB107" i="1"/>
  <c r="AC107" i="1"/>
  <c r="AD107" i="1"/>
  <c r="AE107" i="1"/>
  <c r="AF107" i="1"/>
  <c r="AG107" i="1"/>
  <c r="AH107" i="1"/>
  <c r="AI107" i="1"/>
  <c r="AJ107" i="1"/>
  <c r="AK107" i="1"/>
  <c r="AL107" i="1"/>
  <c r="AQ107" i="1"/>
  <c r="W108" i="1"/>
  <c r="X108" i="1"/>
  <c r="Y108" i="1"/>
  <c r="Z108" i="1"/>
  <c r="AA108" i="1"/>
  <c r="AB108" i="1"/>
  <c r="AC108" i="1"/>
  <c r="AD108" i="1"/>
  <c r="AE108" i="1"/>
  <c r="AF108" i="1"/>
  <c r="AG108" i="1"/>
  <c r="AH108" i="1"/>
  <c r="AI108" i="1"/>
  <c r="AJ108" i="1"/>
  <c r="AK108" i="1"/>
  <c r="AQ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G110" i="1"/>
  <c r="AH110" i="1"/>
  <c r="AI110" i="1"/>
  <c r="AJ110" i="1"/>
  <c r="AK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P112" i="1" s="1"/>
  <c r="AH112" i="1"/>
  <c r="AI112" i="1"/>
  <c r="AJ112" i="1"/>
  <c r="AK112" i="1"/>
  <c r="AQ112" i="1"/>
  <c r="W113" i="1"/>
  <c r="X113" i="1"/>
  <c r="Y113" i="1"/>
  <c r="Z113" i="1"/>
  <c r="AA113" i="1"/>
  <c r="AB113" i="1"/>
  <c r="AC113" i="1"/>
  <c r="AD113" i="1"/>
  <c r="AE113" i="1"/>
  <c r="AF113" i="1"/>
  <c r="AG113" i="1"/>
  <c r="AH113" i="1"/>
  <c r="AI113" i="1"/>
  <c r="AJ113" i="1"/>
  <c r="AK113" i="1"/>
  <c r="AQ113" i="1"/>
  <c r="W114" i="1"/>
  <c r="X114" i="1"/>
  <c r="Y114" i="1"/>
  <c r="Z114" i="1"/>
  <c r="AA114" i="1"/>
  <c r="AB114" i="1"/>
  <c r="AC114" i="1"/>
  <c r="AD114" i="1"/>
  <c r="AE114" i="1"/>
  <c r="AF114" i="1"/>
  <c r="AG114" i="1"/>
  <c r="AP114" i="1" s="1"/>
  <c r="AH114" i="1"/>
  <c r="AI114" i="1"/>
  <c r="AJ114" i="1"/>
  <c r="AK114" i="1"/>
  <c r="AQ114" i="1"/>
  <c r="W115" i="1"/>
  <c r="X115" i="1"/>
  <c r="Y115" i="1"/>
  <c r="Z115" i="1"/>
  <c r="AA115" i="1"/>
  <c r="AB115" i="1"/>
  <c r="AC115" i="1"/>
  <c r="AN115" i="1" s="1"/>
  <c r="AD115" i="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AK120" i="1"/>
  <c r="AL120" i="1"/>
  <c r="AM120" i="1"/>
  <c r="AN120" i="1"/>
  <c r="AO120" i="1"/>
  <c r="AP120" i="1"/>
  <c r="AQ120" i="1"/>
  <c r="W121" i="1"/>
  <c r="X121" i="1"/>
  <c r="Y121" i="1"/>
  <c r="AL121" i="1" s="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P124" i="1" s="1"/>
  <c r="AH124" i="1"/>
  <c r="AI124" i="1"/>
  <c r="AJ124" i="1"/>
  <c r="AK124" i="1"/>
  <c r="AL124" i="1"/>
  <c r="W125" i="1"/>
  <c r="X125" i="1"/>
  <c r="Y125" i="1"/>
  <c r="Z125" i="1"/>
  <c r="AA125" i="1"/>
  <c r="AB125" i="1"/>
  <c r="AC125" i="1"/>
  <c r="AD125" i="1"/>
  <c r="AE125" i="1"/>
  <c r="AF125" i="1"/>
  <c r="AG125" i="1"/>
  <c r="AH125" i="1"/>
  <c r="AI125" i="1"/>
  <c r="AJ125" i="1"/>
  <c r="AK125" i="1"/>
  <c r="AL125" i="1"/>
  <c r="AM125" i="1"/>
  <c r="AN125" i="1"/>
  <c r="AO125" i="1"/>
  <c r="AP125" i="1"/>
  <c r="AQ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AM130" i="1"/>
  <c r="AO130" i="1"/>
  <c r="AP130" i="1"/>
  <c r="AQ130" i="1"/>
  <c r="W131" i="1"/>
  <c r="X131" i="1"/>
  <c r="Y131" i="1"/>
  <c r="Z131" i="1"/>
  <c r="AA131" i="1"/>
  <c r="AB131" i="1"/>
  <c r="AC131" i="1"/>
  <c r="AD131" i="1"/>
  <c r="AE131" i="1"/>
  <c r="AF131" i="1"/>
  <c r="AG131" i="1"/>
  <c r="AH131" i="1"/>
  <c r="AI131" i="1"/>
  <c r="AJ131" i="1"/>
  <c r="AK131" i="1"/>
  <c r="AQ131" i="1"/>
  <c r="W132" i="1"/>
  <c r="X132" i="1"/>
  <c r="Y132" i="1"/>
  <c r="AL132" i="1" s="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W134" i="1"/>
  <c r="X134" i="1"/>
  <c r="Y134" i="1"/>
  <c r="Z134" i="1"/>
  <c r="AA134" i="1"/>
  <c r="AB134" i="1"/>
  <c r="AC134" i="1"/>
  <c r="AD134" i="1"/>
  <c r="AE134" i="1"/>
  <c r="AF134" i="1"/>
  <c r="AG134" i="1"/>
  <c r="AH134" i="1"/>
  <c r="AI134" i="1"/>
  <c r="AJ134" i="1"/>
  <c r="AQ134"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AK137" i="1"/>
  <c r="AQ137" i="1"/>
  <c r="W138" i="1"/>
  <c r="X138" i="1"/>
  <c r="Y138" i="1"/>
  <c r="Z138" i="1"/>
  <c r="AA138" i="1"/>
  <c r="AB138" i="1"/>
  <c r="AC138" i="1"/>
  <c r="AD138" i="1"/>
  <c r="AE138" i="1"/>
  <c r="AF138" i="1"/>
  <c r="AG138" i="1"/>
  <c r="AH138" i="1"/>
  <c r="AI138" i="1"/>
  <c r="AJ138" i="1"/>
  <c r="AK138" i="1"/>
  <c r="AQ138" i="1"/>
  <c r="W139" i="1"/>
  <c r="X139" i="1"/>
  <c r="Y139" i="1"/>
  <c r="Z139" i="1"/>
  <c r="AA139" i="1"/>
  <c r="AB139" i="1"/>
  <c r="AC139" i="1"/>
  <c r="AD139" i="1"/>
  <c r="AE139" i="1"/>
  <c r="AF139" i="1"/>
  <c r="AG139" i="1"/>
  <c r="AH139" i="1"/>
  <c r="AI139" i="1"/>
  <c r="AJ139" i="1"/>
  <c r="AL139" i="1"/>
  <c r="W140" i="1"/>
  <c r="X140" i="1"/>
  <c r="Y140" i="1"/>
  <c r="Z140" i="1"/>
  <c r="AA140" i="1"/>
  <c r="AB140" i="1"/>
  <c r="AC140" i="1"/>
  <c r="AD140" i="1"/>
  <c r="AE140" i="1"/>
  <c r="AF140" i="1"/>
  <c r="AG140" i="1"/>
  <c r="AH140" i="1"/>
  <c r="AI140" i="1"/>
  <c r="AJ140" i="1"/>
  <c r="AK140" i="1"/>
  <c r="AQ140" i="1"/>
  <c r="W141" i="1"/>
  <c r="X141" i="1"/>
  <c r="Y141" i="1"/>
  <c r="Z141" i="1"/>
  <c r="AA141" i="1"/>
  <c r="AB141" i="1"/>
  <c r="AC141" i="1"/>
  <c r="AD141" i="1"/>
  <c r="AE141" i="1"/>
  <c r="AF141" i="1"/>
  <c r="AG141" i="1"/>
  <c r="AH141" i="1"/>
  <c r="AI141" i="1"/>
  <c r="AJ141" i="1"/>
  <c r="AK141" i="1"/>
  <c r="AQ141" i="1"/>
  <c r="W142" i="1"/>
  <c r="X142" i="1"/>
  <c r="Y142" i="1"/>
  <c r="Z142" i="1"/>
  <c r="AA142" i="1"/>
  <c r="AB142" i="1"/>
  <c r="AC142" i="1"/>
  <c r="AD142" i="1"/>
  <c r="AE142" i="1"/>
  <c r="AF142" i="1"/>
  <c r="AG142" i="1"/>
  <c r="AH142" i="1"/>
  <c r="AI142" i="1"/>
  <c r="AJ142" i="1"/>
  <c r="AK142" i="1"/>
  <c r="AQ142" i="1"/>
  <c r="W143" i="1"/>
  <c r="X143" i="1"/>
  <c r="Y143" i="1"/>
  <c r="Z143" i="1"/>
  <c r="AA143" i="1"/>
  <c r="AB143" i="1"/>
  <c r="AC143" i="1"/>
  <c r="AD143" i="1"/>
  <c r="AE143" i="1"/>
  <c r="AF143" i="1"/>
  <c r="AG143" i="1"/>
  <c r="AH143" i="1"/>
  <c r="AI143" i="1"/>
  <c r="AJ143" i="1"/>
  <c r="AK143" i="1"/>
  <c r="AQ143" i="1"/>
  <c r="W144" i="1"/>
  <c r="X144" i="1"/>
  <c r="Y144" i="1"/>
  <c r="Z144" i="1"/>
  <c r="AA144" i="1"/>
  <c r="AB144" i="1"/>
  <c r="AC144" i="1"/>
  <c r="AD144" i="1"/>
  <c r="AE144" i="1"/>
  <c r="AF144" i="1"/>
  <c r="AO144" i="1" s="1"/>
  <c r="AG144" i="1"/>
  <c r="AH144" i="1"/>
  <c r="AI144" i="1"/>
  <c r="AJ144" i="1"/>
  <c r="AL144" i="1"/>
  <c r="W145" i="1"/>
  <c r="X145" i="1"/>
  <c r="Y145" i="1"/>
  <c r="Z145" i="1"/>
  <c r="AA145" i="1"/>
  <c r="AB145" i="1"/>
  <c r="AC145" i="1"/>
  <c r="AD145" i="1"/>
  <c r="AE145" i="1"/>
  <c r="AF145" i="1"/>
  <c r="AG145" i="1"/>
  <c r="AH145" i="1"/>
  <c r="AI145" i="1"/>
  <c r="AJ145" i="1"/>
  <c r="AK145" i="1"/>
  <c r="AQ145" i="1"/>
  <c r="W146" i="1"/>
  <c r="X146" i="1"/>
  <c r="Y146" i="1"/>
  <c r="Z146" i="1"/>
  <c r="AA146" i="1"/>
  <c r="AB146" i="1"/>
  <c r="AC146" i="1"/>
  <c r="AD146" i="1"/>
  <c r="AE146" i="1"/>
  <c r="AF146" i="1"/>
  <c r="AG146" i="1"/>
  <c r="AH146" i="1"/>
  <c r="AI146" i="1"/>
  <c r="AJ146" i="1"/>
  <c r="AK146" i="1"/>
  <c r="AQ146" i="1"/>
  <c r="W147" i="1"/>
  <c r="X147" i="1"/>
  <c r="Y147" i="1"/>
  <c r="Z147" i="1"/>
  <c r="AA147" i="1"/>
  <c r="AB147" i="1"/>
  <c r="AC147" i="1"/>
  <c r="AD147" i="1"/>
  <c r="AE147" i="1"/>
  <c r="AF147" i="1"/>
  <c r="AG147" i="1"/>
  <c r="AH147" i="1"/>
  <c r="AI147" i="1"/>
  <c r="AJ147" i="1"/>
  <c r="W148" i="1"/>
  <c r="X148" i="1"/>
  <c r="Y148" i="1"/>
  <c r="Z148" i="1"/>
  <c r="AA148" i="1"/>
  <c r="AB148" i="1"/>
  <c r="AC148" i="1"/>
  <c r="AD148" i="1"/>
  <c r="AE148" i="1"/>
  <c r="AO148" i="1" s="1"/>
  <c r="AF148" i="1"/>
  <c r="AG148" i="1"/>
  <c r="AH148" i="1"/>
  <c r="AI148" i="1"/>
  <c r="AJ148" i="1"/>
  <c r="AK148" i="1"/>
  <c r="AQ148" i="1"/>
  <c r="W149" i="1"/>
  <c r="X149" i="1"/>
  <c r="Y149" i="1"/>
  <c r="Z149" i="1"/>
  <c r="AA149" i="1"/>
  <c r="AB149" i="1"/>
  <c r="AC149" i="1"/>
  <c r="AD149" i="1"/>
  <c r="AE149" i="1"/>
  <c r="AF149" i="1"/>
  <c r="AG149" i="1"/>
  <c r="AH149" i="1"/>
  <c r="AI149" i="1"/>
  <c r="AJ149" i="1"/>
  <c r="AK149" i="1"/>
  <c r="AQ149" i="1"/>
  <c r="W150" i="1"/>
  <c r="AK150" i="1" s="1"/>
  <c r="X150" i="1"/>
  <c r="Y150" i="1"/>
  <c r="Z150" i="1"/>
  <c r="AA150" i="1"/>
  <c r="AB150" i="1"/>
  <c r="AC150" i="1"/>
  <c r="AD150" i="1"/>
  <c r="AE150" i="1"/>
  <c r="AF150" i="1"/>
  <c r="AG150" i="1"/>
  <c r="AH150" i="1"/>
  <c r="AI150" i="1"/>
  <c r="AQ150" i="1" s="1"/>
  <c r="AJ150" i="1"/>
  <c r="W151" i="1"/>
  <c r="X151" i="1"/>
  <c r="Y151" i="1"/>
  <c r="Z151" i="1"/>
  <c r="AA151" i="1"/>
  <c r="AB151" i="1"/>
  <c r="AC151" i="1"/>
  <c r="AD151" i="1"/>
  <c r="AE151" i="1"/>
  <c r="AF151" i="1"/>
  <c r="AG151" i="1"/>
  <c r="AH151" i="1"/>
  <c r="AI151" i="1"/>
  <c r="AJ151" i="1"/>
  <c r="AK151" i="1"/>
  <c r="AQ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W154" i="1"/>
  <c r="AK154" i="1" s="1"/>
  <c r="X154" i="1"/>
  <c r="Y154" i="1"/>
  <c r="Z154" i="1"/>
  <c r="AA154" i="1"/>
  <c r="AB154" i="1"/>
  <c r="AC154" i="1"/>
  <c r="AD154" i="1"/>
  <c r="AE154" i="1"/>
  <c r="AF154" i="1"/>
  <c r="AG154" i="1"/>
  <c r="AH154" i="1"/>
  <c r="AI154" i="1"/>
  <c r="AQ154" i="1" s="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AK158" i="1"/>
  <c r="AM158" i="1"/>
  <c r="W159" i="1"/>
  <c r="X159" i="1"/>
  <c r="Y159" i="1"/>
  <c r="AL159" i="1" s="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L167" i="1"/>
  <c r="AQ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AK170" i="1"/>
  <c r="AL170" i="1"/>
  <c r="W171" i="1"/>
  <c r="X171" i="1"/>
  <c r="Y171" i="1"/>
  <c r="Z171" i="1"/>
  <c r="AA171" i="1"/>
  <c r="AB171" i="1"/>
  <c r="AC171" i="1"/>
  <c r="AD171" i="1"/>
  <c r="AE171" i="1"/>
  <c r="AF171" i="1"/>
  <c r="AG171" i="1"/>
  <c r="AH171" i="1"/>
  <c r="AI171" i="1"/>
  <c r="AJ171" i="1"/>
  <c r="AK171" i="1"/>
  <c r="AN171" i="1"/>
  <c r="AO171" i="1"/>
  <c r="AP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AK173" i="1"/>
  <c r="AL173" i="1"/>
  <c r="AM173" i="1"/>
  <c r="AN173" i="1"/>
  <c r="AO173" i="1"/>
  <c r="AP173" i="1"/>
  <c r="AQ173" i="1"/>
  <c r="W174" i="1"/>
  <c r="X174" i="1"/>
  <c r="Y174" i="1"/>
  <c r="Z174" i="1"/>
  <c r="AA174" i="1"/>
  <c r="AB174" i="1"/>
  <c r="AC174" i="1"/>
  <c r="AD174" i="1"/>
  <c r="AE174" i="1"/>
  <c r="AF174" i="1"/>
  <c r="AG174" i="1"/>
  <c r="AH174" i="1"/>
  <c r="AI174" i="1"/>
  <c r="AJ174" i="1"/>
  <c r="AK174"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AK183" i="1"/>
  <c r="AQ183" i="1"/>
  <c r="W184" i="1"/>
  <c r="X184" i="1"/>
  <c r="Y184" i="1"/>
  <c r="Z184" i="1"/>
  <c r="AA184" i="1"/>
  <c r="AB184" i="1"/>
  <c r="AC184" i="1"/>
  <c r="AD184" i="1"/>
  <c r="AE184" i="1"/>
  <c r="AF184" i="1"/>
  <c r="AG184" i="1"/>
  <c r="AH184" i="1"/>
  <c r="AI184" i="1"/>
  <c r="AJ184" i="1"/>
  <c r="AM184" i="1"/>
  <c r="W185" i="1"/>
  <c r="X185" i="1"/>
  <c r="Y185" i="1"/>
  <c r="Z185" i="1"/>
  <c r="AA185" i="1"/>
  <c r="AB185" i="1"/>
  <c r="AC185" i="1"/>
  <c r="AD185" i="1"/>
  <c r="AE185" i="1"/>
  <c r="AF185" i="1"/>
  <c r="AG185" i="1"/>
  <c r="AH185" i="1"/>
  <c r="AI185" i="1"/>
  <c r="AJ185" i="1"/>
  <c r="AK185" i="1"/>
  <c r="AQ185" i="1"/>
  <c r="W186" i="1"/>
  <c r="X186" i="1"/>
  <c r="Y186" i="1"/>
  <c r="Z186" i="1"/>
  <c r="AA186" i="1"/>
  <c r="AB186" i="1"/>
  <c r="AC186" i="1"/>
  <c r="AD186" i="1"/>
  <c r="AE186" i="1"/>
  <c r="AF186" i="1"/>
  <c r="AG186" i="1"/>
  <c r="AH186" i="1"/>
  <c r="AI186" i="1"/>
  <c r="AJ186" i="1"/>
  <c r="AQ186" i="1"/>
  <c r="W187" i="1"/>
  <c r="X187" i="1"/>
  <c r="Y187" i="1"/>
  <c r="Z187" i="1"/>
  <c r="AL187" i="1" s="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L188" i="1"/>
  <c r="AQ188" i="1"/>
  <c r="W189" i="1"/>
  <c r="X189" i="1"/>
  <c r="Y189" i="1"/>
  <c r="Z189" i="1"/>
  <c r="AA189" i="1"/>
  <c r="AB189" i="1"/>
  <c r="AC189" i="1"/>
  <c r="AD189" i="1"/>
  <c r="AE189" i="1"/>
  <c r="AF189" i="1"/>
  <c r="AG189" i="1"/>
  <c r="AH189" i="1"/>
  <c r="AI189" i="1"/>
  <c r="AJ189" i="1"/>
  <c r="AK189" i="1"/>
  <c r="AL189" i="1"/>
  <c r="AM189" i="1"/>
  <c r="AN189" i="1"/>
  <c r="AO189" i="1"/>
  <c r="AP189" i="1"/>
  <c r="AQ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L192" i="1"/>
  <c r="AM192" i="1"/>
  <c r="AN192" i="1"/>
  <c r="AO192" i="1"/>
  <c r="AP192" i="1"/>
  <c r="AQ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W195" i="1"/>
  <c r="X195" i="1"/>
  <c r="Y195" i="1"/>
  <c r="Z195" i="1"/>
  <c r="AL195" i="1" s="1"/>
  <c r="AA195" i="1"/>
  <c r="AB195" i="1"/>
  <c r="AC195" i="1"/>
  <c r="AD195" i="1"/>
  <c r="AE195" i="1"/>
  <c r="AF195" i="1"/>
  <c r="AG195" i="1"/>
  <c r="AH195" i="1"/>
  <c r="AI195" i="1"/>
  <c r="AJ195" i="1"/>
  <c r="W196" i="1"/>
  <c r="X196" i="1"/>
  <c r="Y196" i="1"/>
  <c r="Z196" i="1"/>
  <c r="AA196" i="1"/>
  <c r="AB196" i="1"/>
  <c r="AC196" i="1"/>
  <c r="AD196" i="1"/>
  <c r="AE196" i="1"/>
  <c r="AF196" i="1"/>
  <c r="AG196" i="1"/>
  <c r="AH196" i="1"/>
  <c r="AI196" i="1"/>
  <c r="AJ196"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L198" i="1"/>
  <c r="AM198" i="1"/>
  <c r="AN198" i="1"/>
  <c r="AO198" i="1"/>
  <c r="AP198" i="1"/>
  <c r="AQ198" i="1"/>
  <c r="W199" i="1"/>
  <c r="X199" i="1"/>
  <c r="Y199" i="1"/>
  <c r="Z199" i="1"/>
  <c r="AA199" i="1"/>
  <c r="AB199" i="1"/>
  <c r="AC199" i="1"/>
  <c r="AD199" i="1"/>
  <c r="AE199" i="1"/>
  <c r="AF199" i="1"/>
  <c r="AG199" i="1"/>
  <c r="AH199" i="1"/>
  <c r="AI199" i="1"/>
  <c r="AJ199" i="1"/>
  <c r="AK199" i="1"/>
  <c r="AL199" i="1"/>
  <c r="AM199" i="1"/>
  <c r="AN199" i="1"/>
  <c r="AO199" i="1"/>
  <c r="AP199" i="1"/>
  <c r="AQ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M201" i="1"/>
  <c r="W202" i="1"/>
  <c r="X202" i="1"/>
  <c r="Y202" i="1"/>
  <c r="Z202" i="1"/>
  <c r="AA202" i="1"/>
  <c r="AB202" i="1"/>
  <c r="AC202" i="1"/>
  <c r="AD202" i="1"/>
  <c r="AE202" i="1"/>
  <c r="AF202" i="1"/>
  <c r="AG202" i="1"/>
  <c r="AH202" i="1"/>
  <c r="AI202" i="1"/>
  <c r="AJ202" i="1"/>
  <c r="W203" i="1"/>
  <c r="X203" i="1"/>
  <c r="Y203" i="1"/>
  <c r="Z203" i="1"/>
  <c r="AA203" i="1"/>
  <c r="AB203" i="1"/>
  <c r="AC203" i="1"/>
  <c r="AD203" i="1"/>
  <c r="AE203" i="1"/>
  <c r="AF203" i="1"/>
  <c r="AG203" i="1"/>
  <c r="AH203" i="1"/>
  <c r="AI203" i="1"/>
  <c r="AJ203" i="1"/>
  <c r="AK203" i="1"/>
  <c r="AQ203" i="1"/>
  <c r="W204" i="1"/>
  <c r="X204" i="1"/>
  <c r="Y204" i="1"/>
  <c r="Z204" i="1"/>
  <c r="AA204" i="1"/>
  <c r="AB204" i="1"/>
  <c r="AC204" i="1"/>
  <c r="AD204" i="1"/>
  <c r="AE204" i="1"/>
  <c r="AF204" i="1"/>
  <c r="AG204" i="1"/>
  <c r="AH204" i="1"/>
  <c r="AI204" i="1"/>
  <c r="AJ204" i="1"/>
  <c r="W205" i="1"/>
  <c r="X205" i="1"/>
  <c r="Y205" i="1"/>
  <c r="Z205" i="1"/>
  <c r="AA205" i="1"/>
  <c r="AB205" i="1"/>
  <c r="AC205" i="1"/>
  <c r="AD205" i="1"/>
  <c r="AE205" i="1"/>
  <c r="AF205" i="1"/>
  <c r="AG205" i="1"/>
  <c r="AH205" i="1"/>
  <c r="AI205" i="1"/>
  <c r="AJ205" i="1"/>
  <c r="AK205" i="1"/>
  <c r="AL205" i="1"/>
  <c r="AM205" i="1"/>
  <c r="AN205" i="1"/>
  <c r="AO205" i="1"/>
  <c r="AP205" i="1"/>
  <c r="AQ205" i="1"/>
  <c r="W206" i="1"/>
  <c r="X206" i="1"/>
  <c r="Y206" i="1"/>
  <c r="Z206" i="1"/>
  <c r="AA206" i="1"/>
  <c r="AB206" i="1"/>
  <c r="AC206" i="1"/>
  <c r="AD206" i="1"/>
  <c r="AE206" i="1"/>
  <c r="AF206" i="1"/>
  <c r="AG206" i="1"/>
  <c r="AH206" i="1"/>
  <c r="AI206" i="1"/>
  <c r="AJ206" i="1"/>
  <c r="AM206" i="1"/>
  <c r="W207" i="1"/>
  <c r="X207" i="1"/>
  <c r="Y207" i="1"/>
  <c r="Z207" i="1"/>
  <c r="AA207" i="1"/>
  <c r="AB207" i="1"/>
  <c r="AC207" i="1"/>
  <c r="AD207" i="1"/>
  <c r="AE207" i="1"/>
  <c r="AF207" i="1"/>
  <c r="AG207" i="1"/>
  <c r="AH207" i="1"/>
  <c r="AI207" i="1"/>
  <c r="AJ207" i="1"/>
  <c r="W208" i="1"/>
  <c r="X208" i="1"/>
  <c r="Y208" i="1"/>
  <c r="Z208" i="1"/>
  <c r="AA208" i="1"/>
  <c r="AB208" i="1"/>
  <c r="AC208" i="1"/>
  <c r="AD208" i="1"/>
  <c r="AE208" i="1"/>
  <c r="AF208" i="1"/>
  <c r="AG208" i="1"/>
  <c r="AH208" i="1"/>
  <c r="AI208" i="1"/>
  <c r="AJ208" i="1"/>
  <c r="W209" i="1"/>
  <c r="X209" i="1"/>
  <c r="Y209" i="1"/>
  <c r="Z209" i="1"/>
  <c r="AA209" i="1"/>
  <c r="AB209" i="1"/>
  <c r="AC209" i="1"/>
  <c r="AD209" i="1"/>
  <c r="AE209" i="1"/>
  <c r="AF209" i="1"/>
  <c r="AG209" i="1"/>
  <c r="AH209" i="1"/>
  <c r="AI209" i="1"/>
  <c r="AJ209" i="1"/>
  <c r="AK209" i="1"/>
  <c r="AL209" i="1"/>
  <c r="AM209" i="1"/>
  <c r="AN209" i="1"/>
  <c r="AO209" i="1"/>
  <c r="AP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W212" i="1"/>
  <c r="X212" i="1"/>
  <c r="Y212" i="1"/>
  <c r="Z212" i="1"/>
  <c r="AA212" i="1"/>
  <c r="AB212" i="1"/>
  <c r="AC212" i="1"/>
  <c r="AD212" i="1"/>
  <c r="AE212" i="1"/>
  <c r="AF212" i="1"/>
  <c r="AG212" i="1"/>
  <c r="AH212" i="1"/>
  <c r="AI212" i="1"/>
  <c r="AJ212" i="1"/>
  <c r="AK212" i="1"/>
  <c r="AQ212" i="1"/>
  <c r="W213" i="1"/>
  <c r="X213" i="1"/>
  <c r="Y213" i="1"/>
  <c r="Z213" i="1"/>
  <c r="AA213" i="1"/>
  <c r="AB213" i="1"/>
  <c r="AC213" i="1"/>
  <c r="AD213" i="1"/>
  <c r="AE213" i="1"/>
  <c r="AF213" i="1"/>
  <c r="AG213" i="1"/>
  <c r="AH213" i="1"/>
  <c r="AI213" i="1"/>
  <c r="AJ213" i="1"/>
  <c r="AK213" i="1"/>
  <c r="AL213" i="1"/>
  <c r="AM213" i="1"/>
  <c r="AN213" i="1"/>
  <c r="AO213" i="1"/>
  <c r="AP213" i="1"/>
  <c r="AQ213" i="1"/>
  <c r="W215" i="1"/>
  <c r="X215" i="1"/>
  <c r="Y215" i="1"/>
  <c r="Z215" i="1"/>
  <c r="AA215" i="1"/>
  <c r="AB215" i="1"/>
  <c r="AC215" i="1"/>
  <c r="AD215" i="1"/>
  <c r="AE215" i="1"/>
  <c r="AF215" i="1"/>
  <c r="AG215" i="1"/>
  <c r="AH215" i="1"/>
  <c r="AI215" i="1"/>
  <c r="AJ215" i="1"/>
  <c r="AK215" i="1"/>
  <c r="AQ215" i="1"/>
  <c r="W216" i="1"/>
  <c r="X216" i="1"/>
  <c r="Y216" i="1"/>
  <c r="Z216" i="1"/>
  <c r="AA216" i="1"/>
  <c r="AB216" i="1"/>
  <c r="AC216" i="1"/>
  <c r="AD216" i="1"/>
  <c r="AE216" i="1"/>
  <c r="AF216" i="1"/>
  <c r="AG216" i="1"/>
  <c r="AH216" i="1"/>
  <c r="AI216" i="1"/>
  <c r="AJ216" i="1"/>
  <c r="AL216" i="1"/>
  <c r="W218" i="1"/>
  <c r="X218" i="1"/>
  <c r="Y218" i="1"/>
  <c r="Z218" i="1"/>
  <c r="AA218" i="1"/>
  <c r="AB218" i="1"/>
  <c r="AC218" i="1"/>
  <c r="AD218" i="1"/>
  <c r="AE218" i="1"/>
  <c r="AF218" i="1"/>
  <c r="AG218" i="1"/>
  <c r="AH218" i="1"/>
  <c r="AI218" i="1"/>
  <c r="AJ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AK220" i="1"/>
  <c r="AL220" i="1"/>
  <c r="AM220" i="1"/>
  <c r="AN220" i="1"/>
  <c r="AO220" i="1"/>
  <c r="AP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Q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AK224" i="1"/>
  <c r="AQ224" i="1"/>
  <c r="W225" i="1"/>
  <c r="X225" i="1"/>
  <c r="Y225" i="1"/>
  <c r="Z225" i="1"/>
  <c r="AA225" i="1"/>
  <c r="AB225" i="1"/>
  <c r="AC225" i="1"/>
  <c r="AD225" i="1"/>
  <c r="AE225" i="1"/>
  <c r="AF225" i="1"/>
  <c r="AG225" i="1"/>
  <c r="AH225" i="1"/>
  <c r="AI225" i="1"/>
  <c r="AJ225" i="1"/>
  <c r="AK225" i="1"/>
  <c r="AQ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AK227" i="1"/>
  <c r="AL227" i="1"/>
  <c r="AM227" i="1"/>
  <c r="AN227" i="1"/>
  <c r="AO227" i="1"/>
  <c r="AP227" i="1"/>
  <c r="AQ227" i="1"/>
  <c r="W228" i="1"/>
  <c r="X228" i="1"/>
  <c r="Y228" i="1"/>
  <c r="Z228" i="1"/>
  <c r="AA228" i="1"/>
  <c r="AB228" i="1"/>
  <c r="AC228" i="1"/>
  <c r="AD228" i="1"/>
  <c r="AE228" i="1"/>
  <c r="AF228" i="1"/>
  <c r="AG228" i="1"/>
  <c r="AH228" i="1"/>
  <c r="AI228" i="1"/>
  <c r="AJ228" i="1"/>
  <c r="AK228" i="1"/>
  <c r="AL228" i="1"/>
  <c r="AM228" i="1"/>
  <c r="AN228" i="1"/>
  <c r="AO228" i="1"/>
  <c r="AP228" i="1"/>
  <c r="AQ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AK231" i="1"/>
  <c r="AQ231"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W234" i="1"/>
  <c r="X234" i="1"/>
  <c r="Y234" i="1"/>
  <c r="Z234" i="1"/>
  <c r="AA234" i="1"/>
  <c r="AB234" i="1"/>
  <c r="AC234" i="1"/>
  <c r="AD234" i="1"/>
  <c r="AE234" i="1"/>
  <c r="AF234" i="1"/>
  <c r="AG234" i="1"/>
  <c r="AH234" i="1"/>
  <c r="AI234" i="1"/>
  <c r="AJ234" i="1"/>
  <c r="AL234"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L237" i="1"/>
  <c r="AM237" i="1"/>
  <c r="AN237" i="1"/>
  <c r="AO237" i="1"/>
  <c r="AP237" i="1"/>
  <c r="AQ237" i="1"/>
  <c r="W238" i="1"/>
  <c r="X238" i="1"/>
  <c r="Y238" i="1"/>
  <c r="Z238" i="1"/>
  <c r="AA238" i="1"/>
  <c r="AB238" i="1"/>
  <c r="AC238" i="1"/>
  <c r="AD238" i="1"/>
  <c r="AE238" i="1"/>
  <c r="AF238" i="1"/>
  <c r="AG238" i="1"/>
  <c r="AH238" i="1"/>
  <c r="AI238" i="1"/>
  <c r="AJ238" i="1"/>
  <c r="AK238" i="1"/>
  <c r="AQ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Q240"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K244" i="1"/>
  <c r="AQ244" i="1"/>
  <c r="W245" i="1"/>
  <c r="X245" i="1"/>
  <c r="Y245" i="1"/>
  <c r="Z245" i="1"/>
  <c r="AA245" i="1"/>
  <c r="AB245" i="1"/>
  <c r="AC245" i="1"/>
  <c r="AD245" i="1"/>
  <c r="AE245" i="1"/>
  <c r="AF245" i="1"/>
  <c r="AG245" i="1"/>
  <c r="AH245" i="1"/>
  <c r="AI245" i="1"/>
  <c r="AJ245" i="1"/>
  <c r="AK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L247" i="1"/>
  <c r="AM247" i="1"/>
  <c r="AN247" i="1"/>
  <c r="AO247" i="1"/>
  <c r="AP247" i="1"/>
  <c r="AQ247" i="1"/>
  <c r="W248" i="1"/>
  <c r="X248" i="1"/>
  <c r="Y248" i="1"/>
  <c r="Z248" i="1"/>
  <c r="AA248" i="1"/>
  <c r="AB248" i="1"/>
  <c r="AC248" i="1"/>
  <c r="AD248" i="1"/>
  <c r="AE248" i="1"/>
  <c r="AF248" i="1"/>
  <c r="AG248" i="1"/>
  <c r="AH248" i="1"/>
  <c r="AI248" i="1"/>
  <c r="AJ248" i="1"/>
  <c r="W249" i="1"/>
  <c r="X249" i="1"/>
  <c r="Y249" i="1"/>
  <c r="Z249" i="1"/>
  <c r="AA249" i="1"/>
  <c r="AB249" i="1"/>
  <c r="AC249" i="1"/>
  <c r="AD249" i="1"/>
  <c r="AE249" i="1"/>
  <c r="AF249" i="1"/>
  <c r="AG249" i="1"/>
  <c r="AH249" i="1"/>
  <c r="AI249" i="1"/>
  <c r="AJ249" i="1"/>
  <c r="W250" i="1"/>
  <c r="X250" i="1"/>
  <c r="Y250" i="1"/>
  <c r="Z250" i="1"/>
  <c r="AA250" i="1"/>
  <c r="AB250" i="1"/>
  <c r="AC250" i="1"/>
  <c r="AD250" i="1"/>
  <c r="AE250" i="1"/>
  <c r="AF250" i="1"/>
  <c r="AG250" i="1"/>
  <c r="AH250" i="1"/>
  <c r="AI250" i="1"/>
  <c r="AJ250" i="1"/>
  <c r="AK250" i="1"/>
  <c r="AL250" i="1"/>
  <c r="AQ250" i="1"/>
  <c r="W251" i="1"/>
  <c r="X251" i="1"/>
  <c r="Y251" i="1"/>
  <c r="Z251" i="1"/>
  <c r="AA251" i="1"/>
  <c r="AB251" i="1"/>
  <c r="AC251" i="1"/>
  <c r="AD251" i="1"/>
  <c r="AE251" i="1"/>
  <c r="AF251" i="1"/>
  <c r="AG251" i="1"/>
  <c r="AH251" i="1"/>
  <c r="AI251" i="1"/>
  <c r="AJ251" i="1"/>
  <c r="AK251" i="1"/>
  <c r="W252" i="1"/>
  <c r="X252" i="1"/>
  <c r="Y252" i="1"/>
  <c r="Z252" i="1"/>
  <c r="AA252" i="1"/>
  <c r="AB252" i="1"/>
  <c r="AC252" i="1"/>
  <c r="AD252" i="1"/>
  <c r="AE252" i="1"/>
  <c r="AF252" i="1"/>
  <c r="AG252" i="1"/>
  <c r="AH252" i="1"/>
  <c r="AI252" i="1"/>
  <c r="AJ252" i="1"/>
  <c r="AK252" i="1"/>
  <c r="AQ252" i="1"/>
  <c r="W253" i="1"/>
  <c r="X253" i="1"/>
  <c r="Y253" i="1"/>
  <c r="Z253" i="1"/>
  <c r="AA253" i="1"/>
  <c r="AB253" i="1"/>
  <c r="AC253" i="1"/>
  <c r="AD253" i="1"/>
  <c r="AE253" i="1"/>
  <c r="AF253" i="1"/>
  <c r="AG253" i="1"/>
  <c r="AH253" i="1"/>
  <c r="AI253" i="1"/>
  <c r="AJ253" i="1"/>
  <c r="W254" i="1"/>
  <c r="X254" i="1"/>
  <c r="Y254" i="1"/>
  <c r="Z254" i="1"/>
  <c r="AA254" i="1"/>
  <c r="AB254" i="1"/>
  <c r="AC254" i="1"/>
  <c r="AD254" i="1"/>
  <c r="AE254" i="1"/>
  <c r="AF254" i="1"/>
  <c r="AG254" i="1"/>
  <c r="AH254" i="1"/>
  <c r="AI254" i="1"/>
  <c r="AJ254" i="1"/>
  <c r="AK254" i="1"/>
  <c r="AQ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AQ257"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AK259" i="1"/>
  <c r="W260" i="1"/>
  <c r="X260" i="1"/>
  <c r="Y260" i="1"/>
  <c r="Z260" i="1"/>
  <c r="AA260" i="1"/>
  <c r="AB260" i="1"/>
  <c r="AC260" i="1"/>
  <c r="AD260" i="1"/>
  <c r="AE260" i="1"/>
  <c r="AF260" i="1"/>
  <c r="AG260" i="1"/>
  <c r="AH260" i="1"/>
  <c r="AI260" i="1"/>
  <c r="AJ260" i="1"/>
  <c r="W261" i="1"/>
  <c r="X261" i="1"/>
  <c r="Y261" i="1"/>
  <c r="Z261" i="1"/>
  <c r="AA261" i="1"/>
  <c r="AB261" i="1"/>
  <c r="AC261" i="1"/>
  <c r="AD261" i="1"/>
  <c r="AE261" i="1"/>
  <c r="AF261" i="1"/>
  <c r="AG261" i="1"/>
  <c r="AH261" i="1"/>
  <c r="AI261" i="1"/>
  <c r="AJ261" i="1"/>
  <c r="W262" i="1"/>
  <c r="X262" i="1"/>
  <c r="Y262" i="1"/>
  <c r="Z262" i="1"/>
  <c r="AA262" i="1"/>
  <c r="AB262" i="1"/>
  <c r="AC262" i="1"/>
  <c r="AD262" i="1"/>
  <c r="AE262" i="1"/>
  <c r="AF262" i="1"/>
  <c r="AG262" i="1"/>
  <c r="AH262" i="1"/>
  <c r="AI262" i="1"/>
  <c r="AJ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L264" i="1"/>
  <c r="AM264" i="1"/>
  <c r="AN264" i="1"/>
  <c r="AO264" i="1"/>
  <c r="AP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AK266" i="1"/>
  <c r="AP266" i="1"/>
  <c r="AQ266" i="1"/>
  <c r="W267" i="1"/>
  <c r="X267" i="1"/>
  <c r="Y267" i="1"/>
  <c r="Z267" i="1"/>
  <c r="AA267" i="1"/>
  <c r="AB267" i="1"/>
  <c r="AC267" i="1"/>
  <c r="AD267" i="1"/>
  <c r="AE267" i="1"/>
  <c r="AF267" i="1"/>
  <c r="AG267" i="1"/>
  <c r="AH267" i="1"/>
  <c r="AI267" i="1"/>
  <c r="AJ267" i="1"/>
  <c r="AK267" i="1"/>
  <c r="AL267" i="1"/>
  <c r="AM267" i="1"/>
  <c r="AN267" i="1"/>
  <c r="AO267" i="1"/>
  <c r="AP267" i="1"/>
  <c r="AQ267" i="1"/>
  <c r="W268" i="1"/>
  <c r="X268" i="1"/>
  <c r="Y268" i="1"/>
  <c r="Z268" i="1"/>
  <c r="AA268" i="1"/>
  <c r="AB268" i="1"/>
  <c r="AC268" i="1"/>
  <c r="AD268" i="1"/>
  <c r="AE268" i="1"/>
  <c r="AF268" i="1"/>
  <c r="AG268" i="1"/>
  <c r="AH268" i="1"/>
  <c r="AI268" i="1"/>
  <c r="AJ268" i="1"/>
  <c r="AN268" i="1"/>
  <c r="W269" i="1"/>
  <c r="X269" i="1"/>
  <c r="Y269" i="1"/>
  <c r="Z269" i="1"/>
  <c r="AA269" i="1"/>
  <c r="AB269" i="1"/>
  <c r="AC269" i="1"/>
  <c r="AD269" i="1"/>
  <c r="AE269" i="1"/>
  <c r="AF269" i="1"/>
  <c r="AG269" i="1"/>
  <c r="AH269" i="1"/>
  <c r="AI269" i="1"/>
  <c r="AJ269" i="1"/>
  <c r="AK269" i="1"/>
  <c r="AL269" i="1"/>
  <c r="AM269" i="1"/>
  <c r="AN269" i="1"/>
  <c r="AO269" i="1"/>
  <c r="AP269" i="1"/>
  <c r="AQ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L275" i="1"/>
  <c r="AP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AL278" i="1"/>
  <c r="AM278" i="1"/>
  <c r="AN278" i="1"/>
  <c r="AO278" i="1"/>
  <c r="AP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AK280" i="1"/>
  <c r="AL280" i="1"/>
  <c r="AM280" i="1"/>
  <c r="AN280" i="1"/>
  <c r="AO280" i="1"/>
  <c r="AP280" i="1"/>
  <c r="AQ280" i="1"/>
  <c r="W281" i="1"/>
  <c r="X281" i="1"/>
  <c r="Y281" i="1"/>
  <c r="Z281" i="1"/>
  <c r="AA281" i="1"/>
  <c r="AB281" i="1"/>
  <c r="AC281" i="1"/>
  <c r="AD281" i="1"/>
  <c r="AE281" i="1"/>
  <c r="AF281" i="1"/>
  <c r="AG281" i="1"/>
  <c r="AH281" i="1"/>
  <c r="AI281" i="1"/>
  <c r="AJ281" i="1"/>
  <c r="AQ281" i="1"/>
  <c r="W282" i="1"/>
  <c r="X282" i="1"/>
  <c r="Y282" i="1"/>
  <c r="Z282" i="1"/>
  <c r="AA282" i="1"/>
  <c r="AB282" i="1"/>
  <c r="AC282" i="1"/>
  <c r="AD282" i="1"/>
  <c r="AE282" i="1"/>
  <c r="AF282" i="1"/>
  <c r="AG282" i="1"/>
  <c r="AH282" i="1"/>
  <c r="AI282" i="1"/>
  <c r="AJ282" i="1"/>
  <c r="AK282" i="1"/>
  <c r="AL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AK287" i="1"/>
  <c r="AL287" i="1"/>
  <c r="AM287" i="1"/>
  <c r="AN287" i="1"/>
  <c r="AO287" i="1"/>
  <c r="AP287" i="1"/>
  <c r="AQ287" i="1"/>
  <c r="W288" i="1"/>
  <c r="X288" i="1"/>
  <c r="Y288" i="1"/>
  <c r="Z288" i="1"/>
  <c r="AA288" i="1"/>
  <c r="AB288" i="1"/>
  <c r="AC288" i="1"/>
  <c r="AD288" i="1"/>
  <c r="AE288" i="1"/>
  <c r="AF288" i="1"/>
  <c r="AG288" i="1"/>
  <c r="AH288" i="1"/>
  <c r="AI288" i="1"/>
  <c r="AJ288" i="1"/>
  <c r="AK288" i="1"/>
  <c r="AQ288" i="1"/>
  <c r="BF2" i="1"/>
  <c r="AY2" i="1"/>
  <c r="AZ2" i="1"/>
  <c r="BA2" i="1"/>
  <c r="BB2" i="1"/>
  <c r="BC2" i="1"/>
  <c r="BE2" i="1"/>
  <c r="BK255" i="1"/>
  <c r="BK4" i="1"/>
  <c r="BK168" i="1"/>
  <c r="BK195" i="1"/>
  <c r="BK48" i="1"/>
  <c r="BK173" i="1"/>
  <c r="BK61" i="1"/>
  <c r="BK259" i="1"/>
  <c r="BK237" i="1"/>
  <c r="BK102" i="1"/>
  <c r="BK277" i="1"/>
  <c r="BK283" i="1"/>
  <c r="BK25" i="1"/>
  <c r="BK218" i="1"/>
  <c r="BK23" i="1"/>
  <c r="BK93" i="1"/>
  <c r="BK65" i="1"/>
  <c r="BK116" i="1"/>
  <c r="BK183" i="1"/>
  <c r="BK251" i="1"/>
  <c r="BK205" i="1"/>
  <c r="BK220" i="1"/>
  <c r="BK133" i="1"/>
  <c r="BK252" i="1"/>
  <c r="BK24" i="1"/>
  <c r="BK11" i="1"/>
  <c r="BK213" i="1"/>
  <c r="BK256" i="1"/>
  <c r="BK286" i="1"/>
  <c r="BK105" i="1"/>
  <c r="BK269" i="1"/>
  <c r="BK15" i="1"/>
  <c r="BK267" i="1"/>
  <c r="BK31" i="1"/>
  <c r="BK279" i="1"/>
  <c r="BK85" i="1"/>
  <c r="BK198" i="1"/>
  <c r="BK3" i="1"/>
  <c r="BK172" i="1"/>
  <c r="BK249" i="1"/>
  <c r="BK258" i="1"/>
  <c r="BK66" i="1"/>
  <c r="BK13" i="1"/>
  <c r="BK135" i="1"/>
  <c r="BK19" i="1"/>
  <c r="BK120" i="1"/>
  <c r="BK94" i="1"/>
  <c r="BK176" i="1"/>
  <c r="BK148" i="1"/>
  <c r="BK53" i="1"/>
  <c r="BK167" i="1"/>
  <c r="BK87" i="1"/>
  <c r="BK281" i="1"/>
  <c r="BK185" i="1"/>
  <c r="BK134" i="1"/>
  <c r="BK253" i="1"/>
  <c r="BK46" i="1"/>
  <c r="BK12" i="1"/>
  <c r="BK248" i="1"/>
  <c r="BK40" i="1"/>
  <c r="BK211" i="1"/>
  <c r="BK55" i="1"/>
  <c r="BK7" i="1"/>
  <c r="BK14" i="1"/>
  <c r="BK16" i="1"/>
  <c r="BK18" i="1"/>
  <c r="BK20" i="1"/>
  <c r="BK21" i="1"/>
  <c r="BK22" i="1"/>
  <c r="BK32" i="1"/>
  <c r="BK34" i="1"/>
  <c r="BK37" i="1"/>
  <c r="BK39" i="1"/>
  <c r="BK43" i="1"/>
  <c r="BK44" i="1"/>
  <c r="BK45" i="1"/>
  <c r="BK47" i="1"/>
  <c r="BK51" i="1"/>
  <c r="BK54" i="1"/>
  <c r="BK57" i="1"/>
  <c r="BK58" i="1"/>
  <c r="BK67" i="1"/>
  <c r="BK68" i="1"/>
  <c r="BK79" i="1"/>
  <c r="BK83" i="1"/>
  <c r="BK84" i="1"/>
  <c r="BK86" i="1"/>
  <c r="BK88" i="1"/>
  <c r="BK90" i="1"/>
  <c r="BK92" i="1"/>
  <c r="BK95" i="1"/>
  <c r="BK97" i="1"/>
  <c r="BK99" i="1"/>
  <c r="BK101" i="1"/>
  <c r="BK103" i="1"/>
  <c r="BK104" i="1"/>
  <c r="BK109" i="1"/>
  <c r="BK110" i="1"/>
  <c r="BK111" i="1"/>
  <c r="BK115" i="1"/>
  <c r="BK117" i="1"/>
  <c r="BK118" i="1"/>
  <c r="BK119" i="1"/>
  <c r="BK121" i="1"/>
  <c r="BK122" i="1"/>
  <c r="BK123" i="1"/>
  <c r="BK125" i="1"/>
  <c r="BK126" i="1"/>
  <c r="BK127" i="1"/>
  <c r="BK128" i="1"/>
  <c r="BK129" i="1"/>
  <c r="BK131" i="1"/>
  <c r="BK132" i="1"/>
  <c r="BK136" i="1"/>
  <c r="BK139" i="1"/>
  <c r="BK141" i="1"/>
  <c r="BK142" i="1"/>
  <c r="BK143" i="1"/>
  <c r="BK144" i="1"/>
  <c r="BK147" i="1"/>
  <c r="BK149" i="1"/>
  <c r="BK150" i="1"/>
  <c r="BK153" i="1"/>
  <c r="BK154" i="1"/>
  <c r="BK155" i="1"/>
  <c r="BK156" i="1"/>
  <c r="BK157" i="1"/>
  <c r="BK158" i="1"/>
  <c r="BK161" i="1"/>
  <c r="BK163" i="1"/>
  <c r="BK165" i="1"/>
  <c r="BK169" i="1"/>
  <c r="BK182" i="1"/>
  <c r="BK184" i="1"/>
  <c r="BK186" i="1"/>
  <c r="BK187" i="1"/>
  <c r="BK189" i="1"/>
  <c r="BK190" i="1"/>
  <c r="BK193" i="1"/>
  <c r="BK194" i="1"/>
  <c r="BK196" i="1"/>
  <c r="BK201" i="1"/>
  <c r="BK202" i="1"/>
  <c r="BK204" i="1"/>
  <c r="BK206" i="1"/>
  <c r="BK207" i="1"/>
  <c r="BK208" i="1"/>
  <c r="BK210" i="1"/>
  <c r="BK216" i="1"/>
  <c r="BK219" i="1"/>
  <c r="BK221" i="1"/>
  <c r="BK226" i="1"/>
  <c r="BK229" i="1"/>
  <c r="BK233" i="1"/>
  <c r="BK234" i="1"/>
  <c r="BK236" i="1"/>
  <c r="BK238" i="1"/>
  <c r="BK239" i="1"/>
  <c r="BK240" i="1"/>
  <c r="BK244" i="1"/>
  <c r="BK246" i="1"/>
  <c r="BK257" i="1"/>
  <c r="BK260" i="1"/>
  <c r="BK262" i="1"/>
  <c r="BK263" i="1"/>
  <c r="BK266" i="1"/>
  <c r="BK268" i="1"/>
  <c r="BK271" i="1"/>
  <c r="BK275" i="1"/>
  <c r="BK276" i="1"/>
  <c r="BK280" i="1"/>
  <c r="BK284" i="1"/>
  <c r="BK285" i="1"/>
  <c r="BK288" i="1"/>
  <c r="BK2" i="1"/>
  <c r="BK6" i="1"/>
  <c r="BK26" i="1"/>
  <c r="BK28" i="1"/>
  <c r="BK29" i="1"/>
  <c r="BK33" i="1"/>
  <c r="BK35" i="1"/>
  <c r="BK36" i="1"/>
  <c r="BK49" i="1"/>
  <c r="BK52" i="1"/>
  <c r="BK56" i="1"/>
  <c r="BK59" i="1"/>
  <c r="BK60" i="1"/>
  <c r="BK62" i="1"/>
  <c r="BK64" i="1"/>
  <c r="BK70" i="1"/>
  <c r="BK73" i="1"/>
  <c r="BK74" i="1"/>
  <c r="BK76" i="1"/>
  <c r="BK77" i="1"/>
  <c r="BK80" i="1"/>
  <c r="BK96" i="1"/>
  <c r="BK98" i="1"/>
  <c r="BK106" i="1"/>
  <c r="BK108" i="1"/>
  <c r="BK113" i="1"/>
  <c r="BK114" i="1"/>
  <c r="BK130" i="1"/>
  <c r="BK137" i="1"/>
  <c r="BK138" i="1"/>
  <c r="BK140" i="1"/>
  <c r="BK145" i="1"/>
  <c r="BK146" i="1"/>
  <c r="BK151" i="1"/>
  <c r="BK152" i="1"/>
  <c r="BK159" i="1"/>
  <c r="BK162" i="1"/>
  <c r="BK164" i="1"/>
  <c r="BK174" i="1"/>
  <c r="BK177" i="1"/>
  <c r="BK178" i="1"/>
  <c r="BK179" i="1"/>
  <c r="BK180" i="1"/>
  <c r="BK181" i="1"/>
  <c r="BK191" i="1"/>
  <c r="BK203" i="1"/>
  <c r="BK212" i="1"/>
  <c r="BK215" i="1"/>
  <c r="BK222" i="1"/>
  <c r="BK223" i="1"/>
  <c r="BK224" i="1"/>
  <c r="BK225" i="1"/>
  <c r="BK230" i="1"/>
  <c r="BK231" i="1"/>
  <c r="BK232" i="1"/>
  <c r="BK235" i="1"/>
  <c r="BK242" i="1"/>
  <c r="BK243" i="1"/>
  <c r="BK245" i="1"/>
  <c r="BK247" i="1"/>
  <c r="BK264" i="1"/>
  <c r="BK265" i="1"/>
  <c r="BK270" i="1"/>
  <c r="BK272" i="1"/>
  <c r="BK273" i="1"/>
  <c r="BK274" i="1"/>
  <c r="BK282" i="1"/>
  <c r="BK8" i="1"/>
  <c r="BK107" i="1"/>
  <c r="BK124" i="1"/>
  <c r="BK170" i="1"/>
  <c r="BK250" i="1"/>
  <c r="BK82" i="1"/>
  <c r="BK17" i="1"/>
  <c r="BK10" i="1"/>
  <c r="BK188" i="1"/>
  <c r="BK261" i="1"/>
  <c r="BK30" i="1"/>
  <c r="BK112" i="1"/>
  <c r="BK69" i="1"/>
  <c r="BK200" i="1"/>
  <c r="BK228" i="1"/>
  <c r="BK254" i="1"/>
  <c r="BK100" i="1"/>
  <c r="BK9" i="1"/>
  <c r="BK63" i="1"/>
  <c r="BK27" i="1"/>
  <c r="BK78" i="1"/>
  <c r="BK41" i="1"/>
  <c r="BK197" i="1"/>
  <c r="BK42" i="1"/>
  <c r="BK72" i="1"/>
  <c r="BK278" i="1"/>
  <c r="BK91" i="1"/>
  <c r="BK227" i="1"/>
  <c r="BK287" i="1"/>
  <c r="BK160" i="1"/>
  <c r="BK166" i="1"/>
  <c r="BK199" i="1"/>
  <c r="BK192" i="1"/>
  <c r="BK209" i="1"/>
  <c r="BK50" i="1"/>
  <c r="BK171" i="1"/>
  <c r="BK89" i="1"/>
  <c r="BI281" i="1"/>
  <c r="BI185" i="1"/>
  <c r="BI134" i="1"/>
  <c r="BI253" i="1"/>
  <c r="BI46" i="1"/>
  <c r="BI12" i="1"/>
  <c r="BI248" i="1"/>
  <c r="BI40" i="1"/>
  <c r="BI211" i="1"/>
  <c r="BI55" i="1"/>
  <c r="BI66" i="1"/>
  <c r="BI13" i="1"/>
  <c r="BI135" i="1"/>
  <c r="BI19" i="1"/>
  <c r="BI120" i="1"/>
  <c r="BI94" i="1"/>
  <c r="BI176" i="1"/>
  <c r="BI148" i="1"/>
  <c r="BI53" i="1"/>
  <c r="BI167" i="1"/>
  <c r="BI87" i="1"/>
  <c r="BI255" i="1"/>
  <c r="BI4" i="1"/>
  <c r="BI168" i="1"/>
  <c r="BI195" i="1"/>
  <c r="BI48" i="1"/>
  <c r="BI173" i="1"/>
  <c r="BI61" i="1"/>
  <c r="BI259" i="1"/>
  <c r="BI237" i="1"/>
  <c r="BI102" i="1"/>
  <c r="BI277" i="1"/>
  <c r="BI283" i="1"/>
  <c r="BI25" i="1"/>
  <c r="BI218" i="1"/>
  <c r="BI23" i="1"/>
  <c r="BI93" i="1"/>
  <c r="BI65" i="1"/>
  <c r="BI116" i="1"/>
  <c r="BI183" i="1"/>
  <c r="BI251" i="1"/>
  <c r="BI205" i="1"/>
  <c r="BI220" i="1"/>
  <c r="BI133" i="1"/>
  <c r="BI252" i="1"/>
  <c r="BI24" i="1"/>
  <c r="BI11" i="1"/>
  <c r="BI213" i="1"/>
  <c r="BI256" i="1"/>
  <c r="BI286" i="1"/>
  <c r="BI105" i="1"/>
  <c r="BI269" i="1"/>
  <c r="BI15" i="1"/>
  <c r="BI267" i="1"/>
  <c r="BI31" i="1"/>
  <c r="BI279" i="1"/>
  <c r="BI85" i="1"/>
  <c r="BI198" i="1"/>
  <c r="BI3" i="1"/>
  <c r="BI172" i="1"/>
  <c r="BI249" i="1"/>
  <c r="BI258" i="1"/>
  <c r="AP250" i="1" l="1"/>
  <c r="AQ249" i="1"/>
  <c r="AK249" i="1"/>
  <c r="AL248" i="1"/>
  <c r="AO231" i="1"/>
  <c r="AL203" i="1"/>
  <c r="AN187" i="1"/>
  <c r="AL168" i="1"/>
  <c r="AL74" i="1"/>
  <c r="AO230" i="1"/>
  <c r="AN223" i="1"/>
  <c r="AO215" i="1"/>
  <c r="AK194" i="1"/>
  <c r="AP168" i="1"/>
  <c r="AO276" i="1"/>
  <c r="AL244" i="1"/>
  <c r="AO222" i="1"/>
  <c r="AK208" i="1"/>
  <c r="AN203" i="1"/>
  <c r="AL85" i="1"/>
  <c r="AO275" i="1"/>
  <c r="AL243" i="1"/>
  <c r="AP240" i="1"/>
  <c r="AQ234" i="1"/>
  <c r="AK234" i="1"/>
  <c r="AN232" i="1"/>
  <c r="AO146" i="1"/>
  <c r="AN143" i="1"/>
  <c r="AL105" i="1"/>
  <c r="AQ88" i="1"/>
  <c r="AN253" i="1"/>
  <c r="AK58" i="1"/>
  <c r="AO260" i="1"/>
  <c r="AN248" i="1"/>
  <c r="AP218" i="1"/>
  <c r="AQ82" i="1"/>
  <c r="AK82" i="1"/>
  <c r="AM285" i="1"/>
  <c r="AN219" i="1"/>
  <c r="AP207" i="1"/>
  <c r="AL200" i="1"/>
  <c r="AN194" i="1"/>
  <c r="AK186" i="1"/>
  <c r="AP159" i="1"/>
  <c r="AO79" i="1"/>
  <c r="AP78" i="1"/>
  <c r="AN30" i="1"/>
  <c r="AN10" i="1"/>
  <c r="AM3" i="1"/>
  <c r="AQ282" i="1"/>
  <c r="AQ277" i="1"/>
  <c r="AO265" i="1"/>
  <c r="AK206" i="1"/>
  <c r="AP129" i="1"/>
  <c r="AK121" i="1"/>
  <c r="AO114" i="1"/>
  <c r="AM112" i="1"/>
  <c r="AM97" i="1"/>
  <c r="AN59" i="1"/>
  <c r="AO263" i="1"/>
  <c r="AL219" i="1"/>
  <c r="AL79" i="1"/>
  <c r="AK37" i="1"/>
  <c r="AO4" i="1"/>
  <c r="AL155" i="1"/>
  <c r="AO256" i="1"/>
  <c r="AO212" i="1"/>
  <c r="AL201" i="1"/>
  <c r="AO174" i="1"/>
  <c r="AN166" i="1"/>
  <c r="AN158" i="1"/>
  <c r="AM65" i="1"/>
  <c r="AP63" i="1"/>
  <c r="AL186" i="1"/>
  <c r="AP46" i="1"/>
  <c r="AP272" i="1"/>
  <c r="AL253" i="1"/>
  <c r="AO251" i="1"/>
  <c r="AK165" i="1"/>
  <c r="AO150" i="1"/>
  <c r="AL145" i="1"/>
  <c r="AO82" i="1"/>
  <c r="AQ45" i="1"/>
  <c r="AL18" i="1"/>
  <c r="AP258" i="1"/>
  <c r="AL257" i="1"/>
  <c r="AK253" i="1"/>
  <c r="AN186" i="1"/>
  <c r="AM183" i="1"/>
  <c r="AP131" i="1"/>
  <c r="AL112" i="1"/>
  <c r="AO81" i="1"/>
  <c r="AM79" i="1"/>
  <c r="AN78" i="1"/>
  <c r="AL76" i="1"/>
  <c r="AL67" i="1"/>
  <c r="AL111" i="1"/>
  <c r="AL252" i="1"/>
  <c r="AN153" i="1"/>
  <c r="AM150" i="1"/>
  <c r="AP84" i="1"/>
  <c r="AL3" i="1"/>
  <c r="AQ285" i="1"/>
  <c r="AK285" i="1"/>
  <c r="AP282" i="1"/>
  <c r="AK279" i="1"/>
  <c r="AP226" i="1"/>
  <c r="AN221" i="1"/>
  <c r="AM219" i="1"/>
  <c r="AM200" i="1"/>
  <c r="AL183" i="1"/>
  <c r="AO145" i="1"/>
  <c r="AM46" i="1"/>
  <c r="AL30" i="1"/>
  <c r="AP26" i="1"/>
  <c r="AN6" i="1"/>
  <c r="AL284" i="1"/>
  <c r="AK276" i="1"/>
  <c r="AN265" i="1"/>
  <c r="AM254" i="1"/>
  <c r="AL251" i="1"/>
  <c r="AN244" i="1"/>
  <c r="AP239" i="1"/>
  <c r="AL238" i="1"/>
  <c r="AM235" i="1"/>
  <c r="AP230" i="1"/>
  <c r="AN195" i="1"/>
  <c r="AO194" i="1"/>
  <c r="AL143" i="1"/>
  <c r="AN142" i="1"/>
  <c r="AL140" i="1"/>
  <c r="AM128" i="1"/>
  <c r="AN127" i="1"/>
  <c r="AM121" i="1"/>
  <c r="AQ104" i="1"/>
  <c r="AN286" i="1"/>
  <c r="AO201" i="1"/>
  <c r="AM168" i="1"/>
  <c r="AM152" i="1"/>
  <c r="AL100" i="1"/>
  <c r="AP10" i="1"/>
  <c r="AQ7" i="1"/>
  <c r="AK7" i="1"/>
  <c r="AL258" i="1"/>
  <c r="AP222" i="1"/>
  <c r="AP212" i="1"/>
  <c r="AP103" i="1"/>
  <c r="AQ81" i="1"/>
  <c r="AM80" i="1"/>
  <c r="AP55" i="1"/>
  <c r="AM111" i="1"/>
  <c r="AM107" i="1"/>
  <c r="AO106" i="1"/>
  <c r="AN29" i="1"/>
  <c r="AL28" i="1"/>
  <c r="AM23" i="1"/>
  <c r="AO284" i="1"/>
  <c r="AP281" i="1"/>
  <c r="AN281" i="1"/>
  <c r="AO277" i="1"/>
  <c r="AN274" i="1"/>
  <c r="AL271" i="1"/>
  <c r="AL268" i="1"/>
  <c r="AQ259" i="1"/>
  <c r="AN231" i="1"/>
  <c r="AN224" i="1"/>
  <c r="AO168" i="1"/>
  <c r="AM139" i="1"/>
  <c r="AO138" i="1"/>
  <c r="AQ132" i="1"/>
  <c r="AO132" i="1"/>
  <c r="AK132" i="1"/>
  <c r="AO77" i="1"/>
  <c r="AN70" i="1"/>
  <c r="AL70" i="1"/>
  <c r="AP67" i="1"/>
  <c r="AN66" i="1"/>
  <c r="AO49" i="1"/>
  <c r="AP47" i="1"/>
  <c r="AN47" i="1"/>
  <c r="AN45" i="1"/>
  <c r="AP35" i="1"/>
  <c r="AL35" i="1"/>
  <c r="AP34" i="1"/>
  <c r="AL34" i="1"/>
  <c r="AL32" i="1"/>
  <c r="AN24" i="1"/>
  <c r="AQ22" i="1"/>
  <c r="AL288" i="1"/>
  <c r="AO288" i="1"/>
  <c r="AM272" i="1"/>
  <c r="AM271" i="1"/>
  <c r="AQ258" i="1"/>
  <c r="AM246" i="1"/>
  <c r="AO245" i="1"/>
  <c r="AM245" i="1"/>
  <c r="AO244" i="1"/>
  <c r="AO243" i="1"/>
  <c r="AM243" i="1"/>
  <c r="AM242" i="1"/>
  <c r="AO240" i="1"/>
  <c r="AO238" i="1"/>
  <c r="AM233" i="1"/>
  <c r="AO226" i="1"/>
  <c r="AO224" i="1"/>
  <c r="AN191" i="1"/>
  <c r="AL191" i="1"/>
  <c r="AN190" i="1"/>
  <c r="AO188" i="1"/>
  <c r="AO180" i="1"/>
  <c r="AM177" i="1"/>
  <c r="AK172" i="1"/>
  <c r="AO166" i="1"/>
  <c r="AM166" i="1"/>
  <c r="AL165" i="1"/>
  <c r="AL164" i="1"/>
  <c r="AQ163" i="1"/>
  <c r="AO160" i="1"/>
  <c r="AM159" i="1"/>
  <c r="AP154" i="1"/>
  <c r="AP150" i="1"/>
  <c r="AN150" i="1"/>
  <c r="AL149" i="1"/>
  <c r="AM140" i="1"/>
  <c r="AO136" i="1"/>
  <c r="AN135" i="1"/>
  <c r="AL135" i="1"/>
  <c r="AN134" i="1"/>
  <c r="AO133" i="1"/>
  <c r="AQ124" i="1"/>
  <c r="AP123" i="1"/>
  <c r="AN122" i="1"/>
  <c r="AN119" i="1"/>
  <c r="AP109" i="1"/>
  <c r="AL109" i="1"/>
  <c r="AL108" i="1"/>
  <c r="AP104" i="1"/>
  <c r="AL104" i="1"/>
  <c r="AP92" i="1"/>
  <c r="AL88" i="1"/>
  <c r="AN86" i="1"/>
  <c r="AN65" i="1"/>
  <c r="AM63" i="1"/>
  <c r="AP61" i="1"/>
  <c r="AO56" i="1"/>
  <c r="AN44" i="1"/>
  <c r="AL44" i="1"/>
  <c r="AO36" i="1"/>
  <c r="AM32" i="1"/>
  <c r="AL255" i="1"/>
  <c r="AP252" i="1"/>
  <c r="AP246" i="1"/>
  <c r="AN246" i="1"/>
  <c r="AM230" i="1"/>
  <c r="AP229" i="1"/>
  <c r="AN211" i="1"/>
  <c r="AL211" i="1"/>
  <c r="AL196" i="1"/>
  <c r="AQ171" i="1"/>
  <c r="AN167" i="1"/>
  <c r="AP147" i="1"/>
  <c r="AL147" i="1"/>
  <c r="AN141" i="1"/>
  <c r="AM286" i="1"/>
  <c r="AQ275" i="1"/>
  <c r="AM265" i="1"/>
  <c r="AQ226" i="1"/>
  <c r="AM226" i="1"/>
  <c r="AK226" i="1"/>
  <c r="AO219" i="1"/>
  <c r="AK219" i="1"/>
  <c r="AP215" i="1"/>
  <c r="AP211" i="1"/>
  <c r="AL210" i="1"/>
  <c r="AP208" i="1"/>
  <c r="AL208" i="1"/>
  <c r="AN202" i="1"/>
  <c r="AP188" i="1"/>
  <c r="AN188" i="1"/>
  <c r="AP183" i="1"/>
  <c r="AN183" i="1"/>
  <c r="AP181" i="1"/>
  <c r="AL180" i="1"/>
  <c r="AN179" i="1"/>
  <c r="AL179" i="1"/>
  <c r="AL178" i="1"/>
  <c r="AQ176" i="1"/>
  <c r="AQ147" i="1"/>
  <c r="AQ144" i="1"/>
  <c r="AK144" i="1"/>
  <c r="AQ9" i="1"/>
  <c r="AP285" i="1"/>
  <c r="AM279" i="1"/>
  <c r="AM277" i="1"/>
  <c r="AK275" i="1"/>
  <c r="AP263" i="1"/>
  <c r="AN261" i="1"/>
  <c r="AK260" i="1"/>
  <c r="AL254" i="1"/>
  <c r="AN252" i="1"/>
  <c r="AP286" i="1"/>
  <c r="AL286" i="1"/>
  <c r="AN284" i="1"/>
  <c r="AM283" i="1"/>
  <c r="AK281" i="1"/>
  <c r="AP276" i="1"/>
  <c r="AL276" i="1"/>
  <c r="AO273" i="1"/>
  <c r="AO271" i="1"/>
  <c r="AO268" i="1"/>
  <c r="AL266" i="1"/>
  <c r="AO257" i="1"/>
  <c r="AQ253" i="1"/>
  <c r="AM249" i="1"/>
  <c r="AO239" i="1"/>
  <c r="AM238" i="1"/>
  <c r="AO235" i="1"/>
  <c r="AP232" i="1"/>
  <c r="AN229" i="1"/>
  <c r="AQ90" i="1"/>
  <c r="AO90" i="1"/>
  <c r="AN288" i="1"/>
  <c r="AP283" i="1"/>
  <c r="AM276" i="1"/>
  <c r="AQ248" i="1"/>
  <c r="AK248" i="1"/>
  <c r="AM222" i="1"/>
  <c r="AM194" i="1"/>
  <c r="AO193" i="1"/>
  <c r="AO118" i="1"/>
  <c r="AM118" i="1"/>
  <c r="AL117" i="1"/>
  <c r="AM109" i="1"/>
  <c r="AM108" i="1"/>
  <c r="AK105" i="1"/>
  <c r="AO9" i="1"/>
  <c r="AM9" i="1"/>
  <c r="AK9" i="1"/>
  <c r="AL6" i="1"/>
  <c r="AP273" i="1"/>
  <c r="AL272" i="1"/>
  <c r="AP268" i="1"/>
  <c r="AP265" i="1"/>
  <c r="AP262" i="1"/>
  <c r="AN262" i="1"/>
  <c r="AM259" i="1"/>
  <c r="AN257" i="1"/>
  <c r="AQ256" i="1"/>
  <c r="AM256" i="1"/>
  <c r="AM255" i="1"/>
  <c r="AO254" i="1"/>
  <c r="AO252" i="1"/>
  <c r="AQ251" i="1"/>
  <c r="AM234" i="1"/>
  <c r="AQ229" i="1"/>
  <c r="AK229" i="1"/>
  <c r="AN226" i="1"/>
  <c r="AL225" i="1"/>
  <c r="AQ221" i="1"/>
  <c r="AK221" i="1"/>
  <c r="AP219" i="1"/>
  <c r="AM216" i="1"/>
  <c r="AL212" i="1"/>
  <c r="AN206" i="1"/>
  <c r="AK201" i="1"/>
  <c r="AQ195" i="1"/>
  <c r="AQ169" i="1"/>
  <c r="AO169" i="1"/>
  <c r="AK169" i="1"/>
  <c r="AN165" i="1"/>
  <c r="AP164" i="1"/>
  <c r="AM163" i="1"/>
  <c r="AO162" i="1"/>
  <c r="AP161" i="1"/>
  <c r="AN159" i="1"/>
  <c r="AL158" i="1"/>
  <c r="AQ155" i="1"/>
  <c r="AL151" i="1"/>
  <c r="AM148" i="1"/>
  <c r="AO128" i="1"/>
  <c r="AL127" i="1"/>
  <c r="AQ126" i="1"/>
  <c r="AM126" i="1"/>
  <c r="AK126" i="1"/>
  <c r="AO122" i="1"/>
  <c r="AO113" i="1"/>
  <c r="AQ86" i="1"/>
  <c r="AM86" i="1"/>
  <c r="AK86" i="1"/>
  <c r="AL84" i="1"/>
  <c r="AL83" i="1"/>
  <c r="AN82" i="1"/>
  <c r="AO80" i="1"/>
  <c r="AM77" i="1"/>
  <c r="AP74" i="1"/>
  <c r="AP64" i="1"/>
  <c r="AN64" i="1"/>
  <c r="AM62" i="1"/>
  <c r="AN61" i="1"/>
  <c r="AO54" i="1"/>
  <c r="AN53" i="1"/>
  <c r="AP39" i="1"/>
  <c r="AN39" i="1"/>
  <c r="AO37" i="1"/>
  <c r="AM37" i="1"/>
  <c r="AN26" i="1"/>
  <c r="AL26" i="1"/>
  <c r="AP22" i="1"/>
  <c r="AL11" i="1"/>
  <c r="AN7" i="1"/>
  <c r="AQ4" i="1"/>
  <c r="AM4" i="1"/>
  <c r="AK4" i="1"/>
  <c r="AN107" i="1"/>
  <c r="AL103" i="1"/>
  <c r="AL97" i="1"/>
  <c r="AP95" i="1"/>
  <c r="AM51" i="1"/>
  <c r="AN49" i="1"/>
  <c r="AL48" i="1"/>
  <c r="AK45" i="1"/>
  <c r="AP44" i="1"/>
  <c r="AO35" i="1"/>
  <c r="AM33" i="1"/>
  <c r="AQ29" i="1"/>
  <c r="AL24" i="1"/>
  <c r="AQ21" i="1"/>
  <c r="AO21" i="1"/>
  <c r="AK21" i="1"/>
  <c r="AL20" i="1"/>
  <c r="AN15" i="1"/>
  <c r="AO13" i="1"/>
  <c r="AM218" i="1"/>
  <c r="AM215" i="1"/>
  <c r="AM212" i="1"/>
  <c r="AO210" i="1"/>
  <c r="AO208" i="1"/>
  <c r="AN207" i="1"/>
  <c r="AQ206" i="1"/>
  <c r="AP203" i="1"/>
  <c r="AK202" i="1"/>
  <c r="AO200" i="1"/>
  <c r="AP195" i="1"/>
  <c r="AL193" i="1"/>
  <c r="AQ187" i="1"/>
  <c r="AO185" i="1"/>
  <c r="AM180" i="1"/>
  <c r="AM179" i="1"/>
  <c r="AO178" i="1"/>
  <c r="AL176" i="1"/>
  <c r="AL172" i="1"/>
  <c r="AP167" i="1"/>
  <c r="AO165" i="1"/>
  <c r="AM164" i="1"/>
  <c r="AP163" i="1"/>
  <c r="AL163" i="1"/>
  <c r="AO161" i="1"/>
  <c r="AM161" i="1"/>
  <c r="AP160" i="1"/>
  <c r="AP157" i="1"/>
  <c r="AN157" i="1"/>
  <c r="AM156" i="1"/>
  <c r="AN155" i="1"/>
  <c r="AL153" i="1"/>
  <c r="AO152" i="1"/>
  <c r="AO151" i="1"/>
  <c r="AM151" i="1"/>
  <c r="AL148" i="1"/>
  <c r="AP146" i="1"/>
  <c r="AN138" i="1"/>
  <c r="AL138" i="1"/>
  <c r="AP137" i="1"/>
  <c r="AN137" i="1"/>
  <c r="AQ136" i="1"/>
  <c r="AK136" i="1"/>
  <c r="AP135" i="1"/>
  <c r="AK129" i="1"/>
  <c r="AL126" i="1"/>
  <c r="AM124" i="1"/>
  <c r="AP121" i="1"/>
  <c r="AN118" i="1"/>
  <c r="AL118" i="1"/>
  <c r="AK117" i="1"/>
  <c r="AL115" i="1"/>
  <c r="AP108" i="1"/>
  <c r="AO100" i="1"/>
  <c r="AP98" i="1"/>
  <c r="AK97" i="1"/>
  <c r="AM96" i="1"/>
  <c r="AO87" i="1"/>
  <c r="AL86" i="1"/>
  <c r="AL80" i="1"/>
  <c r="AP76" i="1"/>
  <c r="AO73" i="1"/>
  <c r="AM64" i="1"/>
  <c r="AO60" i="1"/>
  <c r="AO59" i="1"/>
  <c r="AO58" i="1"/>
  <c r="AM58" i="1"/>
  <c r="AL57" i="1"/>
  <c r="AL55" i="1"/>
  <c r="AN54" i="1"/>
  <c r="AP37" i="1"/>
  <c r="AL37" i="1"/>
  <c r="AN28" i="1"/>
  <c r="AQ236" i="1"/>
  <c r="AP79" i="1"/>
  <c r="AL7" i="1"/>
  <c r="AO157" i="1"/>
  <c r="AP156" i="1"/>
  <c r="AO153" i="1"/>
  <c r="AP145" i="1"/>
  <c r="AM141" i="1"/>
  <c r="AP140" i="1"/>
  <c r="AO134" i="1"/>
  <c r="AM132" i="1"/>
  <c r="AM129" i="1"/>
  <c r="AP127" i="1"/>
  <c r="AN123" i="1"/>
  <c r="AL119" i="1"/>
  <c r="AP115" i="1"/>
  <c r="AL114" i="1"/>
  <c r="AN113" i="1"/>
  <c r="AN102" i="1"/>
  <c r="AN100" i="1"/>
  <c r="AL87" i="1"/>
  <c r="AO76" i="1"/>
  <c r="AN73" i="1"/>
  <c r="AM66" i="1"/>
  <c r="AQ63" i="1"/>
  <c r="AK63" i="1"/>
  <c r="AM59" i="1"/>
  <c r="AO55" i="1"/>
  <c r="AO52" i="1"/>
  <c r="AO47" i="1"/>
  <c r="AM45" i="1"/>
  <c r="AP30" i="1"/>
  <c r="AO24" i="1"/>
  <c r="AN22" i="1"/>
  <c r="AP21" i="1"/>
  <c r="AN13" i="1"/>
  <c r="AO10" i="1"/>
  <c r="AK283" i="1"/>
  <c r="AP178" i="1"/>
  <c r="AN154" i="1"/>
  <c r="AO223" i="1"/>
  <c r="AO206" i="1"/>
  <c r="AP194" i="1"/>
  <c r="AL177" i="1"/>
  <c r="AQ168" i="1"/>
  <c r="AK168" i="1"/>
  <c r="AP288" i="1"/>
  <c r="AM275" i="1"/>
  <c r="AL273" i="1"/>
  <c r="AN272" i="1"/>
  <c r="AM263" i="1"/>
  <c r="AQ260" i="1"/>
  <c r="AL256" i="1"/>
  <c r="AP254" i="1"/>
  <c r="AO249" i="1"/>
  <c r="AL235" i="1"/>
  <c r="AL229" i="1"/>
  <c r="AN201" i="1"/>
  <c r="AP197" i="1"/>
  <c r="AQ196" i="1"/>
  <c r="AK196" i="1"/>
  <c r="AM191" i="1"/>
  <c r="AO190" i="1"/>
  <c r="AL182" i="1"/>
  <c r="AP180" i="1"/>
  <c r="AO172" i="1"/>
  <c r="AL171" i="1"/>
  <c r="AN170" i="1"/>
  <c r="AP166" i="1"/>
  <c r="AL161" i="1"/>
  <c r="AQ139" i="1"/>
  <c r="AP57" i="1"/>
  <c r="AL53" i="1"/>
  <c r="AM34" i="1"/>
  <c r="AQ23" i="1"/>
  <c r="AQ18" i="1"/>
  <c r="AM13" i="1"/>
  <c r="AP4" i="1"/>
  <c r="AQ286" i="1"/>
  <c r="AN275" i="1"/>
  <c r="AQ261" i="1"/>
  <c r="AP225" i="1"/>
  <c r="AN146" i="1"/>
  <c r="AP24" i="1"/>
  <c r="AO281" i="1"/>
  <c r="AP274" i="1"/>
  <c r="AM253" i="1"/>
  <c r="AM229" i="1"/>
  <c r="AQ208" i="1"/>
  <c r="AP190" i="1"/>
  <c r="AN128" i="1"/>
  <c r="AO117" i="1"/>
  <c r="AQ111" i="1"/>
  <c r="AK111" i="1"/>
  <c r="AO97" i="1"/>
  <c r="AK90" i="1"/>
  <c r="AK81" i="1"/>
  <c r="AL77" i="1"/>
  <c r="AL66" i="1"/>
  <c r="AK286" i="1"/>
  <c r="AN263" i="1"/>
  <c r="AO105" i="1"/>
  <c r="AP58" i="1"/>
  <c r="AL265" i="1"/>
  <c r="AK257" i="1"/>
  <c r="AN245" i="1"/>
  <c r="AL215" i="1"/>
  <c r="AO283" i="1"/>
  <c r="AN277" i="1"/>
  <c r="AL270" i="1"/>
  <c r="AN266" i="1"/>
  <c r="AL263" i="1"/>
  <c r="AO261" i="1"/>
  <c r="AL259" i="1"/>
  <c r="AN258" i="1"/>
  <c r="AK256" i="1"/>
  <c r="AO236" i="1"/>
  <c r="AN233" i="1"/>
  <c r="AM231" i="1"/>
  <c r="AN225" i="1"/>
  <c r="AL218" i="1"/>
  <c r="AM204" i="1"/>
  <c r="AP200" i="1"/>
  <c r="AO197" i="1"/>
  <c r="AP196" i="1"/>
  <c r="AM195" i="1"/>
  <c r="AP185" i="1"/>
  <c r="AM181" i="1"/>
  <c r="AN174" i="1"/>
  <c r="AN172" i="1"/>
  <c r="AN163" i="1"/>
  <c r="AQ161" i="1"/>
  <c r="AK161" i="1"/>
  <c r="AM157" i="1"/>
  <c r="AL154" i="1"/>
  <c r="AL146" i="1"/>
  <c r="AL141" i="1"/>
  <c r="AO140" i="1"/>
  <c r="AM131" i="1"/>
  <c r="AL129" i="1"/>
  <c r="AO126" i="1"/>
  <c r="AL123" i="1"/>
  <c r="AQ121" i="1"/>
  <c r="AQ119" i="1"/>
  <c r="AK119" i="1"/>
  <c r="AP111" i="1"/>
  <c r="AQ92" i="1"/>
  <c r="AK92" i="1"/>
  <c r="AP88" i="1"/>
  <c r="AQ87" i="1"/>
  <c r="AK87" i="1"/>
  <c r="AO85" i="1"/>
  <c r="AM83" i="1"/>
  <c r="AN79" i="1"/>
  <c r="AO78" i="1"/>
  <c r="AO64" i="1"/>
  <c r="AL62" i="1"/>
  <c r="AN55" i="1"/>
  <c r="AQ37" i="1"/>
  <c r="AO33" i="1"/>
  <c r="AP29" i="1"/>
  <c r="AP20" i="1"/>
  <c r="AM11" i="1"/>
  <c r="AP7" i="1"/>
  <c r="AK261" i="1"/>
  <c r="AP249" i="1"/>
  <c r="AQ156" i="1"/>
  <c r="AO11" i="1"/>
  <c r="AO279" i="1"/>
  <c r="AL260" i="1"/>
  <c r="AM207" i="1"/>
  <c r="AO181" i="1"/>
  <c r="AO248" i="1"/>
  <c r="AN242" i="1"/>
  <c r="AP235" i="1"/>
  <c r="AM225" i="1"/>
  <c r="AL204" i="1"/>
  <c r="AM172" i="1"/>
  <c r="AL160" i="1"/>
  <c r="AP155" i="1"/>
  <c r="AN145" i="1"/>
  <c r="AP119" i="1"/>
  <c r="AL95" i="1"/>
  <c r="AM76" i="1"/>
  <c r="AO63" i="1"/>
  <c r="AL61" i="1"/>
  <c r="AM55" i="1"/>
  <c r="AM24" i="1"/>
  <c r="AM10" i="1"/>
  <c r="AO272" i="1"/>
  <c r="AN270" i="1"/>
  <c r="AK236" i="1"/>
  <c r="AL222" i="1"/>
  <c r="AP169" i="1"/>
  <c r="AO70" i="1"/>
  <c r="AO285" i="1"/>
  <c r="AL281" i="1"/>
  <c r="AL279" i="1"/>
  <c r="AN276" i="1"/>
  <c r="AP259" i="1"/>
  <c r="AQ255" i="1"/>
  <c r="AK255" i="1"/>
  <c r="AP253" i="1"/>
  <c r="AL239" i="1"/>
  <c r="AM236" i="1"/>
  <c r="AL233" i="1"/>
  <c r="AO232" i="1"/>
  <c r="AL231" i="1"/>
  <c r="AL223" i="1"/>
  <c r="AQ218" i="1"/>
  <c r="AK218" i="1"/>
  <c r="AN210" i="1"/>
  <c r="AN208" i="1"/>
  <c r="AL206" i="1"/>
  <c r="AQ204" i="1"/>
  <c r="AP202" i="1"/>
  <c r="AQ201" i="1"/>
  <c r="AP187" i="1"/>
  <c r="AP184" i="1"/>
  <c r="AL181" i="1"/>
  <c r="AO177" i="1"/>
  <c r="AP176" i="1"/>
  <c r="AN168" i="1"/>
  <c r="AL157" i="1"/>
  <c r="AP149" i="1"/>
  <c r="AN147" i="1"/>
  <c r="AM145" i="1"/>
  <c r="AM133" i="1"/>
  <c r="AP132" i="1"/>
  <c r="AL131" i="1"/>
  <c r="AO111" i="1"/>
  <c r="AQ105" i="1"/>
  <c r="AQ100" i="1"/>
  <c r="AK100" i="1"/>
  <c r="AL98" i="1"/>
  <c r="AP96" i="1"/>
  <c r="AM85" i="1"/>
  <c r="AO84" i="1"/>
  <c r="AM82" i="1"/>
  <c r="AN67" i="1"/>
  <c r="AP66" i="1"/>
  <c r="AN63" i="1"/>
  <c r="AL47" i="1"/>
  <c r="AP45" i="1"/>
  <c r="AL36" i="1"/>
  <c r="AN35" i="1"/>
  <c r="AP32" i="1"/>
  <c r="AM15" i="1"/>
  <c r="AN14" i="1"/>
  <c r="AL10" i="1"/>
  <c r="AP3" i="1"/>
  <c r="AM240" i="1"/>
  <c r="AL230" i="1"/>
  <c r="AP174" i="1"/>
  <c r="AO95" i="1"/>
  <c r="AO234" i="1"/>
  <c r="AL152" i="1"/>
  <c r="AN129" i="1"/>
  <c r="AM87" i="1"/>
  <c r="AQ279" i="1"/>
  <c r="AM257" i="1"/>
  <c r="AP245" i="1"/>
  <c r="AO229" i="1"/>
  <c r="AQ211" i="1"/>
  <c r="AM208" i="1"/>
  <c r="AL190" i="1"/>
  <c r="AO179" i="1"/>
  <c r="AP158" i="1"/>
  <c r="AK157" i="1"/>
  <c r="AK153" i="1"/>
  <c r="AO149" i="1"/>
  <c r="AK128" i="1"/>
  <c r="AO121" i="1"/>
  <c r="AN114" i="1"/>
  <c r="AP113" i="1"/>
  <c r="AN111" i="1"/>
  <c r="AP110" i="1"/>
  <c r="AP100" i="1"/>
  <c r="AO96" i="1"/>
  <c r="AN90" i="1"/>
  <c r="AN84" i="1"/>
  <c r="AN81" i="1"/>
  <c r="AP80" i="1"/>
  <c r="AO66" i="1"/>
  <c r="AM60" i="1"/>
  <c r="AQ47" i="1"/>
  <c r="AK47" i="1"/>
  <c r="AO45" i="1"/>
  <c r="AP31" i="1"/>
  <c r="AP28" i="1"/>
  <c r="AL21" i="1"/>
  <c r="AN18" i="1"/>
  <c r="AN9" i="1"/>
  <c r="AP6" i="1"/>
  <c r="AQ283" i="1"/>
  <c r="AM224" i="1"/>
  <c r="AO204" i="1"/>
  <c r="AP186" i="1"/>
  <c r="AO170" i="1"/>
  <c r="AK156" i="1"/>
  <c r="AL29" i="1"/>
  <c r="AN285" i="1"/>
  <c r="AL274" i="1"/>
  <c r="AQ262" i="1"/>
  <c r="AN260" i="1"/>
  <c r="AO253" i="1"/>
  <c r="AP191" i="1"/>
  <c r="AO184" i="1"/>
  <c r="AP284" i="1"/>
  <c r="AL283" i="1"/>
  <c r="AK277" i="1"/>
  <c r="AN273" i="1"/>
  <c r="AL261" i="1"/>
  <c r="AM260" i="1"/>
  <c r="AO259" i="1"/>
  <c r="AN256" i="1"/>
  <c r="AM251" i="1"/>
  <c r="AL242" i="1"/>
  <c r="AL236" i="1"/>
  <c r="AN235" i="1"/>
  <c r="AQ233" i="1"/>
  <c r="AP223" i="1"/>
  <c r="AQ216" i="1"/>
  <c r="AP204" i="1"/>
  <c r="AP201" i="1"/>
  <c r="AM188" i="1"/>
  <c r="AP170" i="1"/>
  <c r="AN161" i="1"/>
  <c r="AO154" i="1"/>
  <c r="AL150" i="1"/>
  <c r="AP143" i="1"/>
  <c r="AL137" i="1"/>
  <c r="AO129" i="1"/>
  <c r="AN124" i="1"/>
  <c r="AP118" i="1"/>
  <c r="AQ97" i="1"/>
  <c r="AM90" i="1"/>
  <c r="AN87" i="1"/>
  <c r="AO86" i="1"/>
  <c r="AM81" i="1"/>
  <c r="AQ79" i="1"/>
  <c r="AK79" i="1"/>
  <c r="AM74" i="1"/>
  <c r="AP70" i="1"/>
  <c r="AP65" i="1"/>
  <c r="AO62" i="1"/>
  <c r="AQ58" i="1"/>
  <c r="AM54" i="1"/>
  <c r="AL39" i="1"/>
  <c r="AL33" i="1"/>
  <c r="AN32" i="1"/>
  <c r="AM29" i="1"/>
  <c r="AL14" i="1"/>
  <c r="AL4" i="1"/>
  <c r="AM268" i="1"/>
  <c r="AP255" i="1"/>
  <c r="AM252" i="1"/>
  <c r="AM250" i="1"/>
  <c r="AP238" i="1"/>
  <c r="AP221" i="1"/>
  <c r="AP216" i="1"/>
  <c r="AL207" i="1"/>
  <c r="AM203" i="1"/>
  <c r="AO202" i="1"/>
  <c r="AP151" i="1"/>
  <c r="AQ84" i="1"/>
  <c r="AK84" i="1"/>
  <c r="AN83" i="1"/>
  <c r="AN62" i="1"/>
  <c r="AP48" i="1"/>
  <c r="AN20" i="1"/>
  <c r="AO18" i="1"/>
  <c r="AM288" i="1"/>
  <c r="AM284" i="1"/>
  <c r="AM282" i="1"/>
  <c r="AP251" i="1"/>
  <c r="AL246" i="1"/>
  <c r="AQ219" i="1"/>
  <c r="AM193" i="1"/>
  <c r="AP153" i="1"/>
  <c r="AM114" i="1"/>
  <c r="AN197" i="1"/>
  <c r="AO191" i="1"/>
  <c r="AO156" i="1"/>
  <c r="AO142" i="1"/>
  <c r="AN103" i="1"/>
  <c r="AP102" i="1"/>
  <c r="AP87" i="1"/>
  <c r="AO221" i="1"/>
  <c r="AQ207" i="1"/>
  <c r="AN185" i="1"/>
  <c r="AP182" i="1"/>
  <c r="AM174" i="1"/>
  <c r="AM154" i="1"/>
  <c r="AP279" i="1"/>
  <c r="AL277" i="1"/>
  <c r="AP270" i="1"/>
  <c r="AQ268" i="1"/>
  <c r="AK268" i="1"/>
  <c r="AM266" i="1"/>
  <c r="AP261" i="1"/>
  <c r="AM258" i="1"/>
  <c r="AN249" i="1"/>
  <c r="AP248" i="1"/>
  <c r="AQ246" i="1"/>
  <c r="AN240" i="1"/>
  <c r="AP236" i="1"/>
  <c r="AP234" i="1"/>
  <c r="AL224" i="1"/>
  <c r="AN216" i="1"/>
  <c r="AM210" i="1"/>
  <c r="AN204" i="1"/>
  <c r="AM202" i="1"/>
  <c r="AM197" i="1"/>
  <c r="AO196" i="1"/>
  <c r="AM185" i="1"/>
  <c r="AO182" i="1"/>
  <c r="AN169" i="1"/>
  <c r="AM165" i="1"/>
  <c r="AN162" i="1"/>
  <c r="AQ158" i="1"/>
  <c r="AP117" i="1"/>
  <c r="AP54" i="1"/>
  <c r="AO22" i="1"/>
  <c r="AM273" i="1"/>
  <c r="AP244" i="1"/>
  <c r="AP242" i="1"/>
  <c r="AM169" i="1"/>
  <c r="AM167" i="1"/>
  <c r="AP148" i="1"/>
  <c r="AP141" i="1"/>
  <c r="AQ129" i="1"/>
  <c r="AN34" i="1"/>
  <c r="AQ157" i="1"/>
  <c r="AM262" i="1"/>
  <c r="AL245" i="1"/>
  <c r="AM221" i="1"/>
  <c r="AL202" i="1"/>
  <c r="AL197" i="1"/>
  <c r="AQ174" i="1"/>
  <c r="AM142" i="1"/>
  <c r="AN57" i="1"/>
  <c r="AL226" i="1"/>
  <c r="AM281" i="1"/>
  <c r="AP277" i="1"/>
  <c r="AM274" i="1"/>
  <c r="AL262" i="1"/>
  <c r="AP260" i="1"/>
  <c r="AP256" i="1"/>
  <c r="AL249" i="1"/>
  <c r="AO242" i="1"/>
  <c r="AL240" i="1"/>
  <c r="AN236" i="1"/>
  <c r="AP233" i="1"/>
  <c r="AM232" i="1"/>
  <c r="AP231" i="1"/>
  <c r="AP224" i="1"/>
  <c r="AM223" i="1"/>
  <c r="AL221" i="1"/>
  <c r="AQ202" i="1"/>
  <c r="AM196" i="1"/>
  <c r="AP193" i="1"/>
  <c r="AM182" i="1"/>
  <c r="AN176" i="1"/>
  <c r="AQ172" i="1"/>
  <c r="AQ170" i="1"/>
  <c r="AQ165" i="1"/>
  <c r="AL162" i="1"/>
  <c r="AO158" i="1"/>
  <c r="AM144" i="1"/>
  <c r="AO141" i="1"/>
  <c r="AK134" i="1"/>
  <c r="AP107" i="1"/>
  <c r="AM92" i="1"/>
  <c r="AP73" i="1"/>
  <c r="AL58" i="1"/>
  <c r="AP14" i="1"/>
  <c r="AP257" i="1"/>
  <c r="AO286" i="1"/>
  <c r="AL285" i="1"/>
  <c r="AQ276" i="1"/>
  <c r="AP271" i="1"/>
  <c r="AM270" i="1"/>
  <c r="AM261" i="1"/>
  <c r="AN254" i="1"/>
  <c r="AN250" i="1"/>
  <c r="AM248" i="1"/>
  <c r="AN239" i="1"/>
  <c r="AL232" i="1"/>
  <c r="AO218" i="1"/>
  <c r="AN215" i="1"/>
  <c r="AM211" i="1"/>
  <c r="AP210" i="1"/>
  <c r="AP206" i="1"/>
  <c r="AK204" i="1"/>
  <c r="AL194" i="1"/>
  <c r="AM190" i="1"/>
  <c r="AL184" i="1"/>
  <c r="AP179" i="1"/>
  <c r="AM178" i="1"/>
  <c r="AP177" i="1"/>
  <c r="AP165" i="1"/>
  <c r="AM136" i="1"/>
  <c r="AQ133" i="1"/>
  <c r="AN132" i="1"/>
  <c r="AL110" i="1"/>
  <c r="AO109" i="1"/>
  <c r="AO29" i="1"/>
  <c r="AO255" i="1"/>
  <c r="AN282" i="1"/>
  <c r="AM244" i="1"/>
  <c r="AP243" i="1"/>
  <c r="AM239" i="1"/>
  <c r="AQ194" i="1"/>
  <c r="AM186" i="1"/>
  <c r="BD279" i="1"/>
  <c r="BD255" i="1"/>
  <c r="BD243" i="1"/>
  <c r="BD230" i="1"/>
  <c r="BD218" i="1"/>
  <c r="BD204" i="1"/>
  <c r="BD192" i="1"/>
  <c r="BD180" i="1"/>
  <c r="BD165" i="1"/>
  <c r="BD33" i="1"/>
  <c r="BD21" i="1"/>
  <c r="BD9" i="1"/>
  <c r="AN11" i="1"/>
  <c r="AM7" i="1"/>
  <c r="BD284" i="1"/>
  <c r="BD272" i="1"/>
  <c r="BD270" i="1"/>
  <c r="BD260" i="1"/>
  <c r="BD248" i="1"/>
  <c r="BD235" i="1"/>
  <c r="BD223" i="1"/>
  <c r="BD209" i="1"/>
  <c r="BD197" i="1"/>
  <c r="BD185" i="1"/>
  <c r="BD170" i="1"/>
  <c r="BD158" i="1"/>
  <c r="AN156" i="1"/>
  <c r="AL142" i="1"/>
  <c r="AN139" i="1"/>
  <c r="AM137" i="1"/>
  <c r="AP136" i="1"/>
  <c r="AP133" i="1"/>
  <c r="AN130" i="1"/>
  <c r="AL122" i="1"/>
  <c r="AL106" i="1"/>
  <c r="AK104" i="1"/>
  <c r="AO102" i="1"/>
  <c r="AL92" i="1"/>
  <c r="AM88" i="1"/>
  <c r="AM67" i="1"/>
  <c r="AL65" i="1"/>
  <c r="AL60" i="1"/>
  <c r="AM57" i="1"/>
  <c r="AP56" i="1"/>
  <c r="AQ53" i="1"/>
  <c r="AN52" i="1"/>
  <c r="AM49" i="1"/>
  <c r="AO48" i="1"/>
  <c r="AQ44" i="1"/>
  <c r="AK44" i="1"/>
  <c r="AN36" i="1"/>
  <c r="AO31" i="1"/>
  <c r="AQ30" i="1"/>
  <c r="AM26" i="1"/>
  <c r="AM20" i="1"/>
  <c r="AO6" i="1"/>
  <c r="AO3" i="1"/>
  <c r="BD277" i="1"/>
  <c r="BD265" i="1"/>
  <c r="BD253" i="1"/>
  <c r="BD240" i="1"/>
  <c r="BD228" i="1"/>
  <c r="BD215" i="1"/>
  <c r="BD202" i="1"/>
  <c r="BD190" i="1"/>
  <c r="BD178" i="1"/>
  <c r="BD163" i="1"/>
  <c r="BD156" i="1"/>
  <c r="BD7" i="1"/>
  <c r="BD282" i="1"/>
  <c r="BD268" i="1"/>
  <c r="BD258" i="1"/>
  <c r="BD246" i="1"/>
  <c r="BD233" i="1"/>
  <c r="BD221" i="1"/>
  <c r="BD207" i="1"/>
  <c r="BD195" i="1"/>
  <c r="BD183" i="1"/>
  <c r="BD168" i="1"/>
  <c r="BD98" i="1"/>
  <c r="BD86" i="1"/>
  <c r="BD60" i="1"/>
  <c r="AM187" i="1"/>
  <c r="AO186" i="1"/>
  <c r="AL185" i="1"/>
  <c r="AN182" i="1"/>
  <c r="AL174" i="1"/>
  <c r="AM170" i="1"/>
  <c r="AL166" i="1"/>
  <c r="AP162" i="1"/>
  <c r="AN151" i="1"/>
  <c r="AP138" i="1"/>
  <c r="AM134" i="1"/>
  <c r="AL128" i="1"/>
  <c r="AP126" i="1"/>
  <c r="AO119" i="1"/>
  <c r="AO107" i="1"/>
  <c r="AM105" i="1"/>
  <c r="AM95" i="1"/>
  <c r="AL90" i="1"/>
  <c r="AP86" i="1"/>
  <c r="AP82" i="1"/>
  <c r="AL81" i="1"/>
  <c r="AP68" i="1"/>
  <c r="AQ65" i="1"/>
  <c r="AP53" i="1"/>
  <c r="AM52" i="1"/>
  <c r="AQ51" i="1"/>
  <c r="AK51" i="1"/>
  <c r="AL49" i="1"/>
  <c r="AN48" i="1"/>
  <c r="AM39" i="1"/>
  <c r="AM36" i="1"/>
  <c r="AP33" i="1"/>
  <c r="AN31" i="1"/>
  <c r="AM22" i="1"/>
  <c r="AM18" i="1"/>
  <c r="AL15" i="1"/>
  <c r="AL9" i="1"/>
  <c r="AN3" i="1"/>
  <c r="BD287" i="1"/>
  <c r="BD275" i="1"/>
  <c r="BD263" i="1"/>
  <c r="BD251" i="1"/>
  <c r="BD238" i="1"/>
  <c r="BD226" i="1"/>
  <c r="BD212" i="1"/>
  <c r="BD200" i="1"/>
  <c r="BD188" i="1"/>
  <c r="BD176" i="1"/>
  <c r="BD173" i="1"/>
  <c r="BD161" i="1"/>
  <c r="BD154" i="1"/>
  <c r="BD42" i="1"/>
  <c r="BD29" i="1"/>
  <c r="BD17" i="1"/>
  <c r="BD4" i="1"/>
  <c r="BD280" i="1"/>
  <c r="BD256" i="1"/>
  <c r="BD244" i="1"/>
  <c r="BD231" i="1"/>
  <c r="BD219" i="1"/>
  <c r="BD205" i="1"/>
  <c r="BD193" i="1"/>
  <c r="BD181" i="1"/>
  <c r="BD166" i="1"/>
  <c r="AM160" i="1"/>
  <c r="AL156" i="1"/>
  <c r="AM153" i="1"/>
  <c r="AP152" i="1"/>
  <c r="AM149" i="1"/>
  <c r="AP144" i="1"/>
  <c r="AM143" i="1"/>
  <c r="AP142" i="1"/>
  <c r="AN136" i="1"/>
  <c r="AL134" i="1"/>
  <c r="AN133" i="1"/>
  <c r="AN131" i="1"/>
  <c r="AL130" i="1"/>
  <c r="AQ128" i="1"/>
  <c r="AP122" i="1"/>
  <c r="AM117" i="1"/>
  <c r="AM113" i="1"/>
  <c r="AO110" i="1"/>
  <c r="AP106" i="1"/>
  <c r="AO104" i="1"/>
  <c r="AM102" i="1"/>
  <c r="AO98" i="1"/>
  <c r="AK88" i="1"/>
  <c r="AM78" i="1"/>
  <c r="AO68" i="1"/>
  <c r="AQ67" i="1"/>
  <c r="AK67" i="1"/>
  <c r="AM61" i="1"/>
  <c r="AP60" i="1"/>
  <c r="AQ57" i="1"/>
  <c r="AN56" i="1"/>
  <c r="AL52" i="1"/>
  <c r="AP51" i="1"/>
  <c r="AM48" i="1"/>
  <c r="AO44" i="1"/>
  <c r="AM31" i="1"/>
  <c r="AO28" i="1"/>
  <c r="AP23" i="1"/>
  <c r="AQ20" i="1"/>
  <c r="AK20" i="1"/>
  <c r="AQ15" i="1"/>
  <c r="AK15" i="1"/>
  <c r="AM14" i="1"/>
  <c r="AM6" i="1"/>
  <c r="BD285" i="1"/>
  <c r="BD273" i="1"/>
  <c r="BD271" i="1"/>
  <c r="BD261" i="1"/>
  <c r="BD249" i="1"/>
  <c r="BD236" i="1"/>
  <c r="BD224" i="1"/>
  <c r="BD210" i="1"/>
  <c r="BD198" i="1"/>
  <c r="BD186" i="1"/>
  <c r="BD171" i="1"/>
  <c r="BD159" i="1"/>
  <c r="BD15" i="1"/>
  <c r="BD278" i="1"/>
  <c r="BD266" i="1"/>
  <c r="BD254" i="1"/>
  <c r="BD242" i="1"/>
  <c r="BD229" i="1"/>
  <c r="BD216" i="1"/>
  <c r="BD203" i="1"/>
  <c r="BD191" i="1"/>
  <c r="BD179" i="1"/>
  <c r="BD164" i="1"/>
  <c r="BD106" i="1"/>
  <c r="BD94" i="1"/>
  <c r="BD82" i="1"/>
  <c r="BD45" i="1"/>
  <c r="AP128" i="1"/>
  <c r="AN126" i="1"/>
  <c r="AM119" i="1"/>
  <c r="AO108" i="1"/>
  <c r="AN104" i="1"/>
  <c r="AQ95" i="1"/>
  <c r="AK95" i="1"/>
  <c r="AP90" i="1"/>
  <c r="AP81" i="1"/>
  <c r="AN68" i="1"/>
  <c r="AM56" i="1"/>
  <c r="AO51" i="1"/>
  <c r="AP49" i="1"/>
  <c r="AN33" i="1"/>
  <c r="AL31" i="1"/>
  <c r="AO23" i="1"/>
  <c r="AP15" i="1"/>
  <c r="AP13" i="1"/>
  <c r="AP9" i="1"/>
  <c r="BD283" i="1"/>
  <c r="BD269" i="1"/>
  <c r="BD259" i="1"/>
  <c r="BD247" i="1"/>
  <c r="BD234" i="1"/>
  <c r="BD222" i="1"/>
  <c r="BD208" i="1"/>
  <c r="BD196" i="1"/>
  <c r="BD184" i="1"/>
  <c r="BD169" i="1"/>
  <c r="BD157" i="1"/>
  <c r="BD37" i="1"/>
  <c r="BD25" i="1"/>
  <c r="BD13" i="1"/>
  <c r="AL113" i="1"/>
  <c r="AN110" i="1"/>
  <c r="AL102" i="1"/>
  <c r="AM100" i="1"/>
  <c r="AN96" i="1"/>
  <c r="AO92" i="1"/>
  <c r="AM84" i="1"/>
  <c r="AL78" i="1"/>
  <c r="AL73" i="1"/>
  <c r="AM70" i="1"/>
  <c r="AL64" i="1"/>
  <c r="AP62" i="1"/>
  <c r="AN58" i="1"/>
  <c r="AL54" i="1"/>
  <c r="AM47" i="1"/>
  <c r="AL45" i="1"/>
  <c r="AN37" i="1"/>
  <c r="AM35" i="1"/>
  <c r="AK22" i="1"/>
  <c r="AN21" i="1"/>
  <c r="AK18" i="1"/>
  <c r="AP11" i="1"/>
  <c r="AO7" i="1"/>
  <c r="BD288" i="1"/>
  <c r="BD276" i="1"/>
  <c r="BD264" i="1"/>
  <c r="BD252" i="1"/>
  <c r="BD239" i="1"/>
  <c r="BD227" i="1"/>
  <c r="BD213" i="1"/>
  <c r="BD201" i="1"/>
  <c r="BD189" i="1"/>
  <c r="BD177" i="1"/>
  <c r="BD174" i="1"/>
  <c r="BD162" i="1"/>
  <c r="BD155" i="1"/>
  <c r="AQ184" i="1"/>
  <c r="AK184" i="1"/>
  <c r="AO183" i="1"/>
  <c r="AP172" i="1"/>
  <c r="AM171" i="1"/>
  <c r="AL169" i="1"/>
  <c r="AO164" i="1"/>
  <c r="AQ160" i="1"/>
  <c r="AK160" i="1"/>
  <c r="AM155" i="1"/>
  <c r="AQ153" i="1"/>
  <c r="AP139" i="1"/>
  <c r="AO137" i="1"/>
  <c r="AL136" i="1"/>
  <c r="AP134" i="1"/>
  <c r="AL133" i="1"/>
  <c r="AO124" i="1"/>
  <c r="AQ117" i="1"/>
  <c r="AO112" i="1"/>
  <c r="AM110" i="1"/>
  <c r="AN106" i="1"/>
  <c r="AM104" i="1"/>
  <c r="AM98" i="1"/>
  <c r="AO88" i="1"/>
  <c r="AQ78" i="1"/>
  <c r="AK78" i="1"/>
  <c r="AM68" i="1"/>
  <c r="AO67" i="1"/>
  <c r="AQ61" i="1"/>
  <c r="AN60" i="1"/>
  <c r="AL56" i="1"/>
  <c r="AM53" i="1"/>
  <c r="AP52" i="1"/>
  <c r="AN51" i="1"/>
  <c r="AO46" i="1"/>
  <c r="AM44" i="1"/>
  <c r="AQ31" i="1"/>
  <c r="AK31" i="1"/>
  <c r="AM30" i="1"/>
  <c r="AM28" i="1"/>
  <c r="AN23" i="1"/>
  <c r="AO20" i="1"/>
  <c r="AO15" i="1"/>
  <c r="AQ14" i="1"/>
  <c r="AQ6" i="1"/>
  <c r="BD281" i="1"/>
  <c r="BD267" i="1"/>
  <c r="BD257" i="1"/>
  <c r="BD245" i="1"/>
  <c r="BD232" i="1"/>
  <c r="BD220" i="1"/>
  <c r="BD206" i="1"/>
  <c r="BD194" i="1"/>
  <c r="BD182" i="1"/>
  <c r="BD167" i="1"/>
  <c r="BD11" i="1"/>
  <c r="AM122" i="1"/>
  <c r="AM106" i="1"/>
  <c r="AN74" i="1"/>
  <c r="AL63" i="1"/>
  <c r="AP59" i="1"/>
  <c r="AN46" i="1"/>
  <c r="AO32" i="1"/>
  <c r="AQ10" i="1"/>
  <c r="AK10" i="1"/>
  <c r="BD286" i="1"/>
  <c r="BD274" i="1"/>
  <c r="BD262" i="1"/>
  <c r="BD250" i="1"/>
  <c r="BD237" i="1"/>
  <c r="BD225" i="1"/>
  <c r="BD211" i="1"/>
  <c r="BD199" i="1"/>
  <c r="BD187" i="1"/>
  <c r="BD172" i="1"/>
  <c r="BD160" i="1"/>
  <c r="BD153" i="1"/>
  <c r="BD126" i="1"/>
  <c r="BD142" i="1"/>
  <c r="BD138" i="1"/>
  <c r="BD130" i="1"/>
  <c r="BD114" i="1"/>
  <c r="BD110" i="1"/>
  <c r="BD102" i="1"/>
  <c r="BD78" i="1"/>
  <c r="BD56" i="1"/>
  <c r="BD52" i="1"/>
  <c r="BD151" i="1"/>
  <c r="BD147" i="1"/>
  <c r="BD143" i="1"/>
  <c r="BD139" i="1"/>
  <c r="BD135" i="1"/>
  <c r="BD131" i="1"/>
  <c r="BD127" i="1"/>
  <c r="BD123" i="1"/>
  <c r="BD119" i="1"/>
  <c r="BD115" i="1"/>
  <c r="BD111" i="1"/>
  <c r="BD107" i="1"/>
  <c r="BD103" i="1"/>
  <c r="BD99" i="1"/>
  <c r="BD95" i="1"/>
  <c r="BD91" i="1"/>
  <c r="BD134" i="1"/>
  <c r="BD118" i="1"/>
  <c r="BD73" i="1"/>
  <c r="BD68" i="1"/>
  <c r="BD152" i="1"/>
  <c r="BD148" i="1"/>
  <c r="BD144" i="1"/>
  <c r="BD140" i="1"/>
  <c r="BD136" i="1"/>
  <c r="BD132" i="1"/>
  <c r="BD128" i="1"/>
  <c r="BD124" i="1"/>
  <c r="BD120" i="1"/>
  <c r="BD116" i="1"/>
  <c r="BD112" i="1"/>
  <c r="BD108" i="1"/>
  <c r="BD104" i="1"/>
  <c r="BD100" i="1"/>
  <c r="BD96" i="1"/>
  <c r="BD92" i="1"/>
  <c r="BD150" i="1"/>
  <c r="BD146" i="1"/>
  <c r="BD122" i="1"/>
  <c r="BD90" i="1"/>
  <c r="BD64" i="1"/>
  <c r="BD49" i="1"/>
  <c r="BD149" i="1"/>
  <c r="BD145" i="1"/>
  <c r="BD141" i="1"/>
  <c r="BD137" i="1"/>
  <c r="BD133" i="1"/>
  <c r="BD129" i="1"/>
  <c r="BD125" i="1"/>
  <c r="BD121" i="1"/>
  <c r="BD117" i="1"/>
  <c r="BD113" i="1"/>
  <c r="BD109" i="1"/>
  <c r="BD105" i="1"/>
  <c r="BD101" i="1"/>
  <c r="BD97" i="1"/>
  <c r="BD93" i="1"/>
  <c r="BD87" i="1"/>
  <c r="BD83" i="1"/>
  <c r="BD79" i="1"/>
  <c r="BD74" i="1"/>
  <c r="BD69" i="1"/>
  <c r="BD65" i="1"/>
  <c r="BD61" i="1"/>
  <c r="BD57" i="1"/>
  <c r="BD53" i="1"/>
  <c r="BD50" i="1"/>
  <c r="BD46" i="1"/>
  <c r="BD43" i="1"/>
  <c r="BD39" i="1"/>
  <c r="BD34" i="1"/>
  <c r="BD30" i="1"/>
  <c r="BD26" i="1"/>
  <c r="BD22" i="1"/>
  <c r="BD18" i="1"/>
  <c r="BD14" i="1"/>
  <c r="BD10" i="1"/>
  <c r="BD6" i="1"/>
  <c r="BD88" i="1"/>
  <c r="BD84" i="1"/>
  <c r="BD80" i="1"/>
  <c r="BD76" i="1"/>
  <c r="BD70" i="1"/>
  <c r="BD66" i="1"/>
  <c r="BD62" i="1"/>
  <c r="BD58" i="1"/>
  <c r="BD54" i="1"/>
  <c r="BD51" i="1"/>
  <c r="BD47" i="1"/>
  <c r="BD40" i="1"/>
  <c r="BD35" i="1"/>
  <c r="BD31" i="1"/>
  <c r="BD27" i="1"/>
  <c r="BD23" i="1"/>
  <c r="BD19" i="1"/>
  <c r="BD89" i="1"/>
  <c r="BD85" i="1"/>
  <c r="BD77" i="1"/>
  <c r="BD72" i="1"/>
  <c r="BD67" i="1"/>
  <c r="BD63" i="1"/>
  <c r="BD59" i="1"/>
  <c r="BD55" i="1"/>
  <c r="BD48" i="1"/>
  <c r="BD44" i="1"/>
  <c r="BD41" i="1"/>
  <c r="BD36" i="1"/>
  <c r="BD32" i="1"/>
  <c r="BD28" i="1"/>
  <c r="BD24" i="1"/>
  <c r="BD20" i="1"/>
  <c r="BD16" i="1"/>
  <c r="BD12" i="1"/>
  <c r="BD8" i="1"/>
  <c r="BD3" i="1"/>
  <c r="AO270" i="1"/>
  <c r="AO262" i="1"/>
  <c r="AO246" i="1"/>
  <c r="AK246" i="1"/>
  <c r="AN234" i="1"/>
  <c r="AN212" i="1"/>
  <c r="AO207" i="1"/>
  <c r="AK207" i="1"/>
  <c r="AN193" i="1"/>
  <c r="AO187" i="1"/>
  <c r="AK187" i="1"/>
  <c r="AN149" i="1"/>
  <c r="AN148" i="1"/>
  <c r="AM147" i="1"/>
  <c r="AQ115" i="1"/>
  <c r="AO115" i="1"/>
  <c r="AM115" i="1"/>
  <c r="AK115" i="1"/>
  <c r="AP105" i="1"/>
  <c r="AQ103" i="1"/>
  <c r="AO103" i="1"/>
  <c r="AM103" i="1"/>
  <c r="AK103" i="1"/>
  <c r="AN89" i="1"/>
  <c r="AP85" i="1"/>
  <c r="AN279" i="1"/>
  <c r="AN259" i="1"/>
  <c r="AN251" i="1"/>
  <c r="AO274" i="1"/>
  <c r="AO266" i="1"/>
  <c r="AO258" i="1"/>
  <c r="AK258" i="1"/>
  <c r="AN255" i="1"/>
  <c r="AN243" i="1"/>
  <c r="AO233" i="1"/>
  <c r="AK233" i="1"/>
  <c r="AO225" i="1"/>
  <c r="AN218" i="1"/>
  <c r="AO211" i="1"/>
  <c r="AK211" i="1"/>
  <c r="AO203" i="1"/>
  <c r="AN196" i="1"/>
  <c r="AN184" i="1"/>
  <c r="AN180" i="1"/>
  <c r="AM162" i="1"/>
  <c r="AO143" i="1"/>
  <c r="AP97" i="1"/>
  <c r="AN97" i="1"/>
  <c r="AN283" i="1"/>
  <c r="AK262" i="1"/>
  <c r="AN238" i="1"/>
  <c r="AO282" i="1"/>
  <c r="AN271" i="1"/>
  <c r="AO250" i="1"/>
  <c r="AN230" i="1"/>
  <c r="AN222" i="1"/>
  <c r="AO216" i="1"/>
  <c r="AK216" i="1"/>
  <c r="AN200" i="1"/>
  <c r="AO195" i="1"/>
  <c r="AK195" i="1"/>
  <c r="AN181" i="1"/>
  <c r="AN178" i="1"/>
  <c r="AN177" i="1"/>
  <c r="AM176" i="1"/>
  <c r="AO159" i="1"/>
  <c r="AM146" i="1"/>
  <c r="AM138" i="1"/>
  <c r="AQ135" i="1"/>
  <c r="AO135" i="1"/>
  <c r="AM135" i="1"/>
  <c r="AK135" i="1"/>
  <c r="AQ127" i="1"/>
  <c r="AO127" i="1"/>
  <c r="AM127" i="1"/>
  <c r="AK127" i="1"/>
  <c r="AQ123" i="1"/>
  <c r="AO123" i="1"/>
  <c r="AM123" i="1"/>
  <c r="AK123" i="1"/>
  <c r="AP77" i="1"/>
  <c r="AO176" i="1"/>
  <c r="AK176" i="1"/>
  <c r="AO167" i="1"/>
  <c r="AN164" i="1"/>
  <c r="AO155" i="1"/>
  <c r="AK155" i="1"/>
  <c r="AN152" i="1"/>
  <c r="AO147" i="1"/>
  <c r="AK147" i="1"/>
  <c r="AN140" i="1"/>
  <c r="AN108" i="1"/>
  <c r="AN105" i="1"/>
  <c r="AN85" i="1"/>
  <c r="AO83" i="1"/>
  <c r="AN77" i="1"/>
  <c r="AN76" i="1"/>
  <c r="AO34" i="1"/>
  <c r="AO163" i="1"/>
  <c r="AK163" i="1"/>
  <c r="AN160" i="1"/>
  <c r="AN144" i="1"/>
  <c r="AO139" i="1"/>
  <c r="AK139" i="1"/>
  <c r="AO131" i="1"/>
  <c r="AN121" i="1"/>
  <c r="AN117" i="1"/>
  <c r="AN112" i="1"/>
  <c r="AN109" i="1"/>
  <c r="AN92" i="1"/>
  <c r="AN88" i="1"/>
  <c r="AN80" i="1"/>
  <c r="AM73" i="1"/>
  <c r="AO65" i="1"/>
  <c r="AK65" i="1"/>
  <c r="AO39" i="1"/>
  <c r="AO30" i="1"/>
  <c r="AK30" i="1"/>
  <c r="AO26" i="1"/>
  <c r="AO74" i="1"/>
  <c r="AO61" i="1"/>
  <c r="AK61" i="1"/>
  <c r="AO57" i="1"/>
  <c r="AK57" i="1"/>
  <c r="AO53" i="1"/>
  <c r="AK53" i="1"/>
  <c r="AO14" i="1"/>
  <c r="AK14" i="1"/>
  <c r="BD2" i="1"/>
  <c r="BI7" i="1"/>
  <c r="BI14" i="1"/>
  <c r="BI16" i="1"/>
  <c r="BI18" i="1"/>
  <c r="BI20" i="1"/>
  <c r="BI21" i="1"/>
  <c r="BI22" i="1"/>
  <c r="BI32" i="1"/>
  <c r="BI34" i="1"/>
  <c r="BI37" i="1"/>
  <c r="BI39" i="1"/>
  <c r="BI43" i="1"/>
  <c r="BI44" i="1"/>
  <c r="BI45" i="1"/>
  <c r="BI47" i="1"/>
  <c r="BI51" i="1"/>
  <c r="BI54" i="1"/>
  <c r="BI57" i="1"/>
  <c r="BI58" i="1"/>
  <c r="BI67" i="1"/>
  <c r="BI68" i="1"/>
  <c r="BI79" i="1"/>
  <c r="BI83" i="1"/>
  <c r="BI84" i="1"/>
  <c r="BI86" i="1"/>
  <c r="BI88" i="1"/>
  <c r="BI90" i="1"/>
  <c r="BI92" i="1"/>
  <c r="BI95" i="1"/>
  <c r="BI97" i="1"/>
  <c r="BI99" i="1"/>
  <c r="BI101" i="1"/>
  <c r="BI103" i="1"/>
  <c r="BI104" i="1"/>
  <c r="BI109" i="1"/>
  <c r="BI110" i="1"/>
  <c r="BI111" i="1"/>
  <c r="BI115" i="1"/>
  <c r="BI117" i="1"/>
  <c r="BI118" i="1"/>
  <c r="BI119" i="1"/>
  <c r="BI121" i="1"/>
  <c r="BI122" i="1"/>
  <c r="BI123" i="1"/>
  <c r="BI125" i="1"/>
  <c r="BI126" i="1"/>
  <c r="BI127" i="1"/>
  <c r="BI128" i="1"/>
  <c r="BI129" i="1"/>
  <c r="BI131" i="1"/>
  <c r="BI132" i="1"/>
  <c r="BI136" i="1"/>
  <c r="BI139" i="1"/>
  <c r="BI141" i="1"/>
  <c r="BI142" i="1"/>
  <c r="BI143" i="1"/>
  <c r="BI144" i="1"/>
  <c r="BI147" i="1"/>
  <c r="BI149" i="1"/>
  <c r="BI150" i="1"/>
  <c r="BI153" i="1"/>
  <c r="BI154" i="1"/>
  <c r="BI155" i="1"/>
  <c r="BI156" i="1"/>
  <c r="BI157" i="1"/>
  <c r="BI158" i="1"/>
  <c r="BI161" i="1"/>
  <c r="BI163" i="1"/>
  <c r="BI165" i="1"/>
  <c r="BI169" i="1"/>
  <c r="BI182" i="1"/>
  <c r="BI184" i="1"/>
  <c r="BI186" i="1"/>
  <c r="BI187" i="1"/>
  <c r="BI189" i="1"/>
  <c r="BI190" i="1"/>
  <c r="BI193" i="1"/>
  <c r="BI194" i="1"/>
  <c r="BI196" i="1"/>
  <c r="BI201" i="1"/>
  <c r="BI202" i="1"/>
  <c r="BI204" i="1"/>
  <c r="BI206" i="1"/>
  <c r="BI207" i="1"/>
  <c r="BI208" i="1"/>
  <c r="BI210" i="1"/>
  <c r="BI216" i="1"/>
  <c r="BI219" i="1"/>
  <c r="BI221" i="1"/>
  <c r="BI226" i="1"/>
  <c r="BI229" i="1"/>
  <c r="BI233" i="1"/>
  <c r="BI234" i="1"/>
  <c r="BI236" i="1"/>
  <c r="BI238" i="1"/>
  <c r="BI239" i="1"/>
  <c r="BI240" i="1"/>
  <c r="BI244" i="1"/>
  <c r="BI246" i="1"/>
  <c r="BI257" i="1"/>
  <c r="BI260" i="1"/>
  <c r="BI262" i="1"/>
  <c r="BI263" i="1"/>
  <c r="BI266" i="1"/>
  <c r="BI268" i="1"/>
  <c r="BI271" i="1"/>
  <c r="BI275" i="1"/>
  <c r="BI276" i="1"/>
  <c r="BI280" i="1"/>
  <c r="BI284" i="1"/>
  <c r="BI285" i="1"/>
  <c r="BI288" i="1"/>
  <c r="BI2" i="1"/>
  <c r="BI6" i="1"/>
  <c r="BI26" i="1"/>
  <c r="BI28" i="1"/>
  <c r="BI29" i="1"/>
  <c r="BI33" i="1"/>
  <c r="BI35" i="1"/>
  <c r="BI36" i="1"/>
  <c r="BI49" i="1"/>
  <c r="BI52" i="1"/>
  <c r="BI56" i="1"/>
  <c r="BI59" i="1"/>
  <c r="BI60" i="1"/>
  <c r="BI62" i="1"/>
  <c r="BI64" i="1"/>
  <c r="BI70" i="1"/>
  <c r="BI73" i="1"/>
  <c r="BI74" i="1"/>
  <c r="BI76" i="1"/>
  <c r="BI77" i="1"/>
  <c r="BI80" i="1"/>
  <c r="BI96" i="1"/>
  <c r="BI98" i="1"/>
  <c r="BI106" i="1"/>
  <c r="BI108" i="1"/>
  <c r="BI113" i="1"/>
  <c r="BI114" i="1"/>
  <c r="BI130" i="1"/>
  <c r="BI137" i="1"/>
  <c r="BI138" i="1"/>
  <c r="BI140" i="1"/>
  <c r="BI145" i="1"/>
  <c r="BI146" i="1"/>
  <c r="BI151" i="1"/>
  <c r="BI152" i="1"/>
  <c r="BI159" i="1"/>
  <c r="BI162" i="1"/>
  <c r="BI164" i="1"/>
  <c r="BI174" i="1"/>
  <c r="BI177" i="1"/>
  <c r="BI178" i="1"/>
  <c r="BI179" i="1"/>
  <c r="BI180" i="1"/>
  <c r="BI181" i="1"/>
  <c r="BI191" i="1"/>
  <c r="BI203" i="1"/>
  <c r="BI212" i="1"/>
  <c r="BI215" i="1"/>
  <c r="BI222" i="1"/>
  <c r="BI223" i="1"/>
  <c r="BI224" i="1"/>
  <c r="BI225" i="1"/>
  <c r="BI230" i="1"/>
  <c r="BI231" i="1"/>
  <c r="BI232" i="1"/>
  <c r="BI235" i="1"/>
  <c r="BI242" i="1"/>
  <c r="BI243" i="1"/>
  <c r="BI245" i="1"/>
  <c r="BI247" i="1"/>
  <c r="BI264" i="1"/>
  <c r="BI265" i="1"/>
  <c r="BI270" i="1"/>
  <c r="BI272" i="1"/>
  <c r="BI273" i="1"/>
  <c r="BI274" i="1"/>
  <c r="BI282" i="1"/>
  <c r="BI8" i="1"/>
  <c r="BI107" i="1"/>
  <c r="BI124" i="1"/>
  <c r="BI170" i="1"/>
  <c r="BI250" i="1"/>
  <c r="BI82" i="1"/>
  <c r="BI17" i="1"/>
  <c r="BI10" i="1"/>
  <c r="BI188" i="1"/>
  <c r="BI261" i="1"/>
  <c r="BI30" i="1"/>
  <c r="BI112" i="1"/>
  <c r="BI69" i="1"/>
  <c r="BI200" i="1"/>
  <c r="BI228" i="1"/>
  <c r="BI254" i="1"/>
  <c r="BI100" i="1"/>
  <c r="BI9" i="1"/>
  <c r="BI63" i="1"/>
  <c r="BI27" i="1"/>
  <c r="BI78" i="1"/>
  <c r="BI41" i="1"/>
  <c r="BI197" i="1"/>
  <c r="BI42" i="1"/>
  <c r="BI72" i="1"/>
  <c r="BI278" i="1"/>
  <c r="BI91" i="1"/>
  <c r="BI227" i="1"/>
  <c r="BI287" i="1"/>
  <c r="BI160" i="1"/>
  <c r="BI166" i="1"/>
  <c r="BI199" i="1"/>
  <c r="BI192" i="1"/>
  <c r="BI209" i="1"/>
  <c r="BI50" i="1"/>
  <c r="BI171" i="1"/>
  <c r="BI89" i="1"/>
  <c r="AX2" i="1"/>
  <c r="W2" i="1" l="1"/>
  <c r="X2" i="1"/>
  <c r="Y2" i="1"/>
  <c r="Z2" i="1"/>
  <c r="AA2" i="1"/>
  <c r="AB2" i="1"/>
  <c r="AC2" i="1"/>
  <c r="AD2" i="1"/>
  <c r="AE2" i="1"/>
  <c r="AO2" i="1" s="1"/>
  <c r="AF2" i="1"/>
  <c r="AG2" i="1"/>
  <c r="AH2" i="1"/>
  <c r="AI2" i="1"/>
  <c r="AJ2" i="1"/>
  <c r="AK2" i="1"/>
  <c r="AQ2" i="1"/>
  <c r="AL2" i="1" l="1"/>
  <c r="AP2" i="1"/>
  <c r="AN2" i="1"/>
  <c r="AM2" i="1"/>
  <c r="BI81" i="1" l="1"/>
  <c r="BK81" i="1"/>
  <c r="BD81" i="1" s="1"/>
</calcChain>
</file>

<file path=xl/sharedStrings.xml><?xml version="1.0" encoding="utf-8"?>
<sst xmlns="http://schemas.openxmlformats.org/spreadsheetml/2006/main" count="4796" uniqueCount="1176">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</sst>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288"/>
  <sheetViews>
    <sheetView tabSelected="1" zoomScale="115" zoomScaleNormal="115" workbookViewId="0">
      <pane ySplit="1" topLeftCell="A266" activePane="bottomLeft" state="frozen"/>
      <selection pane="bottomLeft" activeCell="B2" sqref="B2:BL288"/>
    </sheetView>
  </sheetViews>
  <sheetFormatPr defaultRowHeight="18.75" customHeight="1"/>
  <cols>
    <col min="2" max="2" width="41.42578125" bestFit="1" customWidth="1"/>
    <col min="3" max="3" width="19.85546875" customWidth="1"/>
    <col min="4" max="6" width="6" customWidth="1"/>
    <col min="7" max="7" width="46.7109375" customWidth="1"/>
    <col min="8" max="21" width="6" customWidth="1"/>
    <col min="22" max="22" width="6" style="8" customWidth="1"/>
    <col min="23" max="36" width="6"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c r="B2" t="s">
        <v>171</v>
      </c>
      <c r="C2" t="s">
        <v>309</v>
      </c>
      <c r="E2" s="17" t="s">
        <v>1105</v>
      </c>
      <c r="G2" s="17" t="s">
        <v>579</v>
      </c>
      <c r="J2" t="s">
        <v>452</v>
      </c>
      <c r="K2" t="s">
        <v>447</v>
      </c>
      <c r="L2" t="s">
        <v>452</v>
      </c>
      <c r="M2" t="s">
        <v>447</v>
      </c>
      <c r="N2" t="s">
        <v>452</v>
      </c>
      <c r="O2" t="s">
        <v>447</v>
      </c>
      <c r="P2" t="s">
        <v>452</v>
      </c>
      <c r="Q2" t="s">
        <v>447</v>
      </c>
      <c r="R2" t="s">
        <v>452</v>
      </c>
      <c r="S2" t="s">
        <v>447</v>
      </c>
      <c r="V2" s="8" t="s">
        <v>1093</v>
      </c>
      <c r="W2" s="17" t="str">
        <f>IF(H2&gt;0,H2/100,"")</f>
        <v/>
      </c>
      <c r="X2" s="17" t="str">
        <f>IF(I2&gt;0,I2/100,"")</f>
        <v/>
      </c>
      <c r="Y2" s="17">
        <f>IF(J2&gt;0,J2/100,"")</f>
        <v>16</v>
      </c>
      <c r="Z2" s="17">
        <f>IF(K2&gt;0,K2/100,"")</f>
        <v>18</v>
      </c>
      <c r="AA2" s="17">
        <f>IF(L2&gt;0,L2/100,"")</f>
        <v>16</v>
      </c>
      <c r="AB2" s="17">
        <f>IF(M2&gt;0,M2/100,"")</f>
        <v>18</v>
      </c>
      <c r="AC2" s="17">
        <f>IF(N2&gt;0,N2/100,"")</f>
        <v>16</v>
      </c>
      <c r="AD2" s="17">
        <f>IF(O2&gt;0,O2/100,"")</f>
        <v>18</v>
      </c>
      <c r="AE2" s="17">
        <f>IF(P2&gt;0,P2/100,"")</f>
        <v>16</v>
      </c>
      <c r="AF2" s="17">
        <f>IF(Q2&gt;0,Q2/100,"")</f>
        <v>18</v>
      </c>
      <c r="AG2" s="17">
        <f>IF(R2&gt;0,R2/100,"")</f>
        <v>16</v>
      </c>
      <c r="AH2" s="17">
        <f>IF(S2&gt;0,S2/100,"")</f>
        <v>18</v>
      </c>
      <c r="AI2" s="17" t="str">
        <f>IF(T2&gt;0,T2/100,"")</f>
        <v/>
      </c>
      <c r="AJ2" s="17" t="str">
        <f>IF(U2&gt;0,U2/100,"")</f>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766</v>
      </c>
      <c r="AV2" s="4" t="s">
        <v>29</v>
      </c>
      <c r="AW2" s="4" t="s">
        <v>29</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med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CONCATENATE("[",BG2,",",BH2,"],")</f>
        <v>[39.741811,-104.989223],</v>
      </c>
      <c r="BK2" s="17" t="str">
        <f>IF(BJ2&gt;0,"&lt;img src=@img/kidicon.png@&gt;","")</f>
        <v/>
      </c>
      <c r="BL2" s="7"/>
    </row>
    <row r="3" spans="2:64" ht="18.75" customHeight="1">
      <c r="B3" t="s">
        <v>979</v>
      </c>
      <c r="C3" t="s">
        <v>385</v>
      </c>
      <c r="E3" s="17" t="s">
        <v>1105</v>
      </c>
      <c r="G3" s="16" t="s">
        <v>980</v>
      </c>
      <c r="J3">
        <v>1500</v>
      </c>
      <c r="K3">
        <v>1830</v>
      </c>
      <c r="L3">
        <v>1500</v>
      </c>
      <c r="M3">
        <v>1830</v>
      </c>
      <c r="N3">
        <v>1500</v>
      </c>
      <c r="O3">
        <v>1830</v>
      </c>
      <c r="P3">
        <v>1500</v>
      </c>
      <c r="Q3">
        <v>1830</v>
      </c>
      <c r="R3">
        <v>1500</v>
      </c>
      <c r="S3">
        <v>1830</v>
      </c>
      <c r="V3" s="8" t="s">
        <v>1079</v>
      </c>
      <c r="W3" s="17" t="str">
        <f>IF(H3&gt;0,H3/100,"")</f>
        <v/>
      </c>
      <c r="X3" s="17" t="str">
        <f>IF(I3&gt;0,I3/100,"")</f>
        <v/>
      </c>
      <c r="Y3" s="17">
        <f>IF(J3&gt;0,J3/100,"")</f>
        <v>15</v>
      </c>
      <c r="Z3" s="17">
        <f>IF(K3&gt;0,K3/100,"")</f>
        <v>18.3</v>
      </c>
      <c r="AA3" s="17">
        <f>IF(L3&gt;0,L3/100,"")</f>
        <v>15</v>
      </c>
      <c r="AB3" s="17">
        <f>IF(M3&gt;0,M3/100,"")</f>
        <v>18.3</v>
      </c>
      <c r="AC3" s="17">
        <f>IF(N3&gt;0,N3/100,"")</f>
        <v>15</v>
      </c>
      <c r="AD3" s="17">
        <f>IF(O3&gt;0,O3/100,"")</f>
        <v>18.3</v>
      </c>
      <c r="AE3" s="17">
        <f>IF(P3&gt;0,P3/100,"")</f>
        <v>15</v>
      </c>
      <c r="AF3" s="17">
        <f>IF(Q3&gt;0,Q3/100,"")</f>
        <v>18.3</v>
      </c>
      <c r="AG3" s="17">
        <f>IF(R3&gt;0,R3/100,"")</f>
        <v>15</v>
      </c>
      <c r="AH3" s="17">
        <f>IF(S3&gt;0,S3/100,"")</f>
        <v>18.3</v>
      </c>
      <c r="AI3" s="17" t="str">
        <f>IF(T3&gt;0,T3/100,"")</f>
        <v/>
      </c>
      <c r="AJ3" s="17" t="str">
        <f>IF(U3&gt;0,U3/100,"")</f>
        <v/>
      </c>
      <c r="AK3" s="17" t="str">
        <f>IF(H3&gt;0,CONCATENATE(IF(W3&lt;=12,W3,W3-12),IF(OR(W3&lt;12,W3=24),"am","pm"),"-",IF(X3&lt;=12,X3,X3-12),IF(OR(X3&lt;12,X3=24),"am","pm")),"")</f>
        <v/>
      </c>
      <c r="AL3" s="17" t="str">
        <f>IF(J3&gt;0,CONCATENATE(IF(Y3&lt;=12,Y3,Y3-12),IF(OR(Y3&lt;12,Y3=24),"am","pm"),"-",IF(Z3&lt;=12,Z3,Z3-12),IF(OR(Z3&lt;12,Z3=24),"am","pm")),"")</f>
        <v>3pm-6.3pm</v>
      </c>
      <c r="AM3" s="17" t="str">
        <f>IF(L3&gt;0,CONCATENATE(IF(AA3&lt;=12,AA3,AA3-12),IF(OR(AA3&lt;12,AA3=24),"am","pm"),"-",IF(AB3&lt;=12,AB3,AB3-12),IF(OR(AB3&lt;12,AB3=24),"am","pm")),"")</f>
        <v>3pm-6.3pm</v>
      </c>
      <c r="AN3" s="17" t="str">
        <f>IF(N3&gt;0,CONCATENATE(IF(AC3&lt;=12,AC3,AC3-12),IF(OR(AC3&lt;12,AC3=24),"am","pm"),"-",IF(AD3&lt;=12,AD3,AD3-12),IF(OR(AD3&lt;12,AD3=24),"am","pm")),"")</f>
        <v>3pm-6.3pm</v>
      </c>
      <c r="AO3" s="17" t="str">
        <f>IF(P3&gt;0,CONCATENATE(IF(AE3&lt;=12,AE3,AE3-12),IF(OR(AE3&lt;12,AE3=24),"am","pm"),"-",IF(AF3&lt;=12,AF3,AF3-12),IF(OR(AF3&lt;12,AF3=24),"am","pm")),"")</f>
        <v>3pm-6.3pm</v>
      </c>
      <c r="AP3" s="17" t="str">
        <f>IF(R3&gt;0,CONCATENATE(IF(AG3&lt;=12,AG3,AG3-12),IF(OR(AG3&lt;12,AG3=24),"am","pm"),"-",IF(AH3&lt;=12,AH3,AH3-12),IF(OR(AH3&lt;12,AH3=24),"am","pm")),"")</f>
        <v>3pm-6.3pm</v>
      </c>
      <c r="AQ3" s="17" t="str">
        <f>IF(T3&gt;0,CONCATENATE(IF(AI3&lt;=12,AI3,AI3-12),IF(OR(AI3&lt;12,AI3=24),"am","pm"),"-",IF(AJ3&lt;=12,AJ3,AJ3-12),IF(OR(AJ3&lt;12,AJ3=24),"am","pm")),"")</f>
        <v/>
      </c>
      <c r="AR3" t="s">
        <v>1078</v>
      </c>
      <c r="AV3" s="4" t="s">
        <v>29</v>
      </c>
      <c r="AW3" s="4" t="s">
        <v>29</v>
      </c>
      <c r="AX3" s="16" t="str">
        <f>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3" s="17" t="str">
        <f>IF(AS3&gt;0,"&lt;img src=@img/outdoor.png@&gt;","")</f>
        <v/>
      </c>
      <c r="AZ3" s="17" t="str">
        <f>IF(AT3&gt;0,"&lt;img src=@img/pets.png@&gt;","")</f>
        <v/>
      </c>
      <c r="BA3" s="17" t="str">
        <f>IF(AU3="hard","&lt;img src=@img/hard.png@&gt;",IF(AU3="medium","&lt;img src=@img/medium.png@&gt;",IF(AU3="easy","&lt;img src=@img/easy.png@&gt;","")))</f>
        <v/>
      </c>
      <c r="BB3" s="17" t="str">
        <f>IF(AV3="true","&lt;img src=@img/drinkicon.png@&gt;","")</f>
        <v>&lt;img src=@img/drinkicon.png@&gt;</v>
      </c>
      <c r="BC3" s="17" t="str">
        <f>IF(AW3="true","&lt;img src=@img/foodicon.png@&gt;","")</f>
        <v>&lt;img src=@img/foodicon.png@&gt;</v>
      </c>
      <c r="BD3" s="17" t="str">
        <f>CONCATENATE(AY3,AZ3,BA3,BB3,BC3,BK3)</f>
        <v>&lt;img src=@img/drinkicon.png@&gt;&lt;img src=@img/foodicon.png@&gt;</v>
      </c>
      <c r="BE3" s="17" t="str">
        <f>CONCATENATE(IF(AS3&gt;0,"outdoor ",""),IF(AT3&gt;0,"pet ",""),IF(AV3="true","drink ",""),IF(AW3="true","food ",""),AU3," ",E3," ",C3,IF(BJ3=TRUE," kid",""))</f>
        <v>drink food  med Westminster</v>
      </c>
      <c r="BF3" s="17" t="str">
        <f>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CONCATENATE("[",BG3,",",BH3,"],")</f>
        <v>[39.913105,-105.042728],</v>
      </c>
      <c r="BK3" t="str">
        <f>IF(BJ3&gt;0,"&lt;img src=@img/kidicon.png@&gt;","")</f>
        <v/>
      </c>
      <c r="BL3" s="17"/>
    </row>
    <row r="4" spans="2:64" ht="18.75" customHeight="1">
      <c r="B4" t="s">
        <v>908</v>
      </c>
      <c r="C4" t="s">
        <v>864</v>
      </c>
      <c r="E4" s="17" t="s">
        <v>1105</v>
      </c>
      <c r="G4" s="16" t="s">
        <v>909</v>
      </c>
      <c r="H4">
        <v>1500</v>
      </c>
      <c r="I4">
        <v>1900</v>
      </c>
      <c r="J4">
        <v>1500</v>
      </c>
      <c r="K4">
        <v>1900</v>
      </c>
      <c r="L4">
        <v>1500</v>
      </c>
      <c r="M4">
        <v>1900</v>
      </c>
      <c r="N4">
        <v>1500</v>
      </c>
      <c r="O4">
        <v>1900</v>
      </c>
      <c r="P4">
        <v>1500</v>
      </c>
      <c r="Q4">
        <v>1900</v>
      </c>
      <c r="R4">
        <v>1500</v>
      </c>
      <c r="S4">
        <v>1900</v>
      </c>
      <c r="T4">
        <v>1500</v>
      </c>
      <c r="U4">
        <v>1900</v>
      </c>
      <c r="V4" s="8" t="s">
        <v>1026</v>
      </c>
      <c r="W4" s="17">
        <f>IF(H4&gt;0,H4/100,"")</f>
        <v>15</v>
      </c>
      <c r="X4" s="17">
        <f>IF(I4&gt;0,I4/100,"")</f>
        <v>19</v>
      </c>
      <c r="Y4" s="17">
        <f>IF(J4&gt;0,J4/100,"")</f>
        <v>15</v>
      </c>
      <c r="Z4" s="17">
        <f>IF(K4&gt;0,K4/100,"")</f>
        <v>19</v>
      </c>
      <c r="AA4" s="17">
        <f>IF(L4&gt;0,L4/100,"")</f>
        <v>15</v>
      </c>
      <c r="AB4" s="17">
        <f>IF(M4&gt;0,M4/100,"")</f>
        <v>19</v>
      </c>
      <c r="AC4" s="17">
        <f>IF(N4&gt;0,N4/100,"")</f>
        <v>15</v>
      </c>
      <c r="AD4" s="17">
        <f>IF(O4&gt;0,O4/100,"")</f>
        <v>19</v>
      </c>
      <c r="AE4" s="17">
        <f>IF(P4&gt;0,P4/100,"")</f>
        <v>15</v>
      </c>
      <c r="AF4" s="17">
        <f>IF(Q4&gt;0,Q4/100,"")</f>
        <v>19</v>
      </c>
      <c r="AG4" s="17">
        <f>IF(R4&gt;0,R4/100,"")</f>
        <v>15</v>
      </c>
      <c r="AH4" s="17">
        <f>IF(S4&gt;0,S4/100,"")</f>
        <v>19</v>
      </c>
      <c r="AI4" s="17">
        <f>IF(T4&gt;0,T4/100,"")</f>
        <v>15</v>
      </c>
      <c r="AJ4" s="17">
        <f>IF(U4&gt;0,U4/100,"")</f>
        <v>19</v>
      </c>
      <c r="AK4" s="17" t="str">
        <f>IF(H4&gt;0,CONCATENATE(IF(W4&lt;=12,W4,W4-12),IF(OR(W4&lt;12,W4=24),"am","pm"),"-",IF(X4&lt;=12,X4,X4-12),IF(OR(X4&lt;12,X4=24),"am","pm")),"")</f>
        <v>3pm-7pm</v>
      </c>
      <c r="AL4" s="17" t="str">
        <f>IF(J4&gt;0,CONCATENATE(IF(Y4&lt;=12,Y4,Y4-12),IF(OR(Y4&lt;12,Y4=24),"am","pm"),"-",IF(Z4&lt;=12,Z4,Z4-12),IF(OR(Z4&lt;12,Z4=24),"am","pm")),"")</f>
        <v>3pm-7pm</v>
      </c>
      <c r="AM4" s="17" t="str">
        <f>IF(L4&gt;0,CONCATENATE(IF(AA4&lt;=12,AA4,AA4-12),IF(OR(AA4&lt;12,AA4=24),"am","pm"),"-",IF(AB4&lt;=12,AB4,AB4-12),IF(OR(AB4&lt;12,AB4=24),"am","pm")),"")</f>
        <v>3pm-7pm</v>
      </c>
      <c r="AN4" s="17" t="str">
        <f>IF(N4&gt;0,CONCATENATE(IF(AC4&lt;=12,AC4,AC4-12),IF(OR(AC4&lt;12,AC4=24),"am","pm"),"-",IF(AD4&lt;=12,AD4,AD4-12),IF(OR(AD4&lt;12,AD4=24),"am","pm")),"")</f>
        <v>3pm-7pm</v>
      </c>
      <c r="AO4" s="17" t="str">
        <f>IF(P4&gt;0,CONCATENATE(IF(AE4&lt;=12,AE4,AE4-12),IF(OR(AE4&lt;12,AE4=24),"am","pm"),"-",IF(AF4&lt;=12,AF4,AF4-12),IF(OR(AF4&lt;12,AF4=24),"am","pm")),"")</f>
        <v>3pm-7pm</v>
      </c>
      <c r="AP4" s="17" t="str">
        <f>IF(R4&gt;0,CONCATENATE(IF(AG4&lt;=12,AG4,AG4-12),IF(OR(AG4&lt;12,AG4=24),"am","pm"),"-",IF(AH4&lt;=12,AH4,AH4-12),IF(OR(AH4&lt;12,AH4=24),"am","pm")),"")</f>
        <v>3pm-7pm</v>
      </c>
      <c r="AQ4" s="17" t="str">
        <f>IF(T4&gt;0,CONCATENATE(IF(AI4&lt;=12,AI4,AI4-12),IF(OR(AI4&lt;12,AI4=24),"am","pm"),"-",IF(AJ4&lt;=12,AJ4,AJ4-12),IF(OR(AJ4&lt;12,AJ4=24),"am","pm")),"")</f>
        <v>3pm-7pm</v>
      </c>
      <c r="AR4" s="17" t="s">
        <v>1025</v>
      </c>
      <c r="AV4" s="4" t="s">
        <v>29</v>
      </c>
      <c r="AW4" s="4" t="s">
        <v>29</v>
      </c>
      <c r="AX4" s="16" t="str">
        <f>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4" s="17" t="str">
        <f>IF(AS4&gt;0,"&lt;img src=@img/outdoor.png@&gt;","")</f>
        <v/>
      </c>
      <c r="AZ4" s="17" t="str">
        <f>IF(AT4&gt;0,"&lt;img src=@img/pets.png@&gt;","")</f>
        <v/>
      </c>
      <c r="BA4" s="17" t="str">
        <f>IF(AU4="hard","&lt;img src=@img/hard.png@&gt;",IF(AU4="medium","&lt;img src=@img/medium.png@&gt;",IF(AU4="easy","&lt;img src=@img/easy.png@&gt;","")))</f>
        <v/>
      </c>
      <c r="BB4" s="17" t="str">
        <f>IF(AV4="true","&lt;img src=@img/drinkicon.png@&gt;","")</f>
        <v>&lt;img src=@img/drinkicon.png@&gt;</v>
      </c>
      <c r="BC4" s="17" t="str">
        <f>IF(AW4="true","&lt;img src=@img/foodicon.png@&gt;","")</f>
        <v>&lt;img src=@img/foodicon.png@&gt;</v>
      </c>
      <c r="BD4" s="17" t="str">
        <f>CONCATENATE(AY4,AZ4,BA4,BB4,BC4,BK4)</f>
        <v>&lt;img src=@img/drinkicon.png@&gt;&lt;img src=@img/foodicon.png@&gt;</v>
      </c>
      <c r="BE4" s="17" t="str">
        <f>CONCATENATE(IF(AS4&gt;0,"outdoor ",""),IF(AT4&gt;0,"pet ",""),IF(AV4="true","drink ",""),IF(AW4="true","food ",""),AU4," ",E4," ",C4,IF(BJ4=TRUE," kid",""))</f>
        <v>drink food  med lowery</v>
      </c>
      <c r="BF4" s="17" t="str">
        <f>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Lowery</v>
      </c>
      <c r="BG4" s="17">
        <v>39.740448999999998</v>
      </c>
      <c r="BH4" s="17">
        <v>-104.88911</v>
      </c>
      <c r="BI4" s="17" t="str">
        <f>CONCATENATE("[",BG4,",",BH4,"],")</f>
        <v>[39.740449,-104.88911],</v>
      </c>
      <c r="BJ4" s="17"/>
      <c r="BK4" s="17" t="str">
        <f>IF(BJ4&gt;0,"&lt;img src=@img/kidicon.png@&gt;","")</f>
        <v/>
      </c>
      <c r="BL4" s="17"/>
    </row>
    <row r="5" spans="2:64" s="17" customFormat="1" ht="18.75" customHeight="1">
      <c r="B5" s="17" t="s">
        <v>1157</v>
      </c>
      <c r="C5" s="17" t="s">
        <v>863</v>
      </c>
      <c r="E5" s="17" t="s">
        <v>1105</v>
      </c>
      <c r="G5" s="16" t="s">
        <v>1158</v>
      </c>
      <c r="H5" s="17">
        <v>1200</v>
      </c>
      <c r="I5" s="17">
        <v>2000</v>
      </c>
      <c r="J5" s="17">
        <v>1600</v>
      </c>
      <c r="K5" s="17">
        <v>2000</v>
      </c>
      <c r="L5" s="17">
        <v>1600</v>
      </c>
      <c r="M5" s="17">
        <v>2000</v>
      </c>
      <c r="N5" s="17">
        <v>1600</v>
      </c>
      <c r="O5" s="17">
        <v>2000</v>
      </c>
      <c r="P5" s="17">
        <v>1600</v>
      </c>
      <c r="Q5" s="17">
        <v>2000</v>
      </c>
      <c r="R5" s="17">
        <v>1600</v>
      </c>
      <c r="S5" s="17">
        <v>2000</v>
      </c>
      <c r="T5" s="17">
        <v>1200</v>
      </c>
      <c r="U5" s="17">
        <v>2000</v>
      </c>
      <c r="V5" s="8" t="s">
        <v>1160</v>
      </c>
      <c r="W5" s="17">
        <f>IF(H5&gt;0,H5/100,"")</f>
        <v>12</v>
      </c>
      <c r="X5" s="17">
        <f>IF(I5&gt;0,I5/100,"")</f>
        <v>20</v>
      </c>
      <c r="Y5" s="17">
        <f>IF(J5&gt;0,J5/100,"")</f>
        <v>16</v>
      </c>
      <c r="Z5" s="17">
        <f>IF(K5&gt;0,K5/100,"")</f>
        <v>20</v>
      </c>
      <c r="AA5" s="17">
        <f>IF(L5&gt;0,L5/100,"")</f>
        <v>16</v>
      </c>
      <c r="AB5" s="17">
        <f>IF(M5&gt;0,M5/100,"")</f>
        <v>20</v>
      </c>
      <c r="AC5" s="17">
        <f>IF(N5&gt;0,N5/100,"")</f>
        <v>16</v>
      </c>
      <c r="AD5" s="17">
        <f>IF(O5&gt;0,O5/100,"")</f>
        <v>20</v>
      </c>
      <c r="AE5" s="17">
        <f>IF(P5&gt;0,P5/100,"")</f>
        <v>16</v>
      </c>
      <c r="AF5" s="17">
        <f>IF(Q5&gt;0,Q5/100,"")</f>
        <v>20</v>
      </c>
      <c r="AG5" s="17">
        <f>IF(R5&gt;0,R5/100,"")</f>
        <v>16</v>
      </c>
      <c r="AH5" s="17">
        <f>IF(S5&gt;0,S5/100,"")</f>
        <v>20</v>
      </c>
      <c r="AI5" s="17">
        <f>IF(T5&gt;0,T5/100,"")</f>
        <v>12</v>
      </c>
      <c r="AJ5" s="17">
        <f>IF(U5&gt;0,U5/100,"")</f>
        <v>20</v>
      </c>
      <c r="AK5" s="17" t="str">
        <f>IF(H5&gt;0,CONCATENATE(IF(W5&lt;=12,W5,W5-12),IF(OR(W5&lt;12,W5=24),"am","pm"),"-",IF(X5&lt;=12,X5,X5-12),IF(OR(X5&lt;12,X5=24),"am","pm")),"")</f>
        <v>12pm-8pm</v>
      </c>
      <c r="AL5" s="17" t="str">
        <f>IF(J5&gt;0,CONCATENATE(IF(Y5&lt;=12,Y5,Y5-12),IF(OR(Y5&lt;12,Y5=24),"am","pm"),"-",IF(Z5&lt;=12,Z5,Z5-12),IF(OR(Z5&lt;12,Z5=24),"am","pm")),"")</f>
        <v>4pm-8pm</v>
      </c>
      <c r="AM5" s="17" t="str">
        <f>IF(L5&gt;0,CONCATENATE(IF(AA5&lt;=12,AA5,AA5-12),IF(OR(AA5&lt;12,AA5=24),"am","pm"),"-",IF(AB5&lt;=12,AB5,AB5-12),IF(OR(AB5&lt;12,AB5=24),"am","pm")),"")</f>
        <v>4pm-8pm</v>
      </c>
      <c r="AN5" s="17" t="str">
        <f>IF(N5&gt;0,CONCATENATE(IF(AC5&lt;=12,AC5,AC5-12),IF(OR(AC5&lt;12,AC5=24),"am","pm"),"-",IF(AD5&lt;=12,AD5,AD5-12),IF(OR(AD5&lt;12,AD5=24),"am","pm")),"")</f>
        <v>4pm-8pm</v>
      </c>
      <c r="AO5" s="17" t="str">
        <f>IF(P5&gt;0,CONCATENATE(IF(AE5&lt;=12,AE5,AE5-12),IF(OR(AE5&lt;12,AE5=24),"am","pm"),"-",IF(AF5&lt;=12,AF5,AF5-12),IF(OR(AF5&lt;12,AF5=24),"am","pm")),"")</f>
        <v>4pm-8pm</v>
      </c>
      <c r="AP5" s="17" t="str">
        <f>IF(R5&gt;0,CONCATENATE(IF(AG5&lt;=12,AG5,AG5-12),IF(OR(AG5&lt;12,AG5=24),"am","pm"),"-",IF(AH5&lt;=12,AH5,AH5-12),IF(OR(AH5&lt;12,AH5=24),"am","pm")),"")</f>
        <v>4pm-8pm</v>
      </c>
      <c r="AQ5" s="17" t="str">
        <f>IF(T5&gt;0,CONCATENATE(IF(AI5&lt;=12,AI5,AI5-12),IF(OR(AI5&lt;12,AI5=24),"am","pm"),"-",IF(AJ5&lt;=12,AJ5,AJ5-12),IF(OR(AJ5&lt;12,AJ5=24),"am","pm")),"")</f>
        <v>12pm-8pm</v>
      </c>
      <c r="AR5" s="17" t="s">
        <v>1159</v>
      </c>
      <c r="AV5" s="4" t="s">
        <v>29</v>
      </c>
      <c r="AW5" s="4" t="s">
        <v>29</v>
      </c>
      <c r="AX5" s="16" t="str">
        <f>CONCATENATE("{
    'name': """,B5,""",
    'area': ","""",C5,""",",
"'hours': {
      'sunday-start':","""",H5,"""",", 'sunday-end':","""",I5,"""",", 'monday-start':","""",J5,"""",", 'monday-end':","""",K5,"""",", 'tuesday-start':","""",L5,"""",", 'tuesday-end':","""",M5,""", 'wednesday-start':","""",N5,""", 'wednesday-end':","""",O5,""", 'thursday-start':","""",P5,""", 'thursday-end':","""",Q5,""", 'friday-start':","""",R5,""", 'friday-end':","""",S5,""", 'saturday-start':","""",T5,""", 'saturday-end':","""",U5,"""","},","  'description': ","""",V5,"""",", 'link':","""",AR5,"""",", 'pricing':","""",E5,"""",",   'phone-number': ","""",F5,"""",", 'address': ","""",G5,"""",", 'other-amenities': [","'",AS5,"','",AT5,"','",AU5,"'","]",", 'has-drink':",AV5,", 'has-food':",AW5,"},")</f>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5" s="17" t="str">
        <f>IF(AS5&gt;0,"&lt;img src=@img/outdoor.png@&gt;","")</f>
        <v/>
      </c>
      <c r="AZ5" s="17" t="str">
        <f>IF(AT5&gt;0,"&lt;img src=@img/pets.png@&gt;","")</f>
        <v/>
      </c>
      <c r="BA5" s="17" t="str">
        <f>IF(AU5="hard","&lt;img src=@img/hard.png@&gt;",IF(AU5="medium","&lt;img src=@img/medium.png@&gt;",IF(AU5="easy","&lt;img src=@img/easy.png@&gt;","")))</f>
        <v/>
      </c>
      <c r="BB5" s="17" t="str">
        <f>IF(AV5="true","&lt;img src=@img/drinkicon.png@&gt;","")</f>
        <v>&lt;img src=@img/drinkicon.png@&gt;</v>
      </c>
      <c r="BC5" s="17" t="str">
        <f>IF(AW5="true","&lt;img src=@img/foodicon.png@&gt;","")</f>
        <v>&lt;img src=@img/foodicon.png@&gt;</v>
      </c>
      <c r="BD5" s="17" t="str">
        <f>CONCATENATE(AY5,AZ5,BA5,BB5,BC5,BK5)</f>
        <v>&lt;img src=@img/drinkicon.png@&gt;&lt;img src=@img/foodicon.png@&gt;</v>
      </c>
      <c r="BE5" s="17" t="str">
        <f>CONCATENATE(IF(AS5&gt;0,"outdoor ",""),IF(AT5&gt;0,"pet ",""),IF(AV5="true","drink ",""),IF(AW5="true","food ",""),AU5," ",E5," ",C5,IF(BJ5=TRUE," kid",""))</f>
        <v>drink food  med five</v>
      </c>
      <c r="BF5" s="17" t="str">
        <f>IF(C5="highlands","Highlands",IF(C5="Washington","Washington Park",IF(C5="Downtown","Downtown",IF(C5="city","City Park",IF(C5="Uptown","Uptown",IF(C5="capital","Capital Hill",IF(C5="Ballpark","Ballpark",IF(C5="LoDo","LoDo",IF(C5="ranch","Highlands Ranch",IF(C5="five","Five Points",IF(C5="stapleton","Stapleton",IF(C5="Cherry","Cherry Creek",IF(C5="dtc","DTC",IF(C5="Baker","Baker",IF(C5="Lakewood","Lakewood",IF(C5="Westminster","Westminster",IF(C5="lowery","Lowery",IF(C5="meadows","Park Meadows",IF(C5="larimer","Larimer Square",IF(C5="RiNo","RiNo",IF(C5="aurora","Aurora","")))))))))))))))))))))</f>
        <v>Five Points</v>
      </c>
      <c r="BG5" s="17">
        <v>39.754899999999999</v>
      </c>
      <c r="BH5" s="17">
        <v>-104.97767899999999</v>
      </c>
      <c r="BI5" s="17" t="str">
        <f>CONCATENATE("[",BG5,",",BH5,"],")</f>
        <v>[39.7549,-104.977679],</v>
      </c>
    </row>
    <row r="6" spans="2:64" ht="18.75" customHeight="1">
      <c r="B6" t="s">
        <v>172</v>
      </c>
      <c r="C6" t="s">
        <v>305</v>
      </c>
      <c r="E6" s="17" t="s">
        <v>1105</v>
      </c>
      <c r="G6" s="17" t="s">
        <v>580</v>
      </c>
      <c r="J6" t="s">
        <v>445</v>
      </c>
      <c r="K6" t="s">
        <v>448</v>
      </c>
      <c r="L6" t="s">
        <v>445</v>
      </c>
      <c r="M6" t="s">
        <v>448</v>
      </c>
      <c r="N6" t="s">
        <v>445</v>
      </c>
      <c r="O6" t="s">
        <v>448</v>
      </c>
      <c r="P6" t="s">
        <v>445</v>
      </c>
      <c r="Q6" t="s">
        <v>448</v>
      </c>
      <c r="R6" t="s">
        <v>445</v>
      </c>
      <c r="S6" t="s">
        <v>448</v>
      </c>
      <c r="T6" t="s">
        <v>451</v>
      </c>
      <c r="U6" t="s">
        <v>449</v>
      </c>
      <c r="V6" s="8" t="s">
        <v>379</v>
      </c>
      <c r="W6" s="17" t="str">
        <f>IF(H6&gt;0,H6/100,"")</f>
        <v/>
      </c>
      <c r="X6" s="17" t="str">
        <f>IF(I6&gt;0,I6/100,"")</f>
        <v/>
      </c>
      <c r="Y6" s="17">
        <f>IF(J6&gt;0,J6/100,"")</f>
        <v>15</v>
      </c>
      <c r="Z6" s="17">
        <f>IF(K6&gt;0,K6/100,"")</f>
        <v>19</v>
      </c>
      <c r="AA6" s="17">
        <f>IF(L6&gt;0,L6/100,"")</f>
        <v>15</v>
      </c>
      <c r="AB6" s="17">
        <f>IF(M6&gt;0,M6/100,"")</f>
        <v>19</v>
      </c>
      <c r="AC6" s="17">
        <f>IF(N6&gt;0,N6/100,"")</f>
        <v>15</v>
      </c>
      <c r="AD6" s="17">
        <f>IF(O6&gt;0,O6/100,"")</f>
        <v>19</v>
      </c>
      <c r="AE6" s="17">
        <f>IF(P6&gt;0,P6/100,"")</f>
        <v>15</v>
      </c>
      <c r="AF6" s="17">
        <f>IF(Q6&gt;0,Q6/100,"")</f>
        <v>19</v>
      </c>
      <c r="AG6" s="17">
        <f>IF(R6&gt;0,R6/100,"")</f>
        <v>15</v>
      </c>
      <c r="AH6" s="17">
        <f>IF(S6&gt;0,S6/100,"")</f>
        <v>19</v>
      </c>
      <c r="AI6" s="17">
        <f>IF(T6&gt;0,T6/100,"")</f>
        <v>11</v>
      </c>
      <c r="AJ6" s="17">
        <f>IF(U6&gt;0,U6/100,"")</f>
        <v>17</v>
      </c>
      <c r="AK6" s="17" t="str">
        <f>IF(H6&gt;0,CONCATENATE(IF(W6&lt;=12,W6,W6-12),IF(OR(W6&lt;12,W6=24),"am","pm"),"-",IF(X6&lt;=12,X6,X6-12),IF(OR(X6&lt;12,X6=24),"am","pm")),"")</f>
        <v/>
      </c>
      <c r="AL6" s="17" t="str">
        <f>IF(J6&gt;0,CONCATENATE(IF(Y6&lt;=12,Y6,Y6-12),IF(OR(Y6&lt;12,Y6=24),"am","pm"),"-",IF(Z6&lt;=12,Z6,Z6-12),IF(OR(Z6&lt;12,Z6=24),"am","pm")),"")</f>
        <v>3pm-7pm</v>
      </c>
      <c r="AM6" s="17" t="str">
        <f>IF(L6&gt;0,CONCATENATE(IF(AA6&lt;=12,AA6,AA6-12),IF(OR(AA6&lt;12,AA6=24),"am","pm"),"-",IF(AB6&lt;=12,AB6,AB6-12),IF(OR(AB6&lt;12,AB6=24),"am","pm")),"")</f>
        <v>3pm-7pm</v>
      </c>
      <c r="AN6" s="17" t="str">
        <f>IF(N6&gt;0,CONCATENATE(IF(AC6&lt;=12,AC6,AC6-12),IF(OR(AC6&lt;12,AC6=24),"am","pm"),"-",IF(AD6&lt;=12,AD6,AD6-12),IF(OR(AD6&lt;12,AD6=24),"am","pm")),"")</f>
        <v>3pm-7pm</v>
      </c>
      <c r="AO6" s="17" t="str">
        <f>IF(P6&gt;0,CONCATENATE(IF(AE6&lt;=12,AE6,AE6-12),IF(OR(AE6&lt;12,AE6=24),"am","pm"),"-",IF(AF6&lt;=12,AF6,AF6-12),IF(OR(AF6&lt;12,AF6=24),"am","pm")),"")</f>
        <v>3pm-7pm</v>
      </c>
      <c r="AP6" s="17" t="str">
        <f>IF(R6&gt;0,CONCATENATE(IF(AG6&lt;=12,AG6,AG6-12),IF(OR(AG6&lt;12,AG6=24),"am","pm"),"-",IF(AH6&lt;=12,AH6,AH6-12),IF(OR(AH6&lt;12,AH6=24),"am","pm")),"")</f>
        <v>3pm-7pm</v>
      </c>
      <c r="AQ6" s="17" t="str">
        <f>IF(T6&gt;0,CONCATENATE(IF(AI6&lt;=12,AI6,AI6-12),IF(OR(AI6&lt;12,AI6=24),"am","pm"),"-",IF(AJ6&lt;=12,AJ6,AJ6-12),IF(OR(AJ6&lt;12,AJ6=24),"am","pm")),"")</f>
        <v>11am-5pm</v>
      </c>
      <c r="AR6" s="17" t="s">
        <v>767</v>
      </c>
      <c r="AS6" t="s">
        <v>442</v>
      </c>
      <c r="AV6" s="17" t="s">
        <v>29</v>
      </c>
      <c r="AW6" s="17" t="s">
        <v>29</v>
      </c>
      <c r="AX6" s="16" t="str">
        <f>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6" s="17" t="str">
        <f>IF(AS6&gt;0,"&lt;img src=@img/outdoor.png@&gt;","")</f>
        <v>&lt;img src=@img/outdoor.png@&gt;</v>
      </c>
      <c r="AZ6" s="17" t="str">
        <f>IF(AT6&gt;0,"&lt;img src=@img/pets.png@&gt;","")</f>
        <v/>
      </c>
      <c r="BA6" s="17" t="str">
        <f>IF(AU6="hard","&lt;img src=@img/hard.png@&gt;",IF(AU6="medium","&lt;img src=@img/medium.png@&gt;",IF(AU6="easy","&lt;img src=@img/easy.png@&gt;","")))</f>
        <v/>
      </c>
      <c r="BB6" s="17" t="str">
        <f>IF(AV6="true","&lt;img src=@img/drinkicon.png@&gt;","")</f>
        <v>&lt;img src=@img/drinkicon.png@&gt;</v>
      </c>
      <c r="BC6" s="17" t="str">
        <f>IF(AW6="true","&lt;img src=@img/foodicon.png@&gt;","")</f>
        <v>&lt;img src=@img/foodicon.png@&gt;</v>
      </c>
      <c r="BD6" s="17" t="str">
        <f>CONCATENATE(AY6,AZ6,BA6,BB6,BC6,BK6)</f>
        <v>&lt;img src=@img/outdoor.png@&gt;&lt;img src=@img/drinkicon.png@&gt;&lt;img src=@img/foodicon.png@&gt;</v>
      </c>
      <c r="BE6" s="17" t="str">
        <f>CONCATENATE(IF(AS6&gt;0,"outdoor ",""),IF(AT6&gt;0,"pet ",""),IF(AV6="true","drink ",""),IF(AW6="true","food ",""),AU6," ",E6," ",C6,IF(BJ6=TRUE," kid",""))</f>
        <v>outdoor drink food  med Uptown</v>
      </c>
      <c r="BF6" s="17" t="str">
        <f>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Uptown</v>
      </c>
      <c r="BG6" s="17">
        <v>39.743558</v>
      </c>
      <c r="BH6" s="17">
        <v>-104.980734</v>
      </c>
      <c r="BI6" s="17" t="str">
        <f>CONCATENATE("[",BG6,",",BH6,"],")</f>
        <v>[39.743558,-104.980734],</v>
      </c>
      <c r="BJ6" s="17"/>
      <c r="BK6" s="17" t="str">
        <f>IF(BJ6&gt;0,"&lt;img src=@img/kidicon.png@&gt;","")</f>
        <v/>
      </c>
      <c r="BL6" s="7"/>
    </row>
    <row r="7" spans="2:64" s="8" customFormat="1" ht="18.75" customHeight="1">
      <c r="B7" s="17" t="s">
        <v>60</v>
      </c>
      <c r="C7" s="17" t="s">
        <v>653</v>
      </c>
      <c r="D7" s="17"/>
      <c r="E7" s="17" t="s">
        <v>1105</v>
      </c>
      <c r="F7" s="17"/>
      <c r="G7" s="17" t="s">
        <v>468</v>
      </c>
      <c r="H7" s="17" t="s">
        <v>445</v>
      </c>
      <c r="I7" s="17" t="s">
        <v>447</v>
      </c>
      <c r="J7" s="17" t="s">
        <v>445</v>
      </c>
      <c r="K7" s="17" t="s">
        <v>447</v>
      </c>
      <c r="L7" s="17" t="s">
        <v>445</v>
      </c>
      <c r="M7" s="17" t="s">
        <v>447</v>
      </c>
      <c r="N7" s="17" t="s">
        <v>445</v>
      </c>
      <c r="O7" s="17" t="s">
        <v>447</v>
      </c>
      <c r="P7" s="17" t="s">
        <v>445</v>
      </c>
      <c r="Q7" s="17" t="s">
        <v>447</v>
      </c>
      <c r="R7" s="17" t="s">
        <v>445</v>
      </c>
      <c r="S7" s="17" t="s">
        <v>447</v>
      </c>
      <c r="T7" s="17" t="s">
        <v>445</v>
      </c>
      <c r="U7" s="17" t="s">
        <v>447</v>
      </c>
      <c r="V7" s="8" t="s">
        <v>1108</v>
      </c>
      <c r="W7" s="17">
        <f>IF(H7&gt;0,H7/100,"")</f>
        <v>15</v>
      </c>
      <c r="X7" s="17">
        <f>IF(I7&gt;0,I7/100,"")</f>
        <v>18</v>
      </c>
      <c r="Y7" s="17">
        <f>IF(J7&gt;0,J7/100,"")</f>
        <v>15</v>
      </c>
      <c r="Z7" s="17">
        <f>IF(K7&gt;0,K7/100,"")</f>
        <v>18</v>
      </c>
      <c r="AA7" s="17">
        <f>IF(L7&gt;0,L7/100,"")</f>
        <v>15</v>
      </c>
      <c r="AB7" s="17">
        <f>IF(M7&gt;0,M7/100,"")</f>
        <v>18</v>
      </c>
      <c r="AC7" s="17">
        <f>IF(N7&gt;0,N7/100,"")</f>
        <v>15</v>
      </c>
      <c r="AD7" s="17">
        <f>IF(O7&gt;0,O7/100,"")</f>
        <v>18</v>
      </c>
      <c r="AE7" s="17">
        <f>IF(P7&gt;0,P7/100,"")</f>
        <v>15</v>
      </c>
      <c r="AF7" s="17">
        <f>IF(Q7&gt;0,Q7/100,"")</f>
        <v>18</v>
      </c>
      <c r="AG7" s="17">
        <f>IF(R7&gt;0,R7/100,"")</f>
        <v>15</v>
      </c>
      <c r="AH7" s="17">
        <f>IF(S7&gt;0,S7/100,"")</f>
        <v>18</v>
      </c>
      <c r="AI7" s="17">
        <f>IF(T7&gt;0,T7/100,"")</f>
        <v>15</v>
      </c>
      <c r="AJ7" s="17">
        <f>IF(U7&gt;0,U7/100,"")</f>
        <v>18</v>
      </c>
      <c r="AK7" s="17" t="str">
        <f>IF(H7&gt;0,CONCATENATE(IF(W7&lt;=12,W7,W7-12),IF(OR(W7&lt;12,W7=24),"am","pm"),"-",IF(X7&lt;=12,X7,X7-12),IF(OR(X7&lt;12,X7=24),"am","pm")),"")</f>
        <v>3pm-6pm</v>
      </c>
      <c r="AL7" s="17" t="str">
        <f>IF(J7&gt;0,CONCATENATE(IF(Y7&lt;=12,Y7,Y7-12),IF(OR(Y7&lt;12,Y7=24),"am","pm"),"-",IF(Z7&lt;=12,Z7,Z7-12),IF(OR(Z7&lt;12,Z7=24),"am","pm")),"")</f>
        <v>3pm-6pm</v>
      </c>
      <c r="AM7" s="17" t="str">
        <f>IF(L7&gt;0,CONCATENATE(IF(AA7&lt;=12,AA7,AA7-12),IF(OR(AA7&lt;12,AA7=24),"am","pm"),"-",IF(AB7&lt;=12,AB7,AB7-12),IF(OR(AB7&lt;12,AB7=24),"am","pm")),"")</f>
        <v>3pm-6pm</v>
      </c>
      <c r="AN7" s="17" t="str">
        <f>IF(N7&gt;0,CONCATENATE(IF(AC7&lt;=12,AC7,AC7-12),IF(OR(AC7&lt;12,AC7=24),"am","pm"),"-",IF(AD7&lt;=12,AD7,AD7-12),IF(OR(AD7&lt;12,AD7=24),"am","pm")),"")</f>
        <v>3pm-6pm</v>
      </c>
      <c r="AO7" s="17" t="str">
        <f>IF(P7&gt;0,CONCATENATE(IF(AE7&lt;=12,AE7,AE7-12),IF(OR(AE7&lt;12,AE7=24),"am","pm"),"-",IF(AF7&lt;=12,AF7,AF7-12),IF(OR(AF7&lt;12,AF7=24),"am","pm")),"")</f>
        <v>3pm-6pm</v>
      </c>
      <c r="AP7" s="17" t="str">
        <f>IF(R7&gt;0,CONCATENATE(IF(AG7&lt;=12,AG7,AG7-12),IF(OR(AG7&lt;12,AG7=24),"am","pm"),"-",IF(AH7&lt;=12,AH7,AH7-12),IF(OR(AH7&lt;12,AH7=24),"am","pm")),"")</f>
        <v>3pm-6pm</v>
      </c>
      <c r="AQ7" s="17" t="str">
        <f>IF(T7&gt;0,CONCATENATE(IF(AI7&lt;=12,AI7,AI7-12),IF(OR(AI7&lt;12,AI7=24),"am","pm"),"-",IF(AJ7&lt;=12,AJ7,AJ7-12),IF(OR(AJ7&lt;12,AJ7=24),"am","pm")),"")</f>
        <v>3pm-6pm</v>
      </c>
      <c r="AR7" s="2" t="s">
        <v>660</v>
      </c>
      <c r="AS7" s="17"/>
      <c r="AT7" s="17"/>
      <c r="AU7" s="17"/>
      <c r="AV7" s="4" t="s">
        <v>29</v>
      </c>
      <c r="AW7" s="4" t="s">
        <v>29</v>
      </c>
      <c r="AX7" s="16" t="str">
        <f>CONCATENATE("{
    'name': """,B7,""",
    'area': ","""",C7,""",",
"'hours': {
      'sunday-start':","""",H7,"""",", 'sunday-end':","""",I7,"""",", 'monday-start':","""",J7,"""",", 'monday-end':","""",K7,"""",", 'tuesday-start':","""",L7,"""",", 'tuesday-end':","""",M7,""", 'wednesday-start':","""",N7,""", 'wednesday-end':","""",O7,""", 'thursday-start':","""",P7,""", 'thursday-end':","""",Q7,""", 'friday-start':","""",R7,""", 'friday-end':","""",S7,""", 'saturday-start':","""",T7,""", 'saturday-end':","""",U7,"""","},","  'description': ","""",V7,"""",", 'link':","""",AR7,"""",", 'pricing':","""",E7,"""",",   'phone-number': ","""",F7,"""",", 'address': ","""",G7,"""",", 'other-amenities': [","'",AS7,"','",AT7,"','",AU7,"'","]",", 'has-drink':",AV7,", 'has-food':",AW7,"},")</f>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7" s="17" t="str">
        <f>IF(AS7&gt;0,"&lt;img src=@img/outdoor.png@&gt;","")</f>
        <v/>
      </c>
      <c r="AZ7" s="17" t="str">
        <f>IF(AT7&gt;0,"&lt;img src=@img/pets.png@&gt;","")</f>
        <v/>
      </c>
      <c r="BA7" s="17" t="str">
        <f>IF(AU7="hard","&lt;img src=@img/hard.png@&gt;",IF(AU7="medium","&lt;img src=@img/medium.png@&gt;",IF(AU7="easy","&lt;img src=@img/easy.png@&gt;","")))</f>
        <v/>
      </c>
      <c r="BB7" s="17" t="str">
        <f>IF(AV7="true","&lt;img src=@img/drinkicon.png@&gt;","")</f>
        <v>&lt;img src=@img/drinkicon.png@&gt;</v>
      </c>
      <c r="BC7" s="17" t="str">
        <f>IF(AW7="true","&lt;img src=@img/foodicon.png@&gt;","")</f>
        <v>&lt;img src=@img/foodicon.png@&gt;</v>
      </c>
      <c r="BD7" s="17" t="str">
        <f>CONCATENATE(AY7,AZ7,BA7,BB7,BC7,BK7)</f>
        <v>&lt;img src=@img/drinkicon.png@&gt;&lt;img src=@img/foodicon.png@&gt;</v>
      </c>
      <c r="BE7" s="17" t="str">
        <f>CONCATENATE(IF(AS7&gt;0,"outdoor ",""),IF(AT7&gt;0,"pet ",""),IF(AV7="true","drink ",""),IF(AW7="true","food ",""),AU7," ",E7," ",C7,IF(BJ7=TRUE," kid",""))</f>
        <v>drink food  med Washington</v>
      </c>
      <c r="BF7" s="17" t="str">
        <f>IF(C7="highlands","Highlands",IF(C7="Washington","Washington Park",IF(C7="Downtown","Downtown",IF(C7="city","City Park",IF(C7="Uptown","Uptown",IF(C7="capital","Capital Hill",IF(C7="Ballpark","Ballpark",IF(C7="LoDo","LoDo",IF(C7="ranch","Highlands Ranch",IF(C7="five","Five Points",IF(C7="stapleton","Stapleton",IF(C7="Cherry","Cherry Creek",IF(C7="dtc","DTC",IF(C7="Baker","Baker",IF(C7="Lakewood","Lakewood",IF(C7="Westminster","Westminster",IF(C7="lowery","Lowery",IF(C7="meadows","Park Meadows",IF(C7="larimer","Larimer Square",IF(C7="RiNo","RiNo",IF(C7="aurora","Aurora","")))))))))))))))))))))</f>
        <v>Washington Park</v>
      </c>
      <c r="BG7" s="17">
        <v>39.693313000000003</v>
      </c>
      <c r="BH7" s="17">
        <v>-104.98718700000001</v>
      </c>
      <c r="BI7" s="17" t="str">
        <f>CONCATENATE("[",BG7,",",BH7,"],")</f>
        <v>[39.693313,-104.987187],</v>
      </c>
      <c r="BJ7" s="17"/>
      <c r="BK7" s="17" t="str">
        <f>IF(BJ7&gt;0,"&lt;img src=@img/kidicon.png@&gt;","")</f>
        <v/>
      </c>
      <c r="BL7" s="7"/>
    </row>
    <row r="8" spans="2:64" ht="18.75" customHeight="1">
      <c r="B8" t="s">
        <v>238</v>
      </c>
      <c r="C8" t="s">
        <v>275</v>
      </c>
      <c r="E8" s="17" t="s">
        <v>1105</v>
      </c>
      <c r="G8" s="17" t="s">
        <v>645</v>
      </c>
      <c r="V8" s="8" t="s">
        <v>1109</v>
      </c>
      <c r="W8" s="17" t="str">
        <f>IF(H8&gt;0,H8/100,"")</f>
        <v/>
      </c>
      <c r="X8" s="17" t="str">
        <f>IF(I8&gt;0,I8/100,"")</f>
        <v/>
      </c>
      <c r="Y8" s="17" t="str">
        <f>IF(J8&gt;0,J8/100,"")</f>
        <v/>
      </c>
      <c r="Z8" s="17" t="str">
        <f>IF(K8&gt;0,K8/100,"")</f>
        <v/>
      </c>
      <c r="AA8" s="17" t="str">
        <f>IF(L8&gt;0,L8/100,"")</f>
        <v/>
      </c>
      <c r="AB8" s="17" t="str">
        <f>IF(M8&gt;0,M8/100,"")</f>
        <v/>
      </c>
      <c r="AC8" s="17" t="str">
        <f>IF(N8&gt;0,N8/100,"")</f>
        <v/>
      </c>
      <c r="AD8" s="17" t="str">
        <f>IF(O8&gt;0,O8/100,"")</f>
        <v/>
      </c>
      <c r="AE8" s="17" t="str">
        <f>IF(P8&gt;0,P8/100,"")</f>
        <v/>
      </c>
      <c r="AF8" s="17" t="str">
        <f>IF(Q8&gt;0,Q8/100,"")</f>
        <v/>
      </c>
      <c r="AG8" s="17" t="str">
        <f>IF(R8&gt;0,R8/100,"")</f>
        <v/>
      </c>
      <c r="AH8" s="17" t="str">
        <f>IF(S8&gt;0,S8/100,"")</f>
        <v/>
      </c>
      <c r="AI8" s="17" t="str">
        <f>IF(T8&gt;0,T8/100,"")</f>
        <v/>
      </c>
      <c r="AJ8" s="17" t="str">
        <f>IF(U8&gt;0,U8/100,"")</f>
        <v/>
      </c>
      <c r="AK8" s="17" t="str">
        <f>IF(H8&gt;0,CONCATENATE(IF(W8&lt;=12,W8,W8-12),IF(OR(W8&lt;12,W8=24),"am","pm"),"-",IF(X8&lt;=12,X8,X8-12),IF(OR(X8&lt;12,X8=24),"am","pm")),"")</f>
        <v/>
      </c>
      <c r="AL8" s="17" t="str">
        <f>IF(J8&gt;0,CONCATENATE(IF(Y8&lt;=12,Y8,Y8-12),IF(OR(Y8&lt;12,Y8=24),"am","pm"),"-",IF(Z8&lt;=12,Z8,Z8-12),IF(OR(Z8&lt;12,Z8=24),"am","pm")),"")</f>
        <v/>
      </c>
      <c r="AM8" s="17" t="str">
        <f>IF(L8&gt;0,CONCATENATE(IF(AA8&lt;=12,AA8,AA8-12),IF(OR(AA8&lt;12,AA8=24),"am","pm"),"-",IF(AB8&lt;=12,AB8,AB8-12),IF(OR(AB8&lt;12,AB8=24),"am","pm")),"")</f>
        <v/>
      </c>
      <c r="AN8" s="17" t="str">
        <f>IF(N8&gt;0,CONCATENATE(IF(AC8&lt;=12,AC8,AC8-12),IF(OR(AC8&lt;12,AC8=24),"am","pm"),"-",IF(AD8&lt;=12,AD8,AD8-12),IF(OR(AD8&lt;12,AD8=24),"am","pm")),"")</f>
        <v/>
      </c>
      <c r="AO8" s="17" t="str">
        <f>IF(P8&gt;0,CONCATENATE(IF(AE8&lt;=12,AE8,AE8-12),IF(OR(AE8&lt;12,AE8=24),"am","pm"),"-",IF(AF8&lt;=12,AF8,AF8-12),IF(OR(AF8&lt;12,AF8=24),"am","pm")),"")</f>
        <v/>
      </c>
      <c r="AP8" s="17" t="str">
        <f>IF(R8&gt;0,CONCATENATE(IF(AG8&lt;=12,AG8,AG8-12),IF(OR(AG8&lt;12,AG8=24),"am","pm"),"-",IF(AH8&lt;=12,AH8,AH8-12),IF(OR(AH8&lt;12,AH8=24),"am","pm")),"")</f>
        <v/>
      </c>
      <c r="AQ8" s="17" t="str">
        <f>IF(T8&gt;0,CONCATENATE(IF(AI8&lt;=12,AI8,AI8-12),IF(OR(AI8&lt;12,AI8=24),"am","pm"),"-",IF(AJ8&lt;=12,AJ8,AJ8-12),IF(OR(AJ8&lt;12,AJ8=24),"am","pm")),"")</f>
        <v/>
      </c>
      <c r="AR8" s="17" t="s">
        <v>830</v>
      </c>
      <c r="AV8" s="17" t="s">
        <v>29</v>
      </c>
      <c r="AW8" s="17" t="s">
        <v>30</v>
      </c>
      <c r="AX8" s="16" t="str">
        <f>CONCATENATE("{
    'name': """,B8,""",
    'area': ","""",C8,""",",
"'hours': {
      'sunday-start':","""",H8,"""",", 'sunday-end':","""",I8,"""",", 'monday-start':","""",J8,"""",", 'monday-end':","""",K8,"""",", 'tuesday-start':","""",L8,"""",", 'tuesday-end':","""",M8,""", 'wednesday-start':","""",N8,""", 'wednesday-end':","""",O8,""", 'thursday-start':","""",P8,""", 'thursday-end':","""",Q8,""", 'friday-start':","""",R8,""", 'friday-end':","""",S8,""", 'saturday-start':","""",T8,""", 'saturday-end':","""",U8,"""","},","  'description': ","""",V8,"""",", 'link':","""",AR8,"""",", 'pricing':","""",E8,"""",",   'phone-number': ","""",F8,"""",", 'address': ","""",G8,"""",", 'other-amenities': [","'",AS8,"','",AT8,"','",AU8,"'","]",", 'has-drink':",AV8,", 'has-food':",AW8,"},")</f>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8" s="17" t="str">
        <f>IF(AS8&gt;0,"&lt;img src=@img/outdoor.png@&gt;","")</f>
        <v/>
      </c>
      <c r="AZ8" s="17" t="str">
        <f>IF(AT8&gt;0,"&lt;img src=@img/pets.png@&gt;","")</f>
        <v/>
      </c>
      <c r="BA8" s="17" t="str">
        <f>IF(AU8="hard","&lt;img src=@img/hard.png@&gt;",IF(AU8="medium","&lt;img src=@img/medium.png@&gt;",IF(AU8="easy","&lt;img src=@img/easy.png@&gt;","")))</f>
        <v/>
      </c>
      <c r="BB8" s="17" t="str">
        <f>IF(AV8="true","&lt;img src=@img/drinkicon.png@&gt;","")</f>
        <v>&lt;img src=@img/drinkicon.png@&gt;</v>
      </c>
      <c r="BC8" s="17" t="str">
        <f>IF(AW8="true","&lt;img src=@img/foodicon.png@&gt;","")</f>
        <v/>
      </c>
      <c r="BD8" s="17" t="str">
        <f>CONCATENATE(AY8,AZ8,BA8,BB8,BC8,BK8)</f>
        <v>&lt;img src=@img/drinkicon.png@&gt;</v>
      </c>
      <c r="BE8" s="17" t="str">
        <f>CONCATENATE(IF(AS8&gt;0,"outdoor ",""),IF(AT8&gt;0,"pet ",""),IF(AV8="true","drink ",""),IF(AW8="true","food ",""),AU8," ",E8," ",C8,IF(BJ8=TRUE," kid",""))</f>
        <v>drink  med Baker</v>
      </c>
      <c r="BF8" s="17" t="str">
        <f>IF(C8="highlands","Highlands",IF(C8="Washington","Washington Park",IF(C8="Downtown","Downtown",IF(C8="city","City Park",IF(C8="Uptown","Uptown",IF(C8="capital","Capital Hill",IF(C8="Ballpark","Ballpark",IF(C8="LoDo","LoDo",IF(C8="ranch","Highlands Ranch",IF(C8="five","Five Points",IF(C8="stapleton","Stapleton",IF(C8="Cherry","Cherry Creek",IF(C8="dtc","DTC",IF(C8="Baker","Baker",IF(C8="Lakewood","Lakewood",IF(C8="Westminster","Westminster",IF(C8="lowery","Lowery",IF(C8="meadows","Park Meadows",IF(C8="larimer","Larimer Square",IF(C8="RiNo","RiNo",IF(C8="aurora","Aurora","")))))))))))))))))))))</f>
        <v>Baker</v>
      </c>
      <c r="BG8" s="17">
        <v>39.712662999999999</v>
      </c>
      <c r="BH8" s="17">
        <v>-104.987284</v>
      </c>
      <c r="BI8" s="17" t="str">
        <f>CONCATENATE("[",BG8,",",BH8,"],")</f>
        <v>[39.712663,-104.987284],</v>
      </c>
      <c r="BJ8" s="17"/>
      <c r="BK8" s="17" t="str">
        <f>IF(BJ8&gt;0,"&lt;img src=@img/kidicon.png@&gt;","")</f>
        <v/>
      </c>
      <c r="BL8" s="7"/>
    </row>
    <row r="9" spans="2:64" ht="18.75" customHeight="1">
      <c r="B9" t="s">
        <v>255</v>
      </c>
      <c r="C9" t="s">
        <v>653</v>
      </c>
      <c r="E9" s="17" t="s">
        <v>1105</v>
      </c>
      <c r="G9" s="17" t="s">
        <v>285</v>
      </c>
      <c r="H9" t="s">
        <v>445</v>
      </c>
      <c r="I9" t="s">
        <v>447</v>
      </c>
      <c r="J9" t="s">
        <v>445</v>
      </c>
      <c r="K9" t="s">
        <v>447</v>
      </c>
      <c r="L9" t="s">
        <v>445</v>
      </c>
      <c r="M9" t="s">
        <v>447</v>
      </c>
      <c r="N9" t="s">
        <v>445</v>
      </c>
      <c r="O9" t="s">
        <v>447</v>
      </c>
      <c r="P9" t="s">
        <v>445</v>
      </c>
      <c r="Q9" t="s">
        <v>447</v>
      </c>
      <c r="R9" t="s">
        <v>445</v>
      </c>
      <c r="S9" t="s">
        <v>447</v>
      </c>
      <c r="T9" t="s">
        <v>445</v>
      </c>
      <c r="U9" t="s">
        <v>447</v>
      </c>
      <c r="V9" s="8" t="s">
        <v>286</v>
      </c>
      <c r="W9" s="17">
        <f>IF(H9&gt;0,H9/100,"")</f>
        <v>15</v>
      </c>
      <c r="X9" s="17">
        <f>IF(I9&gt;0,I9/100,"")</f>
        <v>18</v>
      </c>
      <c r="Y9" s="17">
        <f>IF(J9&gt;0,J9/100,"")</f>
        <v>15</v>
      </c>
      <c r="Z9" s="17">
        <f>IF(K9&gt;0,K9/100,"")</f>
        <v>18</v>
      </c>
      <c r="AA9" s="17">
        <f>IF(L9&gt;0,L9/100,"")</f>
        <v>15</v>
      </c>
      <c r="AB9" s="17">
        <f>IF(M9&gt;0,M9/100,"")</f>
        <v>18</v>
      </c>
      <c r="AC9" s="17">
        <f>IF(N9&gt;0,N9/100,"")</f>
        <v>15</v>
      </c>
      <c r="AD9" s="17">
        <f>IF(O9&gt;0,O9/100,"")</f>
        <v>18</v>
      </c>
      <c r="AE9" s="17">
        <f>IF(P9&gt;0,P9/100,"")</f>
        <v>15</v>
      </c>
      <c r="AF9" s="17">
        <f>IF(Q9&gt;0,Q9/100,"")</f>
        <v>18</v>
      </c>
      <c r="AG9" s="17">
        <f>IF(R9&gt;0,R9/100,"")</f>
        <v>15</v>
      </c>
      <c r="AH9" s="17">
        <f>IF(S9&gt;0,S9/100,"")</f>
        <v>18</v>
      </c>
      <c r="AI9" s="17">
        <f>IF(T9&gt;0,T9/100,"")</f>
        <v>15</v>
      </c>
      <c r="AJ9" s="17">
        <f>IF(U9&gt;0,U9/100,"")</f>
        <v>18</v>
      </c>
      <c r="AK9" s="17" t="str">
        <f>IF(H9&gt;0,CONCATENATE(IF(W9&lt;=12,W9,W9-12),IF(OR(W9&lt;12,W9=24),"am","pm"),"-",IF(X9&lt;=12,X9,X9-12),IF(OR(X9&lt;12,X9=24),"am","pm")),"")</f>
        <v>3pm-6pm</v>
      </c>
      <c r="AL9" s="17" t="str">
        <f>IF(J9&gt;0,CONCATENATE(IF(Y9&lt;=12,Y9,Y9-12),IF(OR(Y9&lt;12,Y9=24),"am","pm"),"-",IF(Z9&lt;=12,Z9,Z9-12),IF(OR(Z9&lt;12,Z9=24),"am","pm")),"")</f>
        <v>3pm-6pm</v>
      </c>
      <c r="AM9" s="17" t="str">
        <f>IF(L9&gt;0,CONCATENATE(IF(AA9&lt;=12,AA9,AA9-12),IF(OR(AA9&lt;12,AA9=24),"am","pm"),"-",IF(AB9&lt;=12,AB9,AB9-12),IF(OR(AB9&lt;12,AB9=24),"am","pm")),"")</f>
        <v>3pm-6pm</v>
      </c>
      <c r="AN9" s="17" t="str">
        <f>IF(N9&gt;0,CONCATENATE(IF(AC9&lt;=12,AC9,AC9-12),IF(OR(AC9&lt;12,AC9=24),"am","pm"),"-",IF(AD9&lt;=12,AD9,AD9-12),IF(OR(AD9&lt;12,AD9=24),"am","pm")),"")</f>
        <v>3pm-6pm</v>
      </c>
      <c r="AO9" s="17" t="str">
        <f>IF(P9&gt;0,CONCATENATE(IF(AE9&lt;=12,AE9,AE9-12),IF(OR(AE9&lt;12,AE9=24),"am","pm"),"-",IF(AF9&lt;=12,AF9,AF9-12),IF(OR(AF9&lt;12,AF9=24),"am","pm")),"")</f>
        <v>3pm-6pm</v>
      </c>
      <c r="AP9" s="17" t="str">
        <f>IF(R9&gt;0,CONCATENATE(IF(AG9&lt;=12,AG9,AG9-12),IF(OR(AG9&lt;12,AG9=24),"am","pm"),"-",IF(AH9&lt;=12,AH9,AH9-12),IF(OR(AH9&lt;12,AH9=24),"am","pm")),"")</f>
        <v>3pm-6pm</v>
      </c>
      <c r="AQ9" s="17" t="str">
        <f>IF(T9&gt;0,CONCATENATE(IF(AI9&lt;=12,AI9,AI9-12),IF(OR(AI9&lt;12,AI9=24),"am","pm"),"-",IF(AJ9&lt;=12,AJ9,AJ9-12),IF(OR(AJ9&lt;12,AJ9=24),"am","pm")),"")</f>
        <v>3pm-6pm</v>
      </c>
      <c r="AR9" s="17" t="s">
        <v>841</v>
      </c>
      <c r="AS9" t="s">
        <v>442</v>
      </c>
      <c r="AV9" s="17" t="s">
        <v>29</v>
      </c>
      <c r="AW9" s="17" t="s">
        <v>30</v>
      </c>
      <c r="AX9" s="16" t="str">
        <f>CONCATENATE("{
    'name': """,B9,""",
    'area': ","""",C9,""",",
"'hours': {
      'sunday-start':","""",H9,"""",", 'sunday-end':","""",I9,"""",", 'monday-start':","""",J9,"""",", 'monday-end':","""",K9,"""",", 'tuesday-start':","""",L9,"""",", 'tuesday-end':","""",M9,""", 'wednesday-start':","""",N9,""", 'wednesday-end':","""",O9,""", 'thursday-start':","""",P9,""", 'thursday-end':","""",Q9,""", 'friday-start':","""",R9,""", 'friday-end':","""",S9,""", 'saturday-start':","""",T9,""", 'saturday-end':","""",U9,"""","},","  'description': ","""",V9,"""",", 'link':","""",AR9,"""",", 'pricing':","""",E9,"""",",   'phone-number': ","""",F9,"""",", 'address': ","""",G9,"""",", 'other-amenities': [","'",AS9,"','",AT9,"','",AU9,"'","]",", 'has-drink':",AV9,", 'has-food':",AW9,"},")</f>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9" s="17" t="str">
        <f>IF(AS9&gt;0,"&lt;img src=@img/outdoor.png@&gt;","")</f>
        <v>&lt;img src=@img/outdoor.png@&gt;</v>
      </c>
      <c r="AZ9" s="17" t="str">
        <f>IF(AT9&gt;0,"&lt;img src=@img/pets.png@&gt;","")</f>
        <v/>
      </c>
      <c r="BA9" s="17" t="str">
        <f>IF(AU9="hard","&lt;img src=@img/hard.png@&gt;",IF(AU9="medium","&lt;img src=@img/medium.png@&gt;",IF(AU9="easy","&lt;img src=@img/easy.png@&gt;","")))</f>
        <v/>
      </c>
      <c r="BB9" s="17" t="str">
        <f>IF(AV9="true","&lt;img src=@img/drinkicon.png@&gt;","")</f>
        <v>&lt;img src=@img/drinkicon.png@&gt;</v>
      </c>
      <c r="BC9" s="17" t="str">
        <f>IF(AW9="true","&lt;img src=@img/foodicon.png@&gt;","")</f>
        <v/>
      </c>
      <c r="BD9" s="17" t="str">
        <f>CONCATENATE(AY9,AZ9,BA9,BB9,BC9,BK9)</f>
        <v>&lt;img src=@img/outdoor.png@&gt;&lt;img src=@img/drinkicon.png@&gt;</v>
      </c>
      <c r="BE9" s="17" t="str">
        <f>CONCATENATE(IF(AS9&gt;0,"outdoor ",""),IF(AT9&gt;0,"pet ",""),IF(AV9="true","drink ",""),IF(AW9="true","food ",""),AU9," ",E9," ",C9,IF(BJ9=TRUE," kid",""))</f>
        <v>outdoor drink  med Washington</v>
      </c>
      <c r="BF9" s="17" t="str">
        <f>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s="17">
        <v>39.696708999999998</v>
      </c>
      <c r="BH9" s="17">
        <v>-104.96127300000001</v>
      </c>
      <c r="BI9" s="17" t="str">
        <f>CONCATENATE("[",BG9,",",BH9,"],")</f>
        <v>[39.696709,-104.961273],</v>
      </c>
      <c r="BJ9" s="17"/>
      <c r="BK9" s="17" t="str">
        <f>IF(BJ9&gt;0,"&lt;img src=@img/kidicon.png@&gt;","")</f>
        <v/>
      </c>
      <c r="BL9" s="7"/>
    </row>
    <row r="10" spans="2:64" s="8" customFormat="1" ht="18.75" customHeight="1">
      <c r="B10" s="17" t="s">
        <v>245</v>
      </c>
      <c r="C10" s="17" t="s">
        <v>858</v>
      </c>
      <c r="D10" s="17"/>
      <c r="E10" s="17" t="s">
        <v>1105</v>
      </c>
      <c r="F10" s="17"/>
      <c r="G10" s="17" t="s">
        <v>428</v>
      </c>
      <c r="H10" s="17" t="s">
        <v>452</v>
      </c>
      <c r="I10" s="17" t="s">
        <v>447</v>
      </c>
      <c r="J10" s="17" t="s">
        <v>452</v>
      </c>
      <c r="K10" s="17" t="s">
        <v>447</v>
      </c>
      <c r="L10" s="17" t="s">
        <v>452</v>
      </c>
      <c r="M10" s="17" t="s">
        <v>447</v>
      </c>
      <c r="N10" s="17" t="s">
        <v>452</v>
      </c>
      <c r="O10" s="17" t="s">
        <v>447</v>
      </c>
      <c r="P10" s="17" t="s">
        <v>452</v>
      </c>
      <c r="Q10" s="17" t="s">
        <v>447</v>
      </c>
      <c r="R10" s="17" t="s">
        <v>452</v>
      </c>
      <c r="S10" s="17" t="s">
        <v>447</v>
      </c>
      <c r="T10" s="17" t="s">
        <v>452</v>
      </c>
      <c r="U10" s="17" t="s">
        <v>447</v>
      </c>
      <c r="V10" s="8" t="s">
        <v>1087</v>
      </c>
      <c r="W10" s="17">
        <f>IF(H10&gt;0,H10/100,"")</f>
        <v>16</v>
      </c>
      <c r="X10" s="17">
        <f>IF(I10&gt;0,I10/100,"")</f>
        <v>18</v>
      </c>
      <c r="Y10" s="17">
        <f>IF(J10&gt;0,J10/100,"")</f>
        <v>16</v>
      </c>
      <c r="Z10" s="17">
        <f>IF(K10&gt;0,K10/100,"")</f>
        <v>18</v>
      </c>
      <c r="AA10" s="17">
        <f>IF(L10&gt;0,L10/100,"")</f>
        <v>16</v>
      </c>
      <c r="AB10" s="17">
        <f>IF(M10&gt;0,M10/100,"")</f>
        <v>18</v>
      </c>
      <c r="AC10" s="17">
        <f>IF(N10&gt;0,N10/100,"")</f>
        <v>16</v>
      </c>
      <c r="AD10" s="17">
        <f>IF(O10&gt;0,O10/100,"")</f>
        <v>18</v>
      </c>
      <c r="AE10" s="17">
        <f>IF(P10&gt;0,P10/100,"")</f>
        <v>16</v>
      </c>
      <c r="AF10" s="17">
        <f>IF(Q10&gt;0,Q10/100,"")</f>
        <v>18</v>
      </c>
      <c r="AG10" s="17">
        <f>IF(R10&gt;0,R10/100,"")</f>
        <v>16</v>
      </c>
      <c r="AH10" s="17">
        <f>IF(S10&gt;0,S10/100,"")</f>
        <v>18</v>
      </c>
      <c r="AI10" s="17">
        <f>IF(T10&gt;0,T10/100,"")</f>
        <v>16</v>
      </c>
      <c r="AJ10" s="17">
        <f>IF(U10&gt;0,U10/100,"")</f>
        <v>18</v>
      </c>
      <c r="AK10" s="17" t="str">
        <f>IF(H10&gt;0,CONCATENATE(IF(W10&lt;=12,W10,W10-12),IF(OR(W10&lt;12,W10=24),"am","pm"),"-",IF(X10&lt;=12,X10,X10-12),IF(OR(X10&lt;12,X10=24),"am","pm")),"")</f>
        <v>4pm-6pm</v>
      </c>
      <c r="AL10" s="17" t="str">
        <f>IF(J10&gt;0,CONCATENATE(IF(Y10&lt;=12,Y10,Y10-12),IF(OR(Y10&lt;12,Y10=24),"am","pm"),"-",IF(Z10&lt;=12,Z10,Z10-12),IF(OR(Z10&lt;12,Z10=24),"am","pm")),"")</f>
        <v>4pm-6pm</v>
      </c>
      <c r="AM10" s="17" t="str">
        <f>IF(L10&gt;0,CONCATENATE(IF(AA10&lt;=12,AA10,AA10-12),IF(OR(AA10&lt;12,AA10=24),"am","pm"),"-",IF(AB10&lt;=12,AB10,AB10-12),IF(OR(AB10&lt;12,AB10=24),"am","pm")),"")</f>
        <v>4pm-6pm</v>
      </c>
      <c r="AN10" s="17" t="str">
        <f>IF(N10&gt;0,CONCATENATE(IF(AC10&lt;=12,AC10,AC10-12),IF(OR(AC10&lt;12,AC10=24),"am","pm"),"-",IF(AD10&lt;=12,AD10,AD10-12),IF(OR(AD10&lt;12,AD10=24),"am","pm")),"")</f>
        <v>4pm-6pm</v>
      </c>
      <c r="AO10" s="17" t="str">
        <f>IF(P10&gt;0,CONCATENATE(IF(AE10&lt;=12,AE10,AE10-12),IF(OR(AE10&lt;12,AE10=24),"am","pm"),"-",IF(AF10&lt;=12,AF10,AF10-12),IF(OR(AF10&lt;12,AF10=24),"am","pm")),"")</f>
        <v>4pm-6pm</v>
      </c>
      <c r="AP10" s="17" t="str">
        <f>IF(R10&gt;0,CONCATENATE(IF(AG10&lt;=12,AG10,AG10-12),IF(OR(AG10&lt;12,AG10=24),"am","pm"),"-",IF(AH10&lt;=12,AH10,AH10-12),IF(OR(AH10&lt;12,AH10=24),"am","pm")),"")</f>
        <v>4pm-6pm</v>
      </c>
      <c r="AQ10" s="17" t="str">
        <f>IF(T10&gt;0,CONCATENATE(IF(AI10&lt;=12,AI10,AI10-12),IF(OR(AI10&lt;12,AI10=24),"am","pm"),"-",IF(AJ10&lt;=12,AJ10,AJ10-12),IF(OR(AJ10&lt;12,AJ10=24),"am","pm")),"")</f>
        <v>4pm-6pm</v>
      </c>
      <c r="AR10" s="17" t="s">
        <v>835</v>
      </c>
      <c r="AS10" s="17" t="s">
        <v>442</v>
      </c>
      <c r="AT10" s="17"/>
      <c r="AU10" s="17"/>
      <c r="AV10" s="17" t="s">
        <v>29</v>
      </c>
      <c r="AW10" s="17" t="s">
        <v>29</v>
      </c>
      <c r="AX10" s="16" t="str">
        <f>CONCATENATE("{
    'name': """,B10,""",
    'area': ","""",C10,""",",
"'hours': {
      'sunday-start':","""",H10,"""",", 'sunday-end':","""",I10,"""",", 'monday-start':","""",J10,"""",", 'monday-end':","""",K10,"""",", 'tuesday-start':","""",L10,"""",", 'tuesday-end':","""",M10,""", 'wednesday-start':","""",N10,""", 'wednesday-end':","""",O10,""", 'thursday-start':","""",P10,""", 'thursday-end':","""",Q10,""", 'friday-start':","""",R10,""", 'friday-end':","""",S10,""", 'saturday-start':","""",T10,""", 'saturday-end':","""",U10,"""","},","  'description': ","""",V10,"""",", 'link':","""",AR10,"""",", 'pricing':","""",E10,"""",",   'phone-number': ","""",F10,"""",", 'address': ","""",G10,"""",", 'other-amenities': [","'",AS10,"','",AT10,"','",AU10,"'","]",", 'has-drink':",AV10,", 'has-food':",AW10,"},")</f>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10" s="17" t="str">
        <f>IF(AS10&gt;0,"&lt;img src=@img/outdoor.png@&gt;","")</f>
        <v>&lt;img src=@img/outdoor.png@&gt;</v>
      </c>
      <c r="AZ10" s="17" t="str">
        <f>IF(AT10&gt;0,"&lt;img src=@img/pets.png@&gt;","")</f>
        <v/>
      </c>
      <c r="BA10" s="17" t="str">
        <f>IF(AU10="hard","&lt;img src=@img/hard.png@&gt;",IF(AU10="medium","&lt;img src=@img/medium.png@&gt;",IF(AU10="easy","&lt;img src=@img/easy.png@&gt;","")))</f>
        <v/>
      </c>
      <c r="BB10" s="17" t="str">
        <f>IF(AV10="true","&lt;img src=@img/drinkicon.png@&gt;","")</f>
        <v>&lt;img src=@img/drinkicon.png@&gt;</v>
      </c>
      <c r="BC10" s="17" t="str">
        <f>IF(AW10="true","&lt;img src=@img/foodicon.png@&gt;","")</f>
        <v>&lt;img src=@img/foodicon.png@&gt;</v>
      </c>
      <c r="BD10" s="17" t="str">
        <f>CONCATENATE(AY10,AZ10,BA10,BB10,BC10,BK10)</f>
        <v>&lt;img src=@img/outdoor.png@&gt;&lt;img src=@img/drinkicon.png@&gt;&lt;img src=@img/foodicon.png@&gt;</v>
      </c>
      <c r="BE10" s="17" t="str">
        <f>CONCATENATE(IF(AS10&gt;0,"outdoor ",""),IF(AT10&gt;0,"pet ",""),IF(AV10="true","drink ",""),IF(AW10="true","food ",""),AU10," ",E10," ",C10,IF(BJ10=TRUE," kid",""))</f>
        <v>outdoor drink food  med highlands</v>
      </c>
      <c r="BF10" s="17" t="str">
        <f>IF(C10="highlands","Highlands",IF(C10="Washington","Washington Park",IF(C10="Downtown","Downtown",IF(C10="city","City Park",IF(C10="Uptown","Uptown",IF(C10="capital","Capital Hill",IF(C10="Ballpark","Ballpark",IF(C10="LoDo","LoDo",IF(C10="ranch","Highlands Ranch",IF(C10="five","Five Points",IF(C10="stapleton","Stapleton",IF(C10="Cherry","Cherry Creek",IF(C10="dtc","DTC",IF(C10="Baker","Baker",IF(C10="Lakewood","Lakewood",IF(C10="Westminster","Westminster",IF(C10="lowery","Lowery",IF(C10="meadows","Park Meadows",IF(C10="larimer","Larimer Square",IF(C10="RiNo","RiNo",IF(C10="aurora","Aurora","")))))))))))))))))))))</f>
        <v>Highlands</v>
      </c>
      <c r="BG10" s="17">
        <v>39.758626</v>
      </c>
      <c r="BH10" s="17">
        <v>-105.00921700000001</v>
      </c>
      <c r="BI10" s="17" t="str">
        <f>CONCATENATE("[",BG10,",",BH10,"],")</f>
        <v>[39.758626,-105.009217],</v>
      </c>
      <c r="BJ10" s="17"/>
      <c r="BK10" s="17" t="str">
        <f>IF(BJ10&gt;0,"&lt;img src=@img/kidicon.png@&gt;","")</f>
        <v/>
      </c>
      <c r="BL10" s="7"/>
    </row>
    <row r="11" spans="2:64" ht="18.75" customHeight="1">
      <c r="B11" t="s">
        <v>955</v>
      </c>
      <c r="C11" t="s">
        <v>860</v>
      </c>
      <c r="E11" s="17" t="s">
        <v>1105</v>
      </c>
      <c r="G11" s="16" t="s">
        <v>956</v>
      </c>
      <c r="J11">
        <v>1430</v>
      </c>
      <c r="K11">
        <v>1830</v>
      </c>
      <c r="L11">
        <v>1430</v>
      </c>
      <c r="M11">
        <v>1830</v>
      </c>
      <c r="N11">
        <v>1430</v>
      </c>
      <c r="O11">
        <v>1830</v>
      </c>
      <c r="P11">
        <v>1430</v>
      </c>
      <c r="Q11">
        <v>1830</v>
      </c>
      <c r="R11">
        <v>1430</v>
      </c>
      <c r="S11">
        <v>1830</v>
      </c>
      <c r="V11" s="8" t="s">
        <v>1062</v>
      </c>
      <c r="W11" s="17" t="str">
        <f>IF(H11&gt;0,H11/100,"")</f>
        <v/>
      </c>
      <c r="X11" s="17" t="str">
        <f>IF(I11&gt;0,I11/100,"")</f>
        <v/>
      </c>
      <c r="Y11" s="17">
        <f>IF(J11&gt;0,J11/100,"")</f>
        <v>14.3</v>
      </c>
      <c r="Z11" s="17">
        <f>IF(K11&gt;0,K11/100,"")</f>
        <v>18.3</v>
      </c>
      <c r="AA11" s="17">
        <f>IF(L11&gt;0,L11/100,"")</f>
        <v>14.3</v>
      </c>
      <c r="AB11" s="17">
        <f>IF(M11&gt;0,M11/100,"")</f>
        <v>18.3</v>
      </c>
      <c r="AC11" s="17">
        <f>IF(N11&gt;0,N11/100,"")</f>
        <v>14.3</v>
      </c>
      <c r="AD11" s="17">
        <f>IF(O11&gt;0,O11/100,"")</f>
        <v>18.3</v>
      </c>
      <c r="AE11" s="17">
        <f>IF(P11&gt;0,P11/100,"")</f>
        <v>14.3</v>
      </c>
      <c r="AF11" s="17">
        <f>IF(Q11&gt;0,Q11/100,"")</f>
        <v>18.3</v>
      </c>
      <c r="AG11" s="17">
        <f>IF(R11&gt;0,R11/100,"")</f>
        <v>14.3</v>
      </c>
      <c r="AH11" s="17">
        <f>IF(S11&gt;0,S11/100,"")</f>
        <v>18.3</v>
      </c>
      <c r="AI11" s="17" t="str">
        <f>IF(T11&gt;0,T11/100,"")</f>
        <v/>
      </c>
      <c r="AJ11" s="17" t="str">
        <f>IF(U11&gt;0,U11/100,"")</f>
        <v/>
      </c>
      <c r="AK11" s="17" t="str">
        <f>IF(H11&gt;0,CONCATENATE(IF(W11&lt;=12,W11,W11-12),IF(OR(W11&lt;12,W11=24),"am","pm"),"-",IF(X11&lt;=12,X11,X11-12),IF(OR(X11&lt;12,X11=24),"am","pm")),"")</f>
        <v/>
      </c>
      <c r="AL11" s="17" t="str">
        <f>IF(J11&gt;0,CONCATENATE(IF(Y11&lt;=12,Y11,Y11-12),IF(OR(Y11&lt;12,Y11=24),"am","pm"),"-",IF(Z11&lt;=12,Z11,Z11-12),IF(OR(Z11&lt;12,Z11=24),"am","pm")),"")</f>
        <v>2.3pm-6.3pm</v>
      </c>
      <c r="AM11" s="17" t="str">
        <f>IF(L11&gt;0,CONCATENATE(IF(AA11&lt;=12,AA11,AA11-12),IF(OR(AA11&lt;12,AA11=24),"am","pm"),"-",IF(AB11&lt;=12,AB11,AB11-12),IF(OR(AB11&lt;12,AB11=24),"am","pm")),"")</f>
        <v>2.3pm-6.3pm</v>
      </c>
      <c r="AN11" s="17" t="str">
        <f>IF(N11&gt;0,CONCATENATE(IF(AC11&lt;=12,AC11,AC11-12),IF(OR(AC11&lt;12,AC11=24),"am","pm"),"-",IF(AD11&lt;=12,AD11,AD11-12),IF(OR(AD11&lt;12,AD11=24),"am","pm")),"")</f>
        <v>2.3pm-6.3pm</v>
      </c>
      <c r="AO11" s="17" t="str">
        <f>IF(P11&gt;0,CONCATENATE(IF(AE11&lt;=12,AE11,AE11-12),IF(OR(AE11&lt;12,AE11=24),"am","pm"),"-",IF(AF11&lt;=12,AF11,AF11-12),IF(OR(AF11&lt;12,AF11=24),"am","pm")),"")</f>
        <v>2.3pm-6.3pm</v>
      </c>
      <c r="AP11" s="17" t="str">
        <f>IF(R11&gt;0,CONCATENATE(IF(AG11&lt;=12,AG11,AG11-12),IF(OR(AG11&lt;12,AG11=24),"am","pm"),"-",IF(AH11&lt;=12,AH11,AH11-12),IF(OR(AH11&lt;12,AH11=24),"am","pm")),"")</f>
        <v>2.3pm-6.3pm</v>
      </c>
      <c r="AQ11" s="17" t="str">
        <f>IF(T11&gt;0,CONCATENATE(IF(AI11&lt;=12,AI11,AI11-12),IF(OR(AI11&lt;12,AI11=24),"am","pm"),"-",IF(AJ11&lt;=12,AJ11,AJ11-12),IF(OR(AJ11&lt;12,AJ11=24),"am","pm")),"")</f>
        <v/>
      </c>
      <c r="AR11" s="17" t="s">
        <v>1061</v>
      </c>
      <c r="AV11" s="4" t="s">
        <v>29</v>
      </c>
      <c r="AW11" s="4" t="s">
        <v>29</v>
      </c>
      <c r="AX11" s="16" t="str">
        <f>CONCATENATE("{
    'name': """,B11,""",
    'area': ","""",C11,""",",
"'hours': {
      'sunday-start':","""",H11,"""",", 'sunday-end':","""",I11,"""",", 'monday-start':","""",J11,"""",", 'monday-end':","""",K11,"""",", 'tuesday-start':","""",L11,"""",", 'tuesday-end':","""",M11,""", 'wednesday-start':","""",N11,""", 'wednesday-end':","""",O11,""", 'thursday-start':","""",P11,""", 'thursday-end':","""",Q11,""", 'friday-start':","""",R11,""", 'friday-end':","""",S11,""", 'saturday-start':","""",T11,""", 'saturday-end':","""",U11,"""","},","  'description': ","""",V11,"""",", 'link':","""",AR11,"""",", 'pricing':","""",E11,"""",",   'phone-number': ","""",F11,"""",", 'address': ","""",G11,"""",", 'other-amenities': [","'",AS11,"','",AT11,"','",AU11,"'","]",", 'has-drink':",AV11,", 'has-food':",AW11,"},")</f>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1" s="17" t="str">
        <f>IF(AS11&gt;0,"&lt;img src=@img/outdoor.png@&gt;","")</f>
        <v/>
      </c>
      <c r="AZ11" s="17" t="str">
        <f>IF(AT11&gt;0,"&lt;img src=@img/pets.png@&gt;","")</f>
        <v/>
      </c>
      <c r="BA11" s="17" t="str">
        <f>IF(AU11="hard","&lt;img src=@img/hard.png@&gt;",IF(AU11="medium","&lt;img src=@img/medium.png@&gt;",IF(AU11="easy","&lt;img src=@img/easy.png@&gt;","")))</f>
        <v/>
      </c>
      <c r="BB11" s="17" t="str">
        <f>IF(AV11="true","&lt;img src=@img/drinkicon.png@&gt;","")</f>
        <v>&lt;img src=@img/drinkicon.png@&gt;</v>
      </c>
      <c r="BC11" s="17" t="str">
        <f>IF(AW11="true","&lt;img src=@img/foodicon.png@&gt;","")</f>
        <v>&lt;img src=@img/foodicon.png@&gt;</v>
      </c>
      <c r="BD11" s="17" t="str">
        <f>CONCATENATE(AY11,AZ11,BA11,BB11,BC11,BK11)</f>
        <v>&lt;img src=@img/drinkicon.png@&gt;&lt;img src=@img/foodicon.png@&gt;</v>
      </c>
      <c r="BE11" s="17" t="str">
        <f>CONCATENATE(IF(AS11&gt;0,"outdoor ",""),IF(AT11&gt;0,"pet ",""),IF(AV11="true","drink ",""),IF(AW11="true","food ",""),AU11," ",E11," ",C11,IF(BJ11=TRUE," kid",""))</f>
        <v>drink food  med dtc</v>
      </c>
      <c r="BF11" s="17" t="str">
        <f>IF(C11="highlands","Highlands",IF(C11="Washington","Washington Park",IF(C11="Downtown","Downtown",IF(C11="city","City Park",IF(C11="Uptown","Uptown",IF(C11="capital","Capital Hill",IF(C11="Ballpark","Ballpark",IF(C11="LoDo","LoDo",IF(C11="ranch","Highlands Ranch",IF(C11="five","Five Points",IF(C11="stapleton","Stapleton",IF(C11="Cherry","Cherry Creek",IF(C11="dtc","DTC",IF(C11="Baker","Baker",IF(C11="Lakewood","Lakewood",IF(C11="Westminster","Westminster",IF(C11="lowery","Lowery",IF(C11="meadows","Park Meadows",IF(C11="larimer","Larimer Square",IF(C11="RiNo","RiNo",IF(C11="aurora","Aurora","")))))))))))))))))))))</f>
        <v>DTC</v>
      </c>
      <c r="BG11" s="17">
        <v>39.624425000000002</v>
      </c>
      <c r="BH11" s="17">
        <v>-104.90736800000001</v>
      </c>
      <c r="BI11" s="17" t="str">
        <f>CONCATENATE("[",BG11,",",BH11,"],")</f>
        <v>[39.624425,-104.907368],</v>
      </c>
      <c r="BJ11" s="17"/>
      <c r="BK11" s="17" t="str">
        <f>IF(BJ11&gt;0,"&lt;img src=@img/kidicon.png@&gt;","")</f>
        <v/>
      </c>
      <c r="BL11" s="17"/>
    </row>
    <row r="12" spans="2:64" s="17" customFormat="1" ht="18.75" customHeight="1">
      <c r="B12" s="17" t="s">
        <v>875</v>
      </c>
      <c r="C12" s="17" t="s">
        <v>862</v>
      </c>
      <c r="E12" s="17" t="s">
        <v>1105</v>
      </c>
      <c r="G12" s="16" t="s">
        <v>876</v>
      </c>
      <c r="V12" s="8"/>
      <c r="W12" s="17" t="str">
        <f>IF(H12&gt;0,H12/100,"")</f>
        <v/>
      </c>
      <c r="X12" s="17" t="str">
        <f>IF(I12&gt;0,I12/100,"")</f>
        <v/>
      </c>
      <c r="Y12" s="17" t="str">
        <f>IF(J12&gt;0,J12/100,"")</f>
        <v/>
      </c>
      <c r="Z12" s="17" t="str">
        <f>IF(K12&gt;0,K12/100,"")</f>
        <v/>
      </c>
      <c r="AA12" s="17" t="str">
        <f>IF(L12&gt;0,L12/100,"")</f>
        <v/>
      </c>
      <c r="AB12" s="17" t="str">
        <f>IF(M12&gt;0,M12/100,"")</f>
        <v/>
      </c>
      <c r="AC12" s="17" t="str">
        <f>IF(N12&gt;0,N12/100,"")</f>
        <v/>
      </c>
      <c r="AD12" s="17" t="str">
        <f>IF(O12&gt;0,O12/100,"")</f>
        <v/>
      </c>
      <c r="AE12" s="17" t="str">
        <f>IF(P12&gt;0,P12/100,"")</f>
        <v/>
      </c>
      <c r="AF12" s="17" t="str">
        <f>IF(Q12&gt;0,Q12/100,"")</f>
        <v/>
      </c>
      <c r="AG12" s="17" t="str">
        <f>IF(R12&gt;0,R12/100,"")</f>
        <v/>
      </c>
      <c r="AH12" s="17" t="str">
        <f>IF(S12&gt;0,S12/100,"")</f>
        <v/>
      </c>
      <c r="AI12" s="17" t="str">
        <f>IF(T12&gt;0,T12/100,"")</f>
        <v/>
      </c>
      <c r="AJ12" s="17" t="str">
        <f>IF(U12&gt;0,U12/100,"")</f>
        <v/>
      </c>
      <c r="AK12" s="17" t="str">
        <f>IF(H12&gt;0,CONCATENATE(IF(W12&lt;=12,W12,W12-12),IF(OR(W12&lt;12,W12=24),"am","pm"),"-",IF(X12&lt;=12,X12,X12-12),IF(OR(X12&lt;12,X12=24),"am","pm")),"")</f>
        <v/>
      </c>
      <c r="AL12" s="17" t="str">
        <f>IF(J12&gt;0,CONCATENATE(IF(Y12&lt;=12,Y12,Y12-12),IF(OR(Y12&lt;12,Y12=24),"am","pm"),"-",IF(Z12&lt;=12,Z12,Z12-12),IF(OR(Z12&lt;12,Z12=24),"am","pm")),"")</f>
        <v/>
      </c>
      <c r="AM12" s="17" t="str">
        <f>IF(L12&gt;0,CONCATENATE(IF(AA12&lt;=12,AA12,AA12-12),IF(OR(AA12&lt;12,AA12=24),"am","pm"),"-",IF(AB12&lt;=12,AB12,AB12-12),IF(OR(AB12&lt;12,AB12=24),"am","pm")),"")</f>
        <v/>
      </c>
      <c r="AN12" s="17" t="str">
        <f>IF(N12&gt;0,CONCATENATE(IF(AC12&lt;=12,AC12,AC12-12),IF(OR(AC12&lt;12,AC12=24),"am","pm"),"-",IF(AD12&lt;=12,AD12,AD12-12),IF(OR(AD12&lt;12,AD12=24),"am","pm")),"")</f>
        <v/>
      </c>
      <c r="AO12" s="17" t="str">
        <f>IF(P12&gt;0,CONCATENATE(IF(AE12&lt;=12,AE12,AE12-12),IF(OR(AE12&lt;12,AE12=24),"am","pm"),"-",IF(AF12&lt;=12,AF12,AF12-12),IF(OR(AF12&lt;12,AF12=24),"am","pm")),"")</f>
        <v/>
      </c>
      <c r="AP12" s="17" t="str">
        <f>IF(R12&gt;0,CONCATENATE(IF(AG12&lt;=12,AG12,AG12-12),IF(OR(AG12&lt;12,AG12=24),"am","pm"),"-",IF(AH12&lt;=12,AH12,AH12-12),IF(OR(AH12&lt;12,AH12=24),"am","pm")),"")</f>
        <v/>
      </c>
      <c r="AQ12" s="17" t="str">
        <f>IF(T12&gt;0,CONCATENATE(IF(AI12&lt;=12,AI12,AI12-12),IF(OR(AI12&lt;12,AI12=24),"am","pm"),"-",IF(AJ12&lt;=12,AJ12,AJ12-12),IF(OR(AJ12&lt;12,AJ12=24),"am","pm")),"")</f>
        <v/>
      </c>
      <c r="AR12" s="21" t="s">
        <v>997</v>
      </c>
      <c r="AV12" s="4" t="s">
        <v>30</v>
      </c>
      <c r="AW12" s="4" t="s">
        <v>30</v>
      </c>
      <c r="AX12" s="16" t="str">
        <f>CONCATENATE("{
    'name': """,B12,""",
    'area': ","""",C12,""",",
"'hours': {
      'sunday-start':","""",H12,"""",", 'sunday-end':","""",I12,"""",", 'monday-start':","""",J12,"""",", 'monday-end':","""",K12,"""",", 'tuesday-start':","""",L12,"""",", 'tuesday-end':","""",M12,""", 'wednesday-start':","""",N12,""", 'wednesday-end':","""",O12,""", 'thursday-start':","""",P12,""", 'thursday-end':","""",Q12,""", 'friday-start':","""",R12,""", 'friday-end':","""",S12,""", 'saturday-start':","""",T12,""", 'saturday-end':","""",U12,"""","},","  'description': ","""",V12,"""",", 'link':","""",AR12,"""",", 'pricing':","""",E12,"""",",   'phone-number': ","""",F12,"""",", 'address': ","""",G12,"""",", 'other-amenities': [","'",AS12,"','",AT12,"','",AU12,"'","]",", 'has-drink':",AV12,", 'has-food':",AW12,"},")</f>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2" s="17" t="str">
        <f>IF(AS12&gt;0,"&lt;img src=@img/outdoor.png@&gt;","")</f>
        <v/>
      </c>
      <c r="AZ12" s="17" t="str">
        <f>IF(AT12&gt;0,"&lt;img src=@img/pets.png@&gt;","")</f>
        <v/>
      </c>
      <c r="BA12" s="17" t="str">
        <f>IF(AU12="hard","&lt;img src=@img/hard.png@&gt;",IF(AU12="medium","&lt;img src=@img/medium.png@&gt;",IF(AU12="easy","&lt;img src=@img/easy.png@&gt;","")))</f>
        <v/>
      </c>
      <c r="BB12" s="17" t="str">
        <f>IF(AV12="true","&lt;img src=@img/drinkicon.png@&gt;","")</f>
        <v/>
      </c>
      <c r="BC12" s="17" t="str">
        <f>IF(AW12="true","&lt;img src=@img/foodicon.png@&gt;","")</f>
        <v/>
      </c>
      <c r="BD12" s="17" t="str">
        <f>CONCATENATE(AY12,AZ12,BA12,BB12,BC12,BK12)</f>
        <v/>
      </c>
      <c r="BE12" s="17" t="str">
        <f>CONCATENATE(IF(AS12&gt;0,"outdoor ",""),IF(AT12&gt;0,"pet ",""),IF(AV12="true","drink ",""),IF(AW12="true","food ",""),AU12," ",E12," ",C12,IF(BJ12=TRUE," kid",""))</f>
        <v xml:space="preserve"> med aurora</v>
      </c>
      <c r="BF12" s="17" t="str">
        <f>IF(C12="highlands","Highlands",IF(C12="Washington","Washington Park",IF(C12="Downtown","Downtown",IF(C12="city","City Park",IF(C12="Uptown","Uptown",IF(C12="capital","Capital Hill",IF(C12="Ballpark","Ballpark",IF(C12="LoDo","LoDo",IF(C12="ranch","Highlands Ranch",IF(C12="five","Five Points",IF(C12="stapleton","Stapleton",IF(C12="Cherry","Cherry Creek",IF(C12="dtc","DTC",IF(C12="Baker","Baker",IF(C12="Lakewood","Lakewood",IF(C12="Westminster","Westminster",IF(C12="lowery","Lowery",IF(C12="meadows","Park Meadows",IF(C12="larimer","Larimer Square",IF(C12="RiNo","RiNo",IF(C12="aurora","Aurora","")))))))))))))))))))))</f>
        <v>Aurora</v>
      </c>
      <c r="BG12" s="17">
        <v>39.681429999999999</v>
      </c>
      <c r="BH12" s="17">
        <v>-104.864948</v>
      </c>
      <c r="BI12" s="17" t="str">
        <f>CONCATENATE("[",BG12,",",BH12,"],")</f>
        <v>[39.68143,-104.864948],</v>
      </c>
      <c r="BK12" s="17" t="str">
        <f>IF(BJ12&gt;0,"&lt;img src=@img/kidicon.png@&gt;","")</f>
        <v/>
      </c>
    </row>
    <row r="13" spans="2:64" s="8" customFormat="1" ht="18.75" customHeight="1">
      <c r="B13" s="17" t="s">
        <v>887</v>
      </c>
      <c r="C13" s="17" t="s">
        <v>862</v>
      </c>
      <c r="D13" s="17"/>
      <c r="E13" s="17" t="s">
        <v>1106</v>
      </c>
      <c r="F13" s="17"/>
      <c r="G13" s="16" t="s">
        <v>888</v>
      </c>
      <c r="H13" s="17"/>
      <c r="I13" s="17"/>
      <c r="J13" s="17"/>
      <c r="K13" s="17"/>
      <c r="L13" s="17">
        <v>1500</v>
      </c>
      <c r="M13" s="17">
        <v>1700</v>
      </c>
      <c r="N13" s="17">
        <v>1500</v>
      </c>
      <c r="O13" s="17">
        <v>1700</v>
      </c>
      <c r="P13" s="17">
        <v>1500</v>
      </c>
      <c r="Q13" s="17">
        <v>1700</v>
      </c>
      <c r="R13" s="17">
        <v>1500</v>
      </c>
      <c r="S13" s="17">
        <v>1700</v>
      </c>
      <c r="T13" s="17">
        <v>1500</v>
      </c>
      <c r="U13" s="17" t="s">
        <v>1008</v>
      </c>
      <c r="W13" s="17" t="str">
        <f>IF(H13&gt;0,H13/100,"")</f>
        <v/>
      </c>
      <c r="X13" s="17" t="str">
        <f>IF(I13&gt;0,I13/100,"")</f>
        <v/>
      </c>
      <c r="Y13" s="17" t="str">
        <f>IF(J13&gt;0,J13/100,"")</f>
        <v/>
      </c>
      <c r="Z13" s="17" t="str">
        <f>IF(K13&gt;0,K13/100,"")</f>
        <v/>
      </c>
      <c r="AA13" s="17">
        <f>IF(L13&gt;0,L13/100,"")</f>
        <v>15</v>
      </c>
      <c r="AB13" s="17">
        <f>IF(M13&gt;0,M13/100,"")</f>
        <v>17</v>
      </c>
      <c r="AC13" s="17">
        <f>IF(N13&gt;0,N13/100,"")</f>
        <v>15</v>
      </c>
      <c r="AD13" s="17">
        <f>IF(O13&gt;0,O13/100,"")</f>
        <v>17</v>
      </c>
      <c r="AE13" s="17">
        <f>IF(P13&gt;0,P13/100,"")</f>
        <v>15</v>
      </c>
      <c r="AF13" s="17">
        <f>IF(Q13&gt;0,Q13/100,"")</f>
        <v>17</v>
      </c>
      <c r="AG13" s="17">
        <f>IF(R13&gt;0,R13/100,"")</f>
        <v>15</v>
      </c>
      <c r="AH13" s="17">
        <f>IF(S13&gt;0,S13/100,"")</f>
        <v>17</v>
      </c>
      <c r="AI13" s="17">
        <f>IF(T13&gt;0,T13/100,"")</f>
        <v>15</v>
      </c>
      <c r="AJ13" s="17" t="e">
        <f>IF(U13&gt;0,U13/100,"")</f>
        <v>#VALUE!</v>
      </c>
      <c r="AK13" s="17" t="str">
        <f>IF(H13&gt;0,CONCATENATE(IF(W13&lt;=12,W13,W13-12),IF(OR(W13&lt;12,W13=24),"am","pm"),"-",IF(X13&lt;=12,X13,X13-12),IF(OR(X13&lt;12,X13=24),"am","pm")),"")</f>
        <v/>
      </c>
      <c r="AL13" s="17" t="str">
        <f>IF(J13&gt;0,CONCATENATE(IF(Y13&lt;=12,Y13,Y13-12),IF(OR(Y13&lt;12,Y13=24),"am","pm"),"-",IF(Z13&lt;=12,Z13,Z13-12),IF(OR(Z13&lt;12,Z13=24),"am","pm")),"")</f>
        <v/>
      </c>
      <c r="AM13" s="17" t="str">
        <f>IF(L13&gt;0,CONCATENATE(IF(AA13&lt;=12,AA13,AA13-12),IF(OR(AA13&lt;12,AA13=24),"am","pm"),"-",IF(AB13&lt;=12,AB13,AB13-12),IF(OR(AB13&lt;12,AB13=24),"am","pm")),"")</f>
        <v>3pm-5pm</v>
      </c>
      <c r="AN13" s="17" t="str">
        <f>IF(N13&gt;0,CONCATENATE(IF(AC13&lt;=12,AC13,AC13-12),IF(OR(AC13&lt;12,AC13=24),"am","pm"),"-",IF(AD13&lt;=12,AD13,AD13-12),IF(OR(AD13&lt;12,AD13=24),"am","pm")),"")</f>
        <v>3pm-5pm</v>
      </c>
      <c r="AO13" s="17" t="str">
        <f>IF(P13&gt;0,CONCATENATE(IF(AE13&lt;=12,AE13,AE13-12),IF(OR(AE13&lt;12,AE13=24),"am","pm"),"-",IF(AF13&lt;=12,AF13,AF13-12),IF(OR(AF13&lt;12,AF13=24),"am","pm")),"")</f>
        <v>3pm-5pm</v>
      </c>
      <c r="AP13" s="17" t="str">
        <f>IF(R13&gt;0,CONCATENATE(IF(AG13&lt;=12,AG13,AG13-12),IF(OR(AG13&lt;12,AG13=24),"am","pm"),"-",IF(AH13&lt;=12,AH13,AH13-12),IF(OR(AH13&lt;12,AH13=24),"am","pm")),"")</f>
        <v>3pm-5pm</v>
      </c>
      <c r="AQ13" s="17" t="e">
        <f>IF(T13&gt;0,CONCATENATE(IF(AI13&lt;=12,AI13,AI13-12),IF(OR(AI13&lt;12,AI13=24),"am","pm"),"-",IF(AJ13&lt;=12,AJ13,AJ13-12),IF(OR(AJ13&lt;12,AJ13=24),"am","pm")),"")</f>
        <v>#VALUE!</v>
      </c>
      <c r="AR13" s="17" t="s">
        <v>1007</v>
      </c>
      <c r="AS13" s="17"/>
      <c r="AT13" s="17"/>
      <c r="AU13" s="17"/>
      <c r="AV13" s="4" t="s">
        <v>29</v>
      </c>
      <c r="AW13" s="4" t="s">
        <v>29</v>
      </c>
      <c r="AX13" s="16" t="str">
        <f>CONCATENATE("{
    'name': """,B13,""",
    'area': ","""",C13,""",",
"'hours': {
      'sunday-start':","""",H13,"""",", 'sunday-end':","""",I13,"""",", 'monday-start':","""",J13,"""",", 'monday-end':","""",K13,"""",", 'tuesday-start':","""",L13,"""",", 'tuesday-end':","""",M13,""", 'wednesday-start':","""",N13,""", 'wednesday-end':","""",O13,""", 'thursday-start':","""",P13,""", 'thursday-end':","""",Q13,""", 'friday-start':","""",R13,""", 'friday-end':","""",S13,""", 'saturday-start':","""",T13,""", 'saturday-end':","""",U13,"""","},","  'description': ","""",V13,"""",", 'link':","""",AR13,"""",", 'pricing':","""",E13,"""",",   'phone-number': ","""",F13,"""",", 'address': ","""",G13,"""",", 'other-amenities': [","'",AS13,"','",AT13,"','",AU13,"'","]",", 'has-drink':",AV13,", 'has-food':",AW13,"},")</f>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3" s="17" t="str">
        <f>IF(AS13&gt;0,"&lt;img src=@img/outdoor.png@&gt;","")</f>
        <v/>
      </c>
      <c r="AZ13" s="17" t="str">
        <f>IF(AT13&gt;0,"&lt;img src=@img/pets.png@&gt;","")</f>
        <v/>
      </c>
      <c r="BA13" s="17" t="str">
        <f>IF(AU13="hard","&lt;img src=@img/hard.png@&gt;",IF(AU13="medium","&lt;img src=@img/medium.png@&gt;",IF(AU13="easy","&lt;img src=@img/easy.png@&gt;","")))</f>
        <v/>
      </c>
      <c r="BB13" s="17" t="str">
        <f>IF(AV13="true","&lt;img src=@img/drinkicon.png@&gt;","")</f>
        <v>&lt;img src=@img/drinkicon.png@&gt;</v>
      </c>
      <c r="BC13" s="17" t="str">
        <f>IF(AW13="true","&lt;img src=@img/foodicon.png@&gt;","")</f>
        <v>&lt;img src=@img/foodicon.png@&gt;</v>
      </c>
      <c r="BD13" s="17" t="str">
        <f>CONCATENATE(AY13,AZ13,BA13,BB13,BC13,BK13)</f>
        <v>&lt;img src=@img/drinkicon.png@&gt;&lt;img src=@img/foodicon.png@&gt;</v>
      </c>
      <c r="BE13" s="17" t="str">
        <f>CONCATENATE(IF(AS13&gt;0,"outdoor ",""),IF(AT13&gt;0,"pet ",""),IF(AV13="true","drink ",""),IF(AW13="true","food ",""),AU13," ",E13," ",C13,IF(BJ13=TRUE," kid",""))</f>
        <v>drink food  high aurora</v>
      </c>
      <c r="BF13" s="17" t="str">
        <f>IF(C13="highlands","Highlands",IF(C13="Washington","Washington Park",IF(C13="Downtown","Downtown",IF(C13="city","City Park",IF(C13="Uptown","Uptown",IF(C13="capital","Capital Hill",IF(C13="Ballpark","Ballpark",IF(C13="LoDo","LoDo",IF(C13="ranch","Highlands Ranch",IF(C13="five","Five Points",IF(C13="stapleton","Stapleton",IF(C13="Cherry","Cherry Creek",IF(C13="dtc","DTC",IF(C13="Baker","Baker",IF(C13="Lakewood","Lakewood",IF(C13="Westminster","Westminster",IF(C13="lowery","Lowery",IF(C13="meadows","Park Meadows",IF(C13="larimer","Larimer Square",IF(C13="RiNo","RiNo",IF(C13="aurora","Aurora","")))))))))))))))))))))</f>
        <v>Aurora</v>
      </c>
      <c r="BG13" s="17">
        <v>39.753048</v>
      </c>
      <c r="BH13" s="17">
        <v>-104.877388</v>
      </c>
      <c r="BI13" s="17" t="str">
        <f>CONCATENATE("[",BG13,",",BH13,"],")</f>
        <v>[39.753048,-104.877388],</v>
      </c>
      <c r="BJ13" s="17"/>
      <c r="BK13" s="17" t="str">
        <f>IF(BJ13&gt;0,"&lt;img src=@img/kidicon.png@&gt;","")</f>
        <v/>
      </c>
      <c r="BL13" s="17"/>
    </row>
    <row r="14" spans="2:64" s="8" customFormat="1" ht="18.75" customHeight="1">
      <c r="B14" s="17" t="s">
        <v>61</v>
      </c>
      <c r="C14" s="17" t="s">
        <v>309</v>
      </c>
      <c r="D14" s="17"/>
      <c r="E14" s="17" t="s">
        <v>1105</v>
      </c>
      <c r="F14" s="17"/>
      <c r="G14" s="17" t="s">
        <v>469</v>
      </c>
      <c r="H14" s="17" t="s">
        <v>445</v>
      </c>
      <c r="I14" s="17" t="s">
        <v>447</v>
      </c>
      <c r="J14" s="17" t="s">
        <v>445</v>
      </c>
      <c r="K14" s="17" t="s">
        <v>447</v>
      </c>
      <c r="L14" s="17" t="s">
        <v>445</v>
      </c>
      <c r="M14" s="17" t="s">
        <v>447</v>
      </c>
      <c r="N14" s="17" t="s">
        <v>445</v>
      </c>
      <c r="O14" s="17" t="s">
        <v>447</v>
      </c>
      <c r="P14" s="17" t="s">
        <v>445</v>
      </c>
      <c r="Q14" s="17" t="s">
        <v>447</v>
      </c>
      <c r="R14" s="17" t="s">
        <v>445</v>
      </c>
      <c r="S14" s="17" t="s">
        <v>447</v>
      </c>
      <c r="T14" s="17" t="s">
        <v>445</v>
      </c>
      <c r="U14" s="17" t="s">
        <v>447</v>
      </c>
      <c r="V14" s="8" t="s">
        <v>1110</v>
      </c>
      <c r="W14" s="17">
        <f>IF(H14&gt;0,H14/100,"")</f>
        <v>15</v>
      </c>
      <c r="X14" s="17">
        <f>IF(I14&gt;0,I14/100,"")</f>
        <v>18</v>
      </c>
      <c r="Y14" s="17">
        <f>IF(J14&gt;0,J14/100,"")</f>
        <v>15</v>
      </c>
      <c r="Z14" s="17">
        <f>IF(K14&gt;0,K14/100,"")</f>
        <v>18</v>
      </c>
      <c r="AA14" s="17">
        <f>IF(L14&gt;0,L14/100,"")</f>
        <v>15</v>
      </c>
      <c r="AB14" s="17">
        <f>IF(M14&gt;0,M14/100,"")</f>
        <v>18</v>
      </c>
      <c r="AC14" s="17">
        <f>IF(N14&gt;0,N14/100,"")</f>
        <v>15</v>
      </c>
      <c r="AD14" s="17">
        <f>IF(O14&gt;0,O14/100,"")</f>
        <v>18</v>
      </c>
      <c r="AE14" s="17">
        <f>IF(P14&gt;0,P14/100,"")</f>
        <v>15</v>
      </c>
      <c r="AF14" s="17">
        <f>IF(Q14&gt;0,Q14/100,"")</f>
        <v>18</v>
      </c>
      <c r="AG14" s="17">
        <f>IF(R14&gt;0,R14/100,"")</f>
        <v>15</v>
      </c>
      <c r="AH14" s="17">
        <f>IF(S14&gt;0,S14/100,"")</f>
        <v>18</v>
      </c>
      <c r="AI14" s="17">
        <f>IF(T14&gt;0,T14/100,"")</f>
        <v>15</v>
      </c>
      <c r="AJ14" s="17">
        <f>IF(U14&gt;0,U14/100,"")</f>
        <v>18</v>
      </c>
      <c r="AK14" s="17" t="str">
        <f>IF(H14&gt;0,CONCATENATE(IF(W14&lt;=12,W14,W14-12),IF(OR(W14&lt;12,W14=24),"am","pm"),"-",IF(X14&lt;=12,X14,X14-12),IF(OR(X14&lt;12,X14=24),"am","pm")),"")</f>
        <v>3pm-6pm</v>
      </c>
      <c r="AL14" s="17" t="str">
        <f>IF(J14&gt;0,CONCATENATE(IF(Y14&lt;=12,Y14,Y14-12),IF(OR(Y14&lt;12,Y14=24),"am","pm"),"-",IF(Z14&lt;=12,Z14,Z14-12),IF(OR(Z14&lt;12,Z14=24),"am","pm")),"")</f>
        <v>3pm-6pm</v>
      </c>
      <c r="AM14" s="17" t="str">
        <f>IF(L14&gt;0,CONCATENATE(IF(AA14&lt;=12,AA14,AA14-12),IF(OR(AA14&lt;12,AA14=24),"am","pm"),"-",IF(AB14&lt;=12,AB14,AB14-12),IF(OR(AB14&lt;12,AB14=24),"am","pm")),"")</f>
        <v>3pm-6pm</v>
      </c>
      <c r="AN14" s="17" t="str">
        <f>IF(N14&gt;0,CONCATENATE(IF(AC14&lt;=12,AC14,AC14-12),IF(OR(AC14&lt;12,AC14=24),"am","pm"),"-",IF(AD14&lt;=12,AD14,AD14-12),IF(OR(AD14&lt;12,AD14=24),"am","pm")),"")</f>
        <v>3pm-6pm</v>
      </c>
      <c r="AO14" s="17" t="str">
        <f>IF(P14&gt;0,CONCATENATE(IF(AE14&lt;=12,AE14,AE14-12),IF(OR(AE14&lt;12,AE14=24),"am","pm"),"-",IF(AF14&lt;=12,AF14,AF14-12),IF(OR(AF14&lt;12,AF14=24),"am","pm")),"")</f>
        <v>3pm-6pm</v>
      </c>
      <c r="AP14" s="17" t="str">
        <f>IF(R14&gt;0,CONCATENATE(IF(AG14&lt;=12,AG14,AG14-12),IF(OR(AG14&lt;12,AG14=24),"am","pm"),"-",IF(AH14&lt;=12,AH14,AH14-12),IF(OR(AH14&lt;12,AH14=24),"am","pm")),"")</f>
        <v>3pm-6pm</v>
      </c>
      <c r="AQ14" s="17" t="str">
        <f>IF(T14&gt;0,CONCATENATE(IF(AI14&lt;=12,AI14,AI14-12),IF(OR(AI14&lt;12,AI14=24),"am","pm"),"-",IF(AJ14&lt;=12,AJ14,AJ14-12),IF(OR(AJ14&lt;12,AJ14=24),"am","pm")),"")</f>
        <v>3pm-6pm</v>
      </c>
      <c r="AR14" s="1" t="s">
        <v>661</v>
      </c>
      <c r="AS14" s="17"/>
      <c r="AT14" s="17"/>
      <c r="AU14" s="17"/>
      <c r="AV14" s="4" t="s">
        <v>29</v>
      </c>
      <c r="AW14" s="4" t="s">
        <v>29</v>
      </c>
      <c r="AX14" s="16" t="str">
        <f>CONCATENATE("{
    'name': """,B14,""",
    'area': ","""",C14,""",",
"'hours': {
      'sunday-start':","""",H14,"""",", 'sunday-end':","""",I14,"""",", 'monday-start':","""",J14,"""",", 'monday-end':","""",K14,"""",", 'tuesday-start':","""",L14,"""",", 'tuesday-end':","""",M14,""", 'wednesday-start':","""",N14,""", 'wednesday-end':","""",O14,""", 'thursday-start':","""",P14,""", 'thursday-end':","""",Q14,""", 'friday-start':","""",R14,""", 'friday-end':","""",S14,""", 'saturday-start':","""",T14,""", 'saturday-end':","""",U14,"""","},","  'description': ","""",V14,"""",", 'link':","""",AR14,"""",", 'pricing':","""",E14,"""",",   'phone-number': ","""",F14,"""",", 'address': ","""",G14,"""",", 'other-amenities': [","'",AS14,"','",AT14,"','",AU14,"'","]",", 'has-drink':",AV14,", 'has-food':",AW14,"},")</f>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4" s="17" t="str">
        <f>IF(AS14&gt;0,"&lt;img src=@img/outdoor.png@&gt;","")</f>
        <v/>
      </c>
      <c r="AZ14" s="17" t="str">
        <f>IF(AT14&gt;0,"&lt;img src=@img/pets.png@&gt;","")</f>
        <v/>
      </c>
      <c r="BA14" s="17" t="str">
        <f>IF(AU14="hard","&lt;img src=@img/hard.png@&gt;",IF(AU14="medium","&lt;img src=@img/medium.png@&gt;",IF(AU14="easy","&lt;img src=@img/easy.png@&gt;","")))</f>
        <v/>
      </c>
      <c r="BB14" s="17" t="str">
        <f>IF(AV14="true","&lt;img src=@img/drinkicon.png@&gt;","")</f>
        <v>&lt;img src=@img/drinkicon.png@&gt;</v>
      </c>
      <c r="BC14" s="17" t="str">
        <f>IF(AW14="true","&lt;img src=@img/foodicon.png@&gt;","")</f>
        <v>&lt;img src=@img/foodicon.png@&gt;</v>
      </c>
      <c r="BD14" s="17" t="str">
        <f>CONCATENATE(AY14,AZ14,BA14,BB14,BC14,BK14)</f>
        <v>&lt;img src=@img/drinkicon.png@&gt;&lt;img src=@img/foodicon.png@&gt;</v>
      </c>
      <c r="BE14" s="17" t="str">
        <f>CONCATENATE(IF(AS14&gt;0,"outdoor ",""),IF(AT14&gt;0,"pet ",""),IF(AV14="true","drink ",""),IF(AW14="true","food ",""),AU14," ",E14," ",C14,IF(BJ14=TRUE," kid",""))</f>
        <v>drink food  med Downtown</v>
      </c>
      <c r="BF14" s="17" t="str">
        <f>IF(C14="highlands","Highlands",IF(C14="Washington","Washington Park",IF(C14="Downtown","Downtown",IF(C14="city","City Park",IF(C14="Uptown","Uptown",IF(C14="capital","Capital Hill",IF(C14="Ballpark","Ballpark",IF(C14="LoDo","LoDo",IF(C14="ranch","Highlands Ranch",IF(C14="five","Five Points",IF(C14="stapleton","Stapleton",IF(C14="Cherry","Cherry Creek",IF(C14="dtc","DTC",IF(C14="Baker","Baker",IF(C14="Lakewood","Lakewood",IF(C14="Westminster","Westminster",IF(C14="lowery","Lowery",IF(C14="meadows","Park Meadows",IF(C14="larimer","Larimer Square",IF(C14="RiNo","RiNo",IF(C14="aurora","Aurora","")))))))))))))))))))))</f>
        <v>Downtown</v>
      </c>
      <c r="BG14" s="17">
        <v>39.744377999999998</v>
      </c>
      <c r="BH14" s="17">
        <v>-104.99087299999999</v>
      </c>
      <c r="BI14" s="17" t="str">
        <f>CONCATENATE("[",BG14,",",BH14,"],")</f>
        <v>[39.744378,-104.990873],</v>
      </c>
      <c r="BJ14" s="17"/>
      <c r="BK14" s="17" t="str">
        <f>IF(BJ14&gt;0,"&lt;img src=@img/kidicon.png@&gt;","")</f>
        <v/>
      </c>
      <c r="BL14" s="7"/>
    </row>
    <row r="15" spans="2:64" ht="18.75" customHeight="1">
      <c r="B15" s="17" t="s">
        <v>967</v>
      </c>
      <c r="C15" s="17" t="s">
        <v>385</v>
      </c>
      <c r="D15" s="17"/>
      <c r="E15" s="17" t="s">
        <v>1105</v>
      </c>
      <c r="F15" s="17"/>
      <c r="G15" s="16" t="s">
        <v>968</v>
      </c>
      <c r="H15" s="17">
        <v>1600</v>
      </c>
      <c r="I15" s="17">
        <v>1800</v>
      </c>
      <c r="J15" s="17">
        <v>1600</v>
      </c>
      <c r="K15" s="17">
        <v>1800</v>
      </c>
      <c r="L15" s="17">
        <v>1600</v>
      </c>
      <c r="M15" s="17">
        <v>1800</v>
      </c>
      <c r="N15" s="17">
        <v>1600</v>
      </c>
      <c r="O15" s="17">
        <v>1800</v>
      </c>
      <c r="P15" s="17">
        <v>1600</v>
      </c>
      <c r="Q15" s="17">
        <v>1800</v>
      </c>
      <c r="R15" s="17">
        <v>1600</v>
      </c>
      <c r="S15" s="17">
        <v>1800</v>
      </c>
      <c r="T15" s="17">
        <v>1600</v>
      </c>
      <c r="U15" s="17">
        <v>1800</v>
      </c>
      <c r="V15" s="12" t="s">
        <v>1071</v>
      </c>
      <c r="W15" s="17">
        <f>IF(H15&gt;0,H15/100,"")</f>
        <v>16</v>
      </c>
      <c r="X15" s="17">
        <f>IF(I15&gt;0,I15/100,"")</f>
        <v>18</v>
      </c>
      <c r="Y15" s="17">
        <f>IF(J15&gt;0,J15/100,"")</f>
        <v>16</v>
      </c>
      <c r="Z15" s="17">
        <f>IF(K15&gt;0,K15/100,"")</f>
        <v>18</v>
      </c>
      <c r="AA15" s="17">
        <f>IF(L15&gt;0,L15/100,"")</f>
        <v>16</v>
      </c>
      <c r="AB15" s="17">
        <f>IF(M15&gt;0,M15/100,"")</f>
        <v>18</v>
      </c>
      <c r="AC15" s="17">
        <f>IF(N15&gt;0,N15/100,"")</f>
        <v>16</v>
      </c>
      <c r="AD15" s="17">
        <f>IF(O15&gt;0,O15/100,"")</f>
        <v>18</v>
      </c>
      <c r="AE15" s="17">
        <f>IF(P15&gt;0,P15/100,"")</f>
        <v>16</v>
      </c>
      <c r="AF15" s="17">
        <f>IF(Q15&gt;0,Q15/100,"")</f>
        <v>18</v>
      </c>
      <c r="AG15" s="17">
        <f>IF(R15&gt;0,R15/100,"")</f>
        <v>16</v>
      </c>
      <c r="AH15" s="17">
        <f>IF(S15&gt;0,S15/100,"")</f>
        <v>18</v>
      </c>
      <c r="AI15" s="17">
        <f>IF(T15&gt;0,T15/100,"")</f>
        <v>16</v>
      </c>
      <c r="AJ15" s="17">
        <f>IF(U15&gt;0,U15/100,"")</f>
        <v>18</v>
      </c>
      <c r="AK15" s="17" t="str">
        <f>IF(H15&gt;0,CONCATENATE(IF(W15&lt;=12,W15,W15-12),IF(OR(W15&lt;12,W15=24),"am","pm"),"-",IF(X15&lt;=12,X15,X15-12),IF(OR(X15&lt;12,X15=24),"am","pm")),"")</f>
        <v>4pm-6pm</v>
      </c>
      <c r="AL15" s="17" t="str">
        <f>IF(J15&gt;0,CONCATENATE(IF(Y15&lt;=12,Y15,Y15-12),IF(OR(Y15&lt;12,Y15=24),"am","pm"),"-",IF(Z15&lt;=12,Z15,Z15-12),IF(OR(Z15&lt;12,Z15=24),"am","pm")),"")</f>
        <v>4pm-6pm</v>
      </c>
      <c r="AM15" s="17" t="str">
        <f>IF(L15&gt;0,CONCATENATE(IF(AA15&lt;=12,AA15,AA15-12),IF(OR(AA15&lt;12,AA15=24),"am","pm"),"-",IF(AB15&lt;=12,AB15,AB15-12),IF(OR(AB15&lt;12,AB15=24),"am","pm")),"")</f>
        <v>4pm-6pm</v>
      </c>
      <c r="AN15" s="17" t="str">
        <f>IF(N15&gt;0,CONCATENATE(IF(AC15&lt;=12,AC15,AC15-12),IF(OR(AC15&lt;12,AC15=24),"am","pm"),"-",IF(AD15&lt;=12,AD15,AD15-12),IF(OR(AD15&lt;12,AD15=24),"am","pm")),"")</f>
        <v>4pm-6pm</v>
      </c>
      <c r="AO15" s="17" t="str">
        <f>IF(P15&gt;0,CONCATENATE(IF(AE15&lt;=12,AE15,AE15-12),IF(OR(AE15&lt;12,AE15=24),"am","pm"),"-",IF(AF15&lt;=12,AF15,AF15-12),IF(OR(AF15&lt;12,AF15=24),"am","pm")),"")</f>
        <v>4pm-6pm</v>
      </c>
      <c r="AP15" s="17" t="str">
        <f>IF(R15&gt;0,CONCATENATE(IF(AG15&lt;=12,AG15,AG15-12),IF(OR(AG15&lt;12,AG15=24),"am","pm"),"-",IF(AH15&lt;=12,AH15,AH15-12),IF(OR(AH15&lt;12,AH15=24),"am","pm")),"")</f>
        <v>4pm-6pm</v>
      </c>
      <c r="AQ15" s="17" t="str">
        <f>IF(T15&gt;0,CONCATENATE(IF(AI15&lt;=12,AI15,AI15-12),IF(OR(AI15&lt;12,AI15=24),"am","pm"),"-",IF(AJ15&lt;=12,AJ15,AJ15-12),IF(OR(AJ15&lt;12,AJ15=24),"am","pm")),"")</f>
        <v>4pm-6pm</v>
      </c>
      <c r="AR15" s="17"/>
      <c r="AS15" s="17"/>
      <c r="AT15" s="17"/>
      <c r="AU15" s="17"/>
      <c r="AV15" s="4" t="s">
        <v>29</v>
      </c>
      <c r="AW15" s="4" t="s">
        <v>29</v>
      </c>
      <c r="AX15" s="16" t="str">
        <f>CONCATENATE("{
    'name': """,B15,""",
    'area': ","""",C15,""",",
"'hours': {
      'sunday-start':","""",H15,"""",", 'sunday-end':","""",I15,"""",", 'monday-start':","""",J15,"""",", 'monday-end':","""",K15,"""",", 'tuesday-start':","""",L15,"""",", 'tuesday-end':","""",M15,""", 'wednesday-start':","""",N15,""", 'wednesday-end':","""",O15,""", 'thursday-start':","""",P15,""", 'thursday-end':","""",Q15,""", 'friday-start':","""",R15,""", 'friday-end':","""",S15,""", 'saturday-start':","""",T15,""", 'saturday-end':","""",U15,"""","},","  'description': ","""",V15,"""",", 'link':","""",AR15,"""",", 'pricing':","""",E15,"""",",   'phone-number': ","""",F15,"""",", 'address': ","""",G15,"""",", 'other-amenities': [","'",AS15,"','",AT15,"','",AU15,"'","]",", 'has-drink':",AV15,", 'has-food':",AW15,"},")</f>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5" s="17" t="str">
        <f>IF(AS15&gt;0,"&lt;img src=@img/outdoor.png@&gt;","")</f>
        <v/>
      </c>
      <c r="AZ15" s="17" t="str">
        <f>IF(AT15&gt;0,"&lt;img src=@img/pets.png@&gt;","")</f>
        <v/>
      </c>
      <c r="BA15" s="17" t="str">
        <f>IF(AU15="hard","&lt;img src=@img/hard.png@&gt;",IF(AU15="medium","&lt;img src=@img/medium.png@&gt;",IF(AU15="easy","&lt;img src=@img/easy.png@&gt;","")))</f>
        <v/>
      </c>
      <c r="BB15" s="17" t="str">
        <f>IF(AV15="true","&lt;img src=@img/drinkicon.png@&gt;","")</f>
        <v>&lt;img src=@img/drinkicon.png@&gt;</v>
      </c>
      <c r="BC15" s="17" t="str">
        <f>IF(AW15="true","&lt;img src=@img/foodicon.png@&gt;","")</f>
        <v>&lt;img src=@img/foodicon.png@&gt;</v>
      </c>
      <c r="BD15" s="17" t="str">
        <f>CONCATENATE(AY15,AZ15,BA15,BB15,BC15,BK15)</f>
        <v>&lt;img src=@img/drinkicon.png@&gt;&lt;img src=@img/foodicon.png@&gt;</v>
      </c>
      <c r="BE15" s="17" t="str">
        <f>CONCATENATE(IF(AS15&gt;0,"outdoor ",""),IF(AT15&gt;0,"pet ",""),IF(AV15="true","drink ",""),IF(AW15="true","food ",""),AU15," ",E15," ",C15,IF(BJ15=TRUE," kid",""))</f>
        <v>drink food  med Westminster</v>
      </c>
      <c r="BF15" s="17" t="str">
        <f>IF(C15="highlands","Highlands",IF(C15="Washington","Washington Park",IF(C15="Downtown","Downtown",IF(C15="city","City Park",IF(C15="Uptown","Uptown",IF(C15="capital","Capital Hill",IF(C15="Ballpark","Ballpark",IF(C15="LoDo","LoDo",IF(C15="ranch","Highlands Ranch",IF(C15="five","Five Points",IF(C15="stapleton","Stapleton",IF(C15="Cherry","Cherry Creek",IF(C15="dtc","DTC",IF(C15="Baker","Baker",IF(C15="Lakewood","Lakewood",IF(C15="Westminster","Westminster",IF(C15="lowery","Lowery",IF(C15="meadows","Park Meadows",IF(C15="larimer","Larimer Square",IF(C15="RiNo","RiNo",IF(C15="aurora","Aurora","")))))))))))))))))))))</f>
        <v>Westminster</v>
      </c>
      <c r="BG15" s="17">
        <v>39.867482000000003</v>
      </c>
      <c r="BH15" s="17">
        <v>-105.087872</v>
      </c>
      <c r="BI15" s="17" t="str">
        <f>CONCATENATE("[",BG15,",",BH15,"],")</f>
        <v>[39.867482,-105.087872],</v>
      </c>
      <c r="BJ15" s="17"/>
      <c r="BK15" s="17" t="str">
        <f>IF(BJ15&gt;0,"&lt;img src=@img/kidicon.png@&gt;","")</f>
        <v/>
      </c>
      <c r="BL15" s="17"/>
    </row>
    <row r="16" spans="2:64" ht="18.75" customHeight="1">
      <c r="B16" s="8" t="s">
        <v>62</v>
      </c>
      <c r="C16" s="8" t="s">
        <v>655</v>
      </c>
      <c r="D16" s="8"/>
      <c r="E16" s="17" t="s">
        <v>1107</v>
      </c>
      <c r="F16" s="8"/>
      <c r="G16" s="17" t="s">
        <v>470</v>
      </c>
      <c r="H16" s="8"/>
      <c r="I16" s="8"/>
      <c r="J16" s="8"/>
      <c r="K16" s="8"/>
      <c r="L16" s="8"/>
      <c r="M16" s="8"/>
      <c r="N16" s="8"/>
      <c r="O16" s="8"/>
      <c r="P16" s="8"/>
      <c r="Q16" s="8"/>
      <c r="R16" s="8"/>
      <c r="S16" s="8"/>
      <c r="T16" s="8"/>
      <c r="U16" s="8"/>
      <c r="W16" s="17" t="str">
        <f>IF(H16&gt;0,H16/100,"")</f>
        <v/>
      </c>
      <c r="X16" s="17" t="str">
        <f>IF(I16&gt;0,I16/100,"")</f>
        <v/>
      </c>
      <c r="Y16" s="17" t="str">
        <f>IF(J16&gt;0,J16/100,"")</f>
        <v/>
      </c>
      <c r="Z16" s="17" t="str">
        <f>IF(K16&gt;0,K16/100,"")</f>
        <v/>
      </c>
      <c r="AA16" s="17" t="str">
        <f>IF(L16&gt;0,L16/100,"")</f>
        <v/>
      </c>
      <c r="AB16" s="17" t="str">
        <f>IF(M16&gt;0,M16/100,"")</f>
        <v/>
      </c>
      <c r="AC16" s="17" t="str">
        <f>IF(N16&gt;0,N16/100,"")</f>
        <v/>
      </c>
      <c r="AD16" s="17" t="str">
        <f>IF(O16&gt;0,O16/100,"")</f>
        <v/>
      </c>
      <c r="AE16" s="17" t="str">
        <f>IF(P16&gt;0,P16/100,"")</f>
        <v/>
      </c>
      <c r="AF16" s="17" t="str">
        <f>IF(Q16&gt;0,Q16/100,"")</f>
        <v/>
      </c>
      <c r="AG16" s="17" t="str">
        <f>IF(R16&gt;0,R16/100,"")</f>
        <v/>
      </c>
      <c r="AH16" s="17" t="str">
        <f>IF(S16&gt;0,S16/100,"")</f>
        <v/>
      </c>
      <c r="AI16" s="17" t="str">
        <f>IF(T16&gt;0,T16/100,"")</f>
        <v/>
      </c>
      <c r="AJ16" s="17" t="str">
        <f>IF(U16&gt;0,U16/100,"")</f>
        <v/>
      </c>
      <c r="AK16" s="17" t="str">
        <f>IF(H16&gt;0,CONCATENATE(IF(W16&lt;=12,W16,W16-12),IF(OR(W16&lt;12,W16=24),"am","pm"),"-",IF(X16&lt;=12,X16,X16-12),IF(OR(X16&lt;12,X16=24),"am","pm")),"")</f>
        <v/>
      </c>
      <c r="AL16" s="17" t="str">
        <f>IF(J16&gt;0,CONCATENATE(IF(Y16&lt;=12,Y16,Y16-12),IF(OR(Y16&lt;12,Y16=24),"am","pm"),"-",IF(Z16&lt;=12,Z16,Z16-12),IF(OR(Z16&lt;12,Z16=24),"am","pm")),"")</f>
        <v/>
      </c>
      <c r="AM16" s="17" t="str">
        <f>IF(L16&gt;0,CONCATENATE(IF(AA16&lt;=12,AA16,AA16-12),IF(OR(AA16&lt;12,AA16=24),"am","pm"),"-",IF(AB16&lt;=12,AB16,AB16-12),IF(OR(AB16&lt;12,AB16=24),"am","pm")),"")</f>
        <v/>
      </c>
      <c r="AN16" s="17" t="str">
        <f>IF(N16&gt;0,CONCATENATE(IF(AC16&lt;=12,AC16,AC16-12),IF(OR(AC16&lt;12,AC16=24),"am","pm"),"-",IF(AD16&lt;=12,AD16,AD16-12),IF(OR(AD16&lt;12,AD16=24),"am","pm")),"")</f>
        <v/>
      </c>
      <c r="AO16" s="17" t="str">
        <f>IF(P16&gt;0,CONCATENATE(IF(AE16&lt;=12,AE16,AE16-12),IF(OR(AE16&lt;12,AE16=24),"am","pm"),"-",IF(AF16&lt;=12,AF16,AF16-12),IF(OR(AF16&lt;12,AF16=24),"am","pm")),"")</f>
        <v/>
      </c>
      <c r="AP16" s="17" t="str">
        <f>IF(R16&gt;0,CONCATENATE(IF(AG16&lt;=12,AG16,AG16-12),IF(OR(AG16&lt;12,AG16=24),"am","pm"),"-",IF(AH16&lt;=12,AH16,AH16-12),IF(OR(AH16&lt;12,AH16=24),"am","pm")),"")</f>
        <v/>
      </c>
      <c r="AQ16" s="17" t="str">
        <f>IF(T16&gt;0,CONCATENATE(IF(AI16&lt;=12,AI16,AI16-12),IF(OR(AI16&lt;12,AI16=24),"am","pm"),"-",IF(AJ16&lt;=12,AJ16,AJ16-12),IF(OR(AJ16&lt;12,AJ16=24),"am","pm")),"")</f>
        <v/>
      </c>
      <c r="AR16" s="10" t="s">
        <v>662</v>
      </c>
      <c r="AS16" s="8"/>
      <c r="AT16" s="8"/>
      <c r="AU16" s="8"/>
      <c r="AV16" s="11" t="s">
        <v>30</v>
      </c>
      <c r="AW16" s="11" t="s">
        <v>30</v>
      </c>
      <c r="AX16" s="16" t="str">
        <f>CONCATENATE("{
    'name': """,B16,""",
    'area': ","""",C16,""",",
"'hours': {
      'sunday-start':","""",H16,"""",", 'sunday-end':","""",I16,"""",", 'monday-start':","""",J16,"""",", 'monday-end':","""",K16,"""",", 'tuesday-start':","""",L16,"""",", 'tuesday-end':","""",M16,""", 'wednesday-start':","""",N16,""", 'wednesday-end':","""",O16,""", 'thursday-start':","""",P16,""", 'thursday-end':","""",Q16,""", 'friday-start':","""",R16,""", 'friday-end':","""",S16,""", 'saturday-start':","""",T16,""", 'saturday-end':","""",U16,"""","},","  'description': ","""",V16,"""",", 'link':","""",AR16,"""",", 'pricing':","""",E16,"""",",   'phone-number': ","""",F16,"""",", 'address': ","""",G16,"""",", 'other-amenities': [","'",AS16,"','",AT16,"','",AU16,"'","]",", 'has-drink':",AV16,", 'has-food':",AW16,"},")</f>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6" s="17" t="str">
        <f>IF(AS16&gt;0,"&lt;img src=@img/outdoor.png@&gt;","")</f>
        <v/>
      </c>
      <c r="AZ16" s="17" t="str">
        <f>IF(AT16&gt;0,"&lt;img src=@img/pets.png@&gt;","")</f>
        <v/>
      </c>
      <c r="BA16" s="17" t="str">
        <f>IF(AU16="hard","&lt;img src=@img/hard.png@&gt;",IF(AU16="medium","&lt;img src=@img/medium.png@&gt;",IF(AU16="easy","&lt;img src=@img/easy.png@&gt;","")))</f>
        <v/>
      </c>
      <c r="BB16" s="17" t="str">
        <f>IF(AV16="true","&lt;img src=@img/drinkicon.png@&gt;","")</f>
        <v/>
      </c>
      <c r="BC16" s="17" t="str">
        <f>IF(AW16="true","&lt;img src=@img/foodicon.png@&gt;","")</f>
        <v/>
      </c>
      <c r="BD16" s="17" t="str">
        <f>CONCATENATE(AY16,AZ16,BA16,BB16,BC16,BK16)</f>
        <v/>
      </c>
      <c r="BE16" s="17" t="str">
        <f>CONCATENATE(IF(AS16&gt;0,"outdoor ",""),IF(AT16&gt;0,"pet ",""),IF(AV16="true","drink ",""),IF(AW16="true","food ",""),AU16," ",E16," ",C16,IF(BJ16=TRUE," kid",""))</f>
        <v xml:space="preserve"> low city</v>
      </c>
      <c r="BF16" s="17" t="str">
        <f>IF(C16="highlands","Highlands",IF(C16="Washington","Washington Park",IF(C16="Downtown","Downtown",IF(C16="city","City Park",IF(C16="Uptown","Uptown",IF(C16="capital","Capital Hill",IF(C16="Ballpark","Ballpark",IF(C16="LoDo","LoDo",IF(C16="ranch","Highlands Ranch",IF(C16="five","Five Points",IF(C16="stapleton","Stapleton",IF(C16="Cherry","Cherry Creek",IF(C16="dtc","DTC",IF(C16="Baker","Baker",IF(C16="Lakewood","Lakewood",IF(C16="Westminster","Westminster",IF(C16="lowery","Lowery",IF(C16="meadows","Park Meadows",IF(C16="larimer","Larimer Square",IF(C16="RiNo","RiNo",IF(C16="aurora","Aurora","")))))))))))))))))))))</f>
        <v>City Park</v>
      </c>
      <c r="BG16" s="17">
        <v>39.740309000000003</v>
      </c>
      <c r="BH16" s="17">
        <v>-104.94912100000001</v>
      </c>
      <c r="BI16" s="17" t="str">
        <f>CONCATENATE("[",BG16,",",BH16,"],")</f>
        <v>[39.740309,-104.949121],</v>
      </c>
      <c r="BJ16" s="17"/>
      <c r="BK16" s="17" t="str">
        <f>IF(BJ16&gt;0,"&lt;img src=@img/kidicon.png@&gt;","")</f>
        <v/>
      </c>
      <c r="BL16" s="7"/>
    </row>
    <row r="17" spans="2:64" ht="18.75" customHeight="1">
      <c r="B17" t="s">
        <v>244</v>
      </c>
      <c r="C17" t="s">
        <v>858</v>
      </c>
      <c r="E17" s="17" t="s">
        <v>1105</v>
      </c>
      <c r="G17" s="17" t="s">
        <v>651</v>
      </c>
      <c r="W17" s="17" t="str">
        <f>IF(H17&gt;0,H17/100,"")</f>
        <v/>
      </c>
      <c r="X17" s="17" t="str">
        <f>IF(I17&gt;0,I17/100,"")</f>
        <v/>
      </c>
      <c r="Y17" s="17" t="str">
        <f>IF(J17&gt;0,J17/100,"")</f>
        <v/>
      </c>
      <c r="Z17" s="17" t="str">
        <f>IF(K17&gt;0,K17/100,"")</f>
        <v/>
      </c>
      <c r="AA17" s="17" t="str">
        <f>IF(L17&gt;0,L17/100,"")</f>
        <v/>
      </c>
      <c r="AB17" s="17" t="str">
        <f>IF(M17&gt;0,M17/100,"")</f>
        <v/>
      </c>
      <c r="AC17" s="17" t="str">
        <f>IF(N17&gt;0,N17/100,"")</f>
        <v/>
      </c>
      <c r="AD17" s="17" t="str">
        <f>IF(O17&gt;0,O17/100,"")</f>
        <v/>
      </c>
      <c r="AE17" s="17" t="str">
        <f>IF(P17&gt;0,P17/100,"")</f>
        <v/>
      </c>
      <c r="AF17" s="17" t="str">
        <f>IF(Q17&gt;0,Q17/100,"")</f>
        <v/>
      </c>
      <c r="AG17" s="17" t="str">
        <f>IF(R17&gt;0,R17/100,"")</f>
        <v/>
      </c>
      <c r="AH17" s="17" t="str">
        <f>IF(S17&gt;0,S17/100,"")</f>
        <v/>
      </c>
      <c r="AI17" s="17" t="str">
        <f>IF(T17&gt;0,T17/100,"")</f>
        <v/>
      </c>
      <c r="AJ17" s="17" t="str">
        <f>IF(U17&gt;0,U17/100,"")</f>
        <v/>
      </c>
      <c r="AK17" s="17" t="str">
        <f>IF(H17&gt;0,CONCATENATE(IF(W17&lt;=12,W17,W17-12),IF(OR(W17&lt;12,W17=24),"am","pm"),"-",IF(X17&lt;=12,X17,X17-12),IF(OR(X17&lt;12,X17=24),"am","pm")),"")</f>
        <v/>
      </c>
      <c r="AL17" s="17" t="str">
        <f>IF(J17&gt;0,CONCATENATE(IF(Y17&lt;=12,Y17,Y17-12),IF(OR(Y17&lt;12,Y17=24),"am","pm"),"-",IF(Z17&lt;=12,Z17,Z17-12),IF(OR(Z17&lt;12,Z17=24),"am","pm")),"")</f>
        <v/>
      </c>
      <c r="AM17" s="17" t="str">
        <f>IF(L17&gt;0,CONCATENATE(IF(AA17&lt;=12,AA17,AA17-12),IF(OR(AA17&lt;12,AA17=24),"am","pm"),"-",IF(AB17&lt;=12,AB17,AB17-12),IF(OR(AB17&lt;12,AB17=24),"am","pm")),"")</f>
        <v/>
      </c>
      <c r="AN17" s="17" t="str">
        <f>IF(N17&gt;0,CONCATENATE(IF(AC17&lt;=12,AC17,AC17-12),IF(OR(AC17&lt;12,AC17=24),"am","pm"),"-",IF(AD17&lt;=12,AD17,AD17-12),IF(OR(AD17&lt;12,AD17=24),"am","pm")),"")</f>
        <v/>
      </c>
      <c r="AO17" s="17" t="str">
        <f>IF(P17&gt;0,CONCATENATE(IF(AE17&lt;=12,AE17,AE17-12),IF(OR(AE17&lt;12,AE17=24),"am","pm"),"-",IF(AF17&lt;=12,AF17,AF17-12),IF(OR(AF17&lt;12,AF17=24),"am","pm")),"")</f>
        <v/>
      </c>
      <c r="AP17" s="17" t="str">
        <f>IF(R17&gt;0,CONCATENATE(IF(AG17&lt;=12,AG17,AG17-12),IF(OR(AG17&lt;12,AG17=24),"am","pm"),"-",IF(AH17&lt;=12,AH17,AH17-12),IF(OR(AH17&lt;12,AH17=24),"am","pm")),"")</f>
        <v/>
      </c>
      <c r="AQ17" s="17" t="str">
        <f>IF(T17&gt;0,CONCATENATE(IF(AI17&lt;=12,AI17,AI17-12),IF(OR(AI17&lt;12,AI17=24),"am","pm"),"-",IF(AJ17&lt;=12,AJ17,AJ17-12),IF(OR(AJ17&lt;12,AJ17=24),"am","pm")),"")</f>
        <v/>
      </c>
      <c r="AR17" s="17" t="s">
        <v>434</v>
      </c>
      <c r="AS17" t="s">
        <v>442</v>
      </c>
      <c r="AV17" s="17" t="s">
        <v>30</v>
      </c>
      <c r="AW17" s="17" t="s">
        <v>30</v>
      </c>
      <c r="AX17" s="16" t="str">
        <f>CONCATENATE("{
    'name': """,B17,""",
    'area': ","""",C17,""",",
"'hours': {
      'sunday-start':","""",H17,"""",", 'sunday-end':","""",I17,"""",", 'monday-start':","""",J17,"""",", 'monday-end':","""",K17,"""",", 'tuesday-start':","""",L17,"""",", 'tuesday-end':","""",M17,""", 'wednesday-start':","""",N17,""", 'wednesday-end':","""",O17,""", 'thursday-start':","""",P17,""", 'thursday-end':","""",Q17,""", 'friday-start':","""",R17,""", 'friday-end':","""",S17,""", 'saturday-start':","""",T17,""", 'saturday-end':","""",U17,"""","},","  'description': ","""",V17,"""",", 'link':","""",AR17,"""",", 'pricing':","""",E17,"""",",   'phone-number': ","""",F17,"""",", 'address': ","""",G17,"""",", 'other-amenities': [","'",AS17,"','",AT17,"','",AU17,"'","]",", 'has-drink':",AV17,", 'has-food':",AW17,"},")</f>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7" s="17" t="str">
        <f>IF(AS17&gt;0,"&lt;img src=@img/outdoor.png@&gt;","")</f>
        <v>&lt;img src=@img/outdoor.png@&gt;</v>
      </c>
      <c r="AZ17" s="17" t="str">
        <f>IF(AT17&gt;0,"&lt;img src=@img/pets.png@&gt;","")</f>
        <v/>
      </c>
      <c r="BA17" s="17" t="str">
        <f>IF(AU17="hard","&lt;img src=@img/hard.png@&gt;",IF(AU17="medium","&lt;img src=@img/medium.png@&gt;",IF(AU17="easy","&lt;img src=@img/easy.png@&gt;","")))</f>
        <v/>
      </c>
      <c r="BB17" s="17" t="str">
        <f>IF(AV17="true","&lt;img src=@img/drinkicon.png@&gt;","")</f>
        <v/>
      </c>
      <c r="BC17" s="17" t="str">
        <f>IF(AW17="true","&lt;img src=@img/foodicon.png@&gt;","")</f>
        <v/>
      </c>
      <c r="BD17" s="17" t="str">
        <f>CONCATENATE(AY17,AZ17,BA17,BB17,BC17,BK17)</f>
        <v>&lt;img src=@img/outdoor.png@&gt;</v>
      </c>
      <c r="BE17" s="17" t="str">
        <f>CONCATENATE(IF(AS17&gt;0,"outdoor ",""),IF(AT17&gt;0,"pet ",""),IF(AV17="true","drink ",""),IF(AW17="true","food ",""),AU17," ",E17," ",C17,IF(BJ17=TRUE," kid",""))</f>
        <v>outdoor  med highlands</v>
      </c>
      <c r="BF17" s="17" t="str">
        <f>IF(C17="highlands","Highlands",IF(C17="Washington","Washington Park",IF(C17="Downtown","Downtown",IF(C17="city","City Park",IF(C17="Uptown","Uptown",IF(C17="capital","Capital Hill",IF(C17="Ballpark","Ballpark",IF(C17="LoDo","LoDo",IF(C17="ranch","Highlands Ranch",IF(C17="five","Five Points",IF(C17="stapleton","Stapleton",IF(C17="Cherry","Cherry Creek",IF(C17="dtc","DTC",IF(C17="Baker","Baker",IF(C17="Lakewood","Lakewood",IF(C17="Westminster","Westminster",IF(C17="lowery","Lowery",IF(C17="meadows","Park Meadows",IF(C17="larimer","Larimer Square",IF(C17="RiNo","RiNo",IF(C17="aurora","Aurora","")))))))))))))))))))))</f>
        <v>Highlands</v>
      </c>
      <c r="BG17" s="17">
        <v>39.762264999999999</v>
      </c>
      <c r="BH17" s="17">
        <v>-105.00613</v>
      </c>
      <c r="BI17" s="17" t="str">
        <f>CONCATENATE("[",BG17,",",BH17,"],")</f>
        <v>[39.762265,-105.00613],</v>
      </c>
      <c r="BJ17" s="17"/>
      <c r="BK17" s="17" t="str">
        <f>IF(BJ17&gt;0,"&lt;img src=@img/kidicon.png@&gt;","")</f>
        <v/>
      </c>
      <c r="BL17" s="7"/>
    </row>
    <row r="18" spans="2:64" ht="18.75" customHeight="1">
      <c r="B18" s="17" t="s">
        <v>63</v>
      </c>
      <c r="C18" t="s">
        <v>305</v>
      </c>
      <c r="E18" s="17" t="s">
        <v>1105</v>
      </c>
      <c r="G18" s="17" t="s">
        <v>471</v>
      </c>
      <c r="H18" t="s">
        <v>445</v>
      </c>
      <c r="I18" t="s">
        <v>448</v>
      </c>
      <c r="J18" t="s">
        <v>445</v>
      </c>
      <c r="K18" t="s">
        <v>448</v>
      </c>
      <c r="L18" t="s">
        <v>445</v>
      </c>
      <c r="M18" t="s">
        <v>448</v>
      </c>
      <c r="N18" t="s">
        <v>445</v>
      </c>
      <c r="O18" t="s">
        <v>448</v>
      </c>
      <c r="P18" t="s">
        <v>445</v>
      </c>
      <c r="Q18" t="s">
        <v>448</v>
      </c>
      <c r="R18" t="s">
        <v>445</v>
      </c>
      <c r="S18" t="s">
        <v>448</v>
      </c>
      <c r="T18" t="s">
        <v>445</v>
      </c>
      <c r="U18" t="s">
        <v>448</v>
      </c>
      <c r="V18" s="8" t="s">
        <v>306</v>
      </c>
      <c r="W18" s="17">
        <f>IF(H18&gt;0,H18/100,"")</f>
        <v>15</v>
      </c>
      <c r="X18" s="17">
        <f>IF(I18&gt;0,I18/100,"")</f>
        <v>19</v>
      </c>
      <c r="Y18" s="17">
        <f>IF(J18&gt;0,J18/100,"")</f>
        <v>15</v>
      </c>
      <c r="Z18" s="17">
        <f>IF(K18&gt;0,K18/100,"")</f>
        <v>19</v>
      </c>
      <c r="AA18" s="17">
        <f>IF(L18&gt;0,L18/100,"")</f>
        <v>15</v>
      </c>
      <c r="AB18" s="17">
        <f>IF(M18&gt;0,M18/100,"")</f>
        <v>19</v>
      </c>
      <c r="AC18" s="17">
        <f>IF(N18&gt;0,N18/100,"")</f>
        <v>15</v>
      </c>
      <c r="AD18" s="17">
        <f>IF(O18&gt;0,O18/100,"")</f>
        <v>19</v>
      </c>
      <c r="AE18" s="17">
        <f>IF(P18&gt;0,P18/100,"")</f>
        <v>15</v>
      </c>
      <c r="AF18" s="17">
        <f>IF(Q18&gt;0,Q18/100,"")</f>
        <v>19</v>
      </c>
      <c r="AG18" s="17">
        <f>IF(R18&gt;0,R18/100,"")</f>
        <v>15</v>
      </c>
      <c r="AH18" s="17">
        <f>IF(S18&gt;0,S18/100,"")</f>
        <v>19</v>
      </c>
      <c r="AI18" s="17">
        <f>IF(T18&gt;0,T18/100,"")</f>
        <v>15</v>
      </c>
      <c r="AJ18" s="17">
        <f>IF(U18&gt;0,U18/100,"")</f>
        <v>19</v>
      </c>
      <c r="AK18" s="17" t="str">
        <f>IF(H18&gt;0,CONCATENATE(IF(W18&lt;=12,W18,W18-12),IF(OR(W18&lt;12,W18=24),"am","pm"),"-",IF(X18&lt;=12,X18,X18-12),IF(OR(X18&lt;12,X18=24),"am","pm")),"")</f>
        <v>3pm-7pm</v>
      </c>
      <c r="AL18" s="17" t="str">
        <f>IF(J18&gt;0,CONCATENATE(IF(Y18&lt;=12,Y18,Y18-12),IF(OR(Y18&lt;12,Y18=24),"am","pm"),"-",IF(Z18&lt;=12,Z18,Z18-12),IF(OR(Z18&lt;12,Z18=24),"am","pm")),"")</f>
        <v>3pm-7pm</v>
      </c>
      <c r="AM18" s="17" t="str">
        <f>IF(L18&gt;0,CONCATENATE(IF(AA18&lt;=12,AA18,AA18-12),IF(OR(AA18&lt;12,AA18=24),"am","pm"),"-",IF(AB18&lt;=12,AB18,AB18-12),IF(OR(AB18&lt;12,AB18=24),"am","pm")),"")</f>
        <v>3pm-7pm</v>
      </c>
      <c r="AN18" s="17" t="str">
        <f>IF(N18&gt;0,CONCATENATE(IF(AC18&lt;=12,AC18,AC18-12),IF(OR(AC18&lt;12,AC18=24),"am","pm"),"-",IF(AD18&lt;=12,AD18,AD18-12),IF(OR(AD18&lt;12,AD18=24),"am","pm")),"")</f>
        <v>3pm-7pm</v>
      </c>
      <c r="AO18" s="17" t="str">
        <f>IF(P18&gt;0,CONCATENATE(IF(AE18&lt;=12,AE18,AE18-12),IF(OR(AE18&lt;12,AE18=24),"am","pm"),"-",IF(AF18&lt;=12,AF18,AF18-12),IF(OR(AF18&lt;12,AF18=24),"am","pm")),"")</f>
        <v>3pm-7pm</v>
      </c>
      <c r="AP18" s="17" t="str">
        <f>IF(R18&gt;0,CONCATENATE(IF(AG18&lt;=12,AG18,AG18-12),IF(OR(AG18&lt;12,AG18=24),"am","pm"),"-",IF(AH18&lt;=12,AH18,AH18-12),IF(OR(AH18&lt;12,AH18=24),"am","pm")),"")</f>
        <v>3pm-7pm</v>
      </c>
      <c r="AQ18" s="17" t="str">
        <f>IF(T18&gt;0,CONCATENATE(IF(AI18&lt;=12,AI18,AI18-12),IF(OR(AI18&lt;12,AI18=24),"am","pm"),"-",IF(AJ18&lt;=12,AJ18,AJ18-12),IF(OR(AJ18&lt;12,AJ18=24),"am","pm")),"")</f>
        <v>3pm-7pm</v>
      </c>
      <c r="AR18" s="1" t="s">
        <v>663</v>
      </c>
      <c r="AV18" s="4" t="s">
        <v>29</v>
      </c>
      <c r="AW18" s="4" t="s">
        <v>29</v>
      </c>
      <c r="AX18" s="16" t="str">
        <f>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8" s="17" t="str">
        <f>IF(AS18&gt;0,"&lt;img src=@img/outdoor.png@&gt;","")</f>
        <v/>
      </c>
      <c r="AZ18" s="17" t="str">
        <f>IF(AT18&gt;0,"&lt;img src=@img/pets.png@&gt;","")</f>
        <v/>
      </c>
      <c r="BA18" s="17" t="str">
        <f>IF(AU18="hard","&lt;img src=@img/hard.png@&gt;",IF(AU18="medium","&lt;img src=@img/medium.png@&gt;",IF(AU18="easy","&lt;img src=@img/easy.png@&gt;","")))</f>
        <v/>
      </c>
      <c r="BB18" s="17" t="str">
        <f>IF(AV18="true","&lt;img src=@img/drinkicon.png@&gt;","")</f>
        <v>&lt;img src=@img/drinkicon.png@&gt;</v>
      </c>
      <c r="BC18" s="17" t="str">
        <f>IF(AW18="true","&lt;img src=@img/foodicon.png@&gt;","")</f>
        <v>&lt;img src=@img/foodicon.png@&gt;</v>
      </c>
      <c r="BD18" s="17" t="str">
        <f>CONCATENATE(AY18,AZ18,BA18,BB18,BC18,BK18)</f>
        <v>&lt;img src=@img/drinkicon.png@&gt;&lt;img src=@img/foodicon.png@&gt;</v>
      </c>
      <c r="BE18" s="17" t="str">
        <f>CONCATENATE(IF(AS18&gt;0,"outdoor ",""),IF(AT18&gt;0,"pet ",""),IF(AV18="true","drink ",""),IF(AW18="true","food ",""),AU18," ",E18," ",C18,IF(BJ18=TRUE," kid",""))</f>
        <v>drink food  med Uptown</v>
      </c>
      <c r="BF18" s="17" t="str">
        <f>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Uptown</v>
      </c>
      <c r="BG18" s="17">
        <v>39.743088999999998</v>
      </c>
      <c r="BH18" s="17">
        <v>-104.978908</v>
      </c>
      <c r="BI18" s="17" t="str">
        <f>CONCATENATE("[",BG18,",",BH18,"],")</f>
        <v>[39.743089,-104.978908],</v>
      </c>
      <c r="BJ18" s="17"/>
      <c r="BK18" s="17" t="str">
        <f>IF(BJ18&gt;0,"&lt;img src=@img/kidicon.png@&gt;","")</f>
        <v/>
      </c>
      <c r="BL18" s="7"/>
    </row>
    <row r="19" spans="2:64" ht="18.75" customHeight="1">
      <c r="B19" s="1" t="s">
        <v>891</v>
      </c>
      <c r="C19" t="s">
        <v>862</v>
      </c>
      <c r="E19" s="17" t="s">
        <v>1105</v>
      </c>
      <c r="G19" s="16" t="s">
        <v>892</v>
      </c>
      <c r="W19" s="17" t="str">
        <f>IF(H19&gt;0,H19/100,"")</f>
        <v/>
      </c>
      <c r="X19" s="17" t="str">
        <f>IF(I19&gt;0,I19/100,"")</f>
        <v/>
      </c>
      <c r="Y19" s="17" t="str">
        <f>IF(J19&gt;0,J19/100,"")</f>
        <v/>
      </c>
      <c r="Z19" s="17" t="str">
        <f>IF(K19&gt;0,K19/100,"")</f>
        <v/>
      </c>
      <c r="AA19" s="17" t="str">
        <f>IF(L19&gt;0,L19/100,"")</f>
        <v/>
      </c>
      <c r="AB19" s="17" t="str">
        <f>IF(M19&gt;0,M19/100,"")</f>
        <v/>
      </c>
      <c r="AC19" s="17" t="str">
        <f>IF(N19&gt;0,N19/100,"")</f>
        <v/>
      </c>
      <c r="AD19" s="17" t="str">
        <f>IF(O19&gt;0,O19/100,"")</f>
        <v/>
      </c>
      <c r="AE19" s="17" t="str">
        <f>IF(P19&gt;0,P19/100,"")</f>
        <v/>
      </c>
      <c r="AF19" s="17" t="str">
        <f>IF(Q19&gt;0,Q19/100,"")</f>
        <v/>
      </c>
      <c r="AG19" s="17" t="str">
        <f>IF(R19&gt;0,R19/100,"")</f>
        <v/>
      </c>
      <c r="AH19" s="17" t="str">
        <f>IF(S19&gt;0,S19/100,"")</f>
        <v/>
      </c>
      <c r="AI19" s="17" t="str">
        <f>IF(T19&gt;0,T19/100,"")</f>
        <v/>
      </c>
      <c r="AJ19" s="17" t="str">
        <f>IF(U19&gt;0,U19/100,"")</f>
        <v/>
      </c>
      <c r="AK19" s="17" t="str">
        <f>IF(H19&gt;0,CONCATENATE(IF(W19&lt;=12,W19,W19-12),IF(OR(W19&lt;12,W19=24),"am","pm"),"-",IF(X19&lt;=12,X19,X19-12),IF(OR(X19&lt;12,X19=24),"am","pm")),"")</f>
        <v/>
      </c>
      <c r="AL19" s="17" t="str">
        <f>IF(J19&gt;0,CONCATENATE(IF(Y19&lt;=12,Y19,Y19-12),IF(OR(Y19&lt;12,Y19=24),"am","pm"),"-",IF(Z19&lt;=12,Z19,Z19-12),IF(OR(Z19&lt;12,Z19=24),"am","pm")),"")</f>
        <v/>
      </c>
      <c r="AM19" s="17" t="str">
        <f>IF(L19&gt;0,CONCATENATE(IF(AA19&lt;=12,AA19,AA19-12),IF(OR(AA19&lt;12,AA19=24),"am","pm"),"-",IF(AB19&lt;=12,AB19,AB19-12),IF(OR(AB19&lt;12,AB19=24),"am","pm")),"")</f>
        <v/>
      </c>
      <c r="AN19" s="17" t="str">
        <f>IF(N19&gt;0,CONCATENATE(IF(AC19&lt;=12,AC19,AC19-12),IF(OR(AC19&lt;12,AC19=24),"am","pm"),"-",IF(AD19&lt;=12,AD19,AD19-12),IF(OR(AD19&lt;12,AD19=24),"am","pm")),"")</f>
        <v/>
      </c>
      <c r="AO19" s="17" t="str">
        <f>IF(P19&gt;0,CONCATENATE(IF(AE19&lt;=12,AE19,AE19-12),IF(OR(AE19&lt;12,AE19=24),"am","pm"),"-",IF(AF19&lt;=12,AF19,AF19-12),IF(OR(AF19&lt;12,AF19=24),"am","pm")),"")</f>
        <v/>
      </c>
      <c r="AP19" s="17" t="str">
        <f>IF(R19&gt;0,CONCATENATE(IF(AG19&lt;=12,AG19,AG19-12),IF(OR(AG19&lt;12,AG19=24),"am","pm"),"-",IF(AH19&lt;=12,AH19,AH19-12),IF(OR(AH19&lt;12,AH19=24),"am","pm")),"")</f>
        <v/>
      </c>
      <c r="AQ19" s="17" t="str">
        <f>IF(T19&gt;0,CONCATENATE(IF(AI19&lt;=12,AI19,AI19-12),IF(OR(AI19&lt;12,AI19=24),"am","pm"),"-",IF(AJ19&lt;=12,AJ19,AJ19-12),IF(OR(AJ19&lt;12,AJ19=24),"am","pm")),"")</f>
        <v/>
      </c>
      <c r="AR19" s="17"/>
      <c r="AV19" s="4" t="s">
        <v>30</v>
      </c>
      <c r="AW19" s="4" t="s">
        <v>30</v>
      </c>
      <c r="AX19" s="16" t="str">
        <f>CONCATENATE("{
    'name': """,B19,""",
    'area': ","""",C19,""",",
"'hours': {
      'sunday-start':","""",H19,"""",", 'sunday-end':","""",I19,"""",", 'monday-start':","""",J19,"""",", 'monday-end':","""",K19,"""",", 'tuesday-start':","""",L19,"""",", 'tuesday-end':","""",M19,""", 'wednesday-start':","""",N19,""", 'wednesday-end':","""",O19,""", 'thursday-start':","""",P19,""", 'thursday-end':","""",Q19,""", 'friday-start':","""",R19,""", 'friday-end':","""",S19,""", 'saturday-start':","""",T19,""", 'saturday-end':","""",U19,"""","},","  'description': ","""",V19,"""",", 'link':","""",AR19,"""",", 'pricing':","""",E19,"""",",   'phone-number': ","""",F19,"""",", 'address': ","""",G19,"""",", 'other-amenities': [","'",AS19,"','",AT19,"','",AU19,"'","]",", 'has-drink':",AV19,", 'has-food':",AW19,"},")</f>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19" s="17" t="str">
        <f>IF(AS19&gt;0,"&lt;img src=@img/outdoor.png@&gt;","")</f>
        <v/>
      </c>
      <c r="AZ19" s="17" t="str">
        <f>IF(AT19&gt;0,"&lt;img src=@img/pets.png@&gt;","")</f>
        <v/>
      </c>
      <c r="BA19" s="17" t="str">
        <f>IF(AU19="hard","&lt;img src=@img/hard.png@&gt;",IF(AU19="medium","&lt;img src=@img/medium.png@&gt;",IF(AU19="easy","&lt;img src=@img/easy.png@&gt;","")))</f>
        <v/>
      </c>
      <c r="BB19" s="17" t="str">
        <f>IF(AV19="true","&lt;img src=@img/drinkicon.png@&gt;","")</f>
        <v/>
      </c>
      <c r="BC19" s="17" t="str">
        <f>IF(AW19="true","&lt;img src=@img/foodicon.png@&gt;","")</f>
        <v/>
      </c>
      <c r="BD19" s="17" t="str">
        <f>CONCATENATE(AY19,AZ19,BA19,BB19,BC19,BK19)</f>
        <v/>
      </c>
      <c r="BE19" s="17" t="str">
        <f>CONCATENATE(IF(AS19&gt;0,"outdoor ",""),IF(AT19&gt;0,"pet ",""),IF(AV19="true","drink ",""),IF(AW19="true","food ",""),AU19," ",E19," ",C19,IF(BJ19=TRUE," kid",""))</f>
        <v xml:space="preserve"> med aurora</v>
      </c>
      <c r="BF19" s="17" t="str">
        <f>IF(C19="highlands","Highlands",IF(C19="Washington","Washington Park",IF(C19="Downtown","Downtown",IF(C19="city","City Park",IF(C19="Uptown","Uptown",IF(C19="capital","Capital Hill",IF(C19="Ballpark","Ballpark",IF(C19="LoDo","LoDo",IF(C19="ranch","Highlands Ranch",IF(C19="five","Five Points",IF(C19="stapleton","Stapleton",IF(C19="Cherry","Cherry Creek",IF(C19="dtc","DTC",IF(C19="Baker","Baker",IF(C19="Lakewood","Lakewood",IF(C19="Westminster","Westminster",IF(C19="lowery","Lowery",IF(C19="meadows","Park Meadows",IF(C19="larimer","Larimer Square",IF(C19="RiNo","RiNo",IF(C19="aurora","Aurora","")))))))))))))))))))))</f>
        <v>Aurora</v>
      </c>
      <c r="BG19" s="17">
        <v>39.695515</v>
      </c>
      <c r="BH19" s="17">
        <v>-104.86867599999999</v>
      </c>
      <c r="BI19" s="17" t="str">
        <f>CONCATENATE("[",BG19,",",BH19,"],")</f>
        <v>[39.695515,-104.868676],</v>
      </c>
      <c r="BJ19" s="17"/>
      <c r="BK19" s="17" t="str">
        <f>IF(BJ19&gt;0,"&lt;img src=@img/kidicon.png@&gt;","")</f>
        <v/>
      </c>
      <c r="BL19" s="17"/>
    </row>
    <row r="20" spans="2:64" ht="18.75" customHeight="1">
      <c r="B20" s="17" t="s">
        <v>64</v>
      </c>
      <c r="C20" s="17" t="s">
        <v>1085</v>
      </c>
      <c r="D20" s="17"/>
      <c r="E20" s="17" t="s">
        <v>1105</v>
      </c>
      <c r="F20" s="17"/>
      <c r="G20" s="17" t="s">
        <v>472</v>
      </c>
      <c r="H20" s="17" t="s">
        <v>445</v>
      </c>
      <c r="I20" s="17" t="s">
        <v>449</v>
      </c>
      <c r="J20" s="17" t="s">
        <v>445</v>
      </c>
      <c r="K20" s="17" t="s">
        <v>449</v>
      </c>
      <c r="L20" s="17" t="s">
        <v>445</v>
      </c>
      <c r="M20" s="17" t="s">
        <v>449</v>
      </c>
      <c r="N20" s="17" t="s">
        <v>445</v>
      </c>
      <c r="O20" s="17" t="s">
        <v>449</v>
      </c>
      <c r="P20" s="17" t="s">
        <v>445</v>
      </c>
      <c r="Q20" s="17" t="s">
        <v>449</v>
      </c>
      <c r="R20" s="17" t="s">
        <v>445</v>
      </c>
      <c r="S20" s="17" t="s">
        <v>449</v>
      </c>
      <c r="T20" s="17" t="s">
        <v>445</v>
      </c>
      <c r="U20" s="17" t="s">
        <v>449</v>
      </c>
      <c r="V20" s="8" t="s">
        <v>1111</v>
      </c>
      <c r="W20" s="17">
        <f>IF(H20&gt;0,H20/100,"")</f>
        <v>15</v>
      </c>
      <c r="X20" s="17">
        <f>IF(I20&gt;0,I20/100,"")</f>
        <v>17</v>
      </c>
      <c r="Y20" s="17">
        <f>IF(J20&gt;0,J20/100,"")</f>
        <v>15</v>
      </c>
      <c r="Z20" s="17">
        <f>IF(K20&gt;0,K20/100,"")</f>
        <v>17</v>
      </c>
      <c r="AA20" s="17">
        <f>IF(L20&gt;0,L20/100,"")</f>
        <v>15</v>
      </c>
      <c r="AB20" s="17">
        <f>IF(M20&gt;0,M20/100,"")</f>
        <v>17</v>
      </c>
      <c r="AC20" s="17">
        <f>IF(N20&gt;0,N20/100,"")</f>
        <v>15</v>
      </c>
      <c r="AD20" s="17">
        <f>IF(O20&gt;0,O20/100,"")</f>
        <v>17</v>
      </c>
      <c r="AE20" s="17">
        <f>IF(P20&gt;0,P20/100,"")</f>
        <v>15</v>
      </c>
      <c r="AF20" s="17">
        <f>IF(Q20&gt;0,Q20/100,"")</f>
        <v>17</v>
      </c>
      <c r="AG20" s="17">
        <f>IF(R20&gt;0,R20/100,"")</f>
        <v>15</v>
      </c>
      <c r="AH20" s="17">
        <f>IF(S20&gt;0,S20/100,"")</f>
        <v>17</v>
      </c>
      <c r="AI20" s="17">
        <f>IF(T20&gt;0,T20/100,"")</f>
        <v>15</v>
      </c>
      <c r="AJ20" s="17">
        <f>IF(U20&gt;0,U20/100,"")</f>
        <v>17</v>
      </c>
      <c r="AK20" s="17" t="str">
        <f>IF(H20&gt;0,CONCATENATE(IF(W20&lt;=12,W20,W20-12),IF(OR(W20&lt;12,W20=24),"am","pm"),"-",IF(X20&lt;=12,X20,X20-12),IF(OR(X20&lt;12,X20=24),"am","pm")),"")</f>
        <v>3pm-5pm</v>
      </c>
      <c r="AL20" s="17" t="str">
        <f>IF(J20&gt;0,CONCATENATE(IF(Y20&lt;=12,Y20,Y20-12),IF(OR(Y20&lt;12,Y20=24),"am","pm"),"-",IF(Z20&lt;=12,Z20,Z20-12),IF(OR(Z20&lt;12,Z20=24),"am","pm")),"")</f>
        <v>3pm-5pm</v>
      </c>
      <c r="AM20" s="17" t="str">
        <f>IF(L20&gt;0,CONCATENATE(IF(AA20&lt;=12,AA20,AA20-12),IF(OR(AA20&lt;12,AA20=24),"am","pm"),"-",IF(AB20&lt;=12,AB20,AB20-12),IF(OR(AB20&lt;12,AB20=24),"am","pm")),"")</f>
        <v>3pm-5pm</v>
      </c>
      <c r="AN20" s="17" t="str">
        <f>IF(N20&gt;0,CONCATENATE(IF(AC20&lt;=12,AC20,AC20-12),IF(OR(AC20&lt;12,AC20=24),"am","pm"),"-",IF(AD20&lt;=12,AD20,AD20-12),IF(OR(AD20&lt;12,AD20=24),"am","pm")),"")</f>
        <v>3pm-5pm</v>
      </c>
      <c r="AO20" s="17" t="str">
        <f>IF(P20&gt;0,CONCATENATE(IF(AE20&lt;=12,AE20,AE20-12),IF(OR(AE20&lt;12,AE20=24),"am","pm"),"-",IF(AF20&lt;=12,AF20,AF20-12),IF(OR(AF20&lt;12,AF20=24),"am","pm")),"")</f>
        <v>3pm-5pm</v>
      </c>
      <c r="AP20" s="17" t="str">
        <f>IF(R20&gt;0,CONCATENATE(IF(AG20&lt;=12,AG20,AG20-12),IF(OR(AG20&lt;12,AG20=24),"am","pm"),"-",IF(AH20&lt;=12,AH20,AH20-12),IF(OR(AH20&lt;12,AH20=24),"am","pm")),"")</f>
        <v>3pm-5pm</v>
      </c>
      <c r="AQ20" s="17" t="str">
        <f>IF(T20&gt;0,CONCATENATE(IF(AI20&lt;=12,AI20,AI20-12),IF(OR(AI20&lt;12,AI20=24),"am","pm"),"-",IF(AJ20&lt;=12,AJ20,AJ20-12),IF(OR(AJ20&lt;12,AJ20=24),"am","pm")),"")</f>
        <v>3pm-5pm</v>
      </c>
      <c r="AR20" s="1" t="s">
        <v>664</v>
      </c>
      <c r="AS20" s="17"/>
      <c r="AT20" s="17"/>
      <c r="AU20" s="17"/>
      <c r="AV20" s="4" t="s">
        <v>29</v>
      </c>
      <c r="AW20" s="4" t="s">
        <v>29</v>
      </c>
      <c r="AX20" s="16" t="str">
        <f>CONCATENATE("{
    'name': """,B20,""",
    'area': ","""",C20,""",",
"'hours': {
      'sunday-start':","""",H20,"""",", 'sunday-end':","""",I20,"""",", 'monday-start':","""",J20,"""",", 'monday-end':","""",K20,"""",", 'tuesday-start':","""",L20,"""",", 'tuesday-end':","""",M20,""", 'wednesday-start':","""",N20,""", 'wednesday-end':","""",O20,""", 'thursday-start':","""",P20,""", 'thursday-end':","""",Q20,""", 'friday-start':","""",R20,""", 'friday-end':","""",S20,""", 'saturday-start':","""",T20,""", 'saturday-end':","""",U20,"""","},","  'description': ","""",V20,"""",", 'link':","""",AR20,"""",", 'pricing':","""",E20,"""",",   'phone-number': ","""",F20,"""",", 'address': ","""",G20,"""",", 'other-amenities': [","'",AS20,"','",AT20,"','",AU20,"'","]",", 'has-drink':",AV20,", 'has-food':",AW20,"},")</f>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0" s="17" t="str">
        <f>IF(AS20&gt;0,"&lt;img src=@img/outdoor.png@&gt;","")</f>
        <v/>
      </c>
      <c r="AZ20" s="17" t="str">
        <f>IF(AT20&gt;0,"&lt;img src=@img/pets.png@&gt;","")</f>
        <v/>
      </c>
      <c r="BA20" s="17" t="str">
        <f>IF(AU20="hard","&lt;img src=@img/hard.png@&gt;",IF(AU20="medium","&lt;img src=@img/medium.png@&gt;",IF(AU20="easy","&lt;img src=@img/easy.png@&gt;","")))</f>
        <v/>
      </c>
      <c r="BB20" s="17" t="str">
        <f>IF(AV20="true","&lt;img src=@img/drinkicon.png@&gt;","")</f>
        <v>&lt;img src=@img/drinkicon.png@&gt;</v>
      </c>
      <c r="BC20" s="17" t="str">
        <f>IF(AW20="true","&lt;img src=@img/foodicon.png@&gt;","")</f>
        <v>&lt;img src=@img/foodicon.png@&gt;</v>
      </c>
      <c r="BD20" s="17" t="str">
        <f>CONCATENATE(AY20,AZ20,BA20,BB20,BC20,BK20)</f>
        <v>&lt;img src=@img/drinkicon.png@&gt;&lt;img src=@img/foodicon.png@&gt;</v>
      </c>
      <c r="BE20" s="17" t="str">
        <f>CONCATENATE(IF(AS20&gt;0,"outdoor ",""),IF(AT20&gt;0,"pet ",""),IF(AV20="true","drink ",""),IF(AW20="true","food ",""),AU20," ",E20," ",C20,IF(BJ20=TRUE," kid",""))</f>
        <v>drink food  med capital</v>
      </c>
      <c r="BF20" s="17" t="str">
        <f>IF(C20="highlands","Highlands",IF(C20="Washington","Washington Park",IF(C20="Downtown","Downtown",IF(C20="city","City Park",IF(C20="Uptown","Uptown",IF(C20="capital","Capital Hill",IF(C20="Ballpark","Ballpark",IF(C20="LoDo","LoDo",IF(C20="ranch","Highlands Ranch",IF(C20="five","Five Points",IF(C20="stapleton","Stapleton",IF(C20="Cherry","Cherry Creek",IF(C20="dtc","DTC",IF(C20="Baker","Baker",IF(C20="Lakewood","Lakewood",IF(C20="Westminster","Westminster",IF(C20="lowery","Lowery",IF(C20="meadows","Park Meadows",IF(C20="larimer","Larimer Square",IF(C20="RiNo","RiNo",IF(C20="aurora","Aurora","")))))))))))))))))))))</f>
        <v>Capital Hill</v>
      </c>
      <c r="BG20" s="17">
        <v>39.737243999999997</v>
      </c>
      <c r="BH20" s="17">
        <v>-104.97963799999999</v>
      </c>
      <c r="BI20" s="17" t="str">
        <f>CONCATENATE("[",BG20,",",BH20,"],")</f>
        <v>[39.737244,-104.979638],</v>
      </c>
      <c r="BJ20" s="17"/>
      <c r="BK20" s="17" t="str">
        <f>IF(BJ20&gt;0,"&lt;img src=@img/kidicon.png@&gt;","")</f>
        <v/>
      </c>
      <c r="BL20" s="7"/>
    </row>
    <row r="21" spans="2:64" ht="18.75" customHeight="1">
      <c r="B21" s="8" t="s">
        <v>65</v>
      </c>
      <c r="C21" s="8" t="s">
        <v>655</v>
      </c>
      <c r="D21" s="8"/>
      <c r="E21" s="17" t="s">
        <v>1107</v>
      </c>
      <c r="F21" s="8"/>
      <c r="G21" s="17" t="s">
        <v>473</v>
      </c>
      <c r="H21" s="8" t="s">
        <v>445</v>
      </c>
      <c r="I21" s="8" t="s">
        <v>448</v>
      </c>
      <c r="J21" s="8" t="s">
        <v>445</v>
      </c>
      <c r="K21" s="8" t="s">
        <v>448</v>
      </c>
      <c r="L21" s="8" t="s">
        <v>445</v>
      </c>
      <c r="M21" s="8" t="s">
        <v>448</v>
      </c>
      <c r="N21" s="8" t="s">
        <v>445</v>
      </c>
      <c r="O21" s="8" t="s">
        <v>448</v>
      </c>
      <c r="P21" s="8" t="s">
        <v>445</v>
      </c>
      <c r="Q21" s="8" t="s">
        <v>448</v>
      </c>
      <c r="R21" s="8" t="s">
        <v>445</v>
      </c>
      <c r="S21" s="8" t="s">
        <v>448</v>
      </c>
      <c r="T21" s="8" t="s">
        <v>445</v>
      </c>
      <c r="U21" s="8" t="s">
        <v>448</v>
      </c>
      <c r="V21" s="8" t="s">
        <v>307</v>
      </c>
      <c r="W21" s="17">
        <f>IF(H21&gt;0,H21/100,"")</f>
        <v>15</v>
      </c>
      <c r="X21" s="17">
        <f>IF(I21&gt;0,I21/100,"")</f>
        <v>19</v>
      </c>
      <c r="Y21" s="17">
        <f>IF(J21&gt;0,J21/100,"")</f>
        <v>15</v>
      </c>
      <c r="Z21" s="17">
        <f>IF(K21&gt;0,K21/100,"")</f>
        <v>19</v>
      </c>
      <c r="AA21" s="17">
        <f>IF(L21&gt;0,L21/100,"")</f>
        <v>15</v>
      </c>
      <c r="AB21" s="17">
        <f>IF(M21&gt;0,M21/100,"")</f>
        <v>19</v>
      </c>
      <c r="AC21" s="17">
        <f>IF(N21&gt;0,N21/100,"")</f>
        <v>15</v>
      </c>
      <c r="AD21" s="17">
        <f>IF(O21&gt;0,O21/100,"")</f>
        <v>19</v>
      </c>
      <c r="AE21" s="17">
        <f>IF(P21&gt;0,P21/100,"")</f>
        <v>15</v>
      </c>
      <c r="AF21" s="17">
        <f>IF(Q21&gt;0,Q21/100,"")</f>
        <v>19</v>
      </c>
      <c r="AG21" s="17">
        <f>IF(R21&gt;0,R21/100,"")</f>
        <v>15</v>
      </c>
      <c r="AH21" s="17">
        <f>IF(S21&gt;0,S21/100,"")</f>
        <v>19</v>
      </c>
      <c r="AI21" s="17">
        <f>IF(T21&gt;0,T21/100,"")</f>
        <v>15</v>
      </c>
      <c r="AJ21" s="17">
        <f>IF(U21&gt;0,U21/100,"")</f>
        <v>19</v>
      </c>
      <c r="AK21" s="17" t="str">
        <f>IF(H21&gt;0,CONCATENATE(IF(W21&lt;=12,W21,W21-12),IF(OR(W21&lt;12,W21=24),"am","pm"),"-",IF(X21&lt;=12,X21,X21-12),IF(OR(X21&lt;12,X21=24),"am","pm")),"")</f>
        <v>3pm-7pm</v>
      </c>
      <c r="AL21" s="17" t="str">
        <f>IF(J21&gt;0,CONCATENATE(IF(Y21&lt;=12,Y21,Y21-12),IF(OR(Y21&lt;12,Y21=24),"am","pm"),"-",IF(Z21&lt;=12,Z21,Z21-12),IF(OR(Z21&lt;12,Z21=24),"am","pm")),"")</f>
        <v>3pm-7pm</v>
      </c>
      <c r="AM21" s="17" t="str">
        <f>IF(L21&gt;0,CONCATENATE(IF(AA21&lt;=12,AA21,AA21-12),IF(OR(AA21&lt;12,AA21=24),"am","pm"),"-",IF(AB21&lt;=12,AB21,AB21-12),IF(OR(AB21&lt;12,AB21=24),"am","pm")),"")</f>
        <v>3pm-7pm</v>
      </c>
      <c r="AN21" s="17" t="str">
        <f>IF(N21&gt;0,CONCATENATE(IF(AC21&lt;=12,AC21,AC21-12),IF(OR(AC21&lt;12,AC21=24),"am","pm"),"-",IF(AD21&lt;=12,AD21,AD21-12),IF(OR(AD21&lt;12,AD21=24),"am","pm")),"")</f>
        <v>3pm-7pm</v>
      </c>
      <c r="AO21" s="17" t="str">
        <f>IF(P21&gt;0,CONCATENATE(IF(AE21&lt;=12,AE21,AE21-12),IF(OR(AE21&lt;12,AE21=24),"am","pm"),"-",IF(AF21&lt;=12,AF21,AF21-12),IF(OR(AF21&lt;12,AF21=24),"am","pm")),"")</f>
        <v>3pm-7pm</v>
      </c>
      <c r="AP21" s="17" t="str">
        <f>IF(R21&gt;0,CONCATENATE(IF(AG21&lt;=12,AG21,AG21-12),IF(OR(AG21&lt;12,AG21=24),"am","pm"),"-",IF(AH21&lt;=12,AH21,AH21-12),IF(OR(AH21&lt;12,AH21=24),"am","pm")),"")</f>
        <v>3pm-7pm</v>
      </c>
      <c r="AQ21" s="17" t="str">
        <f>IF(T21&gt;0,CONCATENATE(IF(AI21&lt;=12,AI21,AI21-12),IF(OR(AI21&lt;12,AI21=24),"am","pm"),"-",IF(AJ21&lt;=12,AJ21,AJ21-12),IF(OR(AJ21&lt;12,AJ21=24),"am","pm")),"")</f>
        <v>3pm-7pm</v>
      </c>
      <c r="AR21" s="10" t="s">
        <v>665</v>
      </c>
      <c r="AS21" s="8"/>
      <c r="AT21" s="8"/>
      <c r="AU21" s="8"/>
      <c r="AV21" s="11" t="s">
        <v>29</v>
      </c>
      <c r="AW21" s="11" t="s">
        <v>30</v>
      </c>
      <c r="AX21" s="16" t="str">
        <f>CONCATENATE("{
    'name': """,B21,""",
    'area': ","""",C21,""",",
"'hours': {
      'sunday-start':","""",H21,"""",", 'sunday-end':","""",I21,"""",", 'monday-start':","""",J21,"""",", 'monday-end':","""",K21,"""",", 'tuesday-start':","""",L21,"""",", 'tuesday-end':","""",M21,""", 'wednesday-start':","""",N21,""", 'wednesday-end':","""",O21,""", 'thursday-start':","""",P21,""", 'thursday-end':","""",Q21,""", 'friday-start':","""",R21,""", 'friday-end':","""",S21,""", 'saturday-start':","""",T21,""", 'saturday-end':","""",U21,"""","},","  'description': ","""",V21,"""",", 'link':","""",AR21,"""",", 'pricing':","""",E21,"""",",   'phone-number': ","""",F21,"""",", 'address': ","""",G21,"""",", 'other-amenities': [","'",AS21,"','",AT21,"','",AU21,"'","]",", 'has-drink':",AV21,", 'has-food':",AW21,"},")</f>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1" s="17" t="str">
        <f>IF(AS21&gt;0,"&lt;img src=@img/outdoor.png@&gt;","")</f>
        <v/>
      </c>
      <c r="AZ21" s="17" t="str">
        <f>IF(AT21&gt;0,"&lt;img src=@img/pets.png@&gt;","")</f>
        <v/>
      </c>
      <c r="BA21" s="17" t="str">
        <f>IF(AU21="hard","&lt;img src=@img/hard.png@&gt;",IF(AU21="medium","&lt;img src=@img/medium.png@&gt;",IF(AU21="easy","&lt;img src=@img/easy.png@&gt;","")))</f>
        <v/>
      </c>
      <c r="BB21" s="17" t="str">
        <f>IF(AV21="true","&lt;img src=@img/drinkicon.png@&gt;","")</f>
        <v>&lt;img src=@img/drinkicon.png@&gt;</v>
      </c>
      <c r="BC21" s="17" t="str">
        <f>IF(AW21="true","&lt;img src=@img/foodicon.png@&gt;","")</f>
        <v/>
      </c>
      <c r="BD21" s="17" t="str">
        <f>CONCATENATE(AY21,AZ21,BA21,BB21,BC21,BK21)</f>
        <v>&lt;img src=@img/drinkicon.png@&gt;</v>
      </c>
      <c r="BE21" s="17" t="str">
        <f>CONCATENATE(IF(AS21&gt;0,"outdoor ",""),IF(AT21&gt;0,"pet ",""),IF(AV21="true","drink ",""),IF(AW21="true","food ",""),AU21," ",E21," ",C21,IF(BJ21=TRUE," kid",""))</f>
        <v>drink  low city</v>
      </c>
      <c r="BF21" s="17" t="str">
        <f>IF(C21="highlands","Highlands",IF(C21="Washington","Washington Park",IF(C21="Downtown","Downtown",IF(C21="city","City Park",IF(C21="Uptown","Uptown",IF(C21="capital","Capital Hill",IF(C21="Ballpark","Ballpark",IF(C21="LoDo","LoDo",IF(C21="ranch","Highlands Ranch",IF(C21="five","Five Points",IF(C21="stapleton","Stapleton",IF(C21="Cherry","Cherry Creek",IF(C21="dtc","DTC",IF(C21="Baker","Baker",IF(C21="Lakewood","Lakewood",IF(C21="Westminster","Westminster",IF(C21="lowery","Lowery",IF(C21="meadows","Park Meadows",IF(C21="larimer","Larimer Square",IF(C21="RiNo","RiNo",IF(C21="aurora","Aurora","")))))))))))))))))))))</f>
        <v>City Park</v>
      </c>
      <c r="BG21" s="17">
        <v>39.729456999999996</v>
      </c>
      <c r="BH21" s="17">
        <v>-104.940943</v>
      </c>
      <c r="BI21" s="17" t="str">
        <f>CONCATENATE("[",BG21,",",BH21,"],")</f>
        <v>[39.729457,-104.940943],</v>
      </c>
      <c r="BJ21" s="17"/>
      <c r="BK21" s="17" t="str">
        <f>IF(BJ21&gt;0,"&lt;img src=@img/kidicon.png@&gt;","")</f>
        <v/>
      </c>
      <c r="BL21" s="7"/>
    </row>
    <row r="22" spans="2:64" ht="18.75" customHeight="1">
      <c r="B22" t="s">
        <v>66</v>
      </c>
      <c r="C22" s="17" t="s">
        <v>858</v>
      </c>
      <c r="E22" s="17" t="s">
        <v>1105</v>
      </c>
      <c r="G22" s="17" t="s">
        <v>474</v>
      </c>
      <c r="H22" t="s">
        <v>445</v>
      </c>
      <c r="I22" t="s">
        <v>450</v>
      </c>
      <c r="J22" t="s">
        <v>445</v>
      </c>
      <c r="K22" t="s">
        <v>450</v>
      </c>
      <c r="L22" t="s">
        <v>445</v>
      </c>
      <c r="M22" t="s">
        <v>450</v>
      </c>
      <c r="N22" t="s">
        <v>445</v>
      </c>
      <c r="O22" t="s">
        <v>450</v>
      </c>
      <c r="P22" t="s">
        <v>445</v>
      </c>
      <c r="Q22" t="s">
        <v>450</v>
      </c>
      <c r="R22" t="s">
        <v>445</v>
      </c>
      <c r="S22" t="s">
        <v>450</v>
      </c>
      <c r="T22" t="s">
        <v>445</v>
      </c>
      <c r="U22" t="s">
        <v>450</v>
      </c>
      <c r="V22" s="8" t="s">
        <v>308</v>
      </c>
      <c r="W22" s="17">
        <f>IF(H22&gt;0,H22/100,"")</f>
        <v>15</v>
      </c>
      <c r="X22" s="17">
        <f>IF(I22&gt;0,I22/100,"")</f>
        <v>17.3</v>
      </c>
      <c r="Y22" s="17">
        <f>IF(J22&gt;0,J22/100,"")</f>
        <v>15</v>
      </c>
      <c r="Z22" s="17">
        <f>IF(K22&gt;0,K22/100,"")</f>
        <v>17.3</v>
      </c>
      <c r="AA22" s="17">
        <f>IF(L22&gt;0,L22/100,"")</f>
        <v>15</v>
      </c>
      <c r="AB22" s="17">
        <f>IF(M22&gt;0,M22/100,"")</f>
        <v>17.3</v>
      </c>
      <c r="AC22" s="17">
        <f>IF(N22&gt;0,N22/100,"")</f>
        <v>15</v>
      </c>
      <c r="AD22" s="17">
        <f>IF(O22&gt;0,O22/100,"")</f>
        <v>17.3</v>
      </c>
      <c r="AE22" s="17">
        <f>IF(P22&gt;0,P22/100,"")</f>
        <v>15</v>
      </c>
      <c r="AF22" s="17">
        <f>IF(Q22&gt;0,Q22/100,"")</f>
        <v>17.3</v>
      </c>
      <c r="AG22" s="17">
        <f>IF(R22&gt;0,R22/100,"")</f>
        <v>15</v>
      </c>
      <c r="AH22" s="17">
        <f>IF(S22&gt;0,S22/100,"")</f>
        <v>17.3</v>
      </c>
      <c r="AI22" s="17">
        <f>IF(T22&gt;0,T22/100,"")</f>
        <v>15</v>
      </c>
      <c r="AJ22" s="17">
        <f>IF(U22&gt;0,U22/100,"")</f>
        <v>17.3</v>
      </c>
      <c r="AK22" s="17" t="str">
        <f>IF(H22&gt;0,CONCATENATE(IF(W22&lt;=12,W22,W22-12),IF(OR(W22&lt;12,W22=24),"am","pm"),"-",IF(X22&lt;=12,X22,X22-12),IF(OR(X22&lt;12,X22=24),"am","pm")),"")</f>
        <v>3pm-5.3pm</v>
      </c>
      <c r="AL22" s="17" t="str">
        <f>IF(J22&gt;0,CONCATENATE(IF(Y22&lt;=12,Y22,Y22-12),IF(OR(Y22&lt;12,Y22=24),"am","pm"),"-",IF(Z22&lt;=12,Z22,Z22-12),IF(OR(Z22&lt;12,Z22=24),"am","pm")),"")</f>
        <v>3pm-5.3pm</v>
      </c>
      <c r="AM22" s="17" t="str">
        <f>IF(L22&gt;0,CONCATENATE(IF(AA22&lt;=12,AA22,AA22-12),IF(OR(AA22&lt;12,AA22=24),"am","pm"),"-",IF(AB22&lt;=12,AB22,AB22-12),IF(OR(AB22&lt;12,AB22=24),"am","pm")),"")</f>
        <v>3pm-5.3pm</v>
      </c>
      <c r="AN22" s="17" t="str">
        <f>IF(N22&gt;0,CONCATENATE(IF(AC22&lt;=12,AC22,AC22-12),IF(OR(AC22&lt;12,AC22=24),"am","pm"),"-",IF(AD22&lt;=12,AD22,AD22-12),IF(OR(AD22&lt;12,AD22=24),"am","pm")),"")</f>
        <v>3pm-5.3pm</v>
      </c>
      <c r="AO22" s="17" t="str">
        <f>IF(P22&gt;0,CONCATENATE(IF(AE22&lt;=12,AE22,AE22-12),IF(OR(AE22&lt;12,AE22=24),"am","pm"),"-",IF(AF22&lt;=12,AF22,AF22-12),IF(OR(AF22&lt;12,AF22=24),"am","pm")),"")</f>
        <v>3pm-5.3pm</v>
      </c>
      <c r="AP22" s="17" t="str">
        <f>IF(R22&gt;0,CONCATENATE(IF(AG22&lt;=12,AG22,AG22-12),IF(OR(AG22&lt;12,AG22=24),"am","pm"),"-",IF(AH22&lt;=12,AH22,AH22-12),IF(OR(AH22&lt;12,AH22=24),"am","pm")),"")</f>
        <v>3pm-5.3pm</v>
      </c>
      <c r="AQ22" s="17" t="str">
        <f>IF(T22&gt;0,CONCATENATE(IF(AI22&lt;=12,AI22,AI22-12),IF(OR(AI22&lt;12,AI22=24),"am","pm"),"-",IF(AJ22&lt;=12,AJ22,AJ22-12),IF(OR(AJ22&lt;12,AJ22=24),"am","pm")),"")</f>
        <v>3pm-5.3pm</v>
      </c>
      <c r="AR22" s="1" t="s">
        <v>666</v>
      </c>
      <c r="AV22" s="4" t="s">
        <v>29</v>
      </c>
      <c r="AW22" s="4" t="s">
        <v>29</v>
      </c>
      <c r="AX22" s="16" t="str">
        <f>CONCATENATE("{
    'name': """,B22,""",
    'area': ","""",C22,""",",
"'hours': {
      'sunday-start':","""",H22,"""",", 'sunday-end':","""",I22,"""",", 'monday-start':","""",J22,"""",", 'monday-end':","""",K22,"""",", 'tuesday-start':","""",L22,"""",", 'tuesday-end':","""",M22,""", 'wednesday-start':","""",N22,""", 'wednesday-end':","""",O22,""", 'thursday-start':","""",P22,""", 'thursday-end':","""",Q22,""", 'friday-start':","""",R22,""", 'friday-end':","""",S22,""", 'saturday-start':","""",T22,""", 'saturday-end':","""",U22,"""","},","  'description': ","""",V22,"""",", 'link':","""",AR22,"""",", 'pricing':","""",E22,"""",",   'phone-number': ","""",F22,"""",", 'address': ","""",G22,"""",", 'other-amenities': [","'",AS22,"','",AT22,"','",AU22,"'","]",", 'has-drink':",AV22,", 'has-food':",AW22,"},")</f>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2" s="17" t="str">
        <f>IF(AS22&gt;0,"&lt;img src=@img/outdoor.png@&gt;","")</f>
        <v/>
      </c>
      <c r="AZ22" s="17" t="str">
        <f>IF(AT22&gt;0,"&lt;img src=@img/pets.png@&gt;","")</f>
        <v/>
      </c>
      <c r="BA22" s="17" t="str">
        <f>IF(AU22="hard","&lt;img src=@img/hard.png@&gt;",IF(AU22="medium","&lt;img src=@img/medium.png@&gt;",IF(AU22="easy","&lt;img src=@img/easy.png@&gt;","")))</f>
        <v/>
      </c>
      <c r="BB22" s="17" t="str">
        <f>IF(AV22="true","&lt;img src=@img/drinkicon.png@&gt;","")</f>
        <v>&lt;img src=@img/drinkicon.png@&gt;</v>
      </c>
      <c r="BC22" s="17" t="str">
        <f>IF(AW22="true","&lt;img src=@img/foodicon.png@&gt;","")</f>
        <v>&lt;img src=@img/foodicon.png@&gt;</v>
      </c>
      <c r="BD22" s="17" t="str">
        <f>CONCATENATE(AY22,AZ22,BA22,BB22,BC22,BK22)</f>
        <v>&lt;img src=@img/drinkicon.png@&gt;&lt;img src=@img/foodicon.png@&gt;</v>
      </c>
      <c r="BE22" s="17" t="str">
        <f>CONCATENATE(IF(AS22&gt;0,"outdoor ",""),IF(AT22&gt;0,"pet ",""),IF(AV22="true","drink ",""),IF(AW22="true","food ",""),AU22," ",E22," ",C22,IF(BJ22=TRUE," kid",""))</f>
        <v>drink food  med highlands</v>
      </c>
      <c r="BF22" s="17" t="str">
        <f>IF(C22="highlands","Highlands",IF(C22="Washington","Washington Park",IF(C22="Downtown","Downtown",IF(C22="city","City Park",IF(C22="Uptown","Uptown",IF(C22="capital","Capital Hill",IF(C22="Ballpark","Ballpark",IF(C22="LoDo","LoDo",IF(C22="ranch","Highlands Ranch",IF(C22="five","Five Points",IF(C22="stapleton","Stapleton",IF(C22="Cherry","Cherry Creek",IF(C22="dtc","DTC",IF(C22="Baker","Baker",IF(C22="Lakewood","Lakewood",IF(C22="Westminster","Westminster",IF(C22="lowery","Lowery",IF(C22="meadows","Park Meadows",IF(C22="larimer","Larimer Square",IF(C22="RiNo","RiNo",IF(C22="aurora","Aurora","")))))))))))))))))))))</f>
        <v>Highlands</v>
      </c>
      <c r="BG22" s="17">
        <v>39.762216000000002</v>
      </c>
      <c r="BH22" s="17">
        <v>-105.013485</v>
      </c>
      <c r="BI22" s="17" t="str">
        <f>CONCATENATE("[",BG22,",",BH22,"],")</f>
        <v>[39.762216,-105.013485],</v>
      </c>
      <c r="BJ22" s="17"/>
      <c r="BK22" s="17" t="str">
        <f>IF(BJ22&gt;0,"&lt;img src=@img/kidicon.png@&gt;","")</f>
        <v/>
      </c>
      <c r="BL22" s="7"/>
    </row>
    <row r="23" spans="2:64" ht="18.75" customHeight="1">
      <c r="B23" t="s">
        <v>933</v>
      </c>
      <c r="C23" t="s">
        <v>276</v>
      </c>
      <c r="E23" s="17" t="s">
        <v>1105</v>
      </c>
      <c r="G23" s="16" t="s">
        <v>934</v>
      </c>
      <c r="L23">
        <v>1600</v>
      </c>
      <c r="M23">
        <v>1800</v>
      </c>
      <c r="N23">
        <v>1600</v>
      </c>
      <c r="O23">
        <v>1800</v>
      </c>
      <c r="P23">
        <v>1600</v>
      </c>
      <c r="Q23">
        <v>1800</v>
      </c>
      <c r="R23">
        <v>1600</v>
      </c>
      <c r="S23">
        <v>1800</v>
      </c>
      <c r="T23">
        <v>1600</v>
      </c>
      <c r="U23">
        <v>1800</v>
      </c>
      <c r="V23" s="8" t="s">
        <v>1046</v>
      </c>
      <c r="W23" s="17" t="str">
        <f>IF(H23&gt;0,H23/100,"")</f>
        <v/>
      </c>
      <c r="X23" s="17" t="str">
        <f>IF(I23&gt;0,I23/100,"")</f>
        <v/>
      </c>
      <c r="Y23" s="17" t="str">
        <f>IF(J23&gt;0,J23/100,"")</f>
        <v/>
      </c>
      <c r="Z23" s="17" t="str">
        <f>IF(K23&gt;0,K23/100,"")</f>
        <v/>
      </c>
      <c r="AA23" s="17">
        <f>IF(L23&gt;0,L23/100,"")</f>
        <v>16</v>
      </c>
      <c r="AB23" s="17">
        <f>IF(M23&gt;0,M23/100,"")</f>
        <v>18</v>
      </c>
      <c r="AC23" s="17">
        <f>IF(N23&gt;0,N23/100,"")</f>
        <v>16</v>
      </c>
      <c r="AD23" s="17">
        <f>IF(O23&gt;0,O23/100,"")</f>
        <v>18</v>
      </c>
      <c r="AE23" s="17">
        <f>IF(P23&gt;0,P23/100,"")</f>
        <v>16</v>
      </c>
      <c r="AF23" s="17">
        <f>IF(Q23&gt;0,Q23/100,"")</f>
        <v>18</v>
      </c>
      <c r="AG23" s="17">
        <f>IF(R23&gt;0,R23/100,"")</f>
        <v>16</v>
      </c>
      <c r="AH23" s="17">
        <f>IF(S23&gt;0,S23/100,"")</f>
        <v>18</v>
      </c>
      <c r="AI23" s="17">
        <f>IF(T23&gt;0,T23/100,"")</f>
        <v>16</v>
      </c>
      <c r="AJ23" s="17">
        <f>IF(U23&gt;0,U23/100,"")</f>
        <v>18</v>
      </c>
      <c r="AK23" s="17" t="str">
        <f>IF(H23&gt;0,CONCATENATE(IF(W23&lt;=12,W23,W23-12),IF(OR(W23&lt;12,W23=24),"am","pm"),"-",IF(X23&lt;=12,X23,X23-12),IF(OR(X23&lt;12,X23=24),"am","pm")),"")</f>
        <v/>
      </c>
      <c r="AL23" s="17" t="str">
        <f>IF(J23&gt;0,CONCATENATE(IF(Y23&lt;=12,Y23,Y23-12),IF(OR(Y23&lt;12,Y23=24),"am","pm"),"-",IF(Z23&lt;=12,Z23,Z23-12),IF(OR(Z23&lt;12,Z23=24),"am","pm")),"")</f>
        <v/>
      </c>
      <c r="AM23" s="17" t="str">
        <f>IF(L23&gt;0,CONCATENATE(IF(AA23&lt;=12,AA23,AA23-12),IF(OR(AA23&lt;12,AA23=24),"am","pm"),"-",IF(AB23&lt;=12,AB23,AB23-12),IF(OR(AB23&lt;12,AB23=24),"am","pm")),"")</f>
        <v>4pm-6pm</v>
      </c>
      <c r="AN23" s="17" t="str">
        <f>IF(N23&gt;0,CONCATENATE(IF(AC23&lt;=12,AC23,AC23-12),IF(OR(AC23&lt;12,AC23=24),"am","pm"),"-",IF(AD23&lt;=12,AD23,AD23-12),IF(OR(AD23&lt;12,AD23=24),"am","pm")),"")</f>
        <v>4pm-6pm</v>
      </c>
      <c r="AO23" s="17" t="str">
        <f>IF(P23&gt;0,CONCATENATE(IF(AE23&lt;=12,AE23,AE23-12),IF(OR(AE23&lt;12,AE23=24),"am","pm"),"-",IF(AF23&lt;=12,AF23,AF23-12),IF(OR(AF23&lt;12,AF23=24),"am","pm")),"")</f>
        <v>4pm-6pm</v>
      </c>
      <c r="AP23" s="17" t="str">
        <f>IF(R23&gt;0,CONCATENATE(IF(AG23&lt;=12,AG23,AG23-12),IF(OR(AG23&lt;12,AG23=24),"am","pm"),"-",IF(AH23&lt;=12,AH23,AH23-12),IF(OR(AH23&lt;12,AH23=24),"am","pm")),"")</f>
        <v>4pm-6pm</v>
      </c>
      <c r="AQ23" s="17" t="str">
        <f>IF(T23&gt;0,CONCATENATE(IF(AI23&lt;=12,AI23,AI23-12),IF(OR(AI23&lt;12,AI23=24),"am","pm"),"-",IF(AJ23&lt;=12,AJ23,AJ23-12),IF(OR(AJ23&lt;12,AJ23=24),"am","pm")),"")</f>
        <v>4pm-6pm</v>
      </c>
      <c r="AR23" s="17" t="s">
        <v>1045</v>
      </c>
      <c r="AV23" s="4" t="s">
        <v>29</v>
      </c>
      <c r="AW23" s="4" t="s">
        <v>29</v>
      </c>
      <c r="AX23" s="16" t="str">
        <f>CONCATENATE("{
    'name': """,B23,""",
    'area': ","""",C23,""",",
"'hours': {
      'sunday-start':","""",H23,"""",", 'sunday-end':","""",I23,"""",", 'monday-start':","""",J23,"""",", 'monday-end':","""",K23,"""",", 'tuesday-start':","""",L23,"""",", 'tuesday-end':","""",M23,""", 'wednesday-start':","""",N23,""", 'wednesday-end':","""",O23,""", 'thursday-start':","""",P23,""", 'thursday-end':","""",Q23,""", 'friday-start':","""",R23,""", 'friday-end':","""",S23,""", 'saturday-start':","""",T23,""", 'saturday-end':","""",U23,"""","},","  'description': ","""",V23,"""",", 'link':","""",AR23,"""",", 'pricing':","""",E23,"""",",   'phone-number': ","""",F23,"""",", 'address': ","""",G23,"""",", 'other-amenities': [","'",AS23,"','",AT23,"','",AU23,"'","]",", 'has-drink':",AV23,", 'has-food':",AW23,"},")</f>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3" s="17" t="str">
        <f>IF(AS23&gt;0,"&lt;img src=@img/outdoor.png@&gt;","")</f>
        <v/>
      </c>
      <c r="AZ23" s="17" t="str">
        <f>IF(AT23&gt;0,"&lt;img src=@img/pets.png@&gt;","")</f>
        <v/>
      </c>
      <c r="BA23" s="17" t="str">
        <f>IF(AU23="hard","&lt;img src=@img/hard.png@&gt;",IF(AU23="medium","&lt;img src=@img/medium.png@&gt;",IF(AU23="easy","&lt;img src=@img/easy.png@&gt;","")))</f>
        <v/>
      </c>
      <c r="BB23" s="17" t="str">
        <f>IF(AV23="true","&lt;img src=@img/drinkicon.png@&gt;","")</f>
        <v>&lt;img src=@img/drinkicon.png@&gt;</v>
      </c>
      <c r="BC23" s="17" t="str">
        <f>IF(AW23="true","&lt;img src=@img/foodicon.png@&gt;","")</f>
        <v>&lt;img src=@img/foodicon.png@&gt;</v>
      </c>
      <c r="BD23" s="17" t="str">
        <f>CONCATENATE(AY23,AZ23,BA23,BB23,BC23,BK23)</f>
        <v>&lt;img src=@img/drinkicon.png@&gt;&lt;img src=@img/foodicon.png@&gt;</v>
      </c>
      <c r="BE23" s="17" t="str">
        <f>CONCATENATE(IF(AS23&gt;0,"outdoor ",""),IF(AT23&gt;0,"pet ",""),IF(AV23="true","drink ",""),IF(AW23="true","food ",""),AU23," ",E23," ",C23,IF(BJ23=TRUE," kid",""))</f>
        <v>drink food  med RiNo</v>
      </c>
      <c r="BF23" s="17" t="str">
        <f>IF(C23="highlands","Highlands",IF(C23="Washington","Washington Park",IF(C23="Downtown","Downtown",IF(C23="city","City Park",IF(C23="Uptown","Uptown",IF(C23="capital","Capital Hill",IF(C23="Ballpark","Ballpark",IF(C23="LoDo","LoDo",IF(C23="ranch","Highlands Ranch",IF(C23="five","Five Points",IF(C23="stapleton","Stapleton",IF(C23="Cherry","Cherry Creek",IF(C23="dtc","DTC",IF(C23="Baker","Baker",IF(C23="Lakewood","Lakewood",IF(C23="Westminster","Westminster",IF(C23="lowery","Lowery",IF(C23="meadows","Park Meadows",IF(C23="larimer","Larimer Square",IF(C23="RiNo","RiNo",IF(C23="aurora","Aurora","")))))))))))))))))))))</f>
        <v>RiNo</v>
      </c>
      <c r="BG23" s="17">
        <v>39.763458</v>
      </c>
      <c r="BH23" s="17">
        <v>-104.978577</v>
      </c>
      <c r="BI23" s="17" t="str">
        <f>CONCATENATE("[",BG23,",",BH23,"],")</f>
        <v>[39.763458,-104.978577],</v>
      </c>
      <c r="BJ23" s="17"/>
      <c r="BK23" s="17" t="str">
        <f>IF(BJ23&gt;0,"&lt;img src=@img/kidicon.png@&gt;","")</f>
        <v/>
      </c>
      <c r="BL23" s="17"/>
    </row>
    <row r="24" spans="2:64" ht="18.75" customHeight="1">
      <c r="B24" t="s">
        <v>953</v>
      </c>
      <c r="C24" t="s">
        <v>860</v>
      </c>
      <c r="E24" s="17" t="s">
        <v>1105</v>
      </c>
      <c r="G24" s="16" t="s">
        <v>954</v>
      </c>
      <c r="J24">
        <v>1600</v>
      </c>
      <c r="K24">
        <v>1900</v>
      </c>
      <c r="L24">
        <v>1600</v>
      </c>
      <c r="M24">
        <v>1900</v>
      </c>
      <c r="N24">
        <v>1600</v>
      </c>
      <c r="O24">
        <v>1900</v>
      </c>
      <c r="P24">
        <v>1600</v>
      </c>
      <c r="Q24">
        <v>1900</v>
      </c>
      <c r="R24">
        <v>1600</v>
      </c>
      <c r="S24">
        <v>1900</v>
      </c>
      <c r="V24" s="8" t="s">
        <v>1059</v>
      </c>
      <c r="W24" s="17" t="str">
        <f>IF(H24&gt;0,H24/100,"")</f>
        <v/>
      </c>
      <c r="X24" s="17" t="str">
        <f>IF(I24&gt;0,I24/100,"")</f>
        <v/>
      </c>
      <c r="Y24" s="17">
        <f>IF(J24&gt;0,J24/100,"")</f>
        <v>16</v>
      </c>
      <c r="Z24" s="17">
        <f>IF(K24&gt;0,K24/100,"")</f>
        <v>19</v>
      </c>
      <c r="AA24" s="17">
        <f>IF(L24&gt;0,L24/100,"")</f>
        <v>16</v>
      </c>
      <c r="AB24" s="17">
        <f>IF(M24&gt;0,M24/100,"")</f>
        <v>19</v>
      </c>
      <c r="AC24" s="17">
        <f>IF(N24&gt;0,N24/100,"")</f>
        <v>16</v>
      </c>
      <c r="AD24" s="17">
        <f>IF(O24&gt;0,O24/100,"")</f>
        <v>19</v>
      </c>
      <c r="AE24" s="17">
        <f>IF(P24&gt;0,P24/100,"")</f>
        <v>16</v>
      </c>
      <c r="AF24" s="17">
        <f>IF(Q24&gt;0,Q24/100,"")</f>
        <v>19</v>
      </c>
      <c r="AG24" s="17">
        <f>IF(R24&gt;0,R24/100,"")</f>
        <v>16</v>
      </c>
      <c r="AH24" s="17">
        <f>IF(S24&gt;0,S24/100,"")</f>
        <v>19</v>
      </c>
      <c r="AI24" s="17" t="str">
        <f>IF(T24&gt;0,T24/100,"")</f>
        <v/>
      </c>
      <c r="AJ24" s="17" t="str">
        <f>IF(U24&gt;0,U24/100,"")</f>
        <v/>
      </c>
      <c r="AK24" s="17" t="str">
        <f>IF(H24&gt;0,CONCATENATE(IF(W24&lt;=12,W24,W24-12),IF(OR(W24&lt;12,W24=24),"am","pm"),"-",IF(X24&lt;=12,X24,X24-12),IF(OR(X24&lt;12,X24=24),"am","pm")),"")</f>
        <v/>
      </c>
      <c r="AL24" s="17" t="str">
        <f>IF(J24&gt;0,CONCATENATE(IF(Y24&lt;=12,Y24,Y24-12),IF(OR(Y24&lt;12,Y24=24),"am","pm"),"-",IF(Z24&lt;=12,Z24,Z24-12),IF(OR(Z24&lt;12,Z24=24),"am","pm")),"")</f>
        <v>4pm-7pm</v>
      </c>
      <c r="AM24" s="17" t="str">
        <f>IF(L24&gt;0,CONCATENATE(IF(AA24&lt;=12,AA24,AA24-12),IF(OR(AA24&lt;12,AA24=24),"am","pm"),"-",IF(AB24&lt;=12,AB24,AB24-12),IF(OR(AB24&lt;12,AB24=24),"am","pm")),"")</f>
        <v>4pm-7pm</v>
      </c>
      <c r="AN24" s="17" t="str">
        <f>IF(N24&gt;0,CONCATENATE(IF(AC24&lt;=12,AC24,AC24-12),IF(OR(AC24&lt;12,AC24=24),"am","pm"),"-",IF(AD24&lt;=12,AD24,AD24-12),IF(OR(AD24&lt;12,AD24=24),"am","pm")),"")</f>
        <v>4pm-7pm</v>
      </c>
      <c r="AO24" s="17" t="str">
        <f>IF(P24&gt;0,CONCATENATE(IF(AE24&lt;=12,AE24,AE24-12),IF(OR(AE24&lt;12,AE24=24),"am","pm"),"-",IF(AF24&lt;=12,AF24,AF24-12),IF(OR(AF24&lt;12,AF24=24),"am","pm")),"")</f>
        <v>4pm-7pm</v>
      </c>
      <c r="AP24" s="17" t="str">
        <f>IF(R24&gt;0,CONCATENATE(IF(AG24&lt;=12,AG24,AG24-12),IF(OR(AG24&lt;12,AG24=24),"am","pm"),"-",IF(AH24&lt;=12,AH24,AH24-12),IF(OR(AH24&lt;12,AH24=24),"am","pm")),"")</f>
        <v>4pm-7pm</v>
      </c>
      <c r="AQ24" s="17" t="str">
        <f>IF(T24&gt;0,CONCATENATE(IF(AI24&lt;=12,AI24,AI24-12),IF(OR(AI24&lt;12,AI24=24),"am","pm"),"-",IF(AJ24&lt;=12,AJ24,AJ24-12),IF(OR(AJ24&lt;12,AJ24=24),"am","pm")),"")</f>
        <v/>
      </c>
      <c r="AR24" s="17" t="s">
        <v>1060</v>
      </c>
      <c r="AV24" s="4" t="s">
        <v>29</v>
      </c>
      <c r="AW24" s="4" t="s">
        <v>29</v>
      </c>
      <c r="AX24" s="16" t="str">
        <f>CONCATENATE("{
    'name': """,B24,""",
    'area': ","""",C24,""",",
"'hours': {
      'sunday-start':","""",H24,"""",", 'sunday-end':","""",I24,"""",", 'monday-start':","""",J24,"""",", 'monday-end':","""",K24,"""",", 'tuesday-start':","""",L24,"""",", 'tuesday-end':","""",M24,""", 'wednesday-start':","""",N24,""", 'wednesday-end':","""",O24,""", 'thursday-start':","""",P24,""", 'thursday-end':","""",Q24,""", 'friday-start':","""",R24,""", 'friday-end':","""",S24,""", 'saturday-start':","""",T24,""", 'saturday-end':","""",U24,"""","},","  'description': ","""",V24,"""",", 'link':","""",AR24,"""",", 'pricing':","""",E24,"""",",   'phone-number': ","""",F24,"""",", 'address': ","""",G24,"""",", 'other-amenities': [","'",AS24,"','",AT24,"','",AU24,"'","]",", 'has-drink':",AV24,", 'has-food':",AW24,"},")</f>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4" s="17" t="str">
        <f>IF(AS24&gt;0,"&lt;img src=@img/outdoor.png@&gt;","")</f>
        <v/>
      </c>
      <c r="AZ24" s="17" t="str">
        <f>IF(AT24&gt;0,"&lt;img src=@img/pets.png@&gt;","")</f>
        <v/>
      </c>
      <c r="BA24" s="17" t="str">
        <f>IF(AU24="hard","&lt;img src=@img/hard.png@&gt;",IF(AU24="medium","&lt;img src=@img/medium.png@&gt;",IF(AU24="easy","&lt;img src=@img/easy.png@&gt;","")))</f>
        <v/>
      </c>
      <c r="BB24" s="17" t="str">
        <f>IF(AV24="true","&lt;img src=@img/drinkicon.png@&gt;","")</f>
        <v>&lt;img src=@img/drinkicon.png@&gt;</v>
      </c>
      <c r="BC24" s="17" t="str">
        <f>IF(AW24="true","&lt;img src=@img/foodicon.png@&gt;","")</f>
        <v>&lt;img src=@img/foodicon.png@&gt;</v>
      </c>
      <c r="BD24" s="17" t="str">
        <f>CONCATENATE(AY24,AZ24,BA24,BB24,BC24,BK24)</f>
        <v>&lt;img src=@img/drinkicon.png@&gt;&lt;img src=@img/foodicon.png@&gt;</v>
      </c>
      <c r="BE24" s="17" t="str">
        <f>CONCATENATE(IF(AS24&gt;0,"outdoor ",""),IF(AT24&gt;0,"pet ",""),IF(AV24="true","drink ",""),IF(AW24="true","food ",""),AU24," ",E24," ",C24,IF(BJ24=TRUE," kid",""))</f>
        <v>drink food  med dtc</v>
      </c>
      <c r="BF24" s="17" t="str">
        <f>IF(C24="highlands","Highlands",IF(C24="Washington","Washington Park",IF(C24="Downtown","Downtown",IF(C24="city","City Park",IF(C24="Uptown","Uptown",IF(C24="capital","Capital Hill",IF(C24="Ballpark","Ballpark",IF(C24="LoDo","LoDo",IF(C24="ranch","Highlands Ranch",IF(C24="five","Five Points",IF(C24="stapleton","Stapleton",IF(C24="Cherry","Cherry Creek",IF(C24="dtc","DTC",IF(C24="Baker","Baker",IF(C24="Lakewood","Lakewood",IF(C24="Westminster","Westminster",IF(C24="lowery","Lowery",IF(C24="meadows","Park Meadows",IF(C24="larimer","Larimer Square",IF(C24="RiNo","RiNo",IF(C24="aurora","Aurora","")))))))))))))))))))))</f>
        <v>DTC</v>
      </c>
      <c r="BG24" s="17">
        <v>39.623085000000003</v>
      </c>
      <c r="BH24" s="17">
        <v>-104.896202</v>
      </c>
      <c r="BI24" s="17" t="str">
        <f>CONCATENATE("[",BG24,",",BH24,"],")</f>
        <v>[39.623085,-104.896202],</v>
      </c>
      <c r="BJ24" s="17"/>
      <c r="BK24" s="17" t="str">
        <f>IF(BJ24&gt;0,"&lt;img src=@img/kidicon.png@&gt;","")</f>
        <v/>
      </c>
      <c r="BL24" s="17"/>
    </row>
    <row r="25" spans="2:64" s="8" customFormat="1" ht="18.75" customHeight="1">
      <c r="B25" s="17" t="s">
        <v>929</v>
      </c>
      <c r="C25" s="17" t="s">
        <v>276</v>
      </c>
      <c r="D25" s="17"/>
      <c r="E25" s="17" t="s">
        <v>1105</v>
      </c>
      <c r="F25" s="17"/>
      <c r="G25" s="16" t="s">
        <v>930</v>
      </c>
      <c r="H25" s="17"/>
      <c r="I25" s="17"/>
      <c r="J25" s="17"/>
      <c r="K25" s="17"/>
      <c r="L25" s="17"/>
      <c r="M25" s="17"/>
      <c r="N25" s="17"/>
      <c r="O25" s="17"/>
      <c r="P25" s="17"/>
      <c r="Q25" s="17"/>
      <c r="R25" s="17"/>
      <c r="S25" s="17"/>
      <c r="T25" s="17"/>
      <c r="U25" s="17"/>
      <c r="W25" s="17" t="str">
        <f>IF(H25&gt;0,H25/100,"")</f>
        <v/>
      </c>
      <c r="X25" s="17" t="str">
        <f>IF(I25&gt;0,I25/100,"")</f>
        <v/>
      </c>
      <c r="Y25" s="17" t="str">
        <f>IF(J25&gt;0,J25/100,"")</f>
        <v/>
      </c>
      <c r="Z25" s="17" t="str">
        <f>IF(K25&gt;0,K25/100,"")</f>
        <v/>
      </c>
      <c r="AA25" s="17" t="str">
        <f>IF(L25&gt;0,L25/100,"")</f>
        <v/>
      </c>
      <c r="AB25" s="17" t="str">
        <f>IF(M25&gt;0,M25/100,"")</f>
        <v/>
      </c>
      <c r="AC25" s="17" t="str">
        <f>IF(N25&gt;0,N25/100,"")</f>
        <v/>
      </c>
      <c r="AD25" s="17" t="str">
        <f>IF(O25&gt;0,O25/100,"")</f>
        <v/>
      </c>
      <c r="AE25" s="17" t="str">
        <f>IF(P25&gt;0,P25/100,"")</f>
        <v/>
      </c>
      <c r="AF25" s="17" t="str">
        <f>IF(Q25&gt;0,Q25/100,"")</f>
        <v/>
      </c>
      <c r="AG25" s="17" t="str">
        <f>IF(R25&gt;0,R25/100,"")</f>
        <v/>
      </c>
      <c r="AH25" s="17" t="str">
        <f>IF(S25&gt;0,S25/100,"")</f>
        <v/>
      </c>
      <c r="AI25" s="17" t="str">
        <f>IF(T25&gt;0,T25/100,"")</f>
        <v/>
      </c>
      <c r="AJ25" s="17" t="str">
        <f>IF(U25&gt;0,U25/100,"")</f>
        <v/>
      </c>
      <c r="AK25" s="17" t="str">
        <f>IF(H25&gt;0,CONCATENATE(IF(W25&lt;=12,W25,W25-12),IF(OR(W25&lt;12,W25=24),"am","pm"),"-",IF(X25&lt;=12,X25,X25-12),IF(OR(X25&lt;12,X25=24),"am","pm")),"")</f>
        <v/>
      </c>
      <c r="AL25" s="17" t="str">
        <f>IF(J25&gt;0,CONCATENATE(IF(Y25&lt;=12,Y25,Y25-12),IF(OR(Y25&lt;12,Y25=24),"am","pm"),"-",IF(Z25&lt;=12,Z25,Z25-12),IF(OR(Z25&lt;12,Z25=24),"am","pm")),"")</f>
        <v/>
      </c>
      <c r="AM25" s="17" t="str">
        <f>IF(L25&gt;0,CONCATENATE(IF(AA25&lt;=12,AA25,AA25-12),IF(OR(AA25&lt;12,AA25=24),"am","pm"),"-",IF(AB25&lt;=12,AB25,AB25-12),IF(OR(AB25&lt;12,AB25=24),"am","pm")),"")</f>
        <v/>
      </c>
      <c r="AN25" s="17" t="str">
        <f>IF(N25&gt;0,CONCATENATE(IF(AC25&lt;=12,AC25,AC25-12),IF(OR(AC25&lt;12,AC25=24),"am","pm"),"-",IF(AD25&lt;=12,AD25,AD25-12),IF(OR(AD25&lt;12,AD25=24),"am","pm")),"")</f>
        <v/>
      </c>
      <c r="AO25" s="17" t="str">
        <f>IF(P25&gt;0,CONCATENATE(IF(AE25&lt;=12,AE25,AE25-12),IF(OR(AE25&lt;12,AE25=24),"am","pm"),"-",IF(AF25&lt;=12,AF25,AF25-12),IF(OR(AF25&lt;12,AF25=24),"am","pm")),"")</f>
        <v/>
      </c>
      <c r="AP25" s="17" t="str">
        <f>IF(R25&gt;0,CONCATENATE(IF(AG25&lt;=12,AG25,AG25-12),IF(OR(AG25&lt;12,AG25=24),"am","pm"),"-",IF(AH25&lt;=12,AH25,AH25-12),IF(OR(AH25&lt;12,AH25=24),"am","pm")),"")</f>
        <v/>
      </c>
      <c r="AQ25" s="17" t="str">
        <f>IF(T25&gt;0,CONCATENATE(IF(AI25&lt;=12,AI25,AI25-12),IF(OR(AI25&lt;12,AI25=24),"am","pm"),"-",IF(AJ25&lt;=12,AJ25,AJ25-12),IF(OR(AJ25&lt;12,AJ25=24),"am","pm")),"")</f>
        <v/>
      </c>
      <c r="AR25" s="17" t="s">
        <v>1042</v>
      </c>
      <c r="AS25" s="17"/>
      <c r="AT25" s="17"/>
      <c r="AU25" s="17"/>
      <c r="AV25" s="4" t="s">
        <v>30</v>
      </c>
      <c r="AW25" s="4" t="s">
        <v>30</v>
      </c>
      <c r="AX25" s="16" t="str">
        <f>CONCATENATE("{
    'name': """,B25,""",
    'area': ","""",C25,""",",
"'hours': {
      'sunday-start':","""",H25,"""",", 'sunday-end':","""",I25,"""",", 'monday-start':","""",J25,"""",", 'monday-end':","""",K25,"""",", 'tuesday-start':","""",L25,"""",", 'tuesday-end':","""",M25,""", 'wednesday-start':","""",N25,""", 'wednesday-end':","""",O25,""", 'thursday-start':","""",P25,""", 'thursday-end':","""",Q25,""", 'friday-start':","""",R25,""", 'friday-end':","""",S25,""", 'saturday-start':","""",T25,""", 'saturday-end':","""",U25,"""","},","  'description': ","""",V25,"""",", 'link':","""",AR25,"""",", 'pricing':","""",E25,"""",",   'phone-number': ","""",F25,"""",", 'address': ","""",G25,"""",", 'other-amenities': [","'",AS25,"','",AT25,"','",AU25,"'","]",", 'has-drink':",AV25,", 'has-food':",AW25,"},")</f>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5" s="17" t="str">
        <f>IF(AS25&gt;0,"&lt;img src=@img/outdoor.png@&gt;","")</f>
        <v/>
      </c>
      <c r="AZ25" s="17" t="str">
        <f>IF(AT25&gt;0,"&lt;img src=@img/pets.png@&gt;","")</f>
        <v/>
      </c>
      <c r="BA25" s="17" t="str">
        <f>IF(AU25="hard","&lt;img src=@img/hard.png@&gt;",IF(AU25="medium","&lt;img src=@img/medium.png@&gt;",IF(AU25="easy","&lt;img src=@img/easy.png@&gt;","")))</f>
        <v/>
      </c>
      <c r="BB25" s="17" t="str">
        <f>IF(AV25="true","&lt;img src=@img/drinkicon.png@&gt;","")</f>
        <v/>
      </c>
      <c r="BC25" s="17" t="str">
        <f>IF(AW25="true","&lt;img src=@img/foodicon.png@&gt;","")</f>
        <v/>
      </c>
      <c r="BD25" s="17" t="str">
        <f>CONCATENATE(AY25,AZ25,BA25,BB25,BC25,BK25)</f>
        <v/>
      </c>
      <c r="BE25" s="17" t="str">
        <f>CONCATENATE(IF(AS25&gt;0,"outdoor ",""),IF(AT25&gt;0,"pet ",""),IF(AV25="true","drink ",""),IF(AW25="true","food ",""),AU25," ",E25," ",C25,IF(BJ25=TRUE," kid",""))</f>
        <v xml:space="preserve"> med RiNo</v>
      </c>
      <c r="BF25" s="17" t="str">
        <f>IF(C25="highlands","Highlands",IF(C25="Washington","Washington Park",IF(C25="Downtown","Downtown",IF(C25="city","City Park",IF(C25="Uptown","Uptown",IF(C25="capital","Capital Hill",IF(C25="Ballpark","Ballpark",IF(C25="LoDo","LoDo",IF(C25="ranch","Highlands Ranch",IF(C25="five","Five Points",IF(C25="stapleton","Stapleton",IF(C25="Cherry","Cherry Creek",IF(C25="dtc","DTC",IF(C25="Baker","Baker",IF(C25="Lakewood","Lakewood",IF(C25="Westminster","Westminster",IF(C25="lowery","Lowery",IF(C25="meadows","Park Meadows",IF(C25="larimer","Larimer Square",IF(C25="RiNo","RiNo",IF(C25="aurora","Aurora","")))))))))))))))))))))</f>
        <v>RiNo</v>
      </c>
      <c r="BG25" s="17">
        <v>39.761282000000001</v>
      </c>
      <c r="BH25" s="17">
        <v>-104.98128199999999</v>
      </c>
      <c r="BI25" s="17" t="str">
        <f>CONCATENATE("[",BG25,",",BH25,"],")</f>
        <v>[39.761282,-104.981282],</v>
      </c>
      <c r="BJ25" s="17"/>
      <c r="BK25" s="17" t="str">
        <f>IF(BJ25&gt;0,"&lt;img src=@img/kidicon.png@&gt;","")</f>
        <v/>
      </c>
      <c r="BL25" s="17"/>
    </row>
    <row r="26" spans="2:64" s="8" customFormat="1" ht="18.75" customHeight="1">
      <c r="B26" s="17" t="s">
        <v>173</v>
      </c>
      <c r="C26" s="17" t="s">
        <v>309</v>
      </c>
      <c r="D26" s="17"/>
      <c r="E26" s="17" t="s">
        <v>1105</v>
      </c>
      <c r="F26" s="17"/>
      <c r="G26" s="17" t="s">
        <v>581</v>
      </c>
      <c r="H26" s="17"/>
      <c r="I26" s="17"/>
      <c r="J26" s="17" t="s">
        <v>449</v>
      </c>
      <c r="K26" s="17" t="s">
        <v>446</v>
      </c>
      <c r="L26" s="17" t="s">
        <v>449</v>
      </c>
      <c r="M26" s="17" t="s">
        <v>446</v>
      </c>
      <c r="N26" s="17" t="s">
        <v>449</v>
      </c>
      <c r="O26" s="17" t="s">
        <v>446</v>
      </c>
      <c r="P26" s="17" t="s">
        <v>449</v>
      </c>
      <c r="Q26" s="17" t="s">
        <v>446</v>
      </c>
      <c r="R26" s="17" t="s">
        <v>449</v>
      </c>
      <c r="S26" s="17" t="s">
        <v>446</v>
      </c>
      <c r="T26" s="17"/>
      <c r="U26" s="17"/>
      <c r="V26" s="8" t="s">
        <v>317</v>
      </c>
      <c r="W26" s="17" t="str">
        <f>IF(H26&gt;0,H26/100,"")</f>
        <v/>
      </c>
      <c r="X26" s="17" t="str">
        <f>IF(I26&gt;0,I26/100,"")</f>
        <v/>
      </c>
      <c r="Y26" s="17">
        <f>IF(J26&gt;0,J26/100,"")</f>
        <v>17</v>
      </c>
      <c r="Z26" s="17">
        <f>IF(K26&gt;0,K26/100,"")</f>
        <v>18.3</v>
      </c>
      <c r="AA26" s="17">
        <f>IF(L26&gt;0,L26/100,"")</f>
        <v>17</v>
      </c>
      <c r="AB26" s="17">
        <f>IF(M26&gt;0,M26/100,"")</f>
        <v>18.3</v>
      </c>
      <c r="AC26" s="17">
        <f>IF(N26&gt;0,N26/100,"")</f>
        <v>17</v>
      </c>
      <c r="AD26" s="17">
        <f>IF(O26&gt;0,O26/100,"")</f>
        <v>18.3</v>
      </c>
      <c r="AE26" s="17">
        <f>IF(P26&gt;0,P26/100,"")</f>
        <v>17</v>
      </c>
      <c r="AF26" s="17">
        <f>IF(Q26&gt;0,Q26/100,"")</f>
        <v>18.3</v>
      </c>
      <c r="AG26" s="17">
        <f>IF(R26&gt;0,R26/100,"")</f>
        <v>17</v>
      </c>
      <c r="AH26" s="17">
        <f>IF(S26&gt;0,S26/100,"")</f>
        <v>18.3</v>
      </c>
      <c r="AI26" s="17" t="str">
        <f>IF(T26&gt;0,T26/100,"")</f>
        <v/>
      </c>
      <c r="AJ26" s="17" t="str">
        <f>IF(U26&gt;0,U26/100,"")</f>
        <v/>
      </c>
      <c r="AK26" s="17" t="str">
        <f>IF(H26&gt;0,CONCATENATE(IF(W26&lt;=12,W26,W26-12),IF(OR(W26&lt;12,W26=24),"am","pm"),"-",IF(X26&lt;=12,X26,X26-12),IF(OR(X26&lt;12,X26=24),"am","pm")),"")</f>
        <v/>
      </c>
      <c r="AL26" s="17" t="str">
        <f>IF(J26&gt;0,CONCATENATE(IF(Y26&lt;=12,Y26,Y26-12),IF(OR(Y26&lt;12,Y26=24),"am","pm"),"-",IF(Z26&lt;=12,Z26,Z26-12),IF(OR(Z26&lt;12,Z26=24),"am","pm")),"")</f>
        <v>5pm-6.3pm</v>
      </c>
      <c r="AM26" s="17" t="str">
        <f>IF(L26&gt;0,CONCATENATE(IF(AA26&lt;=12,AA26,AA26-12),IF(OR(AA26&lt;12,AA26=24),"am","pm"),"-",IF(AB26&lt;=12,AB26,AB26-12),IF(OR(AB26&lt;12,AB26=24),"am","pm")),"")</f>
        <v>5pm-6.3pm</v>
      </c>
      <c r="AN26" s="17" t="str">
        <f>IF(N26&gt;0,CONCATENATE(IF(AC26&lt;=12,AC26,AC26-12),IF(OR(AC26&lt;12,AC26=24),"am","pm"),"-",IF(AD26&lt;=12,AD26,AD26-12),IF(OR(AD26&lt;12,AD26=24),"am","pm")),"")</f>
        <v>5pm-6.3pm</v>
      </c>
      <c r="AO26" s="17" t="str">
        <f>IF(P26&gt;0,CONCATENATE(IF(AE26&lt;=12,AE26,AE26-12),IF(OR(AE26&lt;12,AE26=24),"am","pm"),"-",IF(AF26&lt;=12,AF26,AF26-12),IF(OR(AF26&lt;12,AF26=24),"am","pm")),"")</f>
        <v>5pm-6.3pm</v>
      </c>
      <c r="AP26" s="17" t="str">
        <f>IF(R26&gt;0,CONCATENATE(IF(AG26&lt;=12,AG26,AG26-12),IF(OR(AG26&lt;12,AG26=24),"am","pm"),"-",IF(AH26&lt;=12,AH26,AH26-12),IF(OR(AH26&lt;12,AH26=24),"am","pm")),"")</f>
        <v>5pm-6.3pm</v>
      </c>
      <c r="AQ26" s="17" t="str">
        <f>IF(T26&gt;0,CONCATENATE(IF(AI26&lt;=12,AI26,AI26-12),IF(OR(AI26&lt;12,AI26=24),"am","pm"),"-",IF(AJ26&lt;=12,AJ26,AJ26-12),IF(OR(AJ26&lt;12,AJ26=24),"am","pm")),"")</f>
        <v/>
      </c>
      <c r="AR26" s="17" t="s">
        <v>768</v>
      </c>
      <c r="AS26" s="17"/>
      <c r="AT26" s="17"/>
      <c r="AU26" s="17"/>
      <c r="AV26" s="4" t="s">
        <v>29</v>
      </c>
      <c r="AW26" s="4" t="s">
        <v>29</v>
      </c>
      <c r="AX26" s="16" t="str">
        <f>CONCATENATE("{
    'name': """,B26,""",
    'area': ","""",C26,""",",
"'hours': {
      'sunday-start':","""",H26,"""",", 'sunday-end':","""",I26,"""",", 'monday-start':","""",J26,"""",", 'monday-end':","""",K26,"""",", 'tuesday-start':","""",L26,"""",", 'tuesday-end':","""",M26,""", 'wednesday-start':","""",N26,""", 'wednesday-end':","""",O26,""", 'thursday-start':","""",P26,""", 'thursday-end':","""",Q26,""", 'friday-start':","""",R26,""", 'friday-end':","""",S26,""", 'saturday-start':","""",T26,""", 'saturday-end':","""",U26,"""","},","  'description': ","""",V26,"""",", 'link':","""",AR26,"""",", 'pricing':","""",E26,"""",",   'phone-number': ","""",F26,"""",", 'address': ","""",G26,"""",", 'other-amenities': [","'",AS26,"','",AT26,"','",AU26,"'","]",", 'has-drink':",AV26,", 'has-food':",AW26,"},")</f>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6" s="17" t="str">
        <f>IF(AS26&gt;0,"&lt;img src=@img/outdoor.png@&gt;","")</f>
        <v/>
      </c>
      <c r="AZ26" s="17" t="str">
        <f>IF(AT26&gt;0,"&lt;img src=@img/pets.png@&gt;","")</f>
        <v/>
      </c>
      <c r="BA26" s="17" t="str">
        <f>IF(AU26="hard","&lt;img src=@img/hard.png@&gt;",IF(AU26="medium","&lt;img src=@img/medium.png@&gt;",IF(AU26="easy","&lt;img src=@img/easy.png@&gt;","")))</f>
        <v/>
      </c>
      <c r="BB26" s="17" t="str">
        <f>IF(AV26="true","&lt;img src=@img/drinkicon.png@&gt;","")</f>
        <v>&lt;img src=@img/drinkicon.png@&gt;</v>
      </c>
      <c r="BC26" s="17" t="str">
        <f>IF(AW26="true","&lt;img src=@img/foodicon.png@&gt;","")</f>
        <v>&lt;img src=@img/foodicon.png@&gt;</v>
      </c>
      <c r="BD26" s="17" t="str">
        <f>CONCATENATE(AY26,AZ26,BA26,BB26,BC26,BK26)</f>
        <v>&lt;img src=@img/drinkicon.png@&gt;&lt;img src=@img/foodicon.png@&gt;</v>
      </c>
      <c r="BE26" s="17" t="str">
        <f>CONCATENATE(IF(AS26&gt;0,"outdoor ",""),IF(AT26&gt;0,"pet ",""),IF(AV26="true","drink ",""),IF(AW26="true","food ",""),AU26," ",E26," ",C26,IF(BJ26=TRUE," kid",""))</f>
        <v>drink food  med Downtown</v>
      </c>
      <c r="BF26" s="17" t="str">
        <f>IF(C26="highlands","Highlands",IF(C26="Washington","Washington Park",IF(C26="Downtown","Downtown",IF(C26="city","City Park",IF(C26="Uptown","Uptown",IF(C26="capital","Capital Hill",IF(C26="Ballpark","Ballpark",IF(C26="LoDo","LoDo",IF(C26="ranch","Highlands Ranch",IF(C26="five","Five Points",IF(C26="stapleton","Stapleton",IF(C26="Cherry","Cherry Creek",IF(C26="dtc","DTC",IF(C26="Baker","Baker",IF(C26="Lakewood","Lakewood",IF(C26="Westminster","Westminster",IF(C26="lowery","Lowery",IF(C26="meadows","Park Meadows",IF(C26="larimer","Larimer Square",IF(C26="RiNo","RiNo",IF(C26="aurora","Aurora","")))))))))))))))))))))</f>
        <v>Downtown</v>
      </c>
      <c r="BG26" s="17">
        <v>39.744467</v>
      </c>
      <c r="BH26" s="17">
        <v>-104.98997300000001</v>
      </c>
      <c r="BI26" s="17" t="str">
        <f>CONCATENATE("[",BG26,",",BH26,"],")</f>
        <v>[39.744467,-104.989973],</v>
      </c>
      <c r="BJ26" s="17"/>
      <c r="BK26" s="17" t="str">
        <f>IF(BJ26&gt;0,"&lt;img src=@img/kidicon.png@&gt;","")</f>
        <v/>
      </c>
      <c r="BL26" s="7"/>
    </row>
    <row r="27" spans="2:64" s="8" customFormat="1" ht="18.75" customHeight="1">
      <c r="B27" s="17" t="s">
        <v>257</v>
      </c>
      <c r="C27" s="17" t="s">
        <v>1085</v>
      </c>
      <c r="D27" s="17"/>
      <c r="E27" s="17" t="s">
        <v>1106</v>
      </c>
      <c r="F27" s="17"/>
      <c r="G27" s="17" t="s">
        <v>287</v>
      </c>
      <c r="H27" s="17"/>
      <c r="I27" s="17"/>
      <c r="J27" s="17"/>
      <c r="K27" s="17"/>
      <c r="L27" s="17"/>
      <c r="M27" s="17"/>
      <c r="N27" s="17"/>
      <c r="O27" s="17"/>
      <c r="P27" s="17"/>
      <c r="Q27" s="17"/>
      <c r="R27" s="17"/>
      <c r="S27" s="17"/>
      <c r="T27" s="17"/>
      <c r="U27" s="17"/>
      <c r="W27" s="17" t="str">
        <f>IF(H27&gt;0,H27/100,"")</f>
        <v/>
      </c>
      <c r="X27" s="17" t="str">
        <f>IF(I27&gt;0,I27/100,"")</f>
        <v/>
      </c>
      <c r="Y27" s="17" t="str">
        <f>IF(J27&gt;0,J27/100,"")</f>
        <v/>
      </c>
      <c r="Z27" s="17" t="str">
        <f>IF(K27&gt;0,K27/100,"")</f>
        <v/>
      </c>
      <c r="AA27" s="17" t="str">
        <f>IF(L27&gt;0,L27/100,"")</f>
        <v/>
      </c>
      <c r="AB27" s="17" t="str">
        <f>IF(M27&gt;0,M27/100,"")</f>
        <v/>
      </c>
      <c r="AC27" s="17" t="str">
        <f>IF(N27&gt;0,N27/100,"")</f>
        <v/>
      </c>
      <c r="AD27" s="17" t="str">
        <f>IF(O27&gt;0,O27/100,"")</f>
        <v/>
      </c>
      <c r="AE27" s="17" t="str">
        <f>IF(P27&gt;0,P27/100,"")</f>
        <v/>
      </c>
      <c r="AF27" s="17" t="str">
        <f>IF(Q27&gt;0,Q27/100,"")</f>
        <v/>
      </c>
      <c r="AG27" s="17" t="str">
        <f>IF(R27&gt;0,R27/100,"")</f>
        <v/>
      </c>
      <c r="AH27" s="17" t="str">
        <f>IF(S27&gt;0,S27/100,"")</f>
        <v/>
      </c>
      <c r="AI27" s="17" t="str">
        <f>IF(T27&gt;0,T27/100,"")</f>
        <v/>
      </c>
      <c r="AJ27" s="17" t="str">
        <f>IF(U27&gt;0,U27/100,"")</f>
        <v/>
      </c>
      <c r="AK27" s="17" t="str">
        <f>IF(H27&gt;0,CONCATENATE(IF(W27&lt;=12,W27,W27-12),IF(OR(W27&lt;12,W27=24),"am","pm"),"-",IF(X27&lt;=12,X27,X27-12),IF(OR(X27&lt;12,X27=24),"am","pm")),"")</f>
        <v/>
      </c>
      <c r="AL27" s="17" t="str">
        <f>IF(J27&gt;0,CONCATENATE(IF(Y27&lt;=12,Y27,Y27-12),IF(OR(Y27&lt;12,Y27=24),"am","pm"),"-",IF(Z27&lt;=12,Z27,Z27-12),IF(OR(Z27&lt;12,Z27=24),"am","pm")),"")</f>
        <v/>
      </c>
      <c r="AM27" s="17" t="str">
        <f>IF(L27&gt;0,CONCATENATE(IF(AA27&lt;=12,AA27,AA27-12),IF(OR(AA27&lt;12,AA27=24),"am","pm"),"-",IF(AB27&lt;=12,AB27,AB27-12),IF(OR(AB27&lt;12,AB27=24),"am","pm")),"")</f>
        <v/>
      </c>
      <c r="AN27" s="17" t="str">
        <f>IF(N27&gt;0,CONCATENATE(IF(AC27&lt;=12,AC27,AC27-12),IF(OR(AC27&lt;12,AC27=24),"am","pm"),"-",IF(AD27&lt;=12,AD27,AD27-12),IF(OR(AD27&lt;12,AD27=24),"am","pm")),"")</f>
        <v/>
      </c>
      <c r="AO27" s="17" t="str">
        <f>IF(P27&gt;0,CONCATENATE(IF(AE27&lt;=12,AE27,AE27-12),IF(OR(AE27&lt;12,AE27=24),"am","pm"),"-",IF(AF27&lt;=12,AF27,AF27-12),IF(OR(AF27&lt;12,AF27=24),"am","pm")),"")</f>
        <v/>
      </c>
      <c r="AP27" s="17" t="str">
        <f>IF(R27&gt;0,CONCATENATE(IF(AG27&lt;=12,AG27,AG27-12),IF(OR(AG27&lt;12,AG27=24),"am","pm"),"-",IF(AH27&lt;=12,AH27,AH27-12),IF(OR(AH27&lt;12,AH27=24),"am","pm")),"")</f>
        <v/>
      </c>
      <c r="AQ27" s="17" t="str">
        <f>IF(T27&gt;0,CONCATENATE(IF(AI27&lt;=12,AI27,AI27-12),IF(OR(AI27&lt;12,AI27=24),"am","pm"),"-",IF(AJ27&lt;=12,AJ27,AJ27-12),IF(OR(AJ27&lt;12,AJ27=24),"am","pm")),"")</f>
        <v/>
      </c>
      <c r="AR27" s="17" t="s">
        <v>843</v>
      </c>
      <c r="AS27" s="17" t="s">
        <v>442</v>
      </c>
      <c r="AT27" s="17"/>
      <c r="AU27" s="17"/>
      <c r="AV27" s="17" t="s">
        <v>30</v>
      </c>
      <c r="AW27" s="17" t="s">
        <v>30</v>
      </c>
      <c r="AX27" s="16" t="str">
        <f>CONCATENATE("{
    'name': """,B27,""",
    'area': ","""",C27,""",",
"'hours': {
      'sunday-start':","""",H27,"""",", 'sunday-end':","""",I27,"""",", 'monday-start':","""",J27,"""",", 'monday-end':","""",K27,"""",", 'tuesday-start':","""",L27,"""",", 'tuesday-end':","""",M27,""", 'wednesday-start':","""",N27,""", 'wednesday-end':","""",O27,""", 'thursday-start':","""",P27,""", 'thursday-end':","""",Q27,""", 'friday-start':","""",R27,""", 'friday-end':","""",S27,""", 'saturday-start':","""",T27,""", 'saturday-end':","""",U27,"""","},","  'description': ","""",V27,"""",", 'link':","""",AR27,"""",", 'pricing':","""",E27,"""",",   'phone-number': ","""",F27,"""",", 'address': ","""",G27,"""",", 'other-amenities': [","'",AS27,"','",AT27,"','",AU27,"'","]",", 'has-drink':",AV27,", 'has-food':",AW27,"},")</f>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7" s="17" t="str">
        <f>IF(AS27&gt;0,"&lt;img src=@img/outdoor.png@&gt;","")</f>
        <v>&lt;img src=@img/outdoor.png@&gt;</v>
      </c>
      <c r="AZ27" s="17" t="str">
        <f>IF(AT27&gt;0,"&lt;img src=@img/pets.png@&gt;","")</f>
        <v/>
      </c>
      <c r="BA27" s="17" t="str">
        <f>IF(AU27="hard","&lt;img src=@img/hard.png@&gt;",IF(AU27="medium","&lt;img src=@img/medium.png@&gt;",IF(AU27="easy","&lt;img src=@img/easy.png@&gt;","")))</f>
        <v/>
      </c>
      <c r="BB27" s="17" t="str">
        <f>IF(AV27="true","&lt;img src=@img/drinkicon.png@&gt;","")</f>
        <v/>
      </c>
      <c r="BC27" s="17" t="str">
        <f>IF(AW27="true","&lt;img src=@img/foodicon.png@&gt;","")</f>
        <v/>
      </c>
      <c r="BD27" s="17" t="str">
        <f>CONCATENATE(AY27,AZ27,BA27,BB27,BC27,BK27)</f>
        <v>&lt;img src=@img/outdoor.png@&gt;</v>
      </c>
      <c r="BE27" s="17" t="str">
        <f>CONCATENATE(IF(AS27&gt;0,"outdoor ",""),IF(AT27&gt;0,"pet ",""),IF(AV27="true","drink ",""),IF(AW27="true","food ",""),AU27," ",E27," ",C27,IF(BJ27=TRUE," kid",""))</f>
        <v>outdoor  high capital</v>
      </c>
      <c r="BF27" s="17" t="str">
        <f>IF(C27="highlands","Highlands",IF(C27="Washington","Washington Park",IF(C27="Downtown","Downtown",IF(C27="city","City Park",IF(C27="Uptown","Uptown",IF(C27="capital","Capital Hill",IF(C27="Ballpark","Ballpark",IF(C27="LoDo","LoDo",IF(C27="ranch","Highlands Ranch",IF(C27="five","Five Points",IF(C27="stapleton","Stapleton",IF(C27="Cherry","Cherry Creek",IF(C27="dtc","DTC",IF(C27="Baker","Baker",IF(C27="Lakewood","Lakewood",IF(C27="Westminster","Westminster",IF(C27="lowery","Lowery",IF(C27="meadows","Park Meadows",IF(C27="larimer","Larimer Square",IF(C27="RiNo","RiNo",IF(C27="aurora","Aurora","")))))))))))))))))))))</f>
        <v>Capital Hill</v>
      </c>
      <c r="BG27" s="17">
        <v>39.743442999999999</v>
      </c>
      <c r="BH27" s="17">
        <v>-104.97815</v>
      </c>
      <c r="BI27" s="17" t="str">
        <f>CONCATENATE("[",BG27,",",BH27,"],")</f>
        <v>[39.743443,-104.97815],</v>
      </c>
      <c r="BJ27" s="17"/>
      <c r="BK27" s="17" t="str">
        <f>IF(BJ27&gt;0,"&lt;img src=@img/kidicon.png@&gt;","")</f>
        <v/>
      </c>
      <c r="BL27" s="7"/>
    </row>
    <row r="28" spans="2:64" s="8" customFormat="1" ht="18.75" customHeight="1">
      <c r="B28" s="17" t="s">
        <v>174</v>
      </c>
      <c r="C28" s="17" t="s">
        <v>275</v>
      </c>
      <c r="D28" s="17"/>
      <c r="E28" s="17" t="s">
        <v>1106</v>
      </c>
      <c r="F28" s="17"/>
      <c r="G28" s="17" t="s">
        <v>582</v>
      </c>
      <c r="H28" s="17"/>
      <c r="I28" s="17"/>
      <c r="J28" s="17" t="s">
        <v>452</v>
      </c>
      <c r="K28" s="17" t="s">
        <v>447</v>
      </c>
      <c r="L28" s="17" t="s">
        <v>452</v>
      </c>
      <c r="M28" s="17" t="s">
        <v>447</v>
      </c>
      <c r="N28" s="17" t="s">
        <v>452</v>
      </c>
      <c r="O28" s="17" t="s">
        <v>447</v>
      </c>
      <c r="P28" s="17" t="s">
        <v>452</v>
      </c>
      <c r="Q28" s="17" t="s">
        <v>447</v>
      </c>
      <c r="R28" s="17" t="s">
        <v>452</v>
      </c>
      <c r="S28" s="17" t="s">
        <v>447</v>
      </c>
      <c r="T28" s="17"/>
      <c r="U28" s="17"/>
      <c r="V28" s="8" t="s">
        <v>380</v>
      </c>
      <c r="W28" s="17" t="str">
        <f>IF(H28&gt;0,H28/100,"")</f>
        <v/>
      </c>
      <c r="X28" s="17" t="str">
        <f>IF(I28&gt;0,I28/100,"")</f>
        <v/>
      </c>
      <c r="Y28" s="17">
        <f>IF(J28&gt;0,J28/100,"")</f>
        <v>16</v>
      </c>
      <c r="Z28" s="17">
        <f>IF(K28&gt;0,K28/100,"")</f>
        <v>18</v>
      </c>
      <c r="AA28" s="17">
        <f>IF(L28&gt;0,L28/100,"")</f>
        <v>16</v>
      </c>
      <c r="AB28" s="17">
        <f>IF(M28&gt;0,M28/100,"")</f>
        <v>18</v>
      </c>
      <c r="AC28" s="17">
        <f>IF(N28&gt;0,N28/100,"")</f>
        <v>16</v>
      </c>
      <c r="AD28" s="17">
        <f>IF(O28&gt;0,O28/100,"")</f>
        <v>18</v>
      </c>
      <c r="AE28" s="17">
        <f>IF(P28&gt;0,P28/100,"")</f>
        <v>16</v>
      </c>
      <c r="AF28" s="17">
        <f>IF(Q28&gt;0,Q28/100,"")</f>
        <v>18</v>
      </c>
      <c r="AG28" s="17">
        <f>IF(R28&gt;0,R28/100,"")</f>
        <v>16</v>
      </c>
      <c r="AH28" s="17">
        <f>IF(S28&gt;0,S28/100,"")</f>
        <v>18</v>
      </c>
      <c r="AI28" s="17" t="str">
        <f>IF(T28&gt;0,T28/100,"")</f>
        <v/>
      </c>
      <c r="AJ28" s="17" t="str">
        <f>IF(U28&gt;0,U28/100,"")</f>
        <v/>
      </c>
      <c r="AK28" s="17" t="str">
        <f>IF(H28&gt;0,CONCATENATE(IF(W28&lt;=12,W28,W28-12),IF(OR(W28&lt;12,W28=24),"am","pm"),"-",IF(X28&lt;=12,X28,X28-12),IF(OR(X28&lt;12,X28=24),"am","pm")),"")</f>
        <v/>
      </c>
      <c r="AL28" s="17" t="str">
        <f>IF(J28&gt;0,CONCATENATE(IF(Y28&lt;=12,Y28,Y28-12),IF(OR(Y28&lt;12,Y28=24),"am","pm"),"-",IF(Z28&lt;=12,Z28,Z28-12),IF(OR(Z28&lt;12,Z28=24),"am","pm")),"")</f>
        <v>4pm-6pm</v>
      </c>
      <c r="AM28" s="17" t="str">
        <f>IF(L28&gt;0,CONCATENATE(IF(AA28&lt;=12,AA28,AA28-12),IF(OR(AA28&lt;12,AA28=24),"am","pm"),"-",IF(AB28&lt;=12,AB28,AB28-12),IF(OR(AB28&lt;12,AB28=24),"am","pm")),"")</f>
        <v>4pm-6pm</v>
      </c>
      <c r="AN28" s="17" t="str">
        <f>IF(N28&gt;0,CONCATENATE(IF(AC28&lt;=12,AC28,AC28-12),IF(OR(AC28&lt;12,AC28=24),"am","pm"),"-",IF(AD28&lt;=12,AD28,AD28-12),IF(OR(AD28&lt;12,AD28=24),"am","pm")),"")</f>
        <v>4pm-6pm</v>
      </c>
      <c r="AO28" s="17" t="str">
        <f>IF(P28&gt;0,CONCATENATE(IF(AE28&lt;=12,AE28,AE28-12),IF(OR(AE28&lt;12,AE28=24),"am","pm"),"-",IF(AF28&lt;=12,AF28,AF28-12),IF(OR(AF28&lt;12,AF28=24),"am","pm")),"")</f>
        <v>4pm-6pm</v>
      </c>
      <c r="AP28" s="17" t="str">
        <f>IF(R28&gt;0,CONCATENATE(IF(AG28&lt;=12,AG28,AG28-12),IF(OR(AG28&lt;12,AG28=24),"am","pm"),"-",IF(AH28&lt;=12,AH28,AH28-12),IF(OR(AH28&lt;12,AH28=24),"am","pm")),"")</f>
        <v>4pm-6pm</v>
      </c>
      <c r="AQ28" s="17" t="str">
        <f>IF(T28&gt;0,CONCATENATE(IF(AI28&lt;=12,AI28,AI28-12),IF(OR(AI28&lt;12,AI28=24),"am","pm"),"-",IF(AJ28&lt;=12,AJ28,AJ28-12),IF(OR(AJ28&lt;12,AJ28=24),"am","pm")),"")</f>
        <v/>
      </c>
      <c r="AR28" s="17" t="s">
        <v>769</v>
      </c>
      <c r="AS28" s="17"/>
      <c r="AT28" s="17"/>
      <c r="AU28" s="17"/>
      <c r="AV28" s="4" t="s">
        <v>29</v>
      </c>
      <c r="AW28" s="4" t="s">
        <v>29</v>
      </c>
      <c r="AX28" s="16" t="str">
        <f>CONCATENATE("{
    'name': """,B28,""",
    'area': ","""",C28,""",",
"'hours': {
      'sunday-start':","""",H28,"""",", 'sunday-end':","""",I28,"""",", 'monday-start':","""",J28,"""",", 'monday-end':","""",K28,"""",", 'tuesday-start':","""",L28,"""",", 'tuesday-end':","""",M28,""", 'wednesday-start':","""",N28,""", 'wednesday-end':","""",O28,""", 'thursday-start':","""",P28,""", 'thursday-end':","""",Q28,""", 'friday-start':","""",R28,""", 'friday-end':","""",S28,""", 'saturday-start':","""",T28,""", 'saturday-end':","""",U28,"""","},","  'description': ","""",V28,"""",", 'link':","""",AR28,"""",", 'pricing':","""",E28,"""",",   'phone-number': ","""",F28,"""",", 'address': ","""",G28,"""",", 'other-amenities': [","'",AS28,"','",AT28,"','",AU28,"'","]",", 'has-drink':",AV28,", 'has-food':",AW28,"},")</f>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8" s="17" t="str">
        <f>IF(AS28&gt;0,"&lt;img src=@img/outdoor.png@&gt;","")</f>
        <v/>
      </c>
      <c r="AZ28" s="17" t="str">
        <f>IF(AT28&gt;0,"&lt;img src=@img/pets.png@&gt;","")</f>
        <v/>
      </c>
      <c r="BA28" s="17" t="str">
        <f>IF(AU28="hard","&lt;img src=@img/hard.png@&gt;",IF(AU28="medium","&lt;img src=@img/medium.png@&gt;",IF(AU28="easy","&lt;img src=@img/easy.png@&gt;","")))</f>
        <v/>
      </c>
      <c r="BB28" s="17" t="str">
        <f>IF(AV28="true","&lt;img src=@img/drinkicon.png@&gt;","")</f>
        <v>&lt;img src=@img/drinkicon.png@&gt;</v>
      </c>
      <c r="BC28" s="17" t="str">
        <f>IF(AW28="true","&lt;img src=@img/foodicon.png@&gt;","")</f>
        <v>&lt;img src=@img/foodicon.png@&gt;</v>
      </c>
      <c r="BD28" s="17" t="str">
        <f>CONCATENATE(AY28,AZ28,BA28,BB28,BC28,BK28)</f>
        <v>&lt;img src=@img/drinkicon.png@&gt;&lt;img src=@img/foodicon.png@&gt;</v>
      </c>
      <c r="BE28" s="17" t="str">
        <f>CONCATENATE(IF(AS28&gt;0,"outdoor ",""),IF(AT28&gt;0,"pet ",""),IF(AV28="true","drink ",""),IF(AW28="true","food ",""),AU28," ",E28," ",C28,IF(BJ28=TRUE," kid",""))</f>
        <v>drink food  high Baker</v>
      </c>
      <c r="BF28" s="17" t="str">
        <f>IF(C28="highlands","Highlands",IF(C28="Washington","Washington Park",IF(C28="Downtown","Downtown",IF(C28="city","City Park",IF(C28="Uptown","Uptown",IF(C28="capital","Capital Hill",IF(C28="Ballpark","Ballpark",IF(C28="LoDo","LoDo",IF(C28="ranch","Highlands Ranch",IF(C28="five","Five Points",IF(C28="stapleton","Stapleton",IF(C28="Cherry","Cherry Creek",IF(C28="dtc","DTC",IF(C28="Baker","Baker",IF(C28="Lakewood","Lakewood",IF(C28="Westminster","Westminster",IF(C28="lowery","Lowery",IF(C28="meadows","Park Meadows",IF(C28="larimer","Larimer Square",IF(C28="RiNo","RiNo",IF(C28="aurora","Aurora","")))))))))))))))))))))</f>
        <v>Baker</v>
      </c>
      <c r="BG28" s="17">
        <v>39.715843999999997</v>
      </c>
      <c r="BH28" s="17">
        <v>-104.98721500000001</v>
      </c>
      <c r="BI28" s="17" t="str">
        <f>CONCATENATE("[",BG28,",",BH28,"],")</f>
        <v>[39.715844,-104.987215],</v>
      </c>
      <c r="BJ28" s="17"/>
      <c r="BK28" s="17" t="str">
        <f>IF(BJ28&gt;0,"&lt;img src=@img/kidicon.png@&gt;","")</f>
        <v/>
      </c>
      <c r="BL28" s="7"/>
    </row>
    <row r="29" spans="2:64" ht="18.75" customHeight="1">
      <c r="B29" s="17" t="s">
        <v>175</v>
      </c>
      <c r="C29" s="17" t="s">
        <v>858</v>
      </c>
      <c r="D29" s="17"/>
      <c r="E29" s="17" t="s">
        <v>1105</v>
      </c>
      <c r="F29" s="17"/>
      <c r="G29" s="17" t="s">
        <v>583</v>
      </c>
      <c r="H29" s="17"/>
      <c r="I29" s="17"/>
      <c r="J29" s="17">
        <v>1600</v>
      </c>
      <c r="K29" s="17">
        <v>1800</v>
      </c>
      <c r="L29" s="17">
        <v>1600</v>
      </c>
      <c r="M29" s="17">
        <v>1800</v>
      </c>
      <c r="N29" s="17">
        <v>1600</v>
      </c>
      <c r="O29" s="17">
        <v>1800</v>
      </c>
      <c r="P29" s="17">
        <v>1600</v>
      </c>
      <c r="Q29" s="17">
        <v>1800</v>
      </c>
      <c r="R29" s="17">
        <v>1600</v>
      </c>
      <c r="S29" s="17">
        <v>1800</v>
      </c>
      <c r="T29" s="17"/>
      <c r="U29" s="17"/>
      <c r="V29" s="12" t="s">
        <v>1147</v>
      </c>
      <c r="W29" s="17" t="str">
        <f>IF(H29&gt;0,H29/100,"")</f>
        <v/>
      </c>
      <c r="X29" s="17" t="str">
        <f>IF(I29&gt;0,I29/100,"")</f>
        <v/>
      </c>
      <c r="Y29" s="17">
        <f>IF(J29&gt;0,J29/100,"")</f>
        <v>16</v>
      </c>
      <c r="Z29" s="17">
        <f>IF(K29&gt;0,K29/100,"")</f>
        <v>18</v>
      </c>
      <c r="AA29" s="17">
        <f>IF(L29&gt;0,L29/100,"")</f>
        <v>16</v>
      </c>
      <c r="AB29" s="17">
        <f>IF(M29&gt;0,M29/100,"")</f>
        <v>18</v>
      </c>
      <c r="AC29" s="17">
        <f>IF(N29&gt;0,N29/100,"")</f>
        <v>16</v>
      </c>
      <c r="AD29" s="17">
        <f>IF(O29&gt;0,O29/100,"")</f>
        <v>18</v>
      </c>
      <c r="AE29" s="17">
        <f>IF(P29&gt;0,P29/100,"")</f>
        <v>16</v>
      </c>
      <c r="AF29" s="17">
        <f>IF(Q29&gt;0,Q29/100,"")</f>
        <v>18</v>
      </c>
      <c r="AG29" s="17">
        <f>IF(R29&gt;0,R29/100,"")</f>
        <v>16</v>
      </c>
      <c r="AH29" s="17">
        <f>IF(S29&gt;0,S29/100,"")</f>
        <v>18</v>
      </c>
      <c r="AI29" s="17" t="str">
        <f>IF(T29&gt;0,T29/100,"")</f>
        <v/>
      </c>
      <c r="AJ29" s="17" t="str">
        <f>IF(U29&gt;0,U29/100,"")</f>
        <v/>
      </c>
      <c r="AK29" s="17" t="str">
        <f>IF(H29&gt;0,CONCATENATE(IF(W29&lt;=12,W29,W29-12),IF(OR(W29&lt;12,W29=24),"am","pm"),"-",IF(X29&lt;=12,X29,X29-12),IF(OR(X29&lt;12,X29=24),"am","pm")),"")</f>
        <v/>
      </c>
      <c r="AL29" s="17" t="str">
        <f>IF(J29&gt;0,CONCATENATE(IF(Y29&lt;=12,Y29,Y29-12),IF(OR(Y29&lt;12,Y29=24),"am","pm"),"-",IF(Z29&lt;=12,Z29,Z29-12),IF(OR(Z29&lt;12,Z29=24),"am","pm")),"")</f>
        <v>4pm-6pm</v>
      </c>
      <c r="AM29" s="17" t="str">
        <f>IF(L29&gt;0,CONCATENATE(IF(AA29&lt;=12,AA29,AA29-12),IF(OR(AA29&lt;12,AA29=24),"am","pm"),"-",IF(AB29&lt;=12,AB29,AB29-12),IF(OR(AB29&lt;12,AB29=24),"am","pm")),"")</f>
        <v>4pm-6pm</v>
      </c>
      <c r="AN29" s="17" t="str">
        <f>IF(N29&gt;0,CONCATENATE(IF(AC29&lt;=12,AC29,AC29-12),IF(OR(AC29&lt;12,AC29=24),"am","pm"),"-",IF(AD29&lt;=12,AD29,AD29-12),IF(OR(AD29&lt;12,AD29=24),"am","pm")),"")</f>
        <v>4pm-6pm</v>
      </c>
      <c r="AO29" s="17" t="str">
        <f>IF(P29&gt;0,CONCATENATE(IF(AE29&lt;=12,AE29,AE29-12),IF(OR(AE29&lt;12,AE29=24),"am","pm"),"-",IF(AF29&lt;=12,AF29,AF29-12),IF(OR(AF29&lt;12,AF29=24),"am","pm")),"")</f>
        <v>4pm-6pm</v>
      </c>
      <c r="AP29" s="17" t="str">
        <f>IF(R29&gt;0,CONCATENATE(IF(AG29&lt;=12,AG29,AG29-12),IF(OR(AG29&lt;12,AG29=24),"am","pm"),"-",IF(AH29&lt;=12,AH29,AH29-12),IF(OR(AH29&lt;12,AH29=24),"am","pm")),"")</f>
        <v>4pm-6pm</v>
      </c>
      <c r="AQ29" s="17" t="str">
        <f>IF(T29&gt;0,CONCATENATE(IF(AI29&lt;=12,AI29,AI29-12),IF(OR(AI29&lt;12,AI29=24),"am","pm"),"-",IF(AJ29&lt;=12,AJ29,AJ29-12),IF(OR(AJ29&lt;12,AJ29=24),"am","pm")),"")</f>
        <v/>
      </c>
      <c r="AR29" s="1" t="s">
        <v>770</v>
      </c>
      <c r="AS29" s="17"/>
      <c r="AT29" s="17"/>
      <c r="AU29" s="17"/>
      <c r="AV29" s="4" t="s">
        <v>29</v>
      </c>
      <c r="AW29" s="4" t="s">
        <v>30</v>
      </c>
      <c r="AX29" s="16" t="str">
        <f>CONCATENATE("{
    'name': """,B29,""",
    'area': ","""",C29,""",",
"'hours': {
      'sunday-start':","""",H29,"""",", 'sunday-end':","""",I29,"""",", 'monday-start':","""",J29,"""",", 'monday-end':","""",K29,"""",", 'tuesday-start':","""",L29,"""",", 'tuesday-end':","""",M29,""", 'wednesday-start':","""",N29,""", 'wednesday-end':","""",O29,""", 'thursday-start':","""",P29,""", 'thursday-end':","""",Q29,""", 'friday-start':","""",R29,""", 'friday-end':","""",S29,""", 'saturday-start':","""",T29,""", 'saturday-end':","""",U29,"""","},","  'description': ","""",V29,"""",", 'link':","""",AR29,"""",", 'pricing':","""",E29,"""",",   'phone-number': ","""",F29,"""",", 'address': ","""",G29,"""",", 'other-amenities': [","'",AS29,"','",AT29,"','",AU29,"'","]",", 'has-drink':",AV29,", 'has-food':",AW29,"},")</f>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29" s="17" t="str">
        <f>IF(AS29&gt;0,"&lt;img src=@img/outdoor.png@&gt;","")</f>
        <v/>
      </c>
      <c r="AZ29" s="17" t="str">
        <f>IF(AT29&gt;0,"&lt;img src=@img/pets.png@&gt;","")</f>
        <v/>
      </c>
      <c r="BA29" s="17" t="str">
        <f>IF(AU29="hard","&lt;img src=@img/hard.png@&gt;",IF(AU29="medium","&lt;img src=@img/medium.png@&gt;",IF(AU29="easy","&lt;img src=@img/easy.png@&gt;","")))</f>
        <v/>
      </c>
      <c r="BB29" s="17" t="str">
        <f>IF(AV29="true","&lt;img src=@img/drinkicon.png@&gt;","")</f>
        <v>&lt;img src=@img/drinkicon.png@&gt;</v>
      </c>
      <c r="BC29" s="17" t="str">
        <f>IF(AW29="true","&lt;img src=@img/foodicon.png@&gt;","")</f>
        <v/>
      </c>
      <c r="BD29" s="17" t="str">
        <f>CONCATENATE(AY29,AZ29,BA29,BB29,BC29,BK29)</f>
        <v>&lt;img src=@img/drinkicon.png@&gt;</v>
      </c>
      <c r="BE29" s="17" t="str">
        <f>CONCATENATE(IF(AS29&gt;0,"outdoor ",""),IF(AT29&gt;0,"pet ",""),IF(AV29="true","drink ",""),IF(AW29="true","food ",""),AU29," ",E29," ",C29,IF(BJ29=TRUE," kid",""))</f>
        <v>drink  med highlands</v>
      </c>
      <c r="BF29" s="17" t="str">
        <f>IF(C29="highlands","Highlands",IF(C29="Washington","Washington Park",IF(C29="Downtown","Downtown",IF(C29="city","City Park",IF(C29="Uptown","Uptown",IF(C29="capital","Capital Hill",IF(C29="Ballpark","Ballpark",IF(C29="LoDo","LoDo",IF(C29="ranch","Highlands Ranch",IF(C29="five","Five Points",IF(C29="stapleton","Stapleton",IF(C29="Cherry","Cherry Creek",IF(C29="dtc","DTC",IF(C29="Baker","Baker",IF(C29="Lakewood","Lakewood",IF(C29="Westminster","Westminster",IF(C29="lowery","Lowery",IF(C29="meadows","Park Meadows",IF(C29="larimer","Larimer Square",IF(C29="RiNo","RiNo",IF(C29="aurora","Aurora","")))))))))))))))))))))</f>
        <v>Highlands</v>
      </c>
      <c r="BG29" s="17">
        <v>39.774205000000002</v>
      </c>
      <c r="BH29" s="17">
        <v>-105.044303</v>
      </c>
      <c r="BI29" s="17" t="str">
        <f>CONCATENATE("[",BG29,",",BH29,"],")</f>
        <v>[39.774205,-105.044303],</v>
      </c>
      <c r="BJ29" s="17"/>
      <c r="BK29" s="17" t="str">
        <f>IF(BJ29&gt;0,"&lt;img src=@img/kidicon.png@&gt;","")</f>
        <v/>
      </c>
      <c r="BL29" s="7"/>
    </row>
    <row r="30" spans="2:64" s="8" customFormat="1" ht="18.75" customHeight="1">
      <c r="B30" s="17" t="s">
        <v>248</v>
      </c>
      <c r="C30" s="17" t="s">
        <v>656</v>
      </c>
      <c r="D30" s="17"/>
      <c r="E30" s="17" t="s">
        <v>1105</v>
      </c>
      <c r="F30" s="17"/>
      <c r="G30" s="17" t="s">
        <v>279</v>
      </c>
      <c r="H30" s="17" t="s">
        <v>445</v>
      </c>
      <c r="I30" s="17" t="s">
        <v>449</v>
      </c>
      <c r="J30" s="17" t="s">
        <v>452</v>
      </c>
      <c r="K30" s="17" t="s">
        <v>447</v>
      </c>
      <c r="L30" s="17" t="s">
        <v>452</v>
      </c>
      <c r="M30" s="17" t="s">
        <v>447</v>
      </c>
      <c r="N30" s="17" t="s">
        <v>452</v>
      </c>
      <c r="O30" s="17" t="s">
        <v>447</v>
      </c>
      <c r="P30" s="17" t="s">
        <v>452</v>
      </c>
      <c r="Q30" s="17" t="s">
        <v>447</v>
      </c>
      <c r="R30" s="17" t="s">
        <v>452</v>
      </c>
      <c r="S30" s="17" t="s">
        <v>447</v>
      </c>
      <c r="T30" s="17" t="s">
        <v>445</v>
      </c>
      <c r="U30" s="17" t="s">
        <v>449</v>
      </c>
      <c r="V30" s="8" t="s">
        <v>1095</v>
      </c>
      <c r="W30" s="17">
        <f>IF(H30&gt;0,H30/100,"")</f>
        <v>15</v>
      </c>
      <c r="X30" s="17">
        <f>IF(I30&gt;0,I30/100,"")</f>
        <v>17</v>
      </c>
      <c r="Y30" s="17">
        <f>IF(J30&gt;0,J30/100,"")</f>
        <v>16</v>
      </c>
      <c r="Z30" s="17">
        <f>IF(K30&gt;0,K30/100,"")</f>
        <v>18</v>
      </c>
      <c r="AA30" s="17">
        <f>IF(L30&gt;0,L30/100,"")</f>
        <v>16</v>
      </c>
      <c r="AB30" s="17">
        <f>IF(M30&gt;0,M30/100,"")</f>
        <v>18</v>
      </c>
      <c r="AC30" s="17">
        <f>IF(N30&gt;0,N30/100,"")</f>
        <v>16</v>
      </c>
      <c r="AD30" s="17">
        <f>IF(O30&gt;0,O30/100,"")</f>
        <v>18</v>
      </c>
      <c r="AE30" s="17">
        <f>IF(P30&gt;0,P30/100,"")</f>
        <v>16</v>
      </c>
      <c r="AF30" s="17">
        <f>IF(Q30&gt;0,Q30/100,"")</f>
        <v>18</v>
      </c>
      <c r="AG30" s="17">
        <f>IF(R30&gt;0,R30/100,"")</f>
        <v>16</v>
      </c>
      <c r="AH30" s="17">
        <f>IF(S30&gt;0,S30/100,"")</f>
        <v>18</v>
      </c>
      <c r="AI30" s="17">
        <f>IF(T30&gt;0,T30/100,"")</f>
        <v>15</v>
      </c>
      <c r="AJ30" s="17">
        <f>IF(U30&gt;0,U30/100,"")</f>
        <v>17</v>
      </c>
      <c r="AK30" s="17" t="str">
        <f>IF(H30&gt;0,CONCATENATE(IF(W30&lt;=12,W30,W30-12),IF(OR(W30&lt;12,W30=24),"am","pm"),"-",IF(X30&lt;=12,X30,X30-12),IF(OR(X30&lt;12,X30=24),"am","pm")),"")</f>
        <v>3pm-5pm</v>
      </c>
      <c r="AL30" s="17" t="str">
        <f>IF(J30&gt;0,CONCATENATE(IF(Y30&lt;=12,Y30,Y30-12),IF(OR(Y30&lt;12,Y30=24),"am","pm"),"-",IF(Z30&lt;=12,Z30,Z30-12),IF(OR(Z30&lt;12,Z30=24),"am","pm")),"")</f>
        <v>4pm-6pm</v>
      </c>
      <c r="AM30" s="17" t="str">
        <f>IF(L30&gt;0,CONCATENATE(IF(AA30&lt;=12,AA30,AA30-12),IF(OR(AA30&lt;12,AA30=24),"am","pm"),"-",IF(AB30&lt;=12,AB30,AB30-12),IF(OR(AB30&lt;12,AB30=24),"am","pm")),"")</f>
        <v>4pm-6pm</v>
      </c>
      <c r="AN30" s="17" t="str">
        <f>IF(N30&gt;0,CONCATENATE(IF(AC30&lt;=12,AC30,AC30-12),IF(OR(AC30&lt;12,AC30=24),"am","pm"),"-",IF(AD30&lt;=12,AD30,AD30-12),IF(OR(AD30&lt;12,AD30=24),"am","pm")),"")</f>
        <v>4pm-6pm</v>
      </c>
      <c r="AO30" s="17" t="str">
        <f>IF(P30&gt;0,CONCATENATE(IF(AE30&lt;=12,AE30,AE30-12),IF(OR(AE30&lt;12,AE30=24),"am","pm"),"-",IF(AF30&lt;=12,AF30,AF30-12),IF(OR(AF30&lt;12,AF30=24),"am","pm")),"")</f>
        <v>4pm-6pm</v>
      </c>
      <c r="AP30" s="17" t="str">
        <f>IF(R30&gt;0,CONCATENATE(IF(AG30&lt;=12,AG30,AG30-12),IF(OR(AG30&lt;12,AG30=24),"am","pm"),"-",IF(AH30&lt;=12,AH30,AH30-12),IF(OR(AH30&lt;12,AH30=24),"am","pm")),"")</f>
        <v>4pm-6pm</v>
      </c>
      <c r="AQ30" s="17" t="str">
        <f>IF(T30&gt;0,CONCATENATE(IF(AI30&lt;=12,AI30,AI30-12),IF(OR(AI30&lt;12,AI30=24),"am","pm"),"-",IF(AJ30&lt;=12,AJ30,AJ30-12),IF(OR(AJ30&lt;12,AJ30=24),"am","pm")),"")</f>
        <v>3pm-5pm</v>
      </c>
      <c r="AR30" s="17" t="s">
        <v>837</v>
      </c>
      <c r="AS30" s="17" t="s">
        <v>442</v>
      </c>
      <c r="AT30" s="17"/>
      <c r="AU30" s="17"/>
      <c r="AV30" s="17" t="s">
        <v>29</v>
      </c>
      <c r="AW30" s="17" t="s">
        <v>29</v>
      </c>
      <c r="AX30" s="16" t="str">
        <f>CONCATENATE("{
    'name': """,B30,""",
    'area': ","""",C30,""",",
"'hours': {
      'sunday-start':","""",H30,"""",", 'sunday-end':","""",I30,"""",", 'monday-start':","""",J30,"""",", 'monday-end':","""",K30,"""",", 'tuesday-start':","""",L30,"""",", 'tuesday-end':","""",M30,""", 'wednesday-start':","""",N30,""", 'wednesday-end':","""",O30,""", 'thursday-start':","""",P30,""", 'thursday-end':","""",Q30,""", 'friday-start':","""",R30,""", 'friday-end':","""",S30,""", 'saturday-start':","""",T30,""", 'saturday-end':","""",U30,"""","},","  'description': ","""",V30,"""",", 'link':","""",AR30,"""",", 'pricing':","""",E30,"""",",   'phone-number': ","""",F30,"""",", 'address': ","""",G30,"""",", 'other-amenities': [","'",AS30,"','",AT30,"','",AU30,"'","]",", 'has-drink':",AV30,", 'has-food':",AW30,"},")</f>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0" s="17" t="str">
        <f>IF(AS30&gt;0,"&lt;img src=@img/outdoor.png@&gt;","")</f>
        <v>&lt;img src=@img/outdoor.png@&gt;</v>
      </c>
      <c r="AZ30" s="17" t="str">
        <f>IF(AT30&gt;0,"&lt;img src=@img/pets.png@&gt;","")</f>
        <v/>
      </c>
      <c r="BA30" s="17" t="str">
        <f>IF(AU30="hard","&lt;img src=@img/hard.png@&gt;",IF(AU30="medium","&lt;img src=@img/medium.png@&gt;",IF(AU30="easy","&lt;img src=@img/easy.png@&gt;","")))</f>
        <v/>
      </c>
      <c r="BB30" s="17" t="str">
        <f>IF(AV30="true","&lt;img src=@img/drinkicon.png@&gt;","")</f>
        <v>&lt;img src=@img/drinkicon.png@&gt;</v>
      </c>
      <c r="BC30" s="17" t="str">
        <f>IF(AW30="true","&lt;img src=@img/foodicon.png@&gt;","")</f>
        <v>&lt;img src=@img/foodicon.png@&gt;</v>
      </c>
      <c r="BD30" s="17" t="str">
        <f>CONCATENATE(AY30,AZ30,BA30,BB30,BC30,BK30)</f>
        <v>&lt;img src=@img/outdoor.png@&gt;&lt;img src=@img/drinkicon.png@&gt;&lt;img src=@img/foodicon.png@&gt;</v>
      </c>
      <c r="BE30" s="17" t="str">
        <f>CONCATENATE(IF(AS30&gt;0,"outdoor ",""),IF(AT30&gt;0,"pet ",""),IF(AV30="true","drink ",""),IF(AW30="true","food ",""),AU30," ",E30," ",C30,IF(BJ30=TRUE," kid",""))</f>
        <v>outdoor drink food  med larimer</v>
      </c>
      <c r="BF30" s="17" t="str">
        <f>IF(C30="highlands","Highlands",IF(C30="Washington","Washington Park",IF(C30="Downtown","Downtown",IF(C30="city","City Park",IF(C30="Uptown","Uptown",IF(C30="capital","Capital Hill",IF(C30="Ballpark","Ballpark",IF(C30="LoDo","LoDo",IF(C30="ranch","Highlands Ranch",IF(C30="five","Five Points",IF(C30="stapleton","Stapleton",IF(C30="Cherry","Cherry Creek",IF(C30="dtc","DTC",IF(C30="Baker","Baker",IF(C30="Lakewood","Lakewood",IF(C30="Westminster","Westminster",IF(C30="lowery","Lowery",IF(C30="meadows","Park Meadows",IF(C30="larimer","Larimer Square",IF(C30="RiNo","RiNo",IF(C30="aurora","Aurora","")))))))))))))))))))))</f>
        <v>Larimer Square</v>
      </c>
      <c r="BG30" s="17">
        <v>39.747605</v>
      </c>
      <c r="BH30" s="17">
        <v>-104.999161</v>
      </c>
      <c r="BI30" s="17" t="str">
        <f>CONCATENATE("[",BG30,",",BH30,"],")</f>
        <v>[39.747605,-104.999161],</v>
      </c>
      <c r="BJ30" s="17"/>
      <c r="BK30" s="17" t="str">
        <f>IF(BJ30&gt;0,"&lt;img src=@img/kidicon.png@&gt;","")</f>
        <v/>
      </c>
      <c r="BL30" s="7"/>
    </row>
    <row r="31" spans="2:64" ht="18.75" customHeight="1">
      <c r="B31" s="17" t="s">
        <v>970</v>
      </c>
      <c r="C31" t="s">
        <v>385</v>
      </c>
      <c r="E31" s="17" t="s">
        <v>1105</v>
      </c>
      <c r="G31" s="16" t="s">
        <v>972</v>
      </c>
      <c r="H31">
        <v>1500</v>
      </c>
      <c r="I31">
        <v>1800</v>
      </c>
      <c r="J31">
        <v>1500</v>
      </c>
      <c r="K31">
        <v>1800</v>
      </c>
      <c r="L31">
        <v>1500</v>
      </c>
      <c r="M31">
        <v>1800</v>
      </c>
      <c r="N31">
        <v>1500</v>
      </c>
      <c r="O31">
        <v>1800</v>
      </c>
      <c r="P31">
        <v>1500</v>
      </c>
      <c r="Q31">
        <v>1800</v>
      </c>
      <c r="R31">
        <v>1500</v>
      </c>
      <c r="S31">
        <v>1800</v>
      </c>
      <c r="T31">
        <v>1500</v>
      </c>
      <c r="U31">
        <v>1800</v>
      </c>
      <c r="V31" s="8" t="s">
        <v>1073</v>
      </c>
      <c r="W31" s="17">
        <f>IF(H31&gt;0,H31/100,"")</f>
        <v>15</v>
      </c>
      <c r="X31" s="17">
        <f>IF(I31&gt;0,I31/100,"")</f>
        <v>18</v>
      </c>
      <c r="Y31" s="17">
        <f>IF(J31&gt;0,J31/100,"")</f>
        <v>15</v>
      </c>
      <c r="Z31" s="17">
        <f>IF(K31&gt;0,K31/100,"")</f>
        <v>18</v>
      </c>
      <c r="AA31" s="17">
        <f>IF(L31&gt;0,L31/100,"")</f>
        <v>15</v>
      </c>
      <c r="AB31" s="17">
        <f>IF(M31&gt;0,M31/100,"")</f>
        <v>18</v>
      </c>
      <c r="AC31" s="17">
        <f>IF(N31&gt;0,N31/100,"")</f>
        <v>15</v>
      </c>
      <c r="AD31" s="17">
        <f>IF(O31&gt;0,O31/100,"")</f>
        <v>18</v>
      </c>
      <c r="AE31" s="17">
        <f>IF(P31&gt;0,P31/100,"")</f>
        <v>15</v>
      </c>
      <c r="AF31" s="17">
        <f>IF(Q31&gt;0,Q31/100,"")</f>
        <v>18</v>
      </c>
      <c r="AG31" s="17">
        <f>IF(R31&gt;0,R31/100,"")</f>
        <v>15</v>
      </c>
      <c r="AH31" s="17">
        <f>IF(S31&gt;0,S31/100,"")</f>
        <v>18</v>
      </c>
      <c r="AI31" s="17">
        <f>IF(T31&gt;0,T31/100,"")</f>
        <v>15</v>
      </c>
      <c r="AJ31" s="17">
        <f>IF(U31&gt;0,U31/100,"")</f>
        <v>18</v>
      </c>
      <c r="AK31" s="17" t="str">
        <f>IF(H31&gt;0,CONCATENATE(IF(W31&lt;=12,W31,W31-12),IF(OR(W31&lt;12,W31=24),"am","pm"),"-",IF(X31&lt;=12,X31,X31-12),IF(OR(X31&lt;12,X31=24),"am","pm")),"")</f>
        <v>3pm-6pm</v>
      </c>
      <c r="AL31" s="17" t="str">
        <f>IF(J31&gt;0,CONCATENATE(IF(Y31&lt;=12,Y31,Y31-12),IF(OR(Y31&lt;12,Y31=24),"am","pm"),"-",IF(Z31&lt;=12,Z31,Z31-12),IF(OR(Z31&lt;12,Z31=24),"am","pm")),"")</f>
        <v>3pm-6pm</v>
      </c>
      <c r="AM31" s="17" t="str">
        <f>IF(L31&gt;0,CONCATENATE(IF(AA31&lt;=12,AA31,AA31-12),IF(OR(AA31&lt;12,AA31=24),"am","pm"),"-",IF(AB31&lt;=12,AB31,AB31-12),IF(OR(AB31&lt;12,AB31=24),"am","pm")),"")</f>
        <v>3pm-6pm</v>
      </c>
      <c r="AN31" s="17" t="str">
        <f>IF(N31&gt;0,CONCATENATE(IF(AC31&lt;=12,AC31,AC31-12),IF(OR(AC31&lt;12,AC31=24),"am","pm"),"-",IF(AD31&lt;=12,AD31,AD31-12),IF(OR(AD31&lt;12,AD31=24),"am","pm")),"")</f>
        <v>3pm-6pm</v>
      </c>
      <c r="AO31" s="17" t="str">
        <f>IF(P31&gt;0,CONCATENATE(IF(AE31&lt;=12,AE31,AE31-12),IF(OR(AE31&lt;12,AE31=24),"am","pm"),"-",IF(AF31&lt;=12,AF31,AF31-12),IF(OR(AF31&lt;12,AF31=24),"am","pm")),"")</f>
        <v>3pm-6pm</v>
      </c>
      <c r="AP31" s="17" t="str">
        <f>IF(R31&gt;0,CONCATENATE(IF(AG31&lt;=12,AG31,AG31-12),IF(OR(AG31&lt;12,AG31=24),"am","pm"),"-",IF(AH31&lt;=12,AH31,AH31-12),IF(OR(AH31&lt;12,AH31=24),"am","pm")),"")</f>
        <v>3pm-6pm</v>
      </c>
      <c r="AQ31" s="17" t="str">
        <f>IF(T31&gt;0,CONCATENATE(IF(AI31&lt;=12,AI31,AI31-12),IF(OR(AI31&lt;12,AI31=24),"am","pm"),"-",IF(AJ31&lt;=12,AJ31,AJ31-12),IF(OR(AJ31&lt;12,AJ31=24),"am","pm")),"")</f>
        <v>3pm-6pm</v>
      </c>
      <c r="AR31" s="17" t="s">
        <v>1072</v>
      </c>
      <c r="AV31" s="4" t="s">
        <v>29</v>
      </c>
      <c r="AW31" s="4" t="s">
        <v>29</v>
      </c>
      <c r="AX31" s="16" t="str">
        <f>CONCATENATE("{
    'name': """,B31,""",
    'area': ","""",C31,""",",
"'hours': {
      'sunday-start':","""",H31,"""",", 'sunday-end':","""",I31,"""",", 'monday-start':","""",J31,"""",", 'monday-end':","""",K31,"""",", 'tuesday-start':","""",L31,"""",", 'tuesday-end':","""",M31,""", 'wednesday-start':","""",N31,""", 'wednesday-end':","""",O31,""", 'thursday-start':","""",P31,""", 'thursday-end':","""",Q31,""", 'friday-start':","""",R31,""", 'friday-end':","""",S31,""", 'saturday-start':","""",T31,""", 'saturday-end':","""",U31,"""","},","  'description': ","""",V31,"""",", 'link':","""",AR31,"""",", 'pricing':","""",E31,"""",",   'phone-number': ","""",F31,"""",", 'address': ","""",G31,"""",", 'other-amenities': [","'",AS31,"','",AT31,"','",AU31,"'","]",", 'has-drink':",AV31,", 'has-food':",AW31,"},")</f>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1" s="17" t="str">
        <f>IF(AS31&gt;0,"&lt;img src=@img/outdoor.png@&gt;","")</f>
        <v/>
      </c>
      <c r="AZ31" s="17" t="str">
        <f>IF(AT31&gt;0,"&lt;img src=@img/pets.png@&gt;","")</f>
        <v/>
      </c>
      <c r="BA31" s="17" t="str">
        <f>IF(AU31="hard","&lt;img src=@img/hard.png@&gt;",IF(AU31="medium","&lt;img src=@img/medium.png@&gt;",IF(AU31="easy","&lt;img src=@img/easy.png@&gt;","")))</f>
        <v/>
      </c>
      <c r="BB31" s="17" t="str">
        <f>IF(AV31="true","&lt;img src=@img/drinkicon.png@&gt;","")</f>
        <v>&lt;img src=@img/drinkicon.png@&gt;</v>
      </c>
      <c r="BC31" s="17" t="str">
        <f>IF(AW31="true","&lt;img src=@img/foodicon.png@&gt;","")</f>
        <v>&lt;img src=@img/foodicon.png@&gt;</v>
      </c>
      <c r="BD31" s="17" t="str">
        <f>CONCATENATE(AY31,AZ31,BA31,BB31,BC31,BK31)</f>
        <v>&lt;img src=@img/drinkicon.png@&gt;&lt;img src=@img/foodicon.png@&gt;</v>
      </c>
      <c r="BE31" s="17" t="str">
        <f>CONCATENATE(IF(AS31&gt;0,"outdoor ",""),IF(AT31&gt;0,"pet ",""),IF(AV31="true","drink ",""),IF(AW31="true","food ",""),AU31," ",E31," ",C31,IF(BJ31=TRUE," kid",""))</f>
        <v>drink food  med Westminster</v>
      </c>
      <c r="BF31" s="17" t="str">
        <f>IF(C31="highlands","Highlands",IF(C31="Washington","Washington Park",IF(C31="Downtown","Downtown",IF(C31="city","City Park",IF(C31="Uptown","Uptown",IF(C31="capital","Capital Hill",IF(C31="Ballpark","Ballpark",IF(C31="LoDo","LoDo",IF(C31="ranch","Highlands Ranch",IF(C31="five","Five Points",IF(C31="stapleton","Stapleton",IF(C31="Cherry","Cherry Creek",IF(C31="dtc","DTC",IF(C31="Baker","Baker",IF(C31="Lakewood","Lakewood",IF(C31="Westminster","Westminster",IF(C31="lowery","Lowery",IF(C31="meadows","Park Meadows",IF(C31="larimer","Larimer Square",IF(C31="RiNo","RiNo",IF(C31="aurora","Aurora","")))))))))))))))))))))</f>
        <v>Westminster</v>
      </c>
      <c r="BG31" s="17">
        <v>39.962471000000001</v>
      </c>
      <c r="BH31" s="17">
        <v>-104.99174499999999</v>
      </c>
      <c r="BI31" s="17" t="str">
        <f>CONCATENATE("[",BG31,",",BH31,"],")</f>
        <v>[39.962471,-104.991745],</v>
      </c>
      <c r="BJ31" s="17"/>
      <c r="BK31" s="17" t="str">
        <f>IF(BJ31&gt;0,"&lt;img src=@img/kidicon.png@&gt;","")</f>
        <v/>
      </c>
      <c r="BL31" s="17"/>
    </row>
    <row r="32" spans="2:64" ht="18.75" customHeight="1">
      <c r="B32" s="1" t="s">
        <v>67</v>
      </c>
      <c r="C32" t="s">
        <v>326</v>
      </c>
      <c r="E32" s="17" t="s">
        <v>1105</v>
      </c>
      <c r="G32" s="17" t="s">
        <v>475</v>
      </c>
      <c r="J32" t="s">
        <v>445</v>
      </c>
      <c r="K32" t="s">
        <v>447</v>
      </c>
      <c r="L32" t="s">
        <v>445</v>
      </c>
      <c r="M32" t="s">
        <v>447</v>
      </c>
      <c r="N32" t="s">
        <v>445</v>
      </c>
      <c r="O32" t="s">
        <v>447</v>
      </c>
      <c r="P32" t="s">
        <v>445</v>
      </c>
      <c r="Q32" t="s">
        <v>447</v>
      </c>
      <c r="R32" t="s">
        <v>445</v>
      </c>
      <c r="S32" t="s">
        <v>447</v>
      </c>
      <c r="V32" s="8" t="s">
        <v>1112</v>
      </c>
      <c r="W32" s="17" t="str">
        <f>IF(H32&gt;0,H32/100,"")</f>
        <v/>
      </c>
      <c r="X32" s="17" t="str">
        <f>IF(I32&gt;0,I32/100,"")</f>
        <v/>
      </c>
      <c r="Y32" s="17">
        <f>IF(J32&gt;0,J32/100,"")</f>
        <v>15</v>
      </c>
      <c r="Z32" s="17">
        <f>IF(K32&gt;0,K32/100,"")</f>
        <v>18</v>
      </c>
      <c r="AA32" s="17">
        <f>IF(L32&gt;0,L32/100,"")</f>
        <v>15</v>
      </c>
      <c r="AB32" s="17">
        <f>IF(M32&gt;0,M32/100,"")</f>
        <v>18</v>
      </c>
      <c r="AC32" s="17">
        <f>IF(N32&gt;0,N32/100,"")</f>
        <v>15</v>
      </c>
      <c r="AD32" s="17">
        <f>IF(O32&gt;0,O32/100,"")</f>
        <v>18</v>
      </c>
      <c r="AE32" s="17">
        <f>IF(P32&gt;0,P32/100,"")</f>
        <v>15</v>
      </c>
      <c r="AF32" s="17">
        <f>IF(Q32&gt;0,Q32/100,"")</f>
        <v>18</v>
      </c>
      <c r="AG32" s="17">
        <f>IF(R32&gt;0,R32/100,"")</f>
        <v>15</v>
      </c>
      <c r="AH32" s="17">
        <f>IF(S32&gt;0,S32/100,"")</f>
        <v>18</v>
      </c>
      <c r="AI32" s="17" t="str">
        <f>IF(T32&gt;0,T32/100,"")</f>
        <v/>
      </c>
      <c r="AJ32" s="17" t="str">
        <f>IF(U32&gt;0,U32/100,"")</f>
        <v/>
      </c>
      <c r="AK32" s="17" t="str">
        <f>IF(H32&gt;0,CONCATENATE(IF(W32&lt;=12,W32,W32-12),IF(OR(W32&lt;12,W32=24),"am","pm"),"-",IF(X32&lt;=12,X32,X32-12),IF(OR(X32&lt;12,X32=24),"am","pm")),"")</f>
        <v/>
      </c>
      <c r="AL32" s="17" t="str">
        <f>IF(J32&gt;0,CONCATENATE(IF(Y32&lt;=12,Y32,Y32-12),IF(OR(Y32&lt;12,Y32=24),"am","pm"),"-",IF(Z32&lt;=12,Z32,Z32-12),IF(OR(Z32&lt;12,Z32=24),"am","pm")),"")</f>
        <v>3pm-6pm</v>
      </c>
      <c r="AM32" s="17" t="str">
        <f>IF(L32&gt;0,CONCATENATE(IF(AA32&lt;=12,AA32,AA32-12),IF(OR(AA32&lt;12,AA32=24),"am","pm"),"-",IF(AB32&lt;=12,AB32,AB32-12),IF(OR(AB32&lt;12,AB32=24),"am","pm")),"")</f>
        <v>3pm-6pm</v>
      </c>
      <c r="AN32" s="17" t="str">
        <f>IF(N32&gt;0,CONCATENATE(IF(AC32&lt;=12,AC32,AC32-12),IF(OR(AC32&lt;12,AC32=24),"am","pm"),"-",IF(AD32&lt;=12,AD32,AD32-12),IF(OR(AD32&lt;12,AD32=24),"am","pm")),"")</f>
        <v>3pm-6pm</v>
      </c>
      <c r="AO32" s="17" t="str">
        <f>IF(P32&gt;0,CONCATENATE(IF(AE32&lt;=12,AE32,AE32-12),IF(OR(AE32&lt;12,AE32=24),"am","pm"),"-",IF(AF32&lt;=12,AF32,AF32-12),IF(OR(AF32&lt;12,AF32=24),"am","pm")),"")</f>
        <v>3pm-6pm</v>
      </c>
      <c r="AP32" s="17" t="str">
        <f>IF(R32&gt;0,CONCATENATE(IF(AG32&lt;=12,AG32,AG32-12),IF(OR(AG32&lt;12,AG32=24),"am","pm"),"-",IF(AH32&lt;=12,AH32,AH32-12),IF(OR(AH32&lt;12,AH32=24),"am","pm")),"")</f>
        <v>3pm-6pm</v>
      </c>
      <c r="AQ32" s="17" t="str">
        <f>IF(T32&gt;0,CONCATENATE(IF(AI32&lt;=12,AI32,AI32-12),IF(OR(AI32&lt;12,AI32=24),"am","pm"),"-",IF(AJ32&lt;=12,AJ32,AJ32-12),IF(OR(AJ32&lt;12,AJ32=24),"am","pm")),"")</f>
        <v/>
      </c>
      <c r="AR32" s="19" t="s">
        <v>667</v>
      </c>
      <c r="AV32" s="4" t="s">
        <v>29</v>
      </c>
      <c r="AW32" s="4" t="s">
        <v>29</v>
      </c>
      <c r="AX32" s="16" t="str">
        <f>CONCATENATE("{
    'name': """,B32,""",
    'area': ","""",C32,""",",
"'hours': {
      'sunday-start':","""",H32,"""",", 'sunday-end':","""",I32,"""",", 'monday-start':","""",J32,"""",", 'monday-end':","""",K32,"""",", 'tuesday-start':","""",L32,"""",", 'tuesday-end':","""",M32,""", 'wednesday-start':","""",N32,""", 'wednesday-end':","""",O32,""", 'thursday-start':","""",P32,""", 'thursday-end':","""",Q32,""", 'friday-start':","""",R32,""", 'friday-end':","""",S32,""", 'saturday-start':","""",T32,""", 'saturday-end':","""",U32,"""","},","  'description': ","""",V32,"""",", 'link':","""",AR32,"""",", 'pricing':","""",E32,"""",",   'phone-number': ","""",F32,"""",", 'address': ","""",G32,"""",", 'other-amenities': [","'",AS32,"','",AT32,"','",AU32,"'","]",", 'has-drink':",AV32,", 'has-food':",AW32,"},")</f>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2" s="17" t="str">
        <f>IF(AS32&gt;0,"&lt;img src=@img/outdoor.png@&gt;","")</f>
        <v/>
      </c>
      <c r="AZ32" s="17" t="str">
        <f>IF(AT32&gt;0,"&lt;img src=@img/pets.png@&gt;","")</f>
        <v/>
      </c>
      <c r="BA32" s="17" t="str">
        <f>IF(AU32="hard","&lt;img src=@img/hard.png@&gt;",IF(AU32="medium","&lt;img src=@img/medium.png@&gt;",IF(AU32="easy","&lt;img src=@img/easy.png@&gt;","")))</f>
        <v/>
      </c>
      <c r="BB32" s="17" t="str">
        <f>IF(AV32="true","&lt;img src=@img/drinkicon.png@&gt;","")</f>
        <v>&lt;img src=@img/drinkicon.png@&gt;</v>
      </c>
      <c r="BC32" s="17" t="str">
        <f>IF(AW32="true","&lt;img src=@img/foodicon.png@&gt;","")</f>
        <v>&lt;img src=@img/foodicon.png@&gt;</v>
      </c>
      <c r="BD32" s="17" t="str">
        <f>CONCATENATE(AY32,AZ32,BA32,BB32,BC32,BK32)</f>
        <v>&lt;img src=@img/drinkicon.png@&gt;&lt;img src=@img/foodicon.png@&gt;</v>
      </c>
      <c r="BE32" s="17" t="str">
        <f>CONCATENATE(IF(AS32&gt;0,"outdoor ",""),IF(AT32&gt;0,"pet ",""),IF(AV32="true","drink ",""),IF(AW32="true","food ",""),AU32," ",E32," ",C32,IF(BJ32=TRUE," kid",""))</f>
        <v>drink food  med Ballpark</v>
      </c>
      <c r="BF32" s="17" t="str">
        <f>IF(C32="highlands","Highlands",IF(C32="Washington","Washington Park",IF(C32="Downtown","Downtown",IF(C32="city","City Park",IF(C32="Uptown","Uptown",IF(C32="capital","Capital Hill",IF(C32="Ballpark","Ballpark",IF(C32="LoDo","LoDo",IF(C32="ranch","Highlands Ranch",IF(C32="five","Five Points",IF(C32="stapleton","Stapleton",IF(C32="Cherry","Cherry Creek",IF(C32="dtc","DTC",IF(C32="Baker","Baker",IF(C32="Lakewood","Lakewood",IF(C32="Westminster","Westminster",IF(C32="lowery","Lowery",IF(C32="meadows","Park Meadows",IF(C32="larimer","Larimer Square",IF(C32="RiNo","RiNo",IF(C32="aurora","Aurora","")))))))))))))))))))))</f>
        <v>Ballpark</v>
      </c>
      <c r="BG32" s="17">
        <v>39.757525000000001</v>
      </c>
      <c r="BH32" s="17">
        <v>-104.990684</v>
      </c>
      <c r="BI32" s="17" t="str">
        <f>CONCATENATE("[",BG32,",",BH32,"],")</f>
        <v>[39.757525,-104.990684],</v>
      </c>
      <c r="BJ32" s="17"/>
      <c r="BK32" s="17" t="str">
        <f>IF(BJ32&gt;0,"&lt;img src=@img/kidicon.png@&gt;","")</f>
        <v/>
      </c>
      <c r="BL32" s="7"/>
    </row>
    <row r="33" spans="2:64" ht="18.75" customHeight="1">
      <c r="B33" s="17" t="s">
        <v>176</v>
      </c>
      <c r="C33" s="17" t="s">
        <v>310</v>
      </c>
      <c r="D33" s="17"/>
      <c r="E33" s="17" t="s">
        <v>1105</v>
      </c>
      <c r="F33" s="17"/>
      <c r="G33" s="17" t="s">
        <v>584</v>
      </c>
      <c r="H33" s="17"/>
      <c r="I33" s="17"/>
      <c r="J33" s="17" t="s">
        <v>445</v>
      </c>
      <c r="K33" s="17" t="s">
        <v>447</v>
      </c>
      <c r="L33" s="17" t="s">
        <v>445</v>
      </c>
      <c r="M33" s="17" t="s">
        <v>447</v>
      </c>
      <c r="N33" s="17" t="s">
        <v>445</v>
      </c>
      <c r="O33" s="17" t="s">
        <v>447</v>
      </c>
      <c r="P33" s="17" t="s">
        <v>445</v>
      </c>
      <c r="Q33" s="17" t="s">
        <v>447</v>
      </c>
      <c r="R33" s="17" t="s">
        <v>445</v>
      </c>
      <c r="S33" s="17" t="s">
        <v>447</v>
      </c>
      <c r="T33" s="17"/>
      <c r="U33" s="17"/>
      <c r="V33" s="8" t="s">
        <v>381</v>
      </c>
      <c r="W33" s="17" t="str">
        <f>IF(H33&gt;0,H33/100,"")</f>
        <v/>
      </c>
      <c r="X33" s="17" t="str">
        <f>IF(I33&gt;0,I33/100,"")</f>
        <v/>
      </c>
      <c r="Y33" s="17">
        <f>IF(J33&gt;0,J33/100,"")</f>
        <v>15</v>
      </c>
      <c r="Z33" s="17">
        <f>IF(K33&gt;0,K33/100,"")</f>
        <v>18</v>
      </c>
      <c r="AA33" s="17">
        <f>IF(L33&gt;0,L33/100,"")</f>
        <v>15</v>
      </c>
      <c r="AB33" s="17">
        <f>IF(M33&gt;0,M33/100,"")</f>
        <v>18</v>
      </c>
      <c r="AC33" s="17">
        <f>IF(N33&gt;0,N33/100,"")</f>
        <v>15</v>
      </c>
      <c r="AD33" s="17">
        <f>IF(O33&gt;0,O33/100,"")</f>
        <v>18</v>
      </c>
      <c r="AE33" s="17">
        <f>IF(P33&gt;0,P33/100,"")</f>
        <v>15</v>
      </c>
      <c r="AF33" s="17">
        <f>IF(Q33&gt;0,Q33/100,"")</f>
        <v>18</v>
      </c>
      <c r="AG33" s="17">
        <f>IF(R33&gt;0,R33/100,"")</f>
        <v>15</v>
      </c>
      <c r="AH33" s="17">
        <f>IF(S33&gt;0,S33/100,"")</f>
        <v>18</v>
      </c>
      <c r="AI33" s="17" t="str">
        <f>IF(T33&gt;0,T33/100,"")</f>
        <v/>
      </c>
      <c r="AJ33" s="17" t="str">
        <f>IF(U33&gt;0,U33/100,"")</f>
        <v/>
      </c>
      <c r="AK33" s="17" t="str">
        <f>IF(H33&gt;0,CONCATENATE(IF(W33&lt;=12,W33,W33-12),IF(OR(W33&lt;12,W33=24),"am","pm"),"-",IF(X33&lt;=12,X33,X33-12),IF(OR(X33&lt;12,X33=24),"am","pm")),"")</f>
        <v/>
      </c>
      <c r="AL33" s="17" t="str">
        <f>IF(J33&gt;0,CONCATENATE(IF(Y33&lt;=12,Y33,Y33-12),IF(OR(Y33&lt;12,Y33=24),"am","pm"),"-",IF(Z33&lt;=12,Z33,Z33-12),IF(OR(Z33&lt;12,Z33=24),"am","pm")),"")</f>
        <v>3pm-6pm</v>
      </c>
      <c r="AM33" s="17" t="str">
        <f>IF(L33&gt;0,CONCATENATE(IF(AA33&lt;=12,AA33,AA33-12),IF(OR(AA33&lt;12,AA33=24),"am","pm"),"-",IF(AB33&lt;=12,AB33,AB33-12),IF(OR(AB33&lt;12,AB33=24),"am","pm")),"")</f>
        <v>3pm-6pm</v>
      </c>
      <c r="AN33" s="17" t="str">
        <f>IF(N33&gt;0,CONCATENATE(IF(AC33&lt;=12,AC33,AC33-12),IF(OR(AC33&lt;12,AC33=24),"am","pm"),"-",IF(AD33&lt;=12,AD33,AD33-12),IF(OR(AD33&lt;12,AD33=24),"am","pm")),"")</f>
        <v>3pm-6pm</v>
      </c>
      <c r="AO33" s="17" t="str">
        <f>IF(P33&gt;0,CONCATENATE(IF(AE33&lt;=12,AE33,AE33-12),IF(OR(AE33&lt;12,AE33=24),"am","pm"),"-",IF(AF33&lt;=12,AF33,AF33-12),IF(OR(AF33&lt;12,AF33=24),"am","pm")),"")</f>
        <v>3pm-6pm</v>
      </c>
      <c r="AP33" s="17" t="str">
        <f>IF(R33&gt;0,CONCATENATE(IF(AG33&lt;=12,AG33,AG33-12),IF(OR(AG33&lt;12,AG33=24),"am","pm"),"-",IF(AH33&lt;=12,AH33,AH33-12),IF(OR(AH33&lt;12,AH33=24),"am","pm")),"")</f>
        <v>3pm-6pm</v>
      </c>
      <c r="AQ33" s="17" t="str">
        <f>IF(T33&gt;0,CONCATENATE(IF(AI33&lt;=12,AI33,AI33-12),IF(OR(AI33&lt;12,AI33=24),"am","pm"),"-",IF(AJ33&lt;=12,AJ33,AJ33-12),IF(OR(AJ33&lt;12,AJ33=24),"am","pm")),"")</f>
        <v/>
      </c>
      <c r="AR33" s="1" t="s">
        <v>771</v>
      </c>
      <c r="AS33" s="17"/>
      <c r="AT33" s="17"/>
      <c r="AU33" s="17"/>
      <c r="AV33" s="4" t="s">
        <v>29</v>
      </c>
      <c r="AW33" s="4" t="s">
        <v>29</v>
      </c>
      <c r="AX33" s="16" t="str">
        <f>CONCATENATE("{
    'name': """,B33,""",
    'area': ","""",C33,""",",
"'hours': {
      'sunday-start':","""",H33,"""",", 'sunday-end':","""",I33,"""",", 'monday-start':","""",J33,"""",", 'monday-end':","""",K33,"""",", 'tuesday-start':","""",L33,"""",", 'tuesday-end':","""",M33,""", 'wednesday-start':","""",N33,""", 'wednesday-end':","""",O33,""", 'thursday-start':","""",P33,""", 'thursday-end':","""",Q33,""", 'friday-start':","""",R33,""", 'friday-end':","""",S33,""", 'saturday-start':","""",T33,""", 'saturday-end':","""",U33,"""","},","  'description': ","""",V33,"""",", 'link':","""",AR33,"""",", 'pricing':","""",E33,"""",",   'phone-number': ","""",F33,"""",", 'address': ","""",G33,"""",", 'other-amenities': [","'",AS33,"','",AT33,"','",AU33,"'","]",", 'has-drink':",AV33,", 'has-food':",AW33,"},")</f>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3" s="17" t="str">
        <f>IF(AS33&gt;0,"&lt;img src=@img/outdoor.png@&gt;","")</f>
        <v/>
      </c>
      <c r="AZ33" s="17" t="str">
        <f>IF(AT33&gt;0,"&lt;img src=@img/pets.png@&gt;","")</f>
        <v/>
      </c>
      <c r="BA33" s="17" t="str">
        <f>IF(AU33="hard","&lt;img src=@img/hard.png@&gt;",IF(AU33="medium","&lt;img src=@img/medium.png@&gt;",IF(AU33="easy","&lt;img src=@img/easy.png@&gt;","")))</f>
        <v/>
      </c>
      <c r="BB33" s="17" t="str">
        <f>IF(AV33="true","&lt;img src=@img/drinkicon.png@&gt;","")</f>
        <v>&lt;img src=@img/drinkicon.png@&gt;</v>
      </c>
      <c r="BC33" s="17" t="str">
        <f>IF(AW33="true","&lt;img src=@img/foodicon.png@&gt;","")</f>
        <v>&lt;img src=@img/foodicon.png@&gt;</v>
      </c>
      <c r="BD33" s="17" t="str">
        <f>CONCATENATE(AY33,AZ33,BA33,BB33,BC33,BK33)</f>
        <v>&lt;img src=@img/drinkicon.png@&gt;&lt;img src=@img/foodicon.png@&gt;</v>
      </c>
      <c r="BE33" s="17" t="str">
        <f>CONCATENATE(IF(AS33&gt;0,"outdoor ",""),IF(AT33&gt;0,"pet ",""),IF(AV33="true","drink ",""),IF(AW33="true","food ",""),AU33," ",E33," ",C33,IF(BJ33=TRUE," kid",""))</f>
        <v>drink food  med LoDo</v>
      </c>
      <c r="BF33" s="17" t="str">
        <f>IF(C33="highlands","Highlands",IF(C33="Washington","Washington Park",IF(C33="Downtown","Downtown",IF(C33="city","City Park",IF(C33="Uptown","Uptown",IF(C33="capital","Capital Hill",IF(C33="Ballpark","Ballpark",IF(C33="LoDo","LoDo",IF(C33="ranch","Highlands Ranch",IF(C33="five","Five Points",IF(C33="stapleton","Stapleton",IF(C33="Cherry","Cherry Creek",IF(C33="dtc","DTC",IF(C33="Baker","Baker",IF(C33="Lakewood","Lakewood",IF(C33="Westminster","Westminster",IF(C33="lowery","Lowery",IF(C33="meadows","Park Meadows",IF(C33="larimer","Larimer Square",IF(C33="RiNo","RiNo",IF(C33="aurora","Aurora","")))))))))))))))))))))</f>
        <v>LoDo</v>
      </c>
      <c r="BG33" s="17">
        <v>39.749842000000001</v>
      </c>
      <c r="BH33" s="17">
        <v>-104.999619</v>
      </c>
      <c r="BI33" s="17" t="str">
        <f>CONCATENATE("[",BG33,",",BH33,"],")</f>
        <v>[39.749842,-104.999619],</v>
      </c>
      <c r="BJ33" s="17"/>
      <c r="BK33" s="17" t="str">
        <f>IF(BJ33&gt;0,"&lt;img src=@img/kidicon.png@&gt;","")</f>
        <v/>
      </c>
      <c r="BL33" s="7"/>
    </row>
    <row r="34" spans="2:64" ht="18.75" customHeight="1">
      <c r="B34" s="8" t="s">
        <v>68</v>
      </c>
      <c r="C34" s="8" t="s">
        <v>310</v>
      </c>
      <c r="D34" s="8"/>
      <c r="E34" s="17" t="s">
        <v>1105</v>
      </c>
      <c r="F34" s="8"/>
      <c r="G34" s="17" t="s">
        <v>476</v>
      </c>
      <c r="H34" s="8"/>
      <c r="I34" s="8"/>
      <c r="J34" s="8" t="s">
        <v>445</v>
      </c>
      <c r="K34" s="8" t="s">
        <v>447</v>
      </c>
      <c r="L34" s="8">
        <v>1100</v>
      </c>
      <c r="M34" s="8">
        <v>2200</v>
      </c>
      <c r="N34" s="8" t="s">
        <v>445</v>
      </c>
      <c r="O34" s="8" t="s">
        <v>447</v>
      </c>
      <c r="P34" s="8" t="s">
        <v>445</v>
      </c>
      <c r="Q34" s="8" t="s">
        <v>447</v>
      </c>
      <c r="R34" s="8" t="s">
        <v>445</v>
      </c>
      <c r="S34" s="8" t="s">
        <v>447</v>
      </c>
      <c r="T34" s="8"/>
      <c r="U34" s="8"/>
      <c r="V34" s="8" t="s">
        <v>1146</v>
      </c>
      <c r="W34" s="17" t="str">
        <f>IF(H34&gt;0,H34/100,"")</f>
        <v/>
      </c>
      <c r="X34" s="17" t="str">
        <f>IF(I34&gt;0,I34/100,"")</f>
        <v/>
      </c>
      <c r="Y34" s="17">
        <f>IF(J34&gt;0,J34/100,"")</f>
        <v>15</v>
      </c>
      <c r="Z34" s="17">
        <f>IF(K34&gt;0,K34/100,"")</f>
        <v>18</v>
      </c>
      <c r="AA34" s="17">
        <f>IF(L34&gt;0,L34/100,"")</f>
        <v>11</v>
      </c>
      <c r="AB34" s="17">
        <f>IF(M34&gt;0,M34/100,"")</f>
        <v>22</v>
      </c>
      <c r="AC34" s="17">
        <f>IF(N34&gt;0,N34/100,"")</f>
        <v>15</v>
      </c>
      <c r="AD34" s="17">
        <f>IF(O34&gt;0,O34/100,"")</f>
        <v>18</v>
      </c>
      <c r="AE34" s="17">
        <f>IF(P34&gt;0,P34/100,"")</f>
        <v>15</v>
      </c>
      <c r="AF34" s="17">
        <f>IF(Q34&gt;0,Q34/100,"")</f>
        <v>18</v>
      </c>
      <c r="AG34" s="17">
        <f>IF(R34&gt;0,R34/100,"")</f>
        <v>15</v>
      </c>
      <c r="AH34" s="17">
        <f>IF(S34&gt;0,S34/100,"")</f>
        <v>18</v>
      </c>
      <c r="AI34" s="17" t="str">
        <f>IF(T34&gt;0,T34/100,"")</f>
        <v/>
      </c>
      <c r="AJ34" s="17" t="str">
        <f>IF(U34&gt;0,U34/100,"")</f>
        <v/>
      </c>
      <c r="AK34" s="17" t="str">
        <f>IF(H34&gt;0,CONCATENATE(IF(W34&lt;=12,W34,W34-12),IF(OR(W34&lt;12,W34=24),"am","pm"),"-",IF(X34&lt;=12,X34,X34-12),IF(OR(X34&lt;12,X34=24),"am","pm")),"")</f>
        <v/>
      </c>
      <c r="AL34" s="17" t="str">
        <f>IF(J34&gt;0,CONCATENATE(IF(Y34&lt;=12,Y34,Y34-12),IF(OR(Y34&lt;12,Y34=24),"am","pm"),"-",IF(Z34&lt;=12,Z34,Z34-12),IF(OR(Z34&lt;12,Z34=24),"am","pm")),"")</f>
        <v>3pm-6pm</v>
      </c>
      <c r="AM34" s="17" t="str">
        <f>IF(L34&gt;0,CONCATENATE(IF(AA34&lt;=12,AA34,AA34-12),IF(OR(AA34&lt;12,AA34=24),"am","pm"),"-",IF(AB34&lt;=12,AB34,AB34-12),IF(OR(AB34&lt;12,AB34=24),"am","pm")),"")</f>
        <v>11am-10pm</v>
      </c>
      <c r="AN34" s="17" t="str">
        <f>IF(N34&gt;0,CONCATENATE(IF(AC34&lt;=12,AC34,AC34-12),IF(OR(AC34&lt;12,AC34=24),"am","pm"),"-",IF(AD34&lt;=12,AD34,AD34-12),IF(OR(AD34&lt;12,AD34=24),"am","pm")),"")</f>
        <v>3pm-6pm</v>
      </c>
      <c r="AO34" s="17" t="str">
        <f>IF(P34&gt;0,CONCATENATE(IF(AE34&lt;=12,AE34,AE34-12),IF(OR(AE34&lt;12,AE34=24),"am","pm"),"-",IF(AF34&lt;=12,AF34,AF34-12),IF(OR(AF34&lt;12,AF34=24),"am","pm")),"")</f>
        <v>3pm-6pm</v>
      </c>
      <c r="AP34" s="17" t="str">
        <f>IF(R34&gt;0,CONCATENATE(IF(AG34&lt;=12,AG34,AG34-12),IF(OR(AG34&lt;12,AG34=24),"am","pm"),"-",IF(AH34&lt;=12,AH34,AH34-12),IF(OR(AH34&lt;12,AH34=24),"am","pm")),"")</f>
        <v>3pm-6pm</v>
      </c>
      <c r="AQ34" s="17" t="str">
        <f>IF(T34&gt;0,CONCATENATE(IF(AI34&lt;=12,AI34,AI34-12),IF(OR(AI34&lt;12,AI34=24),"am","pm"),"-",IF(AJ34&lt;=12,AJ34,AJ34-12),IF(OR(AJ34&lt;12,AJ34=24),"am","pm")),"")</f>
        <v/>
      </c>
      <c r="AR34" s="10" t="s">
        <v>668</v>
      </c>
      <c r="AS34" s="8"/>
      <c r="AT34" s="8"/>
      <c r="AU34" s="8"/>
      <c r="AV34" s="11" t="s">
        <v>29</v>
      </c>
      <c r="AW34" s="11" t="s">
        <v>29</v>
      </c>
      <c r="AX34" s="16" t="str">
        <f>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4" s="17" t="str">
        <f>IF(AS34&gt;0,"&lt;img src=@img/outdoor.png@&gt;","")</f>
        <v/>
      </c>
      <c r="AZ34" s="17" t="str">
        <f>IF(AT34&gt;0,"&lt;img src=@img/pets.png@&gt;","")</f>
        <v/>
      </c>
      <c r="BA34" s="17" t="str">
        <f>IF(AU34="hard","&lt;img src=@img/hard.png@&gt;",IF(AU34="medium","&lt;img src=@img/medium.png@&gt;",IF(AU34="easy","&lt;img src=@img/easy.png@&gt;","")))</f>
        <v/>
      </c>
      <c r="BB34" s="17" t="str">
        <f>IF(AV34="true","&lt;img src=@img/drinkicon.png@&gt;","")</f>
        <v>&lt;img src=@img/drinkicon.png@&gt;</v>
      </c>
      <c r="BC34" s="17" t="str">
        <f>IF(AW34="true","&lt;img src=@img/foodicon.png@&gt;","")</f>
        <v>&lt;img src=@img/foodicon.png@&gt;</v>
      </c>
      <c r="BD34" s="17" t="str">
        <f>CONCATENATE(AY34,AZ34,BA34,BB34,BC34,BK34)</f>
        <v>&lt;img src=@img/drinkicon.png@&gt;&lt;img src=@img/foodicon.png@&gt;</v>
      </c>
      <c r="BE34" s="17" t="str">
        <f>CONCATENATE(IF(AS34&gt;0,"outdoor ",""),IF(AT34&gt;0,"pet ",""),IF(AV34="true","drink ",""),IF(AW34="true","food ",""),AU34," ",E34," ",C34,IF(BJ34=TRUE," kid",""))</f>
        <v>drink food  med LoDo</v>
      </c>
      <c r="BF34" s="17" t="str">
        <f>IF(C34="highlands","Highlands",IF(C34="Washington","Washington Park",IF(C34="Downtown","Downtown",IF(C34="city","City Park",IF(C34="Uptown","Uptown",IF(C34="capital","Capital Hill",IF(C34="Ballpark","Ballpark",IF(C34="LoDo","LoDo",IF(C34="ranch","Highlands Ranch",IF(C34="five","Five Points",IF(C34="stapleton","Stapleton",IF(C34="Cherry","Cherry Creek",IF(C34="dtc","DTC",IF(C34="Baker","Baker",IF(C34="Lakewood","Lakewood",IF(C34="Westminster","Westminster",IF(C34="lowery","Lowery",IF(C34="meadows","Park Meadows",IF(C34="larimer","Larimer Square",IF(C34="RiNo","RiNo",IF(C34="aurora","Aurora","")))))))))))))))))))))</f>
        <v>LoDo</v>
      </c>
      <c r="BG34" s="17">
        <v>39.748451000000003</v>
      </c>
      <c r="BH34" s="17">
        <v>-104.996092</v>
      </c>
      <c r="BI34" s="17" t="str">
        <f>CONCATENATE("[",BG34,",",BH34,"],")</f>
        <v>[39.748451,-104.996092],</v>
      </c>
      <c r="BJ34" s="17"/>
      <c r="BK34" s="17" t="str">
        <f>IF(BJ34&gt;0,"&lt;img src=@img/kidicon.png@&gt;","")</f>
        <v/>
      </c>
      <c r="BL34" s="7"/>
    </row>
    <row r="35" spans="2:64" ht="18.75" customHeight="1">
      <c r="B35" s="8" t="s">
        <v>177</v>
      </c>
      <c r="C35" s="8" t="s">
        <v>275</v>
      </c>
      <c r="D35" s="8"/>
      <c r="E35" s="17" t="s">
        <v>1105</v>
      </c>
      <c r="F35" s="8"/>
      <c r="G35" s="17" t="s">
        <v>585</v>
      </c>
      <c r="H35" s="8"/>
      <c r="I35" s="8"/>
      <c r="J35" s="8" t="s">
        <v>445</v>
      </c>
      <c r="K35" s="8" t="s">
        <v>447</v>
      </c>
      <c r="L35" s="8" t="s">
        <v>445</v>
      </c>
      <c r="M35" s="8" t="s">
        <v>447</v>
      </c>
      <c r="N35" s="8" t="s">
        <v>445</v>
      </c>
      <c r="O35" s="8" t="s">
        <v>447</v>
      </c>
      <c r="P35" s="8" t="s">
        <v>445</v>
      </c>
      <c r="Q35" s="8" t="s">
        <v>447</v>
      </c>
      <c r="R35" s="8" t="s">
        <v>445</v>
      </c>
      <c r="S35" s="8" t="s">
        <v>447</v>
      </c>
      <c r="T35" s="8"/>
      <c r="U35" s="8"/>
      <c r="V35" s="8" t="s">
        <v>1113</v>
      </c>
      <c r="W35" s="17" t="str">
        <f>IF(H35&gt;0,H35/100,"")</f>
        <v/>
      </c>
      <c r="X35" s="17" t="str">
        <f>IF(I35&gt;0,I35/100,"")</f>
        <v/>
      </c>
      <c r="Y35" s="17">
        <f>IF(J35&gt;0,J35/100,"")</f>
        <v>15</v>
      </c>
      <c r="Z35" s="17">
        <f>IF(K35&gt;0,K35/100,"")</f>
        <v>18</v>
      </c>
      <c r="AA35" s="17">
        <f>IF(L35&gt;0,L35/100,"")</f>
        <v>15</v>
      </c>
      <c r="AB35" s="17">
        <f>IF(M35&gt;0,M35/100,"")</f>
        <v>18</v>
      </c>
      <c r="AC35" s="17">
        <f>IF(N35&gt;0,N35/100,"")</f>
        <v>15</v>
      </c>
      <c r="AD35" s="17">
        <f>IF(O35&gt;0,O35/100,"")</f>
        <v>18</v>
      </c>
      <c r="AE35" s="17">
        <f>IF(P35&gt;0,P35/100,"")</f>
        <v>15</v>
      </c>
      <c r="AF35" s="17">
        <f>IF(Q35&gt;0,Q35/100,"")</f>
        <v>18</v>
      </c>
      <c r="AG35" s="17">
        <f>IF(R35&gt;0,R35/100,"")</f>
        <v>15</v>
      </c>
      <c r="AH35" s="17">
        <f>IF(S35&gt;0,S35/100,"")</f>
        <v>18</v>
      </c>
      <c r="AI35" s="17" t="str">
        <f>IF(T35&gt;0,T35/100,"")</f>
        <v/>
      </c>
      <c r="AJ35" s="17" t="str">
        <f>IF(U35&gt;0,U35/100,"")</f>
        <v/>
      </c>
      <c r="AK35" s="17" t="str">
        <f>IF(H35&gt;0,CONCATENATE(IF(W35&lt;=12,W35,W35-12),IF(OR(W35&lt;12,W35=24),"am","pm"),"-",IF(X35&lt;=12,X35,X35-12),IF(OR(X35&lt;12,X35=24),"am","pm")),"")</f>
        <v/>
      </c>
      <c r="AL35" s="17" t="str">
        <f>IF(J35&gt;0,CONCATENATE(IF(Y35&lt;=12,Y35,Y35-12),IF(OR(Y35&lt;12,Y35=24),"am","pm"),"-",IF(Z35&lt;=12,Z35,Z35-12),IF(OR(Z35&lt;12,Z35=24),"am","pm")),"")</f>
        <v>3pm-6pm</v>
      </c>
      <c r="AM35" s="17" t="str">
        <f>IF(L35&gt;0,CONCATENATE(IF(AA35&lt;=12,AA35,AA35-12),IF(OR(AA35&lt;12,AA35=24),"am","pm"),"-",IF(AB35&lt;=12,AB35,AB35-12),IF(OR(AB35&lt;12,AB35=24),"am","pm")),"")</f>
        <v>3pm-6pm</v>
      </c>
      <c r="AN35" s="17" t="str">
        <f>IF(N35&gt;0,CONCATENATE(IF(AC35&lt;=12,AC35,AC35-12),IF(OR(AC35&lt;12,AC35=24),"am","pm"),"-",IF(AD35&lt;=12,AD35,AD35-12),IF(OR(AD35&lt;12,AD35=24),"am","pm")),"")</f>
        <v>3pm-6pm</v>
      </c>
      <c r="AO35" s="17" t="str">
        <f>IF(P35&gt;0,CONCATENATE(IF(AE35&lt;=12,AE35,AE35-12),IF(OR(AE35&lt;12,AE35=24),"am","pm"),"-",IF(AF35&lt;=12,AF35,AF35-12),IF(OR(AF35&lt;12,AF35=24),"am","pm")),"")</f>
        <v>3pm-6pm</v>
      </c>
      <c r="AP35" s="17" t="str">
        <f>IF(R35&gt;0,CONCATENATE(IF(AG35&lt;=12,AG35,AG35-12),IF(OR(AG35&lt;12,AG35=24),"am","pm"),"-",IF(AH35&lt;=12,AH35,AH35-12),IF(OR(AH35&lt;12,AH35=24),"am","pm")),"")</f>
        <v>3pm-6pm</v>
      </c>
      <c r="AQ35" s="17" t="str">
        <f>IF(T35&gt;0,CONCATENATE(IF(AI35&lt;=12,AI35,AI35-12),IF(OR(AI35&lt;12,AI35=24),"am","pm"),"-",IF(AJ35&lt;=12,AJ35,AJ35-12),IF(OR(AJ35&lt;12,AJ35=24),"am","pm")),"")</f>
        <v/>
      </c>
      <c r="AR35" s="10" t="s">
        <v>772</v>
      </c>
      <c r="AS35" s="8"/>
      <c r="AT35" s="8"/>
      <c r="AU35" s="8"/>
      <c r="AV35" s="11" t="s">
        <v>29</v>
      </c>
      <c r="AW35" s="11" t="s">
        <v>29</v>
      </c>
      <c r="AX35" s="16" t="str">
        <f>CONCATENATE("{
    'name': """,B35,""",
    'area': ","""",C35,""",",
"'hours': {
      'sunday-start':","""",H35,"""",", 'sunday-end':","""",I35,"""",", 'monday-start':","""",J35,"""",", 'monday-end':","""",K35,"""",", 'tuesday-start':","""",L35,"""",", 'tuesday-end':","""",M35,""", 'wednesday-start':","""",N35,""", 'wednesday-end':","""",O35,""", 'thursday-start':","""",P35,""", 'thursday-end':","""",Q35,""", 'friday-start':","""",R35,""", 'friday-end':","""",S35,""", 'saturday-start':","""",T35,""", 'saturday-end':","""",U35,"""","},","  'description': ","""",V35,"""",", 'link':","""",AR35,"""",", 'pricing':","""",E35,"""",",   'phone-number': ","""",F35,"""",", 'address': ","""",G35,"""",", 'other-amenities': [","'",AS35,"','",AT35,"','",AU35,"'","]",", 'has-drink':",AV35,", 'has-food':",AW35,"},")</f>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5" s="17" t="str">
        <f>IF(AS35&gt;0,"&lt;img src=@img/outdoor.png@&gt;","")</f>
        <v/>
      </c>
      <c r="AZ35" s="17" t="str">
        <f>IF(AT35&gt;0,"&lt;img src=@img/pets.png@&gt;","")</f>
        <v/>
      </c>
      <c r="BA35" s="17" t="str">
        <f>IF(AU35="hard","&lt;img src=@img/hard.png@&gt;",IF(AU35="medium","&lt;img src=@img/medium.png@&gt;",IF(AU35="easy","&lt;img src=@img/easy.png@&gt;","")))</f>
        <v/>
      </c>
      <c r="BB35" s="17" t="str">
        <f>IF(AV35="true","&lt;img src=@img/drinkicon.png@&gt;","")</f>
        <v>&lt;img src=@img/drinkicon.png@&gt;</v>
      </c>
      <c r="BC35" s="17" t="str">
        <f>IF(AW35="true","&lt;img src=@img/foodicon.png@&gt;","")</f>
        <v>&lt;img src=@img/foodicon.png@&gt;</v>
      </c>
      <c r="BD35" s="17" t="str">
        <f>CONCATENATE(AY35,AZ35,BA35,BB35,BC35,BK35)</f>
        <v>&lt;img src=@img/drinkicon.png@&gt;&lt;img src=@img/foodicon.png@&gt;</v>
      </c>
      <c r="BE35" s="17" t="str">
        <f>CONCATENATE(IF(AS35&gt;0,"outdoor ",""),IF(AT35&gt;0,"pet ",""),IF(AV35="true","drink ",""),IF(AW35="true","food ",""),AU35," ",E35," ",C35,IF(BJ35=TRUE," kid",""))</f>
        <v>drink food  med Baker</v>
      </c>
      <c r="BF35" s="17" t="str">
        <f>IF(C35="highlands","Highlands",IF(C35="Washington","Washington Park",IF(C35="Downtown","Downtown",IF(C35="city","City Park",IF(C35="Uptown","Uptown",IF(C35="capital","Capital Hill",IF(C35="Ballpark","Ballpark",IF(C35="LoDo","LoDo",IF(C35="ranch","Highlands Ranch",IF(C35="five","Five Points",IF(C35="stapleton","Stapleton",IF(C35="Cherry","Cherry Creek",IF(C35="dtc","DTC",IF(C35="Baker","Baker",IF(C35="Lakewood","Lakewood",IF(C35="Westminster","Westminster",IF(C35="lowery","Lowery",IF(C35="meadows","Park Meadows",IF(C35="larimer","Larimer Square",IF(C35="RiNo","RiNo",IF(C35="aurora","Aurora","")))))))))))))))))))))</f>
        <v>Baker</v>
      </c>
      <c r="BG35" s="17">
        <v>39.708105000000003</v>
      </c>
      <c r="BH35" s="17">
        <v>-104.98794599999999</v>
      </c>
      <c r="BI35" s="17" t="str">
        <f>CONCATENATE("[",BG35,",",BH35,"],")</f>
        <v>[39.708105,-104.987946],</v>
      </c>
      <c r="BJ35" s="17"/>
      <c r="BK35" s="17" t="str">
        <f>IF(BJ35&gt;0,"&lt;img src=@img/kidicon.png@&gt;","")</f>
        <v/>
      </c>
      <c r="BL35" s="7"/>
    </row>
    <row r="36" spans="2:64" ht="18.75" customHeight="1">
      <c r="B36" s="17" t="s">
        <v>178</v>
      </c>
      <c r="C36" s="17" t="s">
        <v>857</v>
      </c>
      <c r="D36" s="17"/>
      <c r="E36" s="17" t="s">
        <v>1107</v>
      </c>
      <c r="F36" s="17"/>
      <c r="G36" s="17" t="s">
        <v>586</v>
      </c>
      <c r="H36" s="17"/>
      <c r="I36" s="17"/>
      <c r="J36" s="17" t="s">
        <v>445</v>
      </c>
      <c r="K36" s="17" t="s">
        <v>448</v>
      </c>
      <c r="L36" s="17" t="s">
        <v>445</v>
      </c>
      <c r="M36" s="17" t="s">
        <v>448</v>
      </c>
      <c r="N36" s="17" t="s">
        <v>445</v>
      </c>
      <c r="O36" s="17" t="s">
        <v>448</v>
      </c>
      <c r="P36" s="17" t="s">
        <v>445</v>
      </c>
      <c r="Q36" s="17" t="s">
        <v>448</v>
      </c>
      <c r="R36" s="17"/>
      <c r="S36" s="17"/>
      <c r="T36" s="17"/>
      <c r="U36" s="17"/>
      <c r="V36" s="8" t="s">
        <v>382</v>
      </c>
      <c r="W36" s="17" t="str">
        <f>IF(H36&gt;0,H36/100,"")</f>
        <v/>
      </c>
      <c r="X36" s="17" t="str">
        <f>IF(I36&gt;0,I36/100,"")</f>
        <v/>
      </c>
      <c r="Y36" s="17">
        <f>IF(J36&gt;0,J36/100,"")</f>
        <v>15</v>
      </c>
      <c r="Z36" s="17">
        <f>IF(K36&gt;0,K36/100,"")</f>
        <v>19</v>
      </c>
      <c r="AA36" s="17">
        <f>IF(L36&gt;0,L36/100,"")</f>
        <v>15</v>
      </c>
      <c r="AB36" s="17">
        <f>IF(M36&gt;0,M36/100,"")</f>
        <v>19</v>
      </c>
      <c r="AC36" s="17">
        <f>IF(N36&gt;0,N36/100,"")</f>
        <v>15</v>
      </c>
      <c r="AD36" s="17">
        <f>IF(O36&gt;0,O36/100,"")</f>
        <v>19</v>
      </c>
      <c r="AE36" s="17">
        <f>IF(P36&gt;0,P36/100,"")</f>
        <v>15</v>
      </c>
      <c r="AF36" s="17">
        <f>IF(Q36&gt;0,Q36/100,"")</f>
        <v>19</v>
      </c>
      <c r="AG36" s="17" t="str">
        <f>IF(R36&gt;0,R36/100,"")</f>
        <v/>
      </c>
      <c r="AH36" s="17" t="str">
        <f>IF(S36&gt;0,S36/100,"")</f>
        <v/>
      </c>
      <c r="AI36" s="17" t="str">
        <f>IF(T36&gt;0,T36/100,"")</f>
        <v/>
      </c>
      <c r="AJ36" s="17" t="str">
        <f>IF(U36&gt;0,U36/100,"")</f>
        <v/>
      </c>
      <c r="AK36" s="17" t="str">
        <f>IF(H36&gt;0,CONCATENATE(IF(W36&lt;=12,W36,W36-12),IF(OR(W36&lt;12,W36=24),"am","pm"),"-",IF(X36&lt;=12,X36,X36-12),IF(OR(X36&lt;12,X36=24),"am","pm")),"")</f>
        <v/>
      </c>
      <c r="AL36" s="17" t="str">
        <f>IF(J36&gt;0,CONCATENATE(IF(Y36&lt;=12,Y36,Y36-12),IF(OR(Y36&lt;12,Y36=24),"am","pm"),"-",IF(Z36&lt;=12,Z36,Z36-12),IF(OR(Z36&lt;12,Z36=24),"am","pm")),"")</f>
        <v>3pm-7pm</v>
      </c>
      <c r="AM36" s="17" t="str">
        <f>IF(L36&gt;0,CONCATENATE(IF(AA36&lt;=12,AA36,AA36-12),IF(OR(AA36&lt;12,AA36=24),"am","pm"),"-",IF(AB36&lt;=12,AB36,AB36-12),IF(OR(AB36&lt;12,AB36=24),"am","pm")),"")</f>
        <v>3pm-7pm</v>
      </c>
      <c r="AN36" s="17" t="str">
        <f>IF(N36&gt;0,CONCATENATE(IF(AC36&lt;=12,AC36,AC36-12),IF(OR(AC36&lt;12,AC36=24),"am","pm"),"-",IF(AD36&lt;=12,AD36,AD36-12),IF(OR(AD36&lt;12,AD36=24),"am","pm")),"")</f>
        <v>3pm-7pm</v>
      </c>
      <c r="AO36" s="17" t="str">
        <f>IF(P36&gt;0,CONCATENATE(IF(AE36&lt;=12,AE36,AE36-12),IF(OR(AE36&lt;12,AE36=24),"am","pm"),"-",IF(AF36&lt;=12,AF36,AF36-12),IF(OR(AF36&lt;12,AF36=24),"am","pm")),"")</f>
        <v>3pm-7pm</v>
      </c>
      <c r="AP36" s="17" t="str">
        <f>IF(R36&gt;0,CONCATENATE(IF(AG36&lt;=12,AG36,AG36-12),IF(OR(AG36&lt;12,AG36=24),"am","pm"),"-",IF(AH36&lt;=12,AH36,AH36-12),IF(OR(AH36&lt;12,AH36=24),"am","pm")),"")</f>
        <v/>
      </c>
      <c r="AQ36" s="17" t="str">
        <f>IF(T36&gt;0,CONCATENATE(IF(AI36&lt;=12,AI36,AI36-12),IF(OR(AI36&lt;12,AI36=24),"am","pm"),"-",IF(AJ36&lt;=12,AJ36,AJ36-12),IF(OR(AJ36&lt;12,AJ36=24),"am","pm")),"")</f>
        <v/>
      </c>
      <c r="AR36" s="2" t="s">
        <v>773</v>
      </c>
      <c r="AS36" s="17"/>
      <c r="AT36" s="17"/>
      <c r="AU36" s="17"/>
      <c r="AV36" s="4" t="s">
        <v>29</v>
      </c>
      <c r="AW36" s="4" t="s">
        <v>29</v>
      </c>
      <c r="AX36" s="16" t="str">
        <f>CONCATENATE("{
    'name': """,B36,""",
    'area': ","""",C36,""",",
"'hours': {
      'sunday-start':","""",H36,"""",", 'sunday-end':","""",I36,"""",", 'monday-start':","""",J36,"""",", 'monday-end':","""",K36,"""",", 'tuesday-start':","""",L36,"""",", 'tuesday-end':","""",M36,""", 'wednesday-start':","""",N36,""", 'wednesday-end':","""",O36,""", 'thursday-start':","""",P36,""", 'thursday-end':","""",Q36,""", 'friday-start':","""",R36,""", 'friday-end':","""",S36,""", 'saturday-start':","""",T36,""", 'saturday-end':","""",U36,"""","},","  'description': ","""",V36,"""",", 'link':","""",AR36,"""",", 'pricing':","""",E36,"""",",   'phone-number': ","""",F36,"""",", 'address': ","""",G36,"""",", 'other-amenities': [","'",AS36,"','",AT36,"','",AU36,"'","]",", 'has-drink':",AV36,", 'has-food':",AW36,"},")</f>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6" s="17" t="str">
        <f>IF(AS36&gt;0,"&lt;img src=@img/outdoor.png@&gt;","")</f>
        <v/>
      </c>
      <c r="AZ36" s="17" t="str">
        <f>IF(AT36&gt;0,"&lt;img src=@img/pets.png@&gt;","")</f>
        <v/>
      </c>
      <c r="BA36" s="17" t="str">
        <f>IF(AU36="hard","&lt;img src=@img/hard.png@&gt;",IF(AU36="medium","&lt;img src=@img/medium.png@&gt;",IF(AU36="easy","&lt;img src=@img/easy.png@&gt;","")))</f>
        <v/>
      </c>
      <c r="BB36" s="17" t="str">
        <f>IF(AV36="true","&lt;img src=@img/drinkicon.png@&gt;","")</f>
        <v>&lt;img src=@img/drinkicon.png@&gt;</v>
      </c>
      <c r="BC36" s="17" t="str">
        <f>IF(AW36="true","&lt;img src=@img/foodicon.png@&gt;","")</f>
        <v>&lt;img src=@img/foodicon.png@&gt;</v>
      </c>
      <c r="BD36" s="17" t="str">
        <f>CONCATENATE(AY36,AZ36,BA36,BB36,BC36,BK36)</f>
        <v>&lt;img src=@img/drinkicon.png@&gt;&lt;img src=@img/foodicon.png@&gt;</v>
      </c>
      <c r="BE36" s="17" t="str">
        <f>CONCATENATE(IF(AS36&gt;0,"outdoor ",""),IF(AT36&gt;0,"pet ",""),IF(AV36="true","drink ",""),IF(AW36="true","food ",""),AU36," ",E36," ",C36,IF(BJ36=TRUE," kid",""))</f>
        <v>drink food  low ranch</v>
      </c>
      <c r="BF36" s="17" t="str">
        <f>IF(C36="highlands","Highlands",IF(C36="Washington","Washington Park",IF(C36="Downtown","Downtown",IF(C36="city","City Park",IF(C36="Uptown","Uptown",IF(C36="capital","Capital Hill",IF(C36="Ballpark","Ballpark",IF(C36="LoDo","LoDo",IF(C36="ranch","Highlands Ranch",IF(C36="five","Five Points",IF(C36="stapleton","Stapleton",IF(C36="Cherry","Cherry Creek",IF(C36="dtc","DTC",IF(C36="Baker","Baker",IF(C36="Lakewood","Lakewood",IF(C36="Westminster","Westminster",IF(C36="lowery","Lowery",IF(C36="meadows","Park Meadows",IF(C36="larimer","Larimer Square",IF(C36="RiNo","RiNo",IF(C36="aurora","Aurora","")))))))))))))))))))))</f>
        <v>Highlands Ranch</v>
      </c>
      <c r="BG36" s="17">
        <v>39.567087000000001</v>
      </c>
      <c r="BH36" s="17">
        <v>-104.940437</v>
      </c>
      <c r="BI36" s="17" t="str">
        <f>CONCATENATE("[",BG36,",",BH36,"],")</f>
        <v>[39.567087,-104.940437],</v>
      </c>
      <c r="BJ36" s="17"/>
      <c r="BK36" s="17" t="str">
        <f>IF(BJ36&gt;0,"&lt;img src=@img/kidicon.png@&gt;","")</f>
        <v/>
      </c>
      <c r="BL36" s="7"/>
    </row>
    <row r="37" spans="2:64" ht="18.75" customHeight="1">
      <c r="B37" s="8" t="s">
        <v>69</v>
      </c>
      <c r="C37" s="8" t="s">
        <v>857</v>
      </c>
      <c r="D37" s="8"/>
      <c r="E37" s="17" t="s">
        <v>1105</v>
      </c>
      <c r="F37" s="8"/>
      <c r="G37" s="17" t="s">
        <v>477</v>
      </c>
      <c r="H37" s="8" t="s">
        <v>451</v>
      </c>
      <c r="I37" s="8" t="s">
        <v>447</v>
      </c>
      <c r="J37" s="8" t="s">
        <v>451</v>
      </c>
      <c r="K37" s="8" t="s">
        <v>447</v>
      </c>
      <c r="L37" s="8" t="s">
        <v>451</v>
      </c>
      <c r="M37" s="8" t="s">
        <v>447</v>
      </c>
      <c r="N37" s="8" t="s">
        <v>451</v>
      </c>
      <c r="O37" s="8" t="s">
        <v>447</v>
      </c>
      <c r="P37" s="8" t="s">
        <v>451</v>
      </c>
      <c r="Q37" s="8" t="s">
        <v>447</v>
      </c>
      <c r="R37" s="8" t="s">
        <v>451</v>
      </c>
      <c r="S37" s="8" t="s">
        <v>447</v>
      </c>
      <c r="T37" s="8" t="s">
        <v>451</v>
      </c>
      <c r="U37" s="8" t="s">
        <v>447</v>
      </c>
      <c r="V37" s="8" t="s">
        <v>311</v>
      </c>
      <c r="W37" s="17">
        <f>IF(H37&gt;0,H37/100,"")</f>
        <v>11</v>
      </c>
      <c r="X37" s="17">
        <f>IF(I37&gt;0,I37/100,"")</f>
        <v>18</v>
      </c>
      <c r="Y37" s="17">
        <f>IF(J37&gt;0,J37/100,"")</f>
        <v>11</v>
      </c>
      <c r="Z37" s="17">
        <f>IF(K37&gt;0,K37/100,"")</f>
        <v>18</v>
      </c>
      <c r="AA37" s="17">
        <f>IF(L37&gt;0,L37/100,"")</f>
        <v>11</v>
      </c>
      <c r="AB37" s="17">
        <f>IF(M37&gt;0,M37/100,"")</f>
        <v>18</v>
      </c>
      <c r="AC37" s="17">
        <f>IF(N37&gt;0,N37/100,"")</f>
        <v>11</v>
      </c>
      <c r="AD37" s="17">
        <f>IF(O37&gt;0,O37/100,"")</f>
        <v>18</v>
      </c>
      <c r="AE37" s="17">
        <f>IF(P37&gt;0,P37/100,"")</f>
        <v>11</v>
      </c>
      <c r="AF37" s="17">
        <f>IF(Q37&gt;0,Q37/100,"")</f>
        <v>18</v>
      </c>
      <c r="AG37" s="17">
        <f>IF(R37&gt;0,R37/100,"")</f>
        <v>11</v>
      </c>
      <c r="AH37" s="17">
        <f>IF(S37&gt;0,S37/100,"")</f>
        <v>18</v>
      </c>
      <c r="AI37" s="17">
        <f>IF(T37&gt;0,T37/100,"")</f>
        <v>11</v>
      </c>
      <c r="AJ37" s="17">
        <f>IF(U37&gt;0,U37/100,"")</f>
        <v>18</v>
      </c>
      <c r="AK37" s="17" t="str">
        <f>IF(H37&gt;0,CONCATENATE(IF(W37&lt;=12,W37,W37-12),IF(OR(W37&lt;12,W37=24),"am","pm"),"-",IF(X37&lt;=12,X37,X37-12),IF(OR(X37&lt;12,X37=24),"am","pm")),"")</f>
        <v>11am-6pm</v>
      </c>
      <c r="AL37" s="17" t="str">
        <f>IF(J37&gt;0,CONCATENATE(IF(Y37&lt;=12,Y37,Y37-12),IF(OR(Y37&lt;12,Y37=24),"am","pm"),"-",IF(Z37&lt;=12,Z37,Z37-12),IF(OR(Z37&lt;12,Z37=24),"am","pm")),"")</f>
        <v>11am-6pm</v>
      </c>
      <c r="AM37" s="17" t="str">
        <f>IF(L37&gt;0,CONCATENATE(IF(AA37&lt;=12,AA37,AA37-12),IF(OR(AA37&lt;12,AA37=24),"am","pm"),"-",IF(AB37&lt;=12,AB37,AB37-12),IF(OR(AB37&lt;12,AB37=24),"am","pm")),"")</f>
        <v>11am-6pm</v>
      </c>
      <c r="AN37" s="17" t="str">
        <f>IF(N37&gt;0,CONCATENATE(IF(AC37&lt;=12,AC37,AC37-12),IF(OR(AC37&lt;12,AC37=24),"am","pm"),"-",IF(AD37&lt;=12,AD37,AD37-12),IF(OR(AD37&lt;12,AD37=24),"am","pm")),"")</f>
        <v>11am-6pm</v>
      </c>
      <c r="AO37" s="17" t="str">
        <f>IF(P37&gt;0,CONCATENATE(IF(AE37&lt;=12,AE37,AE37-12),IF(OR(AE37&lt;12,AE37=24),"am","pm"),"-",IF(AF37&lt;=12,AF37,AF37-12),IF(OR(AF37&lt;12,AF37=24),"am","pm")),"")</f>
        <v>11am-6pm</v>
      </c>
      <c r="AP37" s="17" t="str">
        <f>IF(R37&gt;0,CONCATENATE(IF(AG37&lt;=12,AG37,AG37-12),IF(OR(AG37&lt;12,AG37=24),"am","pm"),"-",IF(AH37&lt;=12,AH37,AH37-12),IF(OR(AH37&lt;12,AH37=24),"am","pm")),"")</f>
        <v>11am-6pm</v>
      </c>
      <c r="AQ37" s="17" t="str">
        <f>IF(T37&gt;0,CONCATENATE(IF(AI37&lt;=12,AI37,AI37-12),IF(OR(AI37&lt;12,AI37=24),"am","pm"),"-",IF(AJ37&lt;=12,AJ37,AJ37-12),IF(OR(AJ37&lt;12,AJ37=24),"am","pm")),"")</f>
        <v>11am-6pm</v>
      </c>
      <c r="AR37" s="10" t="s">
        <v>669</v>
      </c>
      <c r="AS37" s="8"/>
      <c r="AT37" s="8"/>
      <c r="AU37" s="8"/>
      <c r="AV37" s="11" t="s">
        <v>29</v>
      </c>
      <c r="AW37" s="11" t="s">
        <v>30</v>
      </c>
      <c r="AX37" s="16" t="str">
        <f>CONCATENATE("{
    'name': """,B37,""",
    'area': ","""",C37,""",",
"'hours': {
      'sunday-start':","""",H37,"""",", 'sunday-end':","""",I37,"""",", 'monday-start':","""",J37,"""",", 'monday-end':","""",K37,"""",", 'tuesday-start':","""",L37,"""",", 'tuesday-end':","""",M37,""", 'wednesday-start':","""",N37,""", 'wednesday-end':","""",O37,""", 'thursday-start':","""",P37,""", 'thursday-end':","""",Q37,""", 'friday-start':","""",R37,""", 'friday-end':","""",S37,""", 'saturday-start':","""",T37,""", 'saturday-end':","""",U37,"""","},","  'description': ","""",V37,"""",", 'link':","""",AR37,"""",", 'pricing':","""",E37,"""",",   'phone-number': ","""",F37,"""",", 'address': ","""",G37,"""",", 'other-amenities': [","'",AS37,"','",AT37,"','",AU37,"'","]",", 'has-drink':",AV37,", 'has-food':",AW37,"},")</f>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7" s="17" t="str">
        <f>IF(AS37&gt;0,"&lt;img src=@img/outdoor.png@&gt;","")</f>
        <v/>
      </c>
      <c r="AZ37" s="17" t="str">
        <f>IF(AT37&gt;0,"&lt;img src=@img/pets.png@&gt;","")</f>
        <v/>
      </c>
      <c r="BA37" s="17" t="str">
        <f>IF(AU37="hard","&lt;img src=@img/hard.png@&gt;",IF(AU37="medium","&lt;img src=@img/medium.png@&gt;",IF(AU37="easy","&lt;img src=@img/easy.png@&gt;","")))</f>
        <v/>
      </c>
      <c r="BB37" s="17" t="str">
        <f>IF(AV37="true","&lt;img src=@img/drinkicon.png@&gt;","")</f>
        <v>&lt;img src=@img/drinkicon.png@&gt;</v>
      </c>
      <c r="BC37" s="17" t="str">
        <f>IF(AW37="true","&lt;img src=@img/foodicon.png@&gt;","")</f>
        <v/>
      </c>
      <c r="BD37" s="17" t="str">
        <f>CONCATENATE(AY37,AZ37,BA37,BB37,BC37,BK37)</f>
        <v>&lt;img src=@img/drinkicon.png@&gt;</v>
      </c>
      <c r="BE37" s="17" t="str">
        <f>CONCATENATE(IF(AS37&gt;0,"outdoor ",""),IF(AT37&gt;0,"pet ",""),IF(AV37="true","drink ",""),IF(AW37="true","food ",""),AU37," ",E37," ",C37,IF(BJ37=TRUE," kid",""))</f>
        <v>drink  med ranch</v>
      </c>
      <c r="BF37" s="17" t="str">
        <f>IF(C37="highlands","Highlands",IF(C37="Washington","Washington Park",IF(C37="Downtown","Downtown",IF(C37="city","City Park",IF(C37="Uptown","Uptown",IF(C37="capital","Capital Hill",IF(C37="Ballpark","Ballpark",IF(C37="LoDo","LoDo",IF(C37="ranch","Highlands Ranch",IF(C37="five","Five Points",IF(C37="stapleton","Stapleton",IF(C37="Cherry","Cherry Creek",IF(C37="dtc","DTC",IF(C37="Baker","Baker",IF(C37="Lakewood","Lakewood",IF(C37="Westminster","Westminster",IF(C37="lowery","Lowery",IF(C37="meadows","Park Meadows",IF(C37="larimer","Larimer Square",IF(C37="RiNo","RiNo",IF(C37="aurora","Aurora","")))))))))))))))))))))</f>
        <v>Highlands Ranch</v>
      </c>
      <c r="BG37" s="17">
        <v>39.580275999999998</v>
      </c>
      <c r="BH37" s="17">
        <v>-104.989178</v>
      </c>
      <c r="BI37" s="17" t="str">
        <f>CONCATENATE("[",BG37,",",BH37,"],")</f>
        <v>[39.580276,-104.989178],</v>
      </c>
      <c r="BJ37" s="17"/>
      <c r="BK37" s="17" t="str">
        <f>IF(BJ37&gt;0,"&lt;img src=@img/kidicon.png@&gt;","")</f>
        <v/>
      </c>
      <c r="BL37" s="7"/>
    </row>
    <row r="38" spans="2:64" ht="18.75" customHeight="1">
      <c r="B38" t="s">
        <v>1161</v>
      </c>
      <c r="C38" t="s">
        <v>859</v>
      </c>
      <c r="E38" s="17" t="s">
        <v>1105</v>
      </c>
      <c r="G38" s="17" t="s">
        <v>1171</v>
      </c>
      <c r="W38" s="17" t="str">
        <f>IF(H38&gt;0,H38/100,"")</f>
        <v/>
      </c>
      <c r="X38" s="17" t="str">
        <f>IF(I38&gt;0,I38/100,"")</f>
        <v/>
      </c>
      <c r="Y38" s="17" t="str">
        <f>IF(J38&gt;0,J38/100,"")</f>
        <v/>
      </c>
      <c r="Z38" s="17" t="str">
        <f>IF(K38&gt;0,K38/100,"")</f>
        <v/>
      </c>
      <c r="AA38" s="17" t="str">
        <f>IF(L38&gt;0,L38/100,"")</f>
        <v/>
      </c>
      <c r="AB38" s="17" t="str">
        <f>IF(M38&gt;0,M38/100,"")</f>
        <v/>
      </c>
      <c r="AC38" s="17" t="str">
        <f>IF(N38&gt;0,N38/100,"")</f>
        <v/>
      </c>
      <c r="AD38" s="17" t="str">
        <f>IF(O38&gt;0,O38/100,"")</f>
        <v/>
      </c>
      <c r="AE38" s="17" t="str">
        <f>IF(P38&gt;0,P38/100,"")</f>
        <v/>
      </c>
      <c r="AF38" s="17" t="str">
        <f>IF(Q38&gt;0,Q38/100,"")</f>
        <v/>
      </c>
      <c r="AG38" s="17" t="str">
        <f>IF(R38&gt;0,R38/100,"")</f>
        <v/>
      </c>
      <c r="AH38" s="17" t="str">
        <f>IF(S38&gt;0,S38/100,"")</f>
        <v/>
      </c>
      <c r="AI38" s="17" t="str">
        <f>IF(T38&gt;0,T38/100,"")</f>
        <v/>
      </c>
      <c r="AJ38" s="17" t="str">
        <f>IF(U38&gt;0,U38/100,"")</f>
        <v/>
      </c>
      <c r="AK38" s="17" t="str">
        <f>IF(H38&gt;0,CONCATENATE(IF(W38&lt;=12,W38,W38-12),IF(OR(W38&lt;12,W38=24),"am","pm"),"-",IF(X38&lt;=12,X38,X38-12),IF(OR(X38&lt;12,X38=24),"am","pm")),"")</f>
        <v/>
      </c>
      <c r="AL38" s="17" t="str">
        <f>IF(J38&gt;0,CONCATENATE(IF(Y38&lt;=12,Y38,Y38-12),IF(OR(Y38&lt;12,Y38=24),"am","pm"),"-",IF(Z38&lt;=12,Z38,Z38-12),IF(OR(Z38&lt;12,Z38=24),"am","pm")),"")</f>
        <v/>
      </c>
      <c r="AM38" s="17" t="str">
        <f>IF(L38&gt;0,CONCATENATE(IF(AA38&lt;=12,AA38,AA38-12),IF(OR(AA38&lt;12,AA38=24),"am","pm"),"-",IF(AB38&lt;=12,AB38,AB38-12),IF(OR(AB38&lt;12,AB38=24),"am","pm")),"")</f>
        <v/>
      </c>
      <c r="AN38" s="17" t="str">
        <f>IF(N38&gt;0,CONCATENATE(IF(AC38&lt;=12,AC38,AC38-12),IF(OR(AC38&lt;12,AC38=24),"am","pm"),"-",IF(AD38&lt;=12,AD38,AD38-12),IF(OR(AD38&lt;12,AD38=24),"am","pm")),"")</f>
        <v/>
      </c>
      <c r="AO38" s="17" t="str">
        <f>IF(P38&gt;0,CONCATENATE(IF(AE38&lt;=12,AE38,AE38-12),IF(OR(AE38&lt;12,AE38=24),"am","pm"),"-",IF(AF38&lt;=12,AF38,AF38-12),IF(OR(AF38&lt;12,AF38=24),"am","pm")),"")</f>
        <v/>
      </c>
      <c r="AP38" s="17" t="str">
        <f>IF(R38&gt;0,CONCATENATE(IF(AG38&lt;=12,AG38,AG38-12),IF(OR(AG38&lt;12,AG38=24),"am","pm"),"-",IF(AH38&lt;=12,AH38,AH38-12),IF(OR(AH38&lt;12,AH38=24),"am","pm")),"")</f>
        <v/>
      </c>
      <c r="AQ38" s="17" t="str">
        <f>IF(T38&gt;0,CONCATENATE(IF(AI38&lt;=12,AI38,AI38-12),IF(OR(AI38&lt;12,AI38=24),"am","pm"),"-",IF(AJ38&lt;=12,AJ38,AJ38-12),IF(OR(AJ38&lt;12,AJ38=24),"am","pm")),"")</f>
        <v/>
      </c>
      <c r="AR38" s="17" t="s">
        <v>1166</v>
      </c>
      <c r="AV38" s="4" t="s">
        <v>30</v>
      </c>
      <c r="AW38" s="4" t="s">
        <v>30</v>
      </c>
      <c r="AX38" s="16" t="str">
        <f>CONCATENATE("{
    'name': """,B38,""",
    'area': ","""",C38,""",",
"'hours': {
      'sunday-start':","""",H38,"""",", 'sunday-end':","""",I38,"""",", 'monday-start':","""",J38,"""",", 'monday-end':","""",K38,"""",", 'tuesday-start':","""",L38,"""",", 'tuesday-end':","""",M38,""", 'wednesday-start':","""",N38,""", 'wednesday-end':","""",O38,""", 'thursday-start':","""",P38,""", 'thursday-end':","""",Q38,""", 'friday-start':","""",R38,""", 'friday-end':","""",S38,""", 'saturday-start':","""",T38,""", 'saturday-end':","""",U38,"""","},","  'description': ","""",V38,"""",", 'link':","""",AR38,"""",", 'pricing':","""",E38,"""",",   'phone-number': ","""",F38,"""",", 'address': ","""",G38,"""",", 'other-amenities': [","'",AS38,"','",AT38,"','",AU38,"'","]",", 'has-drink':",AV38,", 'has-food':",AW38,"},")</f>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38" s="17" t="str">
        <f>IF(AS38&gt;0,"&lt;img src=@img/outdoor.png@&gt;","")</f>
        <v/>
      </c>
      <c r="AZ38" s="17" t="str">
        <f>IF(AT38&gt;0,"&lt;img src=@img/pets.png@&gt;","")</f>
        <v/>
      </c>
      <c r="BA38" s="17" t="str">
        <f>IF(AU38="hard","&lt;img src=@img/hard.png@&gt;",IF(AU38="medium","&lt;img src=@img/medium.png@&gt;",IF(AU38="easy","&lt;img src=@img/easy.png@&gt;","")))</f>
        <v/>
      </c>
      <c r="BB38" s="17" t="str">
        <f>IF(AV38="true","&lt;img src=@img/drinkicon.png@&gt;","")</f>
        <v/>
      </c>
      <c r="BC38" s="17" t="str">
        <f>IF(AW38="true","&lt;img src=@img/foodicon.png@&gt;","")</f>
        <v/>
      </c>
      <c r="BD38" s="17" t="str">
        <f>CONCATENATE(AY38,AZ38,BA38,BB38,BC38,BK38)</f>
        <v/>
      </c>
      <c r="BE38" s="17" t="str">
        <f>CONCATENATE(IF(AS38&gt;0,"outdoor ",""),IF(AT38&gt;0,"pet ",""),IF(AV38="true","drink ",""),IF(AW38="true","food ",""),AU38," ",E38," ",C38,IF(BJ38=TRUE," kid",""))</f>
        <v xml:space="preserve"> med stapleton</v>
      </c>
      <c r="BF38" s="17" t="str">
        <f>IF(C38="highlands","Highlands",IF(C38="Washington","Washington Park",IF(C38="Downtown","Downtown",IF(C38="city","City Park",IF(C38="Uptown","Uptown",IF(C38="capital","Capital Hill",IF(C38="Ballpark","Ballpark",IF(C38="LoDo","LoDo",IF(C38="ranch","Highlands Ranch",IF(C38="five","Five Points",IF(C38="stapleton","Stapleton",IF(C38="Cherry","Cherry Creek",IF(C38="dtc","DTC",IF(C38="Baker","Baker",IF(C38="Lakewood","Lakewood",IF(C38="Westminster","Westminster",IF(C38="lowery","Lowery",IF(C38="meadows","Park Meadows",IF(C38="larimer","Larimer Square",IF(C38="RiNo","RiNo",IF(C38="aurora","Aurora","")))))))))))))))))))))</f>
        <v>Stapleton</v>
      </c>
      <c r="BG38" s="17">
        <v>39.781885000000003</v>
      </c>
      <c r="BH38" s="17">
        <v>-104.89150100000001</v>
      </c>
      <c r="BI38" s="17" t="str">
        <f>CONCATENATE("[",BG38,",",BH38,"],")</f>
        <v>[39.781885,-104.891501],</v>
      </c>
      <c r="BJ38" s="17"/>
      <c r="BK38" s="17"/>
      <c r="BL38" s="17"/>
    </row>
    <row r="39" spans="2:64" ht="18.75" customHeight="1">
      <c r="B39" t="s">
        <v>70</v>
      </c>
      <c r="C39" t="s">
        <v>858</v>
      </c>
      <c r="E39" s="17" t="s">
        <v>1105</v>
      </c>
      <c r="G39" s="17" t="s">
        <v>478</v>
      </c>
      <c r="J39" t="s">
        <v>445</v>
      </c>
      <c r="K39" t="s">
        <v>447</v>
      </c>
      <c r="L39" t="s">
        <v>445</v>
      </c>
      <c r="M39" t="s">
        <v>447</v>
      </c>
      <c r="N39" t="s">
        <v>445</v>
      </c>
      <c r="O39" t="s">
        <v>447</v>
      </c>
      <c r="P39" t="s">
        <v>445</v>
      </c>
      <c r="Q39" t="s">
        <v>447</v>
      </c>
      <c r="R39" t="s">
        <v>445</v>
      </c>
      <c r="S39" t="s">
        <v>447</v>
      </c>
      <c r="T39" t="s">
        <v>445</v>
      </c>
      <c r="U39" t="s">
        <v>447</v>
      </c>
      <c r="V39" s="8" t="s">
        <v>312</v>
      </c>
      <c r="W39" s="17" t="str">
        <f>IF(H39&gt;0,H39/100,"")</f>
        <v/>
      </c>
      <c r="X39" s="17" t="str">
        <f>IF(I39&gt;0,I39/100,"")</f>
        <v/>
      </c>
      <c r="Y39" s="17">
        <f>IF(J39&gt;0,J39/100,"")</f>
        <v>15</v>
      </c>
      <c r="Z39" s="17">
        <f>IF(K39&gt;0,K39/100,"")</f>
        <v>18</v>
      </c>
      <c r="AA39" s="17">
        <f>IF(L39&gt;0,L39/100,"")</f>
        <v>15</v>
      </c>
      <c r="AB39" s="17">
        <f>IF(M39&gt;0,M39/100,"")</f>
        <v>18</v>
      </c>
      <c r="AC39" s="17">
        <f>IF(N39&gt;0,N39/100,"")</f>
        <v>15</v>
      </c>
      <c r="AD39" s="17">
        <f>IF(O39&gt;0,O39/100,"")</f>
        <v>18</v>
      </c>
      <c r="AE39" s="17">
        <f>IF(P39&gt;0,P39/100,"")</f>
        <v>15</v>
      </c>
      <c r="AF39" s="17">
        <f>IF(Q39&gt;0,Q39/100,"")</f>
        <v>18</v>
      </c>
      <c r="AG39" s="17">
        <f>IF(R39&gt;0,R39/100,"")</f>
        <v>15</v>
      </c>
      <c r="AH39" s="17">
        <f>IF(S39&gt;0,S39/100,"")</f>
        <v>18</v>
      </c>
      <c r="AI39" s="17">
        <f>IF(T39&gt;0,T39/100,"")</f>
        <v>15</v>
      </c>
      <c r="AJ39" s="17">
        <f>IF(U39&gt;0,U39/100,"")</f>
        <v>18</v>
      </c>
      <c r="AK39" s="17" t="str">
        <f>IF(H39&gt;0,CONCATENATE(IF(W39&lt;=12,W39,W39-12),IF(OR(W39&lt;12,W39=24),"am","pm"),"-",IF(X39&lt;=12,X39,X39-12),IF(OR(X39&lt;12,X39=24),"am","pm")),"")</f>
        <v/>
      </c>
      <c r="AL39" s="17" t="str">
        <f>IF(J39&gt;0,CONCATENATE(IF(Y39&lt;=12,Y39,Y39-12),IF(OR(Y39&lt;12,Y39=24),"am","pm"),"-",IF(Z39&lt;=12,Z39,Z39-12),IF(OR(Z39&lt;12,Z39=24),"am","pm")),"")</f>
        <v>3pm-6pm</v>
      </c>
      <c r="AM39" s="17" t="str">
        <f>IF(L39&gt;0,CONCATENATE(IF(AA39&lt;=12,AA39,AA39-12),IF(OR(AA39&lt;12,AA39=24),"am","pm"),"-",IF(AB39&lt;=12,AB39,AB39-12),IF(OR(AB39&lt;12,AB39=24),"am","pm")),"")</f>
        <v>3pm-6pm</v>
      </c>
      <c r="AN39" s="17" t="str">
        <f>IF(N39&gt;0,CONCATENATE(IF(AC39&lt;=12,AC39,AC39-12),IF(OR(AC39&lt;12,AC39=24),"am","pm"),"-",IF(AD39&lt;=12,AD39,AD39-12),IF(OR(AD39&lt;12,AD39=24),"am","pm")),"")</f>
        <v>3pm-6pm</v>
      </c>
      <c r="AO39" s="17" t="str">
        <f>IF(P39&gt;0,CONCATENATE(IF(AE39&lt;=12,AE39,AE39-12),IF(OR(AE39&lt;12,AE39=24),"am","pm"),"-",IF(AF39&lt;=12,AF39,AF39-12),IF(OR(AF39&lt;12,AF39=24),"am","pm")),"")</f>
        <v>3pm-6pm</v>
      </c>
      <c r="AP39" s="17" t="str">
        <f>IF(R39&gt;0,CONCATENATE(IF(AG39&lt;=12,AG39,AG39-12),IF(OR(AG39&lt;12,AG39=24),"am","pm"),"-",IF(AH39&lt;=12,AH39,AH39-12),IF(OR(AH39&lt;12,AH39=24),"am","pm")),"")</f>
        <v>3pm-6pm</v>
      </c>
      <c r="AQ39" s="17" t="str">
        <f>IF(T39&gt;0,CONCATENATE(IF(AI39&lt;=12,AI39,AI39-12),IF(OR(AI39&lt;12,AI39=24),"am","pm"),"-",IF(AJ39&lt;=12,AJ39,AJ39-12),IF(OR(AJ39&lt;12,AJ39=24),"am","pm")),"")</f>
        <v>3pm-6pm</v>
      </c>
      <c r="AR39" s="1" t="s">
        <v>670</v>
      </c>
      <c r="AV39" s="4" t="s">
        <v>29</v>
      </c>
      <c r="AW39" s="4" t="s">
        <v>29</v>
      </c>
      <c r="AX39" s="16" t="str">
        <f>CONCATENATE("{
    'name': """,B39,""",
    'area': ","""",C39,""",",
"'hours': {
      'sunday-start':","""",H39,"""",", 'sunday-end':","""",I39,"""",", 'monday-start':","""",J39,"""",", 'monday-end':","""",K39,"""",", 'tuesday-start':","""",L39,"""",", 'tuesday-end':","""",M39,""", 'wednesday-start':","""",N39,""", 'wednesday-end':","""",O39,""", 'thursday-start':","""",P39,""", 'thursday-end':","""",Q39,""", 'friday-start':","""",R39,""", 'friday-end':","""",S39,""", 'saturday-start':","""",T39,""", 'saturday-end':","""",U39,"""","},","  'description': ","""",V39,"""",", 'link':","""",AR39,"""",", 'pricing':","""",E39,"""",",   'phone-number': ","""",F39,"""",", 'address': ","""",G39,"""",", 'other-amenities': [","'",AS39,"','",AT39,"','",AU39,"'","]",", 'has-drink':",AV39,", 'has-food':",AW39,"},")</f>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39" s="17" t="str">
        <f>IF(AS39&gt;0,"&lt;img src=@img/outdoor.png@&gt;","")</f>
        <v/>
      </c>
      <c r="AZ39" s="17" t="str">
        <f>IF(AT39&gt;0,"&lt;img src=@img/pets.png@&gt;","")</f>
        <v/>
      </c>
      <c r="BA39" s="17" t="str">
        <f>IF(AU39="hard","&lt;img src=@img/hard.png@&gt;",IF(AU39="medium","&lt;img src=@img/medium.png@&gt;",IF(AU39="easy","&lt;img src=@img/easy.png@&gt;","")))</f>
        <v/>
      </c>
      <c r="BB39" s="17" t="str">
        <f>IF(AV39="true","&lt;img src=@img/drinkicon.png@&gt;","")</f>
        <v>&lt;img src=@img/drinkicon.png@&gt;</v>
      </c>
      <c r="BC39" s="17" t="str">
        <f>IF(AW39="true","&lt;img src=@img/foodicon.png@&gt;","")</f>
        <v>&lt;img src=@img/foodicon.png@&gt;</v>
      </c>
      <c r="BD39" s="17" t="str">
        <f>CONCATENATE(AY39,AZ39,BA39,BB39,BC39,BK39)</f>
        <v>&lt;img src=@img/drinkicon.png@&gt;&lt;img src=@img/foodicon.png@&gt;</v>
      </c>
      <c r="BE39" s="17" t="str">
        <f>CONCATENATE(IF(AS39&gt;0,"outdoor ",""),IF(AT39&gt;0,"pet ",""),IF(AV39="true","drink ",""),IF(AW39="true","food ",""),AU39," ",E39," ",C39,IF(BJ39=TRUE," kid",""))</f>
        <v>drink food  med highlands</v>
      </c>
      <c r="BF39" s="17" t="str">
        <f>IF(C39="highlands","Highlands",IF(C39="Washington","Washington Park",IF(C39="Downtown","Downtown",IF(C39="city","City Park",IF(C39="Uptown","Uptown",IF(C39="capital","Capital Hill",IF(C39="Ballpark","Ballpark",IF(C39="LoDo","LoDo",IF(C39="ranch","Highlands Ranch",IF(C39="five","Five Points",IF(C39="stapleton","Stapleton",IF(C39="Cherry","Cherry Creek",IF(C39="dtc","DTC",IF(C39="Baker","Baker",IF(C39="Lakewood","Lakewood",IF(C39="Westminster","Westminster",IF(C39="lowery","Lowery",IF(C39="meadows","Park Meadows",IF(C39="larimer","Larimer Square",IF(C39="RiNo","RiNo",IF(C39="aurora","Aurora","")))))))))))))))))))))</f>
        <v>Highlands</v>
      </c>
      <c r="BG39" s="17">
        <v>39.775143</v>
      </c>
      <c r="BH39" s="17">
        <v>-105.043755</v>
      </c>
      <c r="BI39" s="17" t="str">
        <f>CONCATENATE("[",BG39,",",BH39,"],")</f>
        <v>[39.775143,-105.043755],</v>
      </c>
      <c r="BJ39" s="17"/>
      <c r="BK39" s="17" t="str">
        <f>IF(BJ39&gt;0,"&lt;img src=@img/kidicon.png@&gt;","")</f>
        <v/>
      </c>
      <c r="BL39" s="7"/>
    </row>
    <row r="40" spans="2:64" ht="18.75" customHeight="1">
      <c r="B40" t="s">
        <v>879</v>
      </c>
      <c r="C40" s="17" t="s">
        <v>862</v>
      </c>
      <c r="E40" s="17" t="s">
        <v>1105</v>
      </c>
      <c r="G40" s="16" t="s">
        <v>880</v>
      </c>
      <c r="W40" s="17" t="str">
        <f>IF(H40&gt;0,H40/100,"")</f>
        <v/>
      </c>
      <c r="X40" s="17" t="str">
        <f>IF(I40&gt;0,I40/100,"")</f>
        <v/>
      </c>
      <c r="Y40" s="17" t="str">
        <f>IF(J40&gt;0,J40/100,"")</f>
        <v/>
      </c>
      <c r="Z40" s="17" t="str">
        <f>IF(K40&gt;0,K40/100,"")</f>
        <v/>
      </c>
      <c r="AA40" s="17" t="str">
        <f>IF(L40&gt;0,L40/100,"")</f>
        <v/>
      </c>
      <c r="AB40" s="17" t="str">
        <f>IF(M40&gt;0,M40/100,"")</f>
        <v/>
      </c>
      <c r="AC40" s="17" t="str">
        <f>IF(N40&gt;0,N40/100,"")</f>
        <v/>
      </c>
      <c r="AD40" s="17" t="str">
        <f>IF(O40&gt;0,O40/100,"")</f>
        <v/>
      </c>
      <c r="AE40" s="17" t="str">
        <f>IF(P40&gt;0,P40/100,"")</f>
        <v/>
      </c>
      <c r="AF40" s="17" t="str">
        <f>IF(Q40&gt;0,Q40/100,"")</f>
        <v/>
      </c>
      <c r="AG40" s="17" t="str">
        <f>IF(R40&gt;0,R40/100,"")</f>
        <v/>
      </c>
      <c r="AH40" s="17" t="str">
        <f>IF(S40&gt;0,S40/100,"")</f>
        <v/>
      </c>
      <c r="AI40" s="17" t="str">
        <f>IF(T40&gt;0,T40/100,"")</f>
        <v/>
      </c>
      <c r="AJ40" s="17" t="str">
        <f>IF(U40&gt;0,U40/100,"")</f>
        <v/>
      </c>
      <c r="AK40" s="17" t="str">
        <f>IF(H40&gt;0,CONCATENATE(IF(W40&lt;=12,W40,W40-12),IF(OR(W40&lt;12,W40=24),"am","pm"),"-",IF(X40&lt;=12,X40,X40-12),IF(OR(X40&lt;12,X40=24),"am","pm")),"")</f>
        <v/>
      </c>
      <c r="AL40" s="17" t="str">
        <f>IF(J40&gt;0,CONCATENATE(IF(Y40&lt;=12,Y40,Y40-12),IF(OR(Y40&lt;12,Y40=24),"am","pm"),"-",IF(Z40&lt;=12,Z40,Z40-12),IF(OR(Z40&lt;12,Z40=24),"am","pm")),"")</f>
        <v/>
      </c>
      <c r="AM40" s="17" t="str">
        <f>IF(L40&gt;0,CONCATENATE(IF(AA40&lt;=12,AA40,AA40-12),IF(OR(AA40&lt;12,AA40=24),"am","pm"),"-",IF(AB40&lt;=12,AB40,AB40-12),IF(OR(AB40&lt;12,AB40=24),"am","pm")),"")</f>
        <v/>
      </c>
      <c r="AN40" s="17" t="str">
        <f>IF(N40&gt;0,CONCATENATE(IF(AC40&lt;=12,AC40,AC40-12),IF(OR(AC40&lt;12,AC40=24),"am","pm"),"-",IF(AD40&lt;=12,AD40,AD40-12),IF(OR(AD40&lt;12,AD40=24),"am","pm")),"")</f>
        <v/>
      </c>
      <c r="AO40" s="17" t="str">
        <f>IF(P40&gt;0,CONCATENATE(IF(AE40&lt;=12,AE40,AE40-12),IF(OR(AE40&lt;12,AE40=24),"am","pm"),"-",IF(AF40&lt;=12,AF40,AF40-12),IF(OR(AF40&lt;12,AF40=24),"am","pm")),"")</f>
        <v/>
      </c>
      <c r="AP40" s="17" t="str">
        <f>IF(R40&gt;0,CONCATENATE(IF(AG40&lt;=12,AG40,AG40-12),IF(OR(AG40&lt;12,AG40=24),"am","pm"),"-",IF(AH40&lt;=12,AH40,AH40-12),IF(OR(AH40&lt;12,AH40=24),"am","pm")),"")</f>
        <v/>
      </c>
      <c r="AQ40" s="17" t="str">
        <f>IF(T40&gt;0,CONCATENATE(IF(AI40&lt;=12,AI40,AI40-12),IF(OR(AI40&lt;12,AI40=24),"am","pm"),"-",IF(AJ40&lt;=12,AJ40,AJ40-12),IF(OR(AJ40&lt;12,AJ40=24),"am","pm")),"")</f>
        <v/>
      </c>
      <c r="AR40" s="21" t="s">
        <v>1000</v>
      </c>
      <c r="AV40" s="4" t="s">
        <v>30</v>
      </c>
      <c r="AW40" s="4" t="s">
        <v>30</v>
      </c>
      <c r="AX40" s="16" t="str">
        <f>CONCATENATE("{
    'name': """,B40,""",
    'area': ","""",C40,""",",
"'hours': {
      'sunday-start':","""",H40,"""",", 'sunday-end':","""",I40,"""",", 'monday-start':","""",J40,"""",", 'monday-end':","""",K40,"""",", 'tuesday-start':","""",L40,"""",", 'tuesday-end':","""",M40,""", 'wednesday-start':","""",N40,""", 'wednesday-end':","""",O40,""", 'thursday-start':","""",P40,""", 'thursday-end':","""",Q40,""", 'friday-start':","""",R40,""", 'friday-end':","""",S40,""", 'saturday-start':","""",T40,""", 'saturday-end':","""",U40,"""","},","  'description': ","""",V40,"""",", 'link':","""",AR40,"""",", 'pricing':","""",E40,"""",",   'phone-number': ","""",F40,"""",", 'address': ","""",G40,"""",", 'other-amenities': [","'",AS40,"','",AT40,"','",AU40,"'","]",", 'has-drink':",AV40,", 'has-food':",AW40,"},")</f>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0" s="17" t="str">
        <f>IF(AS40&gt;0,"&lt;img src=@img/outdoor.png@&gt;","")</f>
        <v/>
      </c>
      <c r="AZ40" s="17" t="str">
        <f>IF(AT40&gt;0,"&lt;img src=@img/pets.png@&gt;","")</f>
        <v/>
      </c>
      <c r="BA40" s="17" t="str">
        <f>IF(AU40="hard","&lt;img src=@img/hard.png@&gt;",IF(AU40="medium","&lt;img src=@img/medium.png@&gt;",IF(AU40="easy","&lt;img src=@img/easy.png@&gt;","")))</f>
        <v/>
      </c>
      <c r="BB40" s="17" t="str">
        <f>IF(AV40="true","&lt;img src=@img/drinkicon.png@&gt;","")</f>
        <v/>
      </c>
      <c r="BC40" s="17" t="str">
        <f>IF(AW40="true","&lt;img src=@img/foodicon.png@&gt;","")</f>
        <v/>
      </c>
      <c r="BD40" s="17" t="str">
        <f>CONCATENATE(AY40,AZ40,BA40,BB40,BC40,BK40)</f>
        <v/>
      </c>
      <c r="BE40" s="17" t="str">
        <f>CONCATENATE(IF(AS40&gt;0,"outdoor ",""),IF(AT40&gt;0,"pet ",""),IF(AV40="true","drink ",""),IF(AW40="true","food ",""),AU40," ",E40," ",C40,IF(BJ40=TRUE," kid",""))</f>
        <v xml:space="preserve"> med aurora</v>
      </c>
      <c r="BF40" s="17" t="str">
        <f>IF(C40="highlands","Highlands",IF(C40="Washington","Washington Park",IF(C40="Downtown","Downtown",IF(C40="city","City Park",IF(C40="Uptown","Uptown",IF(C40="capital","Capital Hill",IF(C40="Ballpark","Ballpark",IF(C40="LoDo","LoDo",IF(C40="ranch","Highlands Ranch",IF(C40="five","Five Points",IF(C40="stapleton","Stapleton",IF(C40="Cherry","Cherry Creek",IF(C40="dtc","DTC",IF(C40="Baker","Baker",IF(C40="Lakewood","Lakewood",IF(C40="Westminster","Westminster",IF(C40="lowery","Lowery",IF(C40="meadows","Park Meadows",IF(C40="larimer","Larimer Square",IF(C40="RiNo","RiNo",IF(C40="aurora","Aurora","")))))))))))))))))))))</f>
        <v>Aurora</v>
      </c>
      <c r="BG40" s="17">
        <v>39.586047999999998</v>
      </c>
      <c r="BH40" s="17">
        <v>-104.68707000000001</v>
      </c>
      <c r="BI40" s="17" t="str">
        <f>CONCATENATE("[",BG40,",",BH40,"],")</f>
        <v>[39.586048,-104.68707],</v>
      </c>
      <c r="BJ40" s="17"/>
      <c r="BK40" s="17" t="str">
        <f>IF(BJ40&gt;0,"&lt;img src=@img/kidicon.png@&gt;","")</f>
        <v/>
      </c>
      <c r="BL40" s="17"/>
    </row>
    <row r="41" spans="2:64" ht="18.75" customHeight="1">
      <c r="B41" t="s">
        <v>259</v>
      </c>
      <c r="C41" t="s">
        <v>858</v>
      </c>
      <c r="E41" s="17" t="s">
        <v>1105</v>
      </c>
      <c r="G41" s="17" t="s">
        <v>289</v>
      </c>
      <c r="W41" s="17" t="str">
        <f>IF(H41&gt;0,H41/100,"")</f>
        <v/>
      </c>
      <c r="X41" s="17" t="str">
        <f>IF(I41&gt;0,I41/100,"")</f>
        <v/>
      </c>
      <c r="Y41" s="17" t="str">
        <f>IF(J41&gt;0,J41/100,"")</f>
        <v/>
      </c>
      <c r="Z41" s="17" t="str">
        <f>IF(K41&gt;0,K41/100,"")</f>
        <v/>
      </c>
      <c r="AA41" s="17" t="str">
        <f>IF(L41&gt;0,L41/100,"")</f>
        <v/>
      </c>
      <c r="AB41" s="17" t="str">
        <f>IF(M41&gt;0,M41/100,"")</f>
        <v/>
      </c>
      <c r="AC41" s="17" t="str">
        <f>IF(N41&gt;0,N41/100,"")</f>
        <v/>
      </c>
      <c r="AD41" s="17" t="str">
        <f>IF(O41&gt;0,O41/100,"")</f>
        <v/>
      </c>
      <c r="AE41" s="17" t="str">
        <f>IF(P41&gt;0,P41/100,"")</f>
        <v/>
      </c>
      <c r="AF41" s="17" t="str">
        <f>IF(Q41&gt;0,Q41/100,"")</f>
        <v/>
      </c>
      <c r="AG41" s="17" t="str">
        <f>IF(R41&gt;0,R41/100,"")</f>
        <v/>
      </c>
      <c r="AH41" s="17" t="str">
        <f>IF(S41&gt;0,S41/100,"")</f>
        <v/>
      </c>
      <c r="AI41" s="17" t="str">
        <f>IF(T41&gt;0,T41/100,"")</f>
        <v/>
      </c>
      <c r="AJ41" s="17" t="str">
        <f>IF(U41&gt;0,U41/100,"")</f>
        <v/>
      </c>
      <c r="AK41" s="17" t="str">
        <f>IF(H41&gt;0,CONCATENATE(IF(W41&lt;=12,W41,W41-12),IF(OR(W41&lt;12,W41=24),"am","pm"),"-",IF(X41&lt;=12,X41,X41-12),IF(OR(X41&lt;12,X41=24),"am","pm")),"")</f>
        <v/>
      </c>
      <c r="AL41" s="17" t="str">
        <f>IF(J41&gt;0,CONCATENATE(IF(Y41&lt;=12,Y41,Y41-12),IF(OR(Y41&lt;12,Y41=24),"am","pm"),"-",IF(Z41&lt;=12,Z41,Z41-12),IF(OR(Z41&lt;12,Z41=24),"am","pm")),"")</f>
        <v/>
      </c>
      <c r="AM41" s="17" t="str">
        <f>IF(L41&gt;0,CONCATENATE(IF(AA41&lt;=12,AA41,AA41-12),IF(OR(AA41&lt;12,AA41=24),"am","pm"),"-",IF(AB41&lt;=12,AB41,AB41-12),IF(OR(AB41&lt;12,AB41=24),"am","pm")),"")</f>
        <v/>
      </c>
      <c r="AN41" s="17" t="str">
        <f>IF(N41&gt;0,CONCATENATE(IF(AC41&lt;=12,AC41,AC41-12),IF(OR(AC41&lt;12,AC41=24),"am","pm"),"-",IF(AD41&lt;=12,AD41,AD41-12),IF(OR(AD41&lt;12,AD41=24),"am","pm")),"")</f>
        <v/>
      </c>
      <c r="AO41" s="17" t="str">
        <f>IF(P41&gt;0,CONCATENATE(IF(AE41&lt;=12,AE41,AE41-12),IF(OR(AE41&lt;12,AE41=24),"am","pm"),"-",IF(AF41&lt;=12,AF41,AF41-12),IF(OR(AF41&lt;12,AF41=24),"am","pm")),"")</f>
        <v/>
      </c>
      <c r="AP41" s="17" t="str">
        <f>IF(R41&gt;0,CONCATENATE(IF(AG41&lt;=12,AG41,AG41-12),IF(OR(AG41&lt;12,AG41=24),"am","pm"),"-",IF(AH41&lt;=12,AH41,AH41-12),IF(OR(AH41&lt;12,AH41=24),"am","pm")),"")</f>
        <v/>
      </c>
      <c r="AQ41" s="17" t="str">
        <f>IF(T41&gt;0,CONCATENATE(IF(AI41&lt;=12,AI41,AI41-12),IF(OR(AI41&lt;12,AI41=24),"am","pm"),"-",IF(AJ41&lt;=12,AJ41,AJ41-12),IF(OR(AJ41&lt;12,AJ41=24),"am","pm")),"")</f>
        <v/>
      </c>
      <c r="AR41" s="17" t="s">
        <v>845</v>
      </c>
      <c r="AS41" t="s">
        <v>442</v>
      </c>
      <c r="AT41" t="s">
        <v>443</v>
      </c>
      <c r="AV41" s="17" t="s">
        <v>30</v>
      </c>
      <c r="AW41" s="17" t="s">
        <v>30</v>
      </c>
      <c r="AX41" s="16" t="str">
        <f>CONCATENATE("{
    'name': """,B41,""",
    'area': ","""",C41,""",",
"'hours': {
      'sunday-start':","""",H41,"""",", 'sunday-end':","""",I41,"""",", 'monday-start':","""",J41,"""",", 'monday-end':","""",K41,"""",", 'tuesday-start':","""",L41,"""",", 'tuesday-end':","""",M41,""", 'wednesday-start':","""",N41,""", 'wednesday-end':","""",O41,""", 'thursday-start':","""",P41,""", 'thursday-end':","""",Q41,""", 'friday-start':","""",R41,""", 'friday-end':","""",S41,""", 'saturday-start':","""",T41,""", 'saturday-end':","""",U41,"""","},","  'description': ","""",V41,"""",", 'link':","""",AR41,"""",", 'pricing':","""",E41,"""",",   'phone-number': ","""",F41,"""",", 'address': ","""",G41,"""",", 'other-amenities': [","'",AS41,"','",AT41,"','",AU41,"'","]",", 'has-drink':",AV41,", 'has-food':",AW41,"},")</f>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1" s="17" t="str">
        <f>IF(AS41&gt;0,"&lt;img src=@img/outdoor.png@&gt;","")</f>
        <v>&lt;img src=@img/outdoor.png@&gt;</v>
      </c>
      <c r="AZ41" s="17" t="str">
        <f>IF(AT41&gt;0,"&lt;img src=@img/pets.png@&gt;","")</f>
        <v>&lt;img src=@img/pets.png@&gt;</v>
      </c>
      <c r="BA41" s="17" t="str">
        <f>IF(AU41="hard","&lt;img src=@img/hard.png@&gt;",IF(AU41="medium","&lt;img src=@img/medium.png@&gt;",IF(AU41="easy","&lt;img src=@img/easy.png@&gt;","")))</f>
        <v/>
      </c>
      <c r="BB41" s="17" t="str">
        <f>IF(AV41="true","&lt;img src=@img/drinkicon.png@&gt;","")</f>
        <v/>
      </c>
      <c r="BC41" s="17" t="str">
        <f>IF(AW41="true","&lt;img src=@img/foodicon.png@&gt;","")</f>
        <v/>
      </c>
      <c r="BD41" s="17" t="str">
        <f>CONCATENATE(AY41,AZ41,BA41,BB41,BC41,BK41)</f>
        <v>&lt;img src=@img/outdoor.png@&gt;&lt;img src=@img/pets.png@&gt;</v>
      </c>
      <c r="BE41" s="17" t="str">
        <f>CONCATENATE(IF(AS41&gt;0,"outdoor ",""),IF(AT41&gt;0,"pet ",""),IF(AV41="true","drink ",""),IF(AW41="true","food ",""),AU41," ",E41," ",C41,IF(BJ41=TRUE," kid",""))</f>
        <v>outdoor pet  med highlands</v>
      </c>
      <c r="BF41" s="17" t="str">
        <f>IF(C41="highlands","Highlands",IF(C41="Washington","Washington Park",IF(C41="Downtown","Downtown",IF(C41="city","City Park",IF(C41="Uptown","Uptown",IF(C41="capital","Capital Hill",IF(C41="Ballpark","Ballpark",IF(C41="LoDo","LoDo",IF(C41="ranch","Highlands Ranch",IF(C41="five","Five Points",IF(C41="stapleton","Stapleton",IF(C41="Cherry","Cherry Creek",IF(C41="dtc","DTC",IF(C41="Baker","Baker",IF(C41="Lakewood","Lakewood",IF(C41="Westminster","Westminster",IF(C41="lowery","Lowery",IF(C41="meadows","Park Meadows",IF(C41="larimer","Larimer Square",IF(C41="RiNo","RiNo",IF(C41="aurora","Aurora","")))))))))))))))))))))</f>
        <v>Highlands</v>
      </c>
      <c r="BG41" s="17">
        <v>39.769196999999998</v>
      </c>
      <c r="BH41" s="17">
        <v>-105.044828</v>
      </c>
      <c r="BI41" s="17" t="str">
        <f>CONCATENATE("[",BG41,",",BH41,"],")</f>
        <v>[39.769197,-105.044828],</v>
      </c>
      <c r="BJ41" s="17"/>
      <c r="BK41" s="17" t="str">
        <f>IF(BJ41&gt;0,"&lt;img src=@img/kidicon.png@&gt;","")</f>
        <v/>
      </c>
      <c r="BL41" s="7"/>
    </row>
    <row r="42" spans="2:64" ht="18.75" customHeight="1">
      <c r="B42" t="s">
        <v>261</v>
      </c>
      <c r="C42" t="s">
        <v>858</v>
      </c>
      <c r="E42" s="17" t="s">
        <v>1105</v>
      </c>
      <c r="G42" s="17" t="s">
        <v>291</v>
      </c>
      <c r="W42" s="17" t="str">
        <f>IF(H42&gt;0,H42/100,"")</f>
        <v/>
      </c>
      <c r="X42" s="17" t="str">
        <f>IF(I42&gt;0,I42/100,"")</f>
        <v/>
      </c>
      <c r="Y42" s="17" t="str">
        <f>IF(J42&gt;0,J42/100,"")</f>
        <v/>
      </c>
      <c r="Z42" s="17" t="str">
        <f>IF(K42&gt;0,K42/100,"")</f>
        <v/>
      </c>
      <c r="AA42" s="17" t="str">
        <f>IF(L42&gt;0,L42/100,"")</f>
        <v/>
      </c>
      <c r="AB42" s="17" t="str">
        <f>IF(M42&gt;0,M42/100,"")</f>
        <v/>
      </c>
      <c r="AC42" s="17" t="str">
        <f>IF(N42&gt;0,N42/100,"")</f>
        <v/>
      </c>
      <c r="AD42" s="17" t="str">
        <f>IF(O42&gt;0,O42/100,"")</f>
        <v/>
      </c>
      <c r="AE42" s="17" t="str">
        <f>IF(P42&gt;0,P42/100,"")</f>
        <v/>
      </c>
      <c r="AF42" s="17" t="str">
        <f>IF(Q42&gt;0,Q42/100,"")</f>
        <v/>
      </c>
      <c r="AG42" s="17" t="str">
        <f>IF(R42&gt;0,R42/100,"")</f>
        <v/>
      </c>
      <c r="AH42" s="17" t="str">
        <f>IF(S42&gt;0,S42/100,"")</f>
        <v/>
      </c>
      <c r="AI42" s="17" t="str">
        <f>IF(T42&gt;0,T42/100,"")</f>
        <v/>
      </c>
      <c r="AJ42" s="17" t="str">
        <f>IF(U42&gt;0,U42/100,"")</f>
        <v/>
      </c>
      <c r="AK42" s="17" t="str">
        <f>IF(H42&gt;0,CONCATENATE(IF(W42&lt;=12,W42,W42-12),IF(OR(W42&lt;12,W42=24),"am","pm"),"-",IF(X42&lt;=12,X42,X42-12),IF(OR(X42&lt;12,X42=24),"am","pm")),"")</f>
        <v/>
      </c>
      <c r="AL42" s="17" t="str">
        <f>IF(J42&gt;0,CONCATENATE(IF(Y42&lt;=12,Y42,Y42-12),IF(OR(Y42&lt;12,Y42=24),"am","pm"),"-",IF(Z42&lt;=12,Z42,Z42-12),IF(OR(Z42&lt;12,Z42=24),"am","pm")),"")</f>
        <v/>
      </c>
      <c r="AM42" s="17" t="str">
        <f>IF(L42&gt;0,CONCATENATE(IF(AA42&lt;=12,AA42,AA42-12),IF(OR(AA42&lt;12,AA42=24),"am","pm"),"-",IF(AB42&lt;=12,AB42,AB42-12),IF(OR(AB42&lt;12,AB42=24),"am","pm")),"")</f>
        <v/>
      </c>
      <c r="AN42" s="17" t="str">
        <f>IF(N42&gt;0,CONCATENATE(IF(AC42&lt;=12,AC42,AC42-12),IF(OR(AC42&lt;12,AC42=24),"am","pm"),"-",IF(AD42&lt;=12,AD42,AD42-12),IF(OR(AD42&lt;12,AD42=24),"am","pm")),"")</f>
        <v/>
      </c>
      <c r="AO42" s="17" t="str">
        <f>IF(P42&gt;0,CONCATENATE(IF(AE42&lt;=12,AE42,AE42-12),IF(OR(AE42&lt;12,AE42=24),"am","pm"),"-",IF(AF42&lt;=12,AF42,AF42-12),IF(OR(AF42&lt;12,AF42=24),"am","pm")),"")</f>
        <v/>
      </c>
      <c r="AP42" s="17" t="str">
        <f>IF(R42&gt;0,CONCATENATE(IF(AG42&lt;=12,AG42,AG42-12),IF(OR(AG42&lt;12,AG42=24),"am","pm"),"-",IF(AH42&lt;=12,AH42,AH42-12),IF(OR(AH42&lt;12,AH42=24),"am","pm")),"")</f>
        <v/>
      </c>
      <c r="AQ42" s="17" t="str">
        <f>IF(T42&gt;0,CONCATENATE(IF(AI42&lt;=12,AI42,AI42-12),IF(OR(AI42&lt;12,AI42=24),"am","pm"),"-",IF(AJ42&lt;=12,AJ42,AJ42-12),IF(OR(AJ42&lt;12,AJ42=24),"am","pm")),"")</f>
        <v/>
      </c>
      <c r="AR42" s="17" t="s">
        <v>847</v>
      </c>
      <c r="AS42" t="s">
        <v>442</v>
      </c>
      <c r="AV42" s="17" t="s">
        <v>30</v>
      </c>
      <c r="AW42" s="17" t="s">
        <v>30</v>
      </c>
      <c r="AX42" s="16" t="str">
        <f>CONCATENATE("{
    'name': """,B42,""",
    'area': ","""",C42,""",",
"'hours': {
      'sunday-start':","""",H42,"""",", 'sunday-end':","""",I42,"""",", 'monday-start':","""",J42,"""",", 'monday-end':","""",K42,"""",", 'tuesday-start':","""",L42,"""",", 'tuesday-end':","""",M42,""", 'wednesday-start':","""",N42,""", 'wednesday-end':","""",O42,""", 'thursday-start':","""",P42,""", 'thursday-end':","""",Q42,""", 'friday-start':","""",R42,""", 'friday-end':","""",S42,""", 'saturday-start':","""",T42,""", 'saturday-end':","""",U42,"""","},","  'description': ","""",V42,"""",", 'link':","""",AR42,"""",", 'pricing':","""",E42,"""",",   'phone-number': ","""",F42,"""",", 'address': ","""",G42,"""",", 'other-amenities': [","'",AS42,"','",AT42,"','",AU42,"'","]",", 'has-drink':",AV42,", 'has-food':",AW42,"},")</f>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2" s="17" t="str">
        <f>IF(AS42&gt;0,"&lt;img src=@img/outdoor.png@&gt;","")</f>
        <v>&lt;img src=@img/outdoor.png@&gt;</v>
      </c>
      <c r="AZ42" s="17" t="str">
        <f>IF(AT42&gt;0,"&lt;img src=@img/pets.png@&gt;","")</f>
        <v/>
      </c>
      <c r="BA42" s="17" t="str">
        <f>IF(AU42="hard","&lt;img src=@img/hard.png@&gt;",IF(AU42="medium","&lt;img src=@img/medium.png@&gt;",IF(AU42="easy","&lt;img src=@img/easy.png@&gt;","")))</f>
        <v/>
      </c>
      <c r="BB42" s="17" t="str">
        <f>IF(AV42="true","&lt;img src=@img/drinkicon.png@&gt;","")</f>
        <v/>
      </c>
      <c r="BC42" s="17" t="str">
        <f>IF(AW42="true","&lt;img src=@img/foodicon.png@&gt;","")</f>
        <v/>
      </c>
      <c r="BD42" s="17" t="str">
        <f>CONCATENATE(AY42,AZ42,BA42,BB42,BC42,BK42)</f>
        <v>&lt;img src=@img/outdoor.png@&gt;</v>
      </c>
      <c r="BE42" s="17" t="str">
        <f>CONCATENATE(IF(AS42&gt;0,"outdoor ",""),IF(AT42&gt;0,"pet ",""),IF(AV42="true","drink ",""),IF(AW42="true","food ",""),AU42," ",E42," ",C42,IF(BJ42=TRUE," kid",""))</f>
        <v>outdoor  med highlands</v>
      </c>
      <c r="BF42" s="17" t="str">
        <f>IF(C42="highlands","Highlands",IF(C42="Washington","Washington Park",IF(C42="Downtown","Downtown",IF(C42="city","City Park",IF(C42="Uptown","Uptown",IF(C42="capital","Capital Hill",IF(C42="Ballpark","Ballpark",IF(C42="LoDo","LoDo",IF(C42="ranch","Highlands Ranch",IF(C42="five","Five Points",IF(C42="stapleton","Stapleton",IF(C42="Cherry","Cherry Creek",IF(C42="dtc","DTC",IF(C42="Baker","Baker",IF(C42="Lakewood","Lakewood",IF(C42="Westminster","Westminster",IF(C42="lowery","Lowery",IF(C42="meadows","Park Meadows",IF(C42="larimer","Larimer Square",IF(C42="RiNo","RiNo",IF(C42="aurora","Aurora","")))))))))))))))))))))</f>
        <v>Highlands</v>
      </c>
      <c r="BG42" s="17">
        <v>39.751067999999997</v>
      </c>
      <c r="BH42" s="17">
        <v>-105.020359</v>
      </c>
      <c r="BI42" s="17" t="str">
        <f>CONCATENATE("[",BG42,",",BH42,"],")</f>
        <v>[39.751068,-105.020359],</v>
      </c>
      <c r="BJ42" s="17"/>
      <c r="BK42" s="17" t="str">
        <f>IF(BJ42&gt;0,"&lt;img src=@img/kidicon.png@&gt;","")</f>
        <v/>
      </c>
      <c r="BL42" s="7"/>
    </row>
    <row r="43" spans="2:64" ht="18.75" customHeight="1">
      <c r="B43" t="s">
        <v>71</v>
      </c>
      <c r="C43" t="s">
        <v>309</v>
      </c>
      <c r="E43" s="17" t="s">
        <v>1105</v>
      </c>
      <c r="G43" s="17" t="s">
        <v>479</v>
      </c>
      <c r="W43" s="17" t="str">
        <f>IF(H43&gt;0,H43/100,"")</f>
        <v/>
      </c>
      <c r="X43" s="17" t="str">
        <f>IF(I43&gt;0,I43/100,"")</f>
        <v/>
      </c>
      <c r="Y43" s="17" t="str">
        <f>IF(J43&gt;0,J43/100,"")</f>
        <v/>
      </c>
      <c r="Z43" s="17" t="str">
        <f>IF(K43&gt;0,K43/100,"")</f>
        <v/>
      </c>
      <c r="AA43" s="17" t="str">
        <f>IF(L43&gt;0,L43/100,"")</f>
        <v/>
      </c>
      <c r="AB43" s="17" t="str">
        <f>IF(M43&gt;0,M43/100,"")</f>
        <v/>
      </c>
      <c r="AC43" s="17" t="str">
        <f>IF(N43&gt;0,N43/100,"")</f>
        <v/>
      </c>
      <c r="AD43" s="17" t="str">
        <f>IF(O43&gt;0,O43/100,"")</f>
        <v/>
      </c>
      <c r="AE43" s="17" t="str">
        <f>IF(P43&gt;0,P43/100,"")</f>
        <v/>
      </c>
      <c r="AF43" s="17" t="str">
        <f>IF(Q43&gt;0,Q43/100,"")</f>
        <v/>
      </c>
      <c r="AG43" s="17" t="str">
        <f>IF(R43&gt;0,R43/100,"")</f>
        <v/>
      </c>
      <c r="AH43" s="17" t="str">
        <f>IF(S43&gt;0,S43/100,"")</f>
        <v/>
      </c>
      <c r="AI43" s="17" t="str">
        <f>IF(T43&gt;0,T43/100,"")</f>
        <v/>
      </c>
      <c r="AJ43" s="17" t="str">
        <f>IF(U43&gt;0,U43/100,"")</f>
        <v/>
      </c>
      <c r="AK43" s="17" t="str">
        <f>IF(H43&gt;0,CONCATENATE(IF(W43&lt;=12,W43,W43-12),IF(OR(W43&lt;12,W43=24),"am","pm"),"-",IF(X43&lt;=12,X43,X43-12),IF(OR(X43&lt;12,X43=24),"am","pm")),"")</f>
        <v/>
      </c>
      <c r="AL43" s="17" t="str">
        <f>IF(J43&gt;0,CONCATENATE(IF(Y43&lt;=12,Y43,Y43-12),IF(OR(Y43&lt;12,Y43=24),"am","pm"),"-",IF(Z43&lt;=12,Z43,Z43-12),IF(OR(Z43&lt;12,Z43=24),"am","pm")),"")</f>
        <v/>
      </c>
      <c r="AM43" s="17" t="str">
        <f>IF(L43&gt;0,CONCATENATE(IF(AA43&lt;=12,AA43,AA43-12),IF(OR(AA43&lt;12,AA43=24),"am","pm"),"-",IF(AB43&lt;=12,AB43,AB43-12),IF(OR(AB43&lt;12,AB43=24),"am","pm")),"")</f>
        <v/>
      </c>
      <c r="AN43" s="17" t="str">
        <f>IF(N43&gt;0,CONCATENATE(IF(AC43&lt;=12,AC43,AC43-12),IF(OR(AC43&lt;12,AC43=24),"am","pm"),"-",IF(AD43&lt;=12,AD43,AD43-12),IF(OR(AD43&lt;12,AD43=24),"am","pm")),"")</f>
        <v/>
      </c>
      <c r="AO43" s="17" t="str">
        <f>IF(P43&gt;0,CONCATENATE(IF(AE43&lt;=12,AE43,AE43-12),IF(OR(AE43&lt;12,AE43=24),"am","pm"),"-",IF(AF43&lt;=12,AF43,AF43-12),IF(OR(AF43&lt;12,AF43=24),"am","pm")),"")</f>
        <v/>
      </c>
      <c r="AP43" s="17" t="str">
        <f>IF(R43&gt;0,CONCATENATE(IF(AG43&lt;=12,AG43,AG43-12),IF(OR(AG43&lt;12,AG43=24),"am","pm"),"-",IF(AH43&lt;=12,AH43,AH43-12),IF(OR(AH43&lt;12,AH43=24),"am","pm")),"")</f>
        <v/>
      </c>
      <c r="AQ43" s="17" t="str">
        <f>IF(T43&gt;0,CONCATENATE(IF(AI43&lt;=12,AI43,AI43-12),IF(OR(AI43&lt;12,AI43=24),"am","pm"),"-",IF(AJ43&lt;=12,AJ43,AJ43-12),IF(OR(AJ43&lt;12,AJ43=24),"am","pm")),"")</f>
        <v/>
      </c>
      <c r="AR43" s="5" t="s">
        <v>671</v>
      </c>
      <c r="AV43" s="4" t="s">
        <v>30</v>
      </c>
      <c r="AW43" s="4" t="s">
        <v>30</v>
      </c>
      <c r="AX43" s="16" t="str">
        <f>CONCATENATE("{
    'name': """,B43,""",
    'area': ","""",C43,""",",
"'hours': {
      'sunday-start':","""",H43,"""",", 'sunday-end':","""",I43,"""",", 'monday-start':","""",J43,"""",", 'monday-end':","""",K43,"""",", 'tuesday-start':","""",L43,"""",", 'tuesday-end':","""",M43,""", 'wednesday-start':","""",N43,""", 'wednesday-end':","""",O43,""", 'thursday-start':","""",P43,""", 'thursday-end':","""",Q43,""", 'friday-start':","""",R43,""", 'friday-end':","""",S43,""", 'saturday-start':","""",T43,""", 'saturday-end':","""",U43,"""","},","  'description': ","""",V43,"""",", 'link':","""",AR43,"""",", 'pricing':","""",E43,"""",",   'phone-number': ","""",F43,"""",", 'address': ","""",G43,"""",", 'other-amenities': [","'",AS43,"','",AT43,"','",AU43,"'","]",", 'has-drink':",AV43,", 'has-food':",AW43,"},")</f>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3" s="17" t="str">
        <f>IF(AS43&gt;0,"&lt;img src=@img/outdoor.png@&gt;","")</f>
        <v/>
      </c>
      <c r="AZ43" s="17" t="str">
        <f>IF(AT43&gt;0,"&lt;img src=@img/pets.png@&gt;","")</f>
        <v/>
      </c>
      <c r="BA43" s="17" t="str">
        <f>IF(AU43="hard","&lt;img src=@img/hard.png@&gt;",IF(AU43="medium","&lt;img src=@img/medium.png@&gt;",IF(AU43="easy","&lt;img src=@img/easy.png@&gt;","")))</f>
        <v/>
      </c>
      <c r="BB43" s="17" t="str">
        <f>IF(AV43="true","&lt;img src=@img/drinkicon.png@&gt;","")</f>
        <v/>
      </c>
      <c r="BC43" s="17" t="str">
        <f>IF(AW43="true","&lt;img src=@img/foodicon.png@&gt;","")</f>
        <v/>
      </c>
      <c r="BD43" s="17" t="str">
        <f>CONCATENATE(AY43,AZ43,BA43,BB43,BC43,BK43)</f>
        <v/>
      </c>
      <c r="BE43" s="17" t="str">
        <f>CONCATENATE(IF(AS43&gt;0,"outdoor ",""),IF(AT43&gt;0,"pet ",""),IF(AV43="true","drink ",""),IF(AW43="true","food ",""),AU43," ",E43," ",C43,IF(BJ43=TRUE," kid",""))</f>
        <v xml:space="preserve"> med Downtown</v>
      </c>
      <c r="BF43" s="17" t="str">
        <f>IF(C43="highlands","Highlands",IF(C43="Washington","Washington Park",IF(C43="Downtown","Downtown",IF(C43="city","City Park",IF(C43="Uptown","Uptown",IF(C43="capital","Capital Hill",IF(C43="Ballpark","Ballpark",IF(C43="LoDo","LoDo",IF(C43="ranch","Highlands Ranch",IF(C43="five","Five Points",IF(C43="stapleton","Stapleton",IF(C43="Cherry","Cherry Creek",IF(C43="dtc","DTC",IF(C43="Baker","Baker",IF(C43="Lakewood","Lakewood",IF(C43="Westminster","Westminster",IF(C43="lowery","Lowery",IF(C43="meadows","Park Meadows",IF(C43="larimer","Larimer Square",IF(C43="RiNo","RiNo",IF(C43="aurora","Aurora","")))))))))))))))))))))</f>
        <v>Downtown</v>
      </c>
      <c r="BG43" s="17">
        <v>39.750148000000003</v>
      </c>
      <c r="BH43" s="17">
        <v>-104.987055</v>
      </c>
      <c r="BI43" s="17" t="str">
        <f>CONCATENATE("[",BG43,",",BH43,"],")</f>
        <v>[39.750148,-104.987055],</v>
      </c>
      <c r="BJ43" s="17"/>
      <c r="BK43" s="17" t="str">
        <f>IF(BJ43&gt;0,"&lt;img src=@img/kidicon.png@&gt;","")</f>
        <v/>
      </c>
      <c r="BL43" s="7"/>
    </row>
    <row r="44" spans="2:64" ht="18.75" customHeight="1">
      <c r="B44" t="s">
        <v>72</v>
      </c>
      <c r="C44" t="s">
        <v>858</v>
      </c>
      <c r="E44" s="17" t="s">
        <v>1105</v>
      </c>
      <c r="G44" s="17" t="s">
        <v>480</v>
      </c>
      <c r="H44" t="s">
        <v>445</v>
      </c>
      <c r="I44" t="s">
        <v>447</v>
      </c>
      <c r="J44" t="s">
        <v>445</v>
      </c>
      <c r="K44" t="s">
        <v>447</v>
      </c>
      <c r="L44" t="s">
        <v>445</v>
      </c>
      <c r="M44" t="s">
        <v>447</v>
      </c>
      <c r="N44" t="s">
        <v>445</v>
      </c>
      <c r="O44" t="s">
        <v>447</v>
      </c>
      <c r="P44" t="s">
        <v>445</v>
      </c>
      <c r="Q44" t="s">
        <v>447</v>
      </c>
      <c r="R44" t="s">
        <v>445</v>
      </c>
      <c r="S44" t="s">
        <v>447</v>
      </c>
      <c r="T44" t="s">
        <v>445</v>
      </c>
      <c r="U44" t="s">
        <v>447</v>
      </c>
      <c r="V44" s="8" t="s">
        <v>313</v>
      </c>
      <c r="W44" s="17">
        <f>IF(H44&gt;0,H44/100,"")</f>
        <v>15</v>
      </c>
      <c r="X44" s="17">
        <f>IF(I44&gt;0,I44/100,"")</f>
        <v>18</v>
      </c>
      <c r="Y44" s="17">
        <f>IF(J44&gt;0,J44/100,"")</f>
        <v>15</v>
      </c>
      <c r="Z44" s="17">
        <f>IF(K44&gt;0,K44/100,"")</f>
        <v>18</v>
      </c>
      <c r="AA44" s="17">
        <f>IF(L44&gt;0,L44/100,"")</f>
        <v>15</v>
      </c>
      <c r="AB44" s="17">
        <f>IF(M44&gt;0,M44/100,"")</f>
        <v>18</v>
      </c>
      <c r="AC44" s="17">
        <f>IF(N44&gt;0,N44/100,"")</f>
        <v>15</v>
      </c>
      <c r="AD44" s="17">
        <f>IF(O44&gt;0,O44/100,"")</f>
        <v>18</v>
      </c>
      <c r="AE44" s="17">
        <f>IF(P44&gt;0,P44/100,"")</f>
        <v>15</v>
      </c>
      <c r="AF44" s="17">
        <f>IF(Q44&gt;0,Q44/100,"")</f>
        <v>18</v>
      </c>
      <c r="AG44" s="17">
        <f>IF(R44&gt;0,R44/100,"")</f>
        <v>15</v>
      </c>
      <c r="AH44" s="17">
        <f>IF(S44&gt;0,S44/100,"")</f>
        <v>18</v>
      </c>
      <c r="AI44" s="17">
        <f>IF(T44&gt;0,T44/100,"")</f>
        <v>15</v>
      </c>
      <c r="AJ44" s="17">
        <f>IF(U44&gt;0,U44/100,"")</f>
        <v>18</v>
      </c>
      <c r="AK44" s="17" t="str">
        <f>IF(H44&gt;0,CONCATENATE(IF(W44&lt;=12,W44,W44-12),IF(OR(W44&lt;12,W44=24),"am","pm"),"-",IF(X44&lt;=12,X44,X44-12),IF(OR(X44&lt;12,X44=24),"am","pm")),"")</f>
        <v>3pm-6pm</v>
      </c>
      <c r="AL44" s="17" t="str">
        <f>IF(J44&gt;0,CONCATENATE(IF(Y44&lt;=12,Y44,Y44-12),IF(OR(Y44&lt;12,Y44=24),"am","pm"),"-",IF(Z44&lt;=12,Z44,Z44-12),IF(OR(Z44&lt;12,Z44=24),"am","pm")),"")</f>
        <v>3pm-6pm</v>
      </c>
      <c r="AM44" s="17" t="str">
        <f>IF(L44&gt;0,CONCATENATE(IF(AA44&lt;=12,AA44,AA44-12),IF(OR(AA44&lt;12,AA44=24),"am","pm"),"-",IF(AB44&lt;=12,AB44,AB44-12),IF(OR(AB44&lt;12,AB44=24),"am","pm")),"")</f>
        <v>3pm-6pm</v>
      </c>
      <c r="AN44" s="17" t="str">
        <f>IF(N44&gt;0,CONCATENATE(IF(AC44&lt;=12,AC44,AC44-12),IF(OR(AC44&lt;12,AC44=24),"am","pm"),"-",IF(AD44&lt;=12,AD44,AD44-12),IF(OR(AD44&lt;12,AD44=24),"am","pm")),"")</f>
        <v>3pm-6pm</v>
      </c>
      <c r="AO44" s="17" t="str">
        <f>IF(P44&gt;0,CONCATENATE(IF(AE44&lt;=12,AE44,AE44-12),IF(OR(AE44&lt;12,AE44=24),"am","pm"),"-",IF(AF44&lt;=12,AF44,AF44-12),IF(OR(AF44&lt;12,AF44=24),"am","pm")),"")</f>
        <v>3pm-6pm</v>
      </c>
      <c r="AP44" s="17" t="str">
        <f>IF(R44&gt;0,CONCATENATE(IF(AG44&lt;=12,AG44,AG44-12),IF(OR(AG44&lt;12,AG44=24),"am","pm"),"-",IF(AH44&lt;=12,AH44,AH44-12),IF(OR(AH44&lt;12,AH44=24),"am","pm")),"")</f>
        <v>3pm-6pm</v>
      </c>
      <c r="AQ44" s="17" t="str">
        <f>IF(T44&gt;0,CONCATENATE(IF(AI44&lt;=12,AI44,AI44-12),IF(OR(AI44&lt;12,AI44=24),"am","pm"),"-",IF(AJ44&lt;=12,AJ44,AJ44-12),IF(OR(AJ44&lt;12,AJ44=24),"am","pm")),"")</f>
        <v>3pm-6pm</v>
      </c>
      <c r="AR44" s="2" t="s">
        <v>672</v>
      </c>
      <c r="AV44" s="4" t="s">
        <v>29</v>
      </c>
      <c r="AW44" s="4" t="s">
        <v>29</v>
      </c>
      <c r="AX44" s="16" t="str">
        <f>CONCATENATE("{
    'name': """,B44,""",
    'area': ","""",C44,""",",
"'hours': {
      'sunday-start':","""",H44,"""",", 'sunday-end':","""",I44,"""",", 'monday-start':","""",J44,"""",", 'monday-end':","""",K44,"""",", 'tuesday-start':","""",L44,"""",", 'tuesday-end':","""",M44,""", 'wednesday-start':","""",N44,""", 'wednesday-end':","""",O44,""", 'thursday-start':","""",P44,""", 'thursday-end':","""",Q44,""", 'friday-start':","""",R44,""", 'friday-end':","""",S44,""", 'saturday-start':","""",T44,""", 'saturday-end':","""",U44,"""","},","  'description': ","""",V44,"""",", 'link':","""",AR44,"""",", 'pricing':","""",E44,"""",",   'phone-number': ","""",F44,"""",", 'address': ","""",G44,"""",", 'other-amenities': [","'",AS44,"','",AT44,"','",AU44,"'","]",", 'has-drink':",AV44,", 'has-food':",AW44,"},")</f>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4" s="17" t="str">
        <f>IF(AS44&gt;0,"&lt;img src=@img/outdoor.png@&gt;","")</f>
        <v/>
      </c>
      <c r="AZ44" s="17" t="str">
        <f>IF(AT44&gt;0,"&lt;img src=@img/pets.png@&gt;","")</f>
        <v/>
      </c>
      <c r="BA44" s="17" t="str">
        <f>IF(AU44="hard","&lt;img src=@img/hard.png@&gt;",IF(AU44="medium","&lt;img src=@img/medium.png@&gt;",IF(AU44="easy","&lt;img src=@img/easy.png@&gt;","")))</f>
        <v/>
      </c>
      <c r="BB44" s="17" t="str">
        <f>IF(AV44="true","&lt;img src=@img/drinkicon.png@&gt;","")</f>
        <v>&lt;img src=@img/drinkicon.png@&gt;</v>
      </c>
      <c r="BC44" s="17" t="str">
        <f>IF(AW44="true","&lt;img src=@img/foodicon.png@&gt;","")</f>
        <v>&lt;img src=@img/foodicon.png@&gt;</v>
      </c>
      <c r="BD44" s="17" t="str">
        <f>CONCATENATE(AY44,AZ44,BA44,BB44,BC44,BK44)</f>
        <v>&lt;img src=@img/drinkicon.png@&gt;&lt;img src=@img/foodicon.png@&gt;</v>
      </c>
      <c r="BE44" s="17" t="str">
        <f>CONCATENATE(IF(AS44&gt;0,"outdoor ",""),IF(AT44&gt;0,"pet ",""),IF(AV44="true","drink ",""),IF(AW44="true","food ",""),AU44," ",E44," ",C44,IF(BJ44=TRUE," kid",""))</f>
        <v>drink food  med highlands</v>
      </c>
      <c r="BF44" s="17" t="str">
        <f>IF(C44="highlands","Highlands",IF(C44="Washington","Washington Park",IF(C44="Downtown","Downtown",IF(C44="city","City Park",IF(C44="Uptown","Uptown",IF(C44="capital","Capital Hill",IF(C44="Ballpark","Ballpark",IF(C44="LoDo","LoDo",IF(C44="ranch","Highlands Ranch",IF(C44="five","Five Points",IF(C44="stapleton","Stapleton",IF(C44="Cherry","Cherry Creek",IF(C44="dtc","DTC",IF(C44="Baker","Baker",IF(C44="Lakewood","Lakewood",IF(C44="Westminster","Westminster",IF(C44="lowery","Lowery",IF(C44="meadows","Park Meadows",IF(C44="larimer","Larimer Square",IF(C44="RiNo","RiNo",IF(C44="aurora","Aurora","")))))))))))))))))))))</f>
        <v>Highlands</v>
      </c>
      <c r="BG44" s="17">
        <v>39.757385999999997</v>
      </c>
      <c r="BH44" s="17">
        <v>-105.008503</v>
      </c>
      <c r="BI44" s="17" t="str">
        <f>CONCATENATE("[",BG44,",",BH44,"],")</f>
        <v>[39.757386,-105.008503],</v>
      </c>
      <c r="BJ44" s="17"/>
      <c r="BK44" s="17" t="str">
        <f>IF(BJ44&gt;0,"&lt;img src=@img/kidicon.png@&gt;","")</f>
        <v/>
      </c>
      <c r="BL44" s="7"/>
    </row>
    <row r="45" spans="2:64" ht="18.75" customHeight="1">
      <c r="B45" t="s">
        <v>73</v>
      </c>
      <c r="C45" t="s">
        <v>863</v>
      </c>
      <c r="E45" s="17" t="s">
        <v>1105</v>
      </c>
      <c r="G45" s="17" t="s">
        <v>481</v>
      </c>
      <c r="H45" t="s">
        <v>445</v>
      </c>
      <c r="I45" t="s">
        <v>447</v>
      </c>
      <c r="J45" t="s">
        <v>445</v>
      </c>
      <c r="K45" t="s">
        <v>447</v>
      </c>
      <c r="L45" t="s">
        <v>445</v>
      </c>
      <c r="M45" t="s">
        <v>447</v>
      </c>
      <c r="N45" t="s">
        <v>445</v>
      </c>
      <c r="O45" t="s">
        <v>447</v>
      </c>
      <c r="P45" t="s">
        <v>445</v>
      </c>
      <c r="Q45" t="s">
        <v>447</v>
      </c>
      <c r="R45" t="s">
        <v>445</v>
      </c>
      <c r="S45" t="s">
        <v>447</v>
      </c>
      <c r="T45" t="s">
        <v>445</v>
      </c>
      <c r="U45" t="s">
        <v>447</v>
      </c>
      <c r="V45" s="8" t="s">
        <v>1114</v>
      </c>
      <c r="W45" s="17">
        <f>IF(H45&gt;0,H45/100,"")</f>
        <v>15</v>
      </c>
      <c r="X45" s="17">
        <f>IF(I45&gt;0,I45/100,"")</f>
        <v>18</v>
      </c>
      <c r="Y45" s="17">
        <f>IF(J45&gt;0,J45/100,"")</f>
        <v>15</v>
      </c>
      <c r="Z45" s="17">
        <f>IF(K45&gt;0,K45/100,"")</f>
        <v>18</v>
      </c>
      <c r="AA45" s="17">
        <f>IF(L45&gt;0,L45/100,"")</f>
        <v>15</v>
      </c>
      <c r="AB45" s="17">
        <f>IF(M45&gt;0,M45/100,"")</f>
        <v>18</v>
      </c>
      <c r="AC45" s="17">
        <f>IF(N45&gt;0,N45/100,"")</f>
        <v>15</v>
      </c>
      <c r="AD45" s="17">
        <f>IF(O45&gt;0,O45/100,"")</f>
        <v>18</v>
      </c>
      <c r="AE45" s="17">
        <f>IF(P45&gt;0,P45/100,"")</f>
        <v>15</v>
      </c>
      <c r="AF45" s="17">
        <f>IF(Q45&gt;0,Q45/100,"")</f>
        <v>18</v>
      </c>
      <c r="AG45" s="17">
        <f>IF(R45&gt;0,R45/100,"")</f>
        <v>15</v>
      </c>
      <c r="AH45" s="17">
        <f>IF(S45&gt;0,S45/100,"")</f>
        <v>18</v>
      </c>
      <c r="AI45" s="17">
        <f>IF(T45&gt;0,T45/100,"")</f>
        <v>15</v>
      </c>
      <c r="AJ45" s="17">
        <f>IF(U45&gt;0,U45/100,"")</f>
        <v>18</v>
      </c>
      <c r="AK45" s="17" t="str">
        <f>IF(H45&gt;0,CONCATENATE(IF(W45&lt;=12,W45,W45-12),IF(OR(W45&lt;12,W45=24),"am","pm"),"-",IF(X45&lt;=12,X45,X45-12),IF(OR(X45&lt;12,X45=24),"am","pm")),"")</f>
        <v>3pm-6pm</v>
      </c>
      <c r="AL45" s="17" t="str">
        <f>IF(J45&gt;0,CONCATENATE(IF(Y45&lt;=12,Y45,Y45-12),IF(OR(Y45&lt;12,Y45=24),"am","pm"),"-",IF(Z45&lt;=12,Z45,Z45-12),IF(OR(Z45&lt;12,Z45=24),"am","pm")),"")</f>
        <v>3pm-6pm</v>
      </c>
      <c r="AM45" s="17" t="str">
        <f>IF(L45&gt;0,CONCATENATE(IF(AA45&lt;=12,AA45,AA45-12),IF(OR(AA45&lt;12,AA45=24),"am","pm"),"-",IF(AB45&lt;=12,AB45,AB45-12),IF(OR(AB45&lt;12,AB45=24),"am","pm")),"")</f>
        <v>3pm-6pm</v>
      </c>
      <c r="AN45" s="17" t="str">
        <f>IF(N45&gt;0,CONCATENATE(IF(AC45&lt;=12,AC45,AC45-12),IF(OR(AC45&lt;12,AC45=24),"am","pm"),"-",IF(AD45&lt;=12,AD45,AD45-12),IF(OR(AD45&lt;12,AD45=24),"am","pm")),"")</f>
        <v>3pm-6pm</v>
      </c>
      <c r="AO45" s="17" t="str">
        <f>IF(P45&gt;0,CONCATENATE(IF(AE45&lt;=12,AE45,AE45-12),IF(OR(AE45&lt;12,AE45=24),"am","pm"),"-",IF(AF45&lt;=12,AF45,AF45-12),IF(OR(AF45&lt;12,AF45=24),"am","pm")),"")</f>
        <v>3pm-6pm</v>
      </c>
      <c r="AP45" s="17" t="str">
        <f>IF(R45&gt;0,CONCATENATE(IF(AG45&lt;=12,AG45,AG45-12),IF(OR(AG45&lt;12,AG45=24),"am","pm"),"-",IF(AH45&lt;=12,AH45,AH45-12),IF(OR(AH45&lt;12,AH45=24),"am","pm")),"")</f>
        <v>3pm-6pm</v>
      </c>
      <c r="AQ45" s="17" t="str">
        <f>IF(T45&gt;0,CONCATENATE(IF(AI45&lt;=12,AI45,AI45-12),IF(OR(AI45&lt;12,AI45=24),"am","pm"),"-",IF(AJ45&lt;=12,AJ45,AJ45-12),IF(OR(AJ45&lt;12,AJ45=24),"am","pm")),"")</f>
        <v>3pm-6pm</v>
      </c>
      <c r="AR45" s="5" t="s">
        <v>673</v>
      </c>
      <c r="AV45" s="4" t="s">
        <v>29</v>
      </c>
      <c r="AW45" s="4" t="s">
        <v>29</v>
      </c>
      <c r="AX45" s="16" t="str">
        <f>CONCATENATE("{
    'name': """,B45,""",
    'area': ","""",C45,""",",
"'hours': {
      'sunday-start':","""",H45,"""",", 'sunday-end':","""",I45,"""",", 'monday-start':","""",J45,"""",", 'monday-end':","""",K45,"""",", 'tuesday-start':","""",L45,"""",", 'tuesday-end':","""",M45,""", 'wednesday-start':","""",N45,""", 'wednesday-end':","""",O45,""", 'thursday-start':","""",P45,""", 'thursday-end':","""",Q45,""", 'friday-start':","""",R45,""", 'friday-end':","""",S45,""", 'saturday-start':","""",T45,""", 'saturday-end':","""",U45,"""","},","  'description': ","""",V45,"""",", 'link':","""",AR45,"""",", 'pricing':","""",E45,"""",",   'phone-number': ","""",F45,"""",", 'address': ","""",G45,"""",", 'other-amenities': [","'",AS45,"','",AT45,"','",AU45,"'","]",", 'has-drink':",AV45,", 'has-food':",AW45,"},")</f>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5" s="17" t="str">
        <f>IF(AS45&gt;0,"&lt;img src=@img/outdoor.png@&gt;","")</f>
        <v/>
      </c>
      <c r="AZ45" s="17" t="str">
        <f>IF(AT45&gt;0,"&lt;img src=@img/pets.png@&gt;","")</f>
        <v/>
      </c>
      <c r="BA45" s="17" t="str">
        <f>IF(AU45="hard","&lt;img src=@img/hard.png@&gt;",IF(AU45="medium","&lt;img src=@img/medium.png@&gt;",IF(AU45="easy","&lt;img src=@img/easy.png@&gt;","")))</f>
        <v/>
      </c>
      <c r="BB45" s="17" t="str">
        <f>IF(AV45="true","&lt;img src=@img/drinkicon.png@&gt;","")</f>
        <v>&lt;img src=@img/drinkicon.png@&gt;</v>
      </c>
      <c r="BC45" s="17" t="str">
        <f>IF(AW45="true","&lt;img src=@img/foodicon.png@&gt;","")</f>
        <v>&lt;img src=@img/foodicon.png@&gt;</v>
      </c>
      <c r="BD45" s="17" t="str">
        <f>CONCATENATE(AY45,AZ45,BA45,BB45,BC45,BK45)</f>
        <v>&lt;img src=@img/drinkicon.png@&gt;&lt;img src=@img/foodicon.png@&gt;</v>
      </c>
      <c r="BE45" s="17" t="str">
        <f>CONCATENATE(IF(AS45&gt;0,"outdoor ",""),IF(AT45&gt;0,"pet ",""),IF(AV45="true","drink ",""),IF(AW45="true","food ",""),AU45," ",E45," ",C45,IF(BJ45=TRUE," kid",""))</f>
        <v>drink food  med five</v>
      </c>
      <c r="BF45" s="17" t="str">
        <f>IF(C45="highlands","Highlands",IF(C45="Washington","Washington Park",IF(C45="Downtown","Downtown",IF(C45="city","City Park",IF(C45="Uptown","Uptown",IF(C45="capital","Capital Hill",IF(C45="Ballpark","Ballpark",IF(C45="LoDo","LoDo",IF(C45="ranch","Highlands Ranch",IF(C45="five","Five Points",IF(C45="stapleton","Stapleton",IF(C45="Cherry","Cherry Creek",IF(C45="dtc","DTC",IF(C45="Baker","Baker",IF(C45="Lakewood","Lakewood",IF(C45="Westminster","Westminster",IF(C45="lowery","Lowery",IF(C45="meadows","Park Meadows",IF(C45="larimer","Larimer Square",IF(C45="RiNo","RiNo",IF(C45="aurora","Aurora","")))))))))))))))))))))</f>
        <v>Five Points</v>
      </c>
      <c r="BG45" s="17">
        <v>39.757652999999998</v>
      </c>
      <c r="BH45" s="17">
        <v>-104.98612</v>
      </c>
      <c r="BI45" s="17" t="str">
        <f>CONCATENATE("[",BG45,",",BH45,"],")</f>
        <v>[39.757653,-104.98612],</v>
      </c>
      <c r="BJ45" s="17"/>
      <c r="BK45" s="17" t="str">
        <f>IF(BJ45&gt;0,"&lt;img src=@img/kidicon.png@&gt;","")</f>
        <v/>
      </c>
      <c r="BL45" s="7"/>
    </row>
    <row r="46" spans="2:64" s="8" customFormat="1" ht="18.75" customHeight="1">
      <c r="B46" s="17" t="s">
        <v>873</v>
      </c>
      <c r="C46" s="17" t="s">
        <v>862</v>
      </c>
      <c r="D46" s="17"/>
      <c r="E46" s="17" t="s">
        <v>1107</v>
      </c>
      <c r="F46" s="17"/>
      <c r="G46" s="16" t="s">
        <v>874</v>
      </c>
      <c r="H46" s="17"/>
      <c r="I46" s="17"/>
      <c r="J46" s="17">
        <v>1500</v>
      </c>
      <c r="K46" s="17">
        <v>1800</v>
      </c>
      <c r="L46" s="17">
        <v>1500</v>
      </c>
      <c r="M46" s="17">
        <v>1800</v>
      </c>
      <c r="N46" s="17">
        <v>1500</v>
      </c>
      <c r="O46" s="17">
        <v>1800</v>
      </c>
      <c r="P46" s="17">
        <v>1500</v>
      </c>
      <c r="Q46" s="17">
        <v>1800</v>
      </c>
      <c r="R46" s="17">
        <v>1500</v>
      </c>
      <c r="S46" s="17">
        <v>1800</v>
      </c>
      <c r="T46" s="17"/>
      <c r="U46" s="17"/>
      <c r="V46" s="8" t="s">
        <v>996</v>
      </c>
      <c r="W46" s="17" t="str">
        <f>IF(H46&gt;0,H46/100,"")</f>
        <v/>
      </c>
      <c r="X46" s="17" t="str">
        <f>IF(I46&gt;0,I46/100,"")</f>
        <v/>
      </c>
      <c r="Y46" s="17">
        <f>IF(J46&gt;0,J46/100,"")</f>
        <v>15</v>
      </c>
      <c r="Z46" s="17">
        <f>IF(K46&gt;0,K46/100,"")</f>
        <v>18</v>
      </c>
      <c r="AA46" s="17">
        <f>IF(L46&gt;0,L46/100,"")</f>
        <v>15</v>
      </c>
      <c r="AB46" s="17">
        <f>IF(M46&gt;0,M46/100,"")</f>
        <v>18</v>
      </c>
      <c r="AC46" s="17">
        <f>IF(N46&gt;0,N46/100,"")</f>
        <v>15</v>
      </c>
      <c r="AD46" s="17">
        <f>IF(O46&gt;0,O46/100,"")</f>
        <v>18</v>
      </c>
      <c r="AE46" s="17">
        <f>IF(P46&gt;0,P46/100,"")</f>
        <v>15</v>
      </c>
      <c r="AF46" s="17">
        <f>IF(Q46&gt;0,Q46/100,"")</f>
        <v>18</v>
      </c>
      <c r="AG46" s="17">
        <f>IF(R46&gt;0,R46/100,"")</f>
        <v>15</v>
      </c>
      <c r="AH46" s="17">
        <f>IF(S46&gt;0,S46/100,"")</f>
        <v>18</v>
      </c>
      <c r="AI46" s="17" t="str">
        <f>IF(T46&gt;0,T46/100,"")</f>
        <v/>
      </c>
      <c r="AJ46" s="17" t="str">
        <f>IF(U46&gt;0,U46/100,"")</f>
        <v/>
      </c>
      <c r="AK46" s="17" t="str">
        <f>IF(H46&gt;0,CONCATENATE(IF(W46&lt;=12,W46,W46-12),IF(OR(W46&lt;12,W46=24),"am","pm"),"-",IF(X46&lt;=12,X46,X46-12),IF(OR(X46&lt;12,X46=24),"am","pm")),"")</f>
        <v/>
      </c>
      <c r="AL46" s="17" t="str">
        <f>IF(J46&gt;0,CONCATENATE(IF(Y46&lt;=12,Y46,Y46-12),IF(OR(Y46&lt;12,Y46=24),"am","pm"),"-",IF(Z46&lt;=12,Z46,Z46-12),IF(OR(Z46&lt;12,Z46=24),"am","pm")),"")</f>
        <v>3pm-6pm</v>
      </c>
      <c r="AM46" s="17" t="str">
        <f>IF(L46&gt;0,CONCATENATE(IF(AA46&lt;=12,AA46,AA46-12),IF(OR(AA46&lt;12,AA46=24),"am","pm"),"-",IF(AB46&lt;=12,AB46,AB46-12),IF(OR(AB46&lt;12,AB46=24),"am","pm")),"")</f>
        <v>3pm-6pm</v>
      </c>
      <c r="AN46" s="17" t="str">
        <f>IF(N46&gt;0,CONCATENATE(IF(AC46&lt;=12,AC46,AC46-12),IF(OR(AC46&lt;12,AC46=24),"am","pm"),"-",IF(AD46&lt;=12,AD46,AD46-12),IF(OR(AD46&lt;12,AD46=24),"am","pm")),"")</f>
        <v>3pm-6pm</v>
      </c>
      <c r="AO46" s="17" t="str">
        <f>IF(P46&gt;0,CONCATENATE(IF(AE46&lt;=12,AE46,AE46-12),IF(OR(AE46&lt;12,AE46=24),"am","pm"),"-",IF(AF46&lt;=12,AF46,AF46-12),IF(OR(AF46&lt;12,AF46=24),"am","pm")),"")</f>
        <v>3pm-6pm</v>
      </c>
      <c r="AP46" s="17" t="str">
        <f>IF(R46&gt;0,CONCATENATE(IF(AG46&lt;=12,AG46,AG46-12),IF(OR(AG46&lt;12,AG46=24),"am","pm"),"-",IF(AH46&lt;=12,AH46,AH46-12),IF(OR(AH46&lt;12,AH46=24),"am","pm")),"")</f>
        <v>3pm-6pm</v>
      </c>
      <c r="AQ46" s="17" t="str">
        <f>IF(T46&gt;0,CONCATENATE(IF(AI46&lt;=12,AI46,AI46-12),IF(OR(AI46&lt;12,AI46=24),"am","pm"),"-",IF(AJ46&lt;=12,AJ46,AJ46-12),IF(OR(AJ46&lt;12,AJ46=24),"am","pm")),"")</f>
        <v/>
      </c>
      <c r="AR46" s="21" t="s">
        <v>995</v>
      </c>
      <c r="AS46" s="17"/>
      <c r="AT46" s="17"/>
      <c r="AU46" s="17"/>
      <c r="AV46" s="4" t="s">
        <v>29</v>
      </c>
      <c r="AW46" s="4" t="s">
        <v>30</v>
      </c>
      <c r="AX46" s="16" t="str">
        <f>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6" s="17" t="str">
        <f>IF(AS46&gt;0,"&lt;img src=@img/outdoor.png@&gt;","")</f>
        <v/>
      </c>
      <c r="AZ46" s="17" t="str">
        <f>IF(AT46&gt;0,"&lt;img src=@img/pets.png@&gt;","")</f>
        <v/>
      </c>
      <c r="BA46" s="17" t="str">
        <f>IF(AU46="hard","&lt;img src=@img/hard.png@&gt;",IF(AU46="medium","&lt;img src=@img/medium.png@&gt;",IF(AU46="easy","&lt;img src=@img/easy.png@&gt;","")))</f>
        <v/>
      </c>
      <c r="BB46" s="17" t="str">
        <f>IF(AV46="true","&lt;img src=@img/drinkicon.png@&gt;","")</f>
        <v>&lt;img src=@img/drinkicon.png@&gt;</v>
      </c>
      <c r="BC46" s="17" t="str">
        <f>IF(AW46="true","&lt;img src=@img/foodicon.png@&gt;","")</f>
        <v/>
      </c>
      <c r="BD46" s="17" t="str">
        <f>CONCATENATE(AY46,AZ46,BA46,BB46,BC46,BK46)</f>
        <v>&lt;img src=@img/drinkicon.png@&gt;</v>
      </c>
      <c r="BE46" s="17" t="str">
        <f>CONCATENATE(IF(AS46&gt;0,"outdoor ",""),IF(AT46&gt;0,"pet ",""),IF(AV46="true","drink ",""),IF(AW46="true","food ",""),AU46," ",E46," ",C46,IF(BJ46=TRUE," kid",""))</f>
        <v>drink  low aurora</v>
      </c>
      <c r="BF46" s="17" t="str">
        <f>IF(C46="highlands","Highlands",IF(C46="Washington","Washington Park",IF(C46="Downtown","Downtown",IF(C46="city","City Park",IF(C46="Uptown","Uptown",IF(C46="capital","Capital Hill",IF(C46="Ballpark","Ballpark",IF(C46="LoDo","LoDo",IF(C46="ranch","Highlands Ranch",IF(C46="five","Five Points",IF(C46="stapleton","Stapleton",IF(C46="Cherry","Cherry Creek",IF(C46="dtc","DTC",IF(C46="Baker","Baker",IF(C46="Lakewood","Lakewood",IF(C46="Westminster","Westminster",IF(C46="lowery","Lowery",IF(C46="meadows","Park Meadows",IF(C46="larimer","Larimer Square",IF(C46="RiNo","RiNo",IF(C46="aurora","Aurora","")))))))))))))))))))))</f>
        <v>Aurora</v>
      </c>
      <c r="BG46" s="17">
        <v>39.675908</v>
      </c>
      <c r="BH46" s="17">
        <v>-104.84568</v>
      </c>
      <c r="BI46" s="17" t="str">
        <f>CONCATENATE("[",BG46,",",BH46,"],")</f>
        <v>[39.675908,-104.84568],</v>
      </c>
      <c r="BJ46" s="17"/>
      <c r="BK46" s="17" t="str">
        <f>IF(BJ46&gt;0,"&lt;img src=@img/kidicon.png@&gt;","")</f>
        <v/>
      </c>
      <c r="BL46" s="17"/>
    </row>
    <row r="47" spans="2:64" s="8" customFormat="1" ht="18.75" customHeight="1">
      <c r="B47" s="17" t="s">
        <v>74</v>
      </c>
      <c r="C47" s="17" t="s">
        <v>859</v>
      </c>
      <c r="D47" s="17"/>
      <c r="E47" s="17" t="s">
        <v>1105</v>
      </c>
      <c r="F47" s="17"/>
      <c r="G47" s="17" t="s">
        <v>482</v>
      </c>
      <c r="H47" s="17" t="s">
        <v>445</v>
      </c>
      <c r="I47" s="17" t="s">
        <v>447</v>
      </c>
      <c r="J47" s="17" t="s">
        <v>445</v>
      </c>
      <c r="K47" s="17" t="s">
        <v>447</v>
      </c>
      <c r="L47" s="17" t="s">
        <v>445</v>
      </c>
      <c r="M47" s="17" t="s">
        <v>447</v>
      </c>
      <c r="N47" s="17" t="s">
        <v>445</v>
      </c>
      <c r="O47" s="17" t="s">
        <v>447</v>
      </c>
      <c r="P47" s="17" t="s">
        <v>445</v>
      </c>
      <c r="Q47" s="17" t="s">
        <v>447</v>
      </c>
      <c r="R47" s="17" t="s">
        <v>445</v>
      </c>
      <c r="S47" s="17" t="s">
        <v>447</v>
      </c>
      <c r="T47" s="17" t="s">
        <v>445</v>
      </c>
      <c r="U47" s="17" t="s">
        <v>447</v>
      </c>
      <c r="V47" s="8" t="s">
        <v>314</v>
      </c>
      <c r="W47" s="17">
        <f>IF(H47&gt;0,H47/100,"")</f>
        <v>15</v>
      </c>
      <c r="X47" s="17">
        <f>IF(I47&gt;0,I47/100,"")</f>
        <v>18</v>
      </c>
      <c r="Y47" s="17">
        <f>IF(J47&gt;0,J47/100,"")</f>
        <v>15</v>
      </c>
      <c r="Z47" s="17">
        <f>IF(K47&gt;0,K47/100,"")</f>
        <v>18</v>
      </c>
      <c r="AA47" s="17">
        <f>IF(L47&gt;0,L47/100,"")</f>
        <v>15</v>
      </c>
      <c r="AB47" s="17">
        <f>IF(M47&gt;0,M47/100,"")</f>
        <v>18</v>
      </c>
      <c r="AC47" s="17">
        <f>IF(N47&gt;0,N47/100,"")</f>
        <v>15</v>
      </c>
      <c r="AD47" s="17">
        <f>IF(O47&gt;0,O47/100,"")</f>
        <v>18</v>
      </c>
      <c r="AE47" s="17">
        <f>IF(P47&gt;0,P47/100,"")</f>
        <v>15</v>
      </c>
      <c r="AF47" s="17">
        <f>IF(Q47&gt;0,Q47/100,"")</f>
        <v>18</v>
      </c>
      <c r="AG47" s="17">
        <f>IF(R47&gt;0,R47/100,"")</f>
        <v>15</v>
      </c>
      <c r="AH47" s="17">
        <f>IF(S47&gt;0,S47/100,"")</f>
        <v>18</v>
      </c>
      <c r="AI47" s="17">
        <f>IF(T47&gt;0,T47/100,"")</f>
        <v>15</v>
      </c>
      <c r="AJ47" s="17">
        <f>IF(U47&gt;0,U47/100,"")</f>
        <v>18</v>
      </c>
      <c r="AK47" s="17" t="str">
        <f>IF(H47&gt;0,CONCATENATE(IF(W47&lt;=12,W47,W47-12),IF(OR(W47&lt;12,W47=24),"am","pm"),"-",IF(X47&lt;=12,X47,X47-12),IF(OR(X47&lt;12,X47=24),"am","pm")),"")</f>
        <v>3pm-6pm</v>
      </c>
      <c r="AL47" s="17" t="str">
        <f>IF(J47&gt;0,CONCATENATE(IF(Y47&lt;=12,Y47,Y47-12),IF(OR(Y47&lt;12,Y47=24),"am","pm"),"-",IF(Z47&lt;=12,Z47,Z47-12),IF(OR(Z47&lt;12,Z47=24),"am","pm")),"")</f>
        <v>3pm-6pm</v>
      </c>
      <c r="AM47" s="17" t="str">
        <f>IF(L47&gt;0,CONCATENATE(IF(AA47&lt;=12,AA47,AA47-12),IF(OR(AA47&lt;12,AA47=24),"am","pm"),"-",IF(AB47&lt;=12,AB47,AB47-12),IF(OR(AB47&lt;12,AB47=24),"am","pm")),"")</f>
        <v>3pm-6pm</v>
      </c>
      <c r="AN47" s="17" t="str">
        <f>IF(N47&gt;0,CONCATENATE(IF(AC47&lt;=12,AC47,AC47-12),IF(OR(AC47&lt;12,AC47=24),"am","pm"),"-",IF(AD47&lt;=12,AD47,AD47-12),IF(OR(AD47&lt;12,AD47=24),"am","pm")),"")</f>
        <v>3pm-6pm</v>
      </c>
      <c r="AO47" s="17" t="str">
        <f>IF(P47&gt;0,CONCATENATE(IF(AE47&lt;=12,AE47,AE47-12),IF(OR(AE47&lt;12,AE47=24),"am","pm"),"-",IF(AF47&lt;=12,AF47,AF47-12),IF(OR(AF47&lt;12,AF47=24),"am","pm")),"")</f>
        <v>3pm-6pm</v>
      </c>
      <c r="AP47" s="17" t="str">
        <f>IF(R47&gt;0,CONCATENATE(IF(AG47&lt;=12,AG47,AG47-12),IF(OR(AG47&lt;12,AG47=24),"am","pm"),"-",IF(AH47&lt;=12,AH47,AH47-12),IF(OR(AH47&lt;12,AH47=24),"am","pm")),"")</f>
        <v>3pm-6pm</v>
      </c>
      <c r="AQ47" s="17" t="str">
        <f>IF(T47&gt;0,CONCATENATE(IF(AI47&lt;=12,AI47,AI47-12),IF(OR(AI47&lt;12,AI47=24),"am","pm"),"-",IF(AJ47&lt;=12,AJ47,AJ47-12),IF(OR(AJ47&lt;12,AJ47=24),"am","pm")),"")</f>
        <v>3pm-6pm</v>
      </c>
      <c r="AR47" s="1" t="s">
        <v>674</v>
      </c>
      <c r="AS47" s="17"/>
      <c r="AT47" s="17"/>
      <c r="AU47" s="17"/>
      <c r="AV47" s="4" t="s">
        <v>29</v>
      </c>
      <c r="AW47" s="4" t="s">
        <v>30</v>
      </c>
      <c r="AX47" s="16" t="str">
        <f>CONCATENATE("{
    'name': """,B47,""",
    'area': ","""",C47,""",",
"'hours': {
      'sunday-start':","""",H47,"""",", 'sunday-end':","""",I47,"""",", 'monday-start':","""",J47,"""",", 'monday-end':","""",K47,"""",", 'tuesday-start':","""",L47,"""",", 'tuesday-end':","""",M47,""", 'wednesday-start':","""",N47,""", 'wednesday-end':","""",O47,""", 'thursday-start':","""",P47,""", 'thursday-end':","""",Q47,""", 'friday-start':","""",R47,""", 'friday-end':","""",S47,""", 'saturday-start':","""",T47,""", 'saturday-end':","""",U47,"""","},","  'description': ","""",V47,"""",", 'link':","""",AR47,"""",", 'pricing':","""",E47,"""",",   'phone-number': ","""",F47,"""",", 'address': ","""",G47,"""",", 'other-amenities': [","'",AS47,"','",AT47,"','",AU47,"'","]",", 'has-drink':",AV47,", 'has-food':",AW47,"},")</f>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7" s="17" t="str">
        <f>IF(AS47&gt;0,"&lt;img src=@img/outdoor.png@&gt;","")</f>
        <v/>
      </c>
      <c r="AZ47" s="17" t="str">
        <f>IF(AT47&gt;0,"&lt;img src=@img/pets.png@&gt;","")</f>
        <v/>
      </c>
      <c r="BA47" s="17" t="str">
        <f>IF(AU47="hard","&lt;img src=@img/hard.png@&gt;",IF(AU47="medium","&lt;img src=@img/medium.png@&gt;",IF(AU47="easy","&lt;img src=@img/easy.png@&gt;","")))</f>
        <v/>
      </c>
      <c r="BB47" s="17" t="str">
        <f>IF(AV47="true","&lt;img src=@img/drinkicon.png@&gt;","")</f>
        <v>&lt;img src=@img/drinkicon.png@&gt;</v>
      </c>
      <c r="BC47" s="17" t="str">
        <f>IF(AW47="true","&lt;img src=@img/foodicon.png@&gt;","")</f>
        <v/>
      </c>
      <c r="BD47" s="17" t="str">
        <f>CONCATENATE(AY47,AZ47,BA47,BB47,BC47,BK47)</f>
        <v>&lt;img src=@img/drinkicon.png@&gt;</v>
      </c>
      <c r="BE47" s="17" t="str">
        <f>CONCATENATE(IF(AS47&gt;0,"outdoor ",""),IF(AT47&gt;0,"pet ",""),IF(AV47="true","drink ",""),IF(AW47="true","food ",""),AU47," ",E47," ",C47,IF(BJ47=TRUE," kid",""))</f>
        <v>drink  med stapleton</v>
      </c>
      <c r="BF47" s="17" t="str">
        <f>IF(C47="highlands","Highlands",IF(C47="Washington","Washington Park",IF(C47="Downtown","Downtown",IF(C47="city","City Park",IF(C47="Uptown","Uptown",IF(C47="capital","Capital Hill",IF(C47="Ballpark","Ballpark",IF(C47="LoDo","LoDo",IF(C47="ranch","Highlands Ranch",IF(C47="five","Five Points",IF(C47="stapleton","Stapleton",IF(C47="Cherry","Cherry Creek",IF(C47="dtc","DTC",IF(C47="Baker","Baker",IF(C47="Lakewood","Lakewood",IF(C47="Westminster","Westminster",IF(C47="lowery","Lowery",IF(C47="meadows","Park Meadows",IF(C47="larimer","Larimer Square",IF(C47="RiNo","RiNo",IF(C47="aurora","Aurora","")))))))))))))))))))))</f>
        <v>Stapleton</v>
      </c>
      <c r="BG47" s="17">
        <v>39.758181999999998</v>
      </c>
      <c r="BH47" s="17">
        <v>-104.902855</v>
      </c>
      <c r="BI47" s="17" t="str">
        <f>CONCATENATE("[",BG47,",",BH47,"],")</f>
        <v>[39.758182,-104.902855],</v>
      </c>
      <c r="BJ47" s="17"/>
      <c r="BK47" s="17" t="str">
        <f>IF(BJ47&gt;0,"&lt;img src=@img/kidicon.png@&gt;","")</f>
        <v/>
      </c>
      <c r="BL47" s="7" t="s">
        <v>1086</v>
      </c>
    </row>
    <row r="48" spans="2:64" s="8" customFormat="1" ht="18.75" customHeight="1">
      <c r="B48" s="17" t="s">
        <v>914</v>
      </c>
      <c r="C48" s="17" t="s">
        <v>859</v>
      </c>
      <c r="D48" s="17"/>
      <c r="E48" s="17" t="s">
        <v>1105</v>
      </c>
      <c r="F48" s="17"/>
      <c r="G48" s="16" t="s">
        <v>915</v>
      </c>
      <c r="H48" s="17"/>
      <c r="I48" s="17"/>
      <c r="J48" s="17">
        <v>1600</v>
      </c>
      <c r="K48" s="17">
        <v>1800</v>
      </c>
      <c r="L48" s="17">
        <v>1600</v>
      </c>
      <c r="M48" s="17">
        <v>1800</v>
      </c>
      <c r="N48" s="17">
        <v>1600</v>
      </c>
      <c r="O48" s="17">
        <v>1800</v>
      </c>
      <c r="P48" s="17">
        <v>1600</v>
      </c>
      <c r="Q48" s="17">
        <v>1800</v>
      </c>
      <c r="R48" s="17">
        <v>1600</v>
      </c>
      <c r="S48" s="17">
        <v>1800</v>
      </c>
      <c r="T48" s="17"/>
      <c r="U48" s="17"/>
      <c r="V48" s="12" t="s">
        <v>1148</v>
      </c>
      <c r="W48" s="17" t="str">
        <f>IF(H48&gt;0,H48/100,"")</f>
        <v/>
      </c>
      <c r="X48" s="17" t="str">
        <f>IF(I48&gt;0,I48/100,"")</f>
        <v/>
      </c>
      <c r="Y48" s="17">
        <f>IF(J48&gt;0,J48/100,"")</f>
        <v>16</v>
      </c>
      <c r="Z48" s="17">
        <f>IF(K48&gt;0,K48/100,"")</f>
        <v>18</v>
      </c>
      <c r="AA48" s="17">
        <f>IF(L48&gt;0,L48/100,"")</f>
        <v>16</v>
      </c>
      <c r="AB48" s="17">
        <f>IF(M48&gt;0,M48/100,"")</f>
        <v>18</v>
      </c>
      <c r="AC48" s="17">
        <f>IF(N48&gt;0,N48/100,"")</f>
        <v>16</v>
      </c>
      <c r="AD48" s="17">
        <f>IF(O48&gt;0,O48/100,"")</f>
        <v>18</v>
      </c>
      <c r="AE48" s="17">
        <f>IF(P48&gt;0,P48/100,"")</f>
        <v>16</v>
      </c>
      <c r="AF48" s="17">
        <f>IF(Q48&gt;0,Q48/100,"")</f>
        <v>18</v>
      </c>
      <c r="AG48" s="17">
        <f>IF(R48&gt;0,R48/100,"")</f>
        <v>16</v>
      </c>
      <c r="AH48" s="17">
        <f>IF(S48&gt;0,S48/100,"")</f>
        <v>18</v>
      </c>
      <c r="AI48" s="17" t="str">
        <f>IF(T48&gt;0,T48/100,"")</f>
        <v/>
      </c>
      <c r="AJ48" s="17" t="str">
        <f>IF(U48&gt;0,U48/100,"")</f>
        <v/>
      </c>
      <c r="AK48" s="17" t="str">
        <f>IF(H48&gt;0,CONCATENATE(IF(W48&lt;=12,W48,W48-12),IF(OR(W48&lt;12,W48=24),"am","pm"),"-",IF(X48&lt;=12,X48,X48-12),IF(OR(X48&lt;12,X48=24),"am","pm")),"")</f>
        <v/>
      </c>
      <c r="AL48" s="17" t="str">
        <f>IF(J48&gt;0,CONCATENATE(IF(Y48&lt;=12,Y48,Y48-12),IF(OR(Y48&lt;12,Y48=24),"am","pm"),"-",IF(Z48&lt;=12,Z48,Z48-12),IF(OR(Z48&lt;12,Z48=24),"am","pm")),"")</f>
        <v>4pm-6pm</v>
      </c>
      <c r="AM48" s="17" t="str">
        <f>IF(L48&gt;0,CONCATENATE(IF(AA48&lt;=12,AA48,AA48-12),IF(OR(AA48&lt;12,AA48=24),"am","pm"),"-",IF(AB48&lt;=12,AB48,AB48-12),IF(OR(AB48&lt;12,AB48=24),"am","pm")),"")</f>
        <v>4pm-6pm</v>
      </c>
      <c r="AN48" s="17" t="str">
        <f>IF(N48&gt;0,CONCATENATE(IF(AC48&lt;=12,AC48,AC48-12),IF(OR(AC48&lt;12,AC48=24),"am","pm"),"-",IF(AD48&lt;=12,AD48,AD48-12),IF(OR(AD48&lt;12,AD48=24),"am","pm")),"")</f>
        <v>4pm-6pm</v>
      </c>
      <c r="AO48" s="17" t="str">
        <f>IF(P48&gt;0,CONCATENATE(IF(AE48&lt;=12,AE48,AE48-12),IF(OR(AE48&lt;12,AE48=24),"am","pm"),"-",IF(AF48&lt;=12,AF48,AF48-12),IF(OR(AF48&lt;12,AF48=24),"am","pm")),"")</f>
        <v>4pm-6pm</v>
      </c>
      <c r="AP48" s="17" t="str">
        <f>IF(R48&gt;0,CONCATENATE(IF(AG48&lt;=12,AG48,AG48-12),IF(OR(AG48&lt;12,AG48=24),"am","pm"),"-",IF(AH48&lt;=12,AH48,AH48-12),IF(OR(AH48&lt;12,AH48=24),"am","pm")),"")</f>
        <v>4pm-6pm</v>
      </c>
      <c r="AQ48" s="17" t="str">
        <f>IF(T48&gt;0,CONCATENATE(IF(AI48&lt;=12,AI48,AI48-12),IF(OR(AI48&lt;12,AI48=24),"am","pm"),"-",IF(AJ48&lt;=12,AJ48,AJ48-12),IF(OR(AJ48&lt;12,AJ48=24),"am","pm")),"")</f>
        <v/>
      </c>
      <c r="AR48" s="17" t="s">
        <v>1031</v>
      </c>
      <c r="AS48" s="17"/>
      <c r="AT48" s="17"/>
      <c r="AU48" s="17"/>
      <c r="AV48" s="4" t="s">
        <v>30</v>
      </c>
      <c r="AW48" s="4" t="s">
        <v>29</v>
      </c>
      <c r="AX48" s="16" t="str">
        <f>CONCATENATE("{
    'name': """,B48,""",
    'area': ","""",C48,""",",
"'hours': {
      'sunday-start':","""",H48,"""",", 'sunday-end':","""",I48,"""",", 'monday-start':","""",J48,"""",", 'monday-end':","""",K48,"""",", 'tuesday-start':","""",L48,"""",", 'tuesday-end':","""",M48,""", 'wednesday-start':","""",N48,""", 'wednesday-end':","""",O48,""", 'thursday-start':","""",P48,""", 'thursday-end':","""",Q48,""", 'friday-start':","""",R48,""", 'friday-end':","""",S48,""", 'saturday-start':","""",T48,""", 'saturday-end':","""",U48,"""","},","  'description': ","""",V48,"""",", 'link':","""",AR48,"""",", 'pricing':","""",E48,"""",",   'phone-number': ","""",F48,"""",", 'address': ","""",G48,"""",", 'other-amenities': [","'",AS48,"','",AT48,"','",AU48,"'","]",", 'has-drink':",AV48,", 'has-food':",AW48,"},")</f>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8" s="17" t="str">
        <f>IF(AS48&gt;0,"&lt;img src=@img/outdoor.png@&gt;","")</f>
        <v/>
      </c>
      <c r="AZ48" s="17" t="str">
        <f>IF(AT48&gt;0,"&lt;img src=@img/pets.png@&gt;","")</f>
        <v/>
      </c>
      <c r="BA48" s="17" t="str">
        <f>IF(AU48="hard","&lt;img src=@img/hard.png@&gt;",IF(AU48="medium","&lt;img src=@img/medium.png@&gt;",IF(AU48="easy","&lt;img src=@img/easy.png@&gt;","")))</f>
        <v/>
      </c>
      <c r="BB48" s="17" t="str">
        <f>IF(AV48="true","&lt;img src=@img/drinkicon.png@&gt;","")</f>
        <v/>
      </c>
      <c r="BC48" s="17" t="str">
        <f>IF(AW48="true","&lt;img src=@img/foodicon.png@&gt;","")</f>
        <v>&lt;img src=@img/foodicon.png@&gt;</v>
      </c>
      <c r="BD48" s="17" t="str">
        <f>CONCATENATE(AY48,AZ48,BA48,BB48,BC48,BK48)</f>
        <v>&lt;img src=@img/foodicon.png@&gt;</v>
      </c>
      <c r="BE48" s="17" t="str">
        <f>CONCATENATE(IF(AS48&gt;0,"outdoor ",""),IF(AT48&gt;0,"pet ",""),IF(AV48="true","drink ",""),IF(AW48="true","food ",""),AU48," ",E48," ",C48,IF(BJ48=TRUE," kid",""))</f>
        <v>food  med stapleton</v>
      </c>
      <c r="BF48" s="17" t="str">
        <f>IF(C48="highlands","Highlands",IF(C48="Washington","Washington Park",IF(C48="Downtown","Downtown",IF(C48="city","City Park",IF(C48="Uptown","Uptown",IF(C48="capital","Capital Hill",IF(C48="Ballpark","Ballpark",IF(C48="LoDo","LoDo",IF(C48="ranch","Highlands Ranch",IF(C48="five","Five Points",IF(C48="stapleton","Stapleton",IF(C48="Cherry","Cherry Creek",IF(C48="dtc","DTC",IF(C48="Baker","Baker",IF(C48="Lakewood","Lakewood",IF(C48="Westminster","Westminster",IF(C48="lowery","Lowery",IF(C48="meadows","Park Meadows",IF(C48="larimer","Larimer Square",IF(C48="RiNo","RiNo",IF(C48="aurora","Aurora","")))))))))))))))))))))</f>
        <v>Stapleton</v>
      </c>
      <c r="BG48" s="17">
        <v>39.75929</v>
      </c>
      <c r="BH48" s="17">
        <v>-104.868493</v>
      </c>
      <c r="BI48" s="17" t="str">
        <f>CONCATENATE("[",BG48,",",BH48,"],")</f>
        <v>[39.75929,-104.868493],</v>
      </c>
      <c r="BJ48" s="17"/>
      <c r="BK48" s="17" t="str">
        <f>IF(BJ48&gt;0,"&lt;img src=@img/kidicon.png@&gt;","")</f>
        <v/>
      </c>
      <c r="BL48" s="17"/>
    </row>
    <row r="49" spans="2:64" s="8" customFormat="1" ht="18.75" customHeight="1">
      <c r="B49" s="17" t="s">
        <v>179</v>
      </c>
      <c r="C49" s="17" t="s">
        <v>310</v>
      </c>
      <c r="D49" s="17"/>
      <c r="E49" s="17" t="s">
        <v>1105</v>
      </c>
      <c r="F49" s="17"/>
      <c r="G49" s="17" t="s">
        <v>587</v>
      </c>
      <c r="H49" s="17"/>
      <c r="I49" s="17"/>
      <c r="J49" s="17" t="s">
        <v>449</v>
      </c>
      <c r="K49" s="17" t="s">
        <v>447</v>
      </c>
      <c r="L49" s="17" t="s">
        <v>449</v>
      </c>
      <c r="M49" s="17" t="s">
        <v>447</v>
      </c>
      <c r="N49" s="17" t="s">
        <v>445</v>
      </c>
      <c r="O49" s="17" t="s">
        <v>447</v>
      </c>
      <c r="P49" s="17" t="s">
        <v>445</v>
      </c>
      <c r="Q49" s="17" t="s">
        <v>447</v>
      </c>
      <c r="R49" s="17" t="s">
        <v>445</v>
      </c>
      <c r="S49" s="17" t="s">
        <v>447</v>
      </c>
      <c r="T49" s="17"/>
      <c r="U49" s="17"/>
      <c r="V49" s="8" t="s">
        <v>383</v>
      </c>
      <c r="W49" s="17" t="str">
        <f>IF(H49&gt;0,H49/100,"")</f>
        <v/>
      </c>
      <c r="X49" s="17" t="str">
        <f>IF(I49&gt;0,I49/100,"")</f>
        <v/>
      </c>
      <c r="Y49" s="17">
        <f>IF(J49&gt;0,J49/100,"")</f>
        <v>17</v>
      </c>
      <c r="Z49" s="17">
        <f>IF(K49&gt;0,K49/100,"")</f>
        <v>18</v>
      </c>
      <c r="AA49" s="17">
        <f>IF(L49&gt;0,L49/100,"")</f>
        <v>17</v>
      </c>
      <c r="AB49" s="17">
        <f>IF(M49&gt;0,M49/100,"")</f>
        <v>18</v>
      </c>
      <c r="AC49" s="17">
        <f>IF(N49&gt;0,N49/100,"")</f>
        <v>15</v>
      </c>
      <c r="AD49" s="17">
        <f>IF(O49&gt;0,O49/100,"")</f>
        <v>18</v>
      </c>
      <c r="AE49" s="17">
        <f>IF(P49&gt;0,P49/100,"")</f>
        <v>15</v>
      </c>
      <c r="AF49" s="17">
        <f>IF(Q49&gt;0,Q49/100,"")</f>
        <v>18</v>
      </c>
      <c r="AG49" s="17">
        <f>IF(R49&gt;0,R49/100,"")</f>
        <v>15</v>
      </c>
      <c r="AH49" s="17">
        <f>IF(S49&gt;0,S49/100,"")</f>
        <v>18</v>
      </c>
      <c r="AI49" s="17" t="str">
        <f>IF(T49&gt;0,T49/100,"")</f>
        <v/>
      </c>
      <c r="AJ49" s="17" t="str">
        <f>IF(U49&gt;0,U49/100,"")</f>
        <v/>
      </c>
      <c r="AK49" s="17" t="str">
        <f>IF(H49&gt;0,CONCATENATE(IF(W49&lt;=12,W49,W49-12),IF(OR(W49&lt;12,W49=24),"am","pm"),"-",IF(X49&lt;=12,X49,X49-12),IF(OR(X49&lt;12,X49=24),"am","pm")),"")</f>
        <v/>
      </c>
      <c r="AL49" s="17" t="str">
        <f>IF(J49&gt;0,CONCATENATE(IF(Y49&lt;=12,Y49,Y49-12),IF(OR(Y49&lt;12,Y49=24),"am","pm"),"-",IF(Z49&lt;=12,Z49,Z49-12),IF(OR(Z49&lt;12,Z49=24),"am","pm")),"")</f>
        <v>5pm-6pm</v>
      </c>
      <c r="AM49" s="17" t="str">
        <f>IF(L49&gt;0,CONCATENATE(IF(AA49&lt;=12,AA49,AA49-12),IF(OR(AA49&lt;12,AA49=24),"am","pm"),"-",IF(AB49&lt;=12,AB49,AB49-12),IF(OR(AB49&lt;12,AB49=24),"am","pm")),"")</f>
        <v>5pm-6pm</v>
      </c>
      <c r="AN49" s="17" t="str">
        <f>IF(N49&gt;0,CONCATENATE(IF(AC49&lt;=12,AC49,AC49-12),IF(OR(AC49&lt;12,AC49=24),"am","pm"),"-",IF(AD49&lt;=12,AD49,AD49-12),IF(OR(AD49&lt;12,AD49=24),"am","pm")),"")</f>
        <v>3pm-6pm</v>
      </c>
      <c r="AO49" s="17" t="str">
        <f>IF(P49&gt;0,CONCATENATE(IF(AE49&lt;=12,AE49,AE49-12),IF(OR(AE49&lt;12,AE49=24),"am","pm"),"-",IF(AF49&lt;=12,AF49,AF49-12),IF(OR(AF49&lt;12,AF49=24),"am","pm")),"")</f>
        <v>3pm-6pm</v>
      </c>
      <c r="AP49" s="17" t="str">
        <f>IF(R49&gt;0,CONCATENATE(IF(AG49&lt;=12,AG49,AG49-12),IF(OR(AG49&lt;12,AG49=24),"am","pm"),"-",IF(AH49&lt;=12,AH49,AH49-12),IF(OR(AH49&lt;12,AH49=24),"am","pm")),"")</f>
        <v>3pm-6pm</v>
      </c>
      <c r="AQ49" s="17" t="str">
        <f>IF(T49&gt;0,CONCATENATE(IF(AI49&lt;=12,AI49,AI49-12),IF(OR(AI49&lt;12,AI49=24),"am","pm"),"-",IF(AJ49&lt;=12,AJ49,AJ49-12),IF(OR(AJ49&lt;12,AJ49=24),"am","pm")),"")</f>
        <v/>
      </c>
      <c r="AR49" s="1" t="s">
        <v>774</v>
      </c>
      <c r="AS49" s="17"/>
      <c r="AT49" s="17"/>
      <c r="AU49" s="17"/>
      <c r="AV49" s="4" t="s">
        <v>29</v>
      </c>
      <c r="AW49" s="4" t="s">
        <v>29</v>
      </c>
      <c r="AX49" s="16" t="str">
        <f>CONCATENATE("{
    'name': """,B49,""",
    'area': ","""",C49,""",",
"'hours': {
      'sunday-start':","""",H49,"""",", 'sunday-end':","""",I49,"""",", 'monday-start':","""",J49,"""",", 'monday-end':","""",K49,"""",", 'tuesday-start':","""",L49,"""",", 'tuesday-end':","""",M49,""", 'wednesday-start':","""",N49,""", 'wednesday-end':","""",O49,""", 'thursday-start':","""",P49,""", 'thursday-end':","""",Q49,""", 'friday-start':","""",R49,""", 'friday-end':","""",S49,""", 'saturday-start':","""",T49,""", 'saturday-end':","""",U49,"""","},","  'description': ","""",V49,"""",", 'link':","""",AR49,"""",", 'pricing':","""",E49,"""",",   'phone-number': ","""",F49,"""",", 'address': ","""",G49,"""",", 'other-amenities': [","'",AS49,"','",AT49,"','",AU49,"'","]",", 'has-drink':",AV49,", 'has-food':",AW49,"},")</f>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49" s="17" t="str">
        <f>IF(AS49&gt;0,"&lt;img src=@img/outdoor.png@&gt;","")</f>
        <v/>
      </c>
      <c r="AZ49" s="17" t="str">
        <f>IF(AT49&gt;0,"&lt;img src=@img/pets.png@&gt;","")</f>
        <v/>
      </c>
      <c r="BA49" s="17" t="str">
        <f>IF(AU49="hard","&lt;img src=@img/hard.png@&gt;",IF(AU49="medium","&lt;img src=@img/medium.png@&gt;",IF(AU49="easy","&lt;img src=@img/easy.png@&gt;","")))</f>
        <v/>
      </c>
      <c r="BB49" s="17" t="str">
        <f>IF(AV49="true","&lt;img src=@img/drinkicon.png@&gt;","")</f>
        <v>&lt;img src=@img/drinkicon.png@&gt;</v>
      </c>
      <c r="BC49" s="17" t="str">
        <f>IF(AW49="true","&lt;img src=@img/foodicon.png@&gt;","")</f>
        <v>&lt;img src=@img/foodicon.png@&gt;</v>
      </c>
      <c r="BD49" s="17" t="str">
        <f>CONCATENATE(AY49,AZ49,BA49,BB49,BC49,BK49)</f>
        <v>&lt;img src=@img/drinkicon.png@&gt;&lt;img src=@img/foodicon.png@&gt;</v>
      </c>
      <c r="BE49" s="17" t="str">
        <f>CONCATENATE(IF(AS49&gt;0,"outdoor ",""),IF(AT49&gt;0,"pet ",""),IF(AV49="true","drink ",""),IF(AW49="true","food ",""),AU49," ",E49," ",C49,IF(BJ49=TRUE," kid",""))</f>
        <v>drink food  med LoDo</v>
      </c>
      <c r="BF49" s="17" t="str">
        <f>IF(C49="highlands","Highlands",IF(C49="Washington","Washington Park",IF(C49="Downtown","Downtown",IF(C49="city","City Park",IF(C49="Uptown","Uptown",IF(C49="capital","Capital Hill",IF(C49="Ballpark","Ballpark",IF(C49="LoDo","LoDo",IF(C49="ranch","Highlands Ranch",IF(C49="five","Five Points",IF(C49="stapleton","Stapleton",IF(C49="Cherry","Cherry Creek",IF(C49="dtc","DTC",IF(C49="Baker","Baker",IF(C49="Lakewood","Lakewood",IF(C49="Westminster","Westminster",IF(C49="lowery","Lowery",IF(C49="meadows","Park Meadows",IF(C49="larimer","Larimer Square",IF(C49="RiNo","RiNo",IF(C49="aurora","Aurora","")))))))))))))))))))))</f>
        <v>LoDo</v>
      </c>
      <c r="BG49" s="17">
        <v>39.747915999999996</v>
      </c>
      <c r="BH49" s="17">
        <v>-105.00027</v>
      </c>
      <c r="BI49" s="17" t="str">
        <f>CONCATENATE("[",BG49,",",BH49,"],")</f>
        <v>[39.747916,-105.00027],</v>
      </c>
      <c r="BJ49" s="17"/>
      <c r="BK49" s="17" t="str">
        <f>IF(BJ49&gt;0,"&lt;img src=@img/kidicon.png@&gt;","")</f>
        <v/>
      </c>
      <c r="BL49" s="7"/>
    </row>
    <row r="50" spans="2:64" s="8" customFormat="1" ht="18.75" customHeight="1">
      <c r="B50" s="17" t="s">
        <v>272</v>
      </c>
      <c r="C50" s="17" t="s">
        <v>653</v>
      </c>
      <c r="D50" s="17"/>
      <c r="E50" s="17" t="s">
        <v>1107</v>
      </c>
      <c r="F50" s="17"/>
      <c r="G50" s="17" t="s">
        <v>301</v>
      </c>
      <c r="H50" s="17"/>
      <c r="I50" s="17"/>
      <c r="J50" s="17"/>
      <c r="K50" s="17"/>
      <c r="L50" s="17"/>
      <c r="M50" s="17"/>
      <c r="N50" s="17"/>
      <c r="O50" s="17"/>
      <c r="P50" s="17"/>
      <c r="Q50" s="17"/>
      <c r="R50" s="17"/>
      <c r="S50" s="17"/>
      <c r="T50" s="17"/>
      <c r="U50" s="17"/>
      <c r="W50" s="17" t="str">
        <f>IF(H50&gt;0,H50/100,"")</f>
        <v/>
      </c>
      <c r="X50" s="17" t="str">
        <f>IF(I50&gt;0,I50/100,"")</f>
        <v/>
      </c>
      <c r="Y50" s="17" t="str">
        <f>IF(J50&gt;0,J50/100,"")</f>
        <v/>
      </c>
      <c r="Z50" s="17" t="str">
        <f>IF(K50&gt;0,K50/100,"")</f>
        <v/>
      </c>
      <c r="AA50" s="17" t="str">
        <f>IF(L50&gt;0,L50/100,"")</f>
        <v/>
      </c>
      <c r="AB50" s="17" t="str">
        <f>IF(M50&gt;0,M50/100,"")</f>
        <v/>
      </c>
      <c r="AC50" s="17" t="str">
        <f>IF(N50&gt;0,N50/100,"")</f>
        <v/>
      </c>
      <c r="AD50" s="17" t="str">
        <f>IF(O50&gt;0,O50/100,"")</f>
        <v/>
      </c>
      <c r="AE50" s="17" t="str">
        <f>IF(P50&gt;0,P50/100,"")</f>
        <v/>
      </c>
      <c r="AF50" s="17" t="str">
        <f>IF(Q50&gt;0,Q50/100,"")</f>
        <v/>
      </c>
      <c r="AG50" s="17" t="str">
        <f>IF(R50&gt;0,R50/100,"")</f>
        <v/>
      </c>
      <c r="AH50" s="17" t="str">
        <f>IF(S50&gt;0,S50/100,"")</f>
        <v/>
      </c>
      <c r="AI50" s="17" t="str">
        <f>IF(T50&gt;0,T50/100,"")</f>
        <v/>
      </c>
      <c r="AJ50" s="17" t="str">
        <f>IF(U50&gt;0,U50/100,"")</f>
        <v/>
      </c>
      <c r="AK50" s="17" t="str">
        <f>IF(H50&gt;0,CONCATENATE(IF(W50&lt;=12,W50,W50-12),IF(OR(W50&lt;12,W50=24),"am","pm"),"-",IF(X50&lt;=12,X50,X50-12),IF(OR(X50&lt;12,X50=24),"am","pm")),"")</f>
        <v/>
      </c>
      <c r="AL50" s="17" t="str">
        <f>IF(J50&gt;0,CONCATENATE(IF(Y50&lt;=12,Y50,Y50-12),IF(OR(Y50&lt;12,Y50=24),"am","pm"),"-",IF(Z50&lt;=12,Z50,Z50-12),IF(OR(Z50&lt;12,Z50=24),"am","pm")),"")</f>
        <v/>
      </c>
      <c r="AM50" s="17" t="str">
        <f>IF(L50&gt;0,CONCATENATE(IF(AA50&lt;=12,AA50,AA50-12),IF(OR(AA50&lt;12,AA50=24),"am","pm"),"-",IF(AB50&lt;=12,AB50,AB50-12),IF(OR(AB50&lt;12,AB50=24),"am","pm")),"")</f>
        <v/>
      </c>
      <c r="AN50" s="17" t="str">
        <f>IF(N50&gt;0,CONCATENATE(IF(AC50&lt;=12,AC50,AC50-12),IF(OR(AC50&lt;12,AC50=24),"am","pm"),"-",IF(AD50&lt;=12,AD50,AD50-12),IF(OR(AD50&lt;12,AD50=24),"am","pm")),"")</f>
        <v/>
      </c>
      <c r="AO50" s="17" t="str">
        <f>IF(P50&gt;0,CONCATENATE(IF(AE50&lt;=12,AE50,AE50-12),IF(OR(AE50&lt;12,AE50=24),"am","pm"),"-",IF(AF50&lt;=12,AF50,AF50-12),IF(OR(AF50&lt;12,AF50=24),"am","pm")),"")</f>
        <v/>
      </c>
      <c r="AP50" s="17" t="str">
        <f>IF(R50&gt;0,CONCATENATE(IF(AG50&lt;=12,AG50,AG50-12),IF(OR(AG50&lt;12,AG50=24),"am","pm"),"-",IF(AH50&lt;=12,AH50,AH50-12),IF(OR(AH50&lt;12,AH50=24),"am","pm")),"")</f>
        <v/>
      </c>
      <c r="AQ50" s="17" t="str">
        <f>IF(T50&gt;0,CONCATENATE(IF(AI50&lt;=12,AI50,AI50-12),IF(OR(AI50&lt;12,AI50=24),"am","pm"),"-",IF(AJ50&lt;=12,AJ50,AJ50-12),IF(OR(AJ50&lt;12,AJ50=24),"am","pm")),"")</f>
        <v/>
      </c>
      <c r="AR50" s="17" t="s">
        <v>440</v>
      </c>
      <c r="AS50" s="17"/>
      <c r="AT50" s="17" t="s">
        <v>443</v>
      </c>
      <c r="AU50" s="17"/>
      <c r="AV50" s="17" t="s">
        <v>30</v>
      </c>
      <c r="AW50" s="17" t="s">
        <v>30</v>
      </c>
      <c r="AX50" s="16" t="str">
        <f>CONCATENATE("{
    'name': """,B50,""",
    'area': ","""",C50,""",",
"'hours': {
      'sunday-start':","""",H50,"""",", 'sunday-end':","""",I50,"""",", 'monday-start':","""",J50,"""",", 'monday-end':","""",K50,"""",", 'tuesday-start':","""",L50,"""",", 'tuesday-end':","""",M50,""", 'wednesday-start':","""",N50,""", 'wednesday-end':","""",O50,""", 'thursday-start':","""",P50,""", 'thursday-end':","""",Q50,""", 'friday-start':","""",R50,""", 'friday-end':","""",S50,""", 'saturday-start':","""",T50,""", 'saturday-end':","""",U50,"""","},","  'description': ","""",V50,"""",", 'link':","""",AR50,"""",", 'pricing':","""",E50,"""",",   'phone-number': ","""",F50,"""",", 'address': ","""",G50,"""",", 'other-amenities': [","'",AS50,"','",AT50,"','",AU50,"'","]",", 'has-drink':",AV50,", 'has-food':",AW50,"},")</f>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0" s="17" t="str">
        <f>IF(AS50&gt;0,"&lt;img src=@img/outdoor.png@&gt;","")</f>
        <v/>
      </c>
      <c r="AZ50" s="17" t="str">
        <f>IF(AT50&gt;0,"&lt;img src=@img/pets.png@&gt;","")</f>
        <v>&lt;img src=@img/pets.png@&gt;</v>
      </c>
      <c r="BA50" s="17" t="str">
        <f>IF(AU50="hard","&lt;img src=@img/hard.png@&gt;",IF(AU50="medium","&lt;img src=@img/medium.png@&gt;",IF(AU50="easy","&lt;img src=@img/easy.png@&gt;","")))</f>
        <v/>
      </c>
      <c r="BB50" s="17" t="str">
        <f>IF(AV50="true","&lt;img src=@img/drinkicon.png@&gt;","")</f>
        <v/>
      </c>
      <c r="BC50" s="17" t="str">
        <f>IF(AW50="true","&lt;img src=@img/foodicon.png@&gt;","")</f>
        <v/>
      </c>
      <c r="BD50" s="17" t="str">
        <f>CONCATENATE(AY50,AZ50,BA50,BB50,BC50,BK50)</f>
        <v>&lt;img src=@img/pets.png@&gt;</v>
      </c>
      <c r="BE50" s="17" t="str">
        <f>CONCATENATE(IF(AS50&gt;0,"outdoor ",""),IF(AT50&gt;0,"pet ",""),IF(AV50="true","drink ",""),IF(AW50="true","food ",""),AU50," ",E50," ",C50,IF(BJ50=TRUE," kid",""))</f>
        <v>pet  low Washington</v>
      </c>
      <c r="BF50" s="17" t="str">
        <f>IF(C50="highlands","Highlands",IF(C50="Washington","Washington Park",IF(C50="Downtown","Downtown",IF(C50="city","City Park",IF(C50="Uptown","Uptown",IF(C50="capital","Capital Hill",IF(C50="Ballpark","Ballpark",IF(C50="LoDo","LoDo",IF(C50="ranch","Highlands Ranch",IF(C50="five","Five Points",IF(C50="stapleton","Stapleton",IF(C50="Cherry","Cherry Creek",IF(C50="dtc","DTC",IF(C50="Baker","Baker",IF(C50="Lakewood","Lakewood",IF(C50="Westminster","Westminster",IF(C50="lowery","Lowery",IF(C50="meadows","Park Meadows",IF(C50="larimer","Larimer Square",IF(C50="RiNo","RiNo",IF(C50="aurora","Aurora","")))))))))))))))))))))</f>
        <v>Washington Park</v>
      </c>
      <c r="BG50" s="17">
        <v>39.699542999999998</v>
      </c>
      <c r="BH50" s="17">
        <v>-105.0012</v>
      </c>
      <c r="BI50" s="17" t="str">
        <f>CONCATENATE("[",BG50,",",BH50,"],")</f>
        <v>[39.699543,-105.0012],</v>
      </c>
      <c r="BJ50" s="17"/>
      <c r="BK50" s="17" t="str">
        <f>IF(BJ50&gt;0,"&lt;img src=@img/kidicon.png@&gt;","")</f>
        <v/>
      </c>
      <c r="BL50" s="7"/>
    </row>
    <row r="51" spans="2:64" s="8" customFormat="1" ht="18.75" customHeight="1">
      <c r="B51" s="17" t="s">
        <v>75</v>
      </c>
      <c r="C51" s="17" t="s">
        <v>653</v>
      </c>
      <c r="D51" s="17"/>
      <c r="E51" s="17" t="s">
        <v>1105</v>
      </c>
      <c r="F51" s="17"/>
      <c r="G51" s="17" t="s">
        <v>483</v>
      </c>
      <c r="H51" s="17" t="s">
        <v>452</v>
      </c>
      <c r="I51" s="17" t="s">
        <v>447</v>
      </c>
      <c r="J51" s="17"/>
      <c r="K51" s="17"/>
      <c r="L51" s="17" t="s">
        <v>452</v>
      </c>
      <c r="M51" s="17" t="s">
        <v>453</v>
      </c>
      <c r="N51" s="17" t="s">
        <v>452</v>
      </c>
      <c r="O51" s="17" t="s">
        <v>453</v>
      </c>
      <c r="P51" s="17" t="s">
        <v>452</v>
      </c>
      <c r="Q51" s="17" t="s">
        <v>447</v>
      </c>
      <c r="R51" s="17" t="s">
        <v>452</v>
      </c>
      <c r="S51" s="17" t="s">
        <v>447</v>
      </c>
      <c r="T51" s="17" t="s">
        <v>452</v>
      </c>
      <c r="U51" s="17" t="s">
        <v>447</v>
      </c>
      <c r="V51" s="8" t="s">
        <v>315</v>
      </c>
      <c r="W51" s="17">
        <f>IF(H51&gt;0,H51/100,"")</f>
        <v>16</v>
      </c>
      <c r="X51" s="17">
        <f>IF(I51&gt;0,I51/100,"")</f>
        <v>18</v>
      </c>
      <c r="Y51" s="17" t="str">
        <f>IF(J51&gt;0,J51/100,"")</f>
        <v/>
      </c>
      <c r="Z51" s="17" t="str">
        <f>IF(K51&gt;0,K51/100,"")</f>
        <v/>
      </c>
      <c r="AA51" s="17">
        <f>IF(L51&gt;0,L51/100,"")</f>
        <v>16</v>
      </c>
      <c r="AB51" s="17">
        <f>IF(M51&gt;0,M51/100,"")</f>
        <v>21</v>
      </c>
      <c r="AC51" s="17">
        <f>IF(N51&gt;0,N51/100,"")</f>
        <v>16</v>
      </c>
      <c r="AD51" s="17">
        <f>IF(O51&gt;0,O51/100,"")</f>
        <v>21</v>
      </c>
      <c r="AE51" s="17">
        <f>IF(P51&gt;0,P51/100,"")</f>
        <v>16</v>
      </c>
      <c r="AF51" s="17">
        <f>IF(Q51&gt;0,Q51/100,"")</f>
        <v>18</v>
      </c>
      <c r="AG51" s="17">
        <f>IF(R51&gt;0,R51/100,"")</f>
        <v>16</v>
      </c>
      <c r="AH51" s="17">
        <f>IF(S51&gt;0,S51/100,"")</f>
        <v>18</v>
      </c>
      <c r="AI51" s="17">
        <f>IF(T51&gt;0,T51/100,"")</f>
        <v>16</v>
      </c>
      <c r="AJ51" s="17">
        <f>IF(U51&gt;0,U51/100,"")</f>
        <v>18</v>
      </c>
      <c r="AK51" s="17" t="str">
        <f>IF(H51&gt;0,CONCATENATE(IF(W51&lt;=12,W51,W51-12),IF(OR(W51&lt;12,W51=24),"am","pm"),"-",IF(X51&lt;=12,X51,X51-12),IF(OR(X51&lt;12,X51=24),"am","pm")),"")</f>
        <v>4pm-6pm</v>
      </c>
      <c r="AL51" s="17" t="str">
        <f>IF(J51&gt;0,CONCATENATE(IF(Y51&lt;=12,Y51,Y51-12),IF(OR(Y51&lt;12,Y51=24),"am","pm"),"-",IF(Z51&lt;=12,Z51,Z51-12),IF(OR(Z51&lt;12,Z51=24),"am","pm")),"")</f>
        <v/>
      </c>
      <c r="AM51" s="17" t="str">
        <f>IF(L51&gt;0,CONCATENATE(IF(AA51&lt;=12,AA51,AA51-12),IF(OR(AA51&lt;12,AA51=24),"am","pm"),"-",IF(AB51&lt;=12,AB51,AB51-12),IF(OR(AB51&lt;12,AB51=24),"am","pm")),"")</f>
        <v>4pm-9pm</v>
      </c>
      <c r="AN51" s="17" t="str">
        <f>IF(N51&gt;0,CONCATENATE(IF(AC51&lt;=12,AC51,AC51-12),IF(OR(AC51&lt;12,AC51=24),"am","pm"),"-",IF(AD51&lt;=12,AD51,AD51-12),IF(OR(AD51&lt;12,AD51=24),"am","pm")),"")</f>
        <v>4pm-9pm</v>
      </c>
      <c r="AO51" s="17" t="str">
        <f>IF(P51&gt;0,CONCATENATE(IF(AE51&lt;=12,AE51,AE51-12),IF(OR(AE51&lt;12,AE51=24),"am","pm"),"-",IF(AF51&lt;=12,AF51,AF51-12),IF(OR(AF51&lt;12,AF51=24),"am","pm")),"")</f>
        <v>4pm-6pm</v>
      </c>
      <c r="AP51" s="17" t="str">
        <f>IF(R51&gt;0,CONCATENATE(IF(AG51&lt;=12,AG51,AG51-12),IF(OR(AG51&lt;12,AG51=24),"am","pm"),"-",IF(AH51&lt;=12,AH51,AH51-12),IF(OR(AH51&lt;12,AH51=24),"am","pm")),"")</f>
        <v>4pm-6pm</v>
      </c>
      <c r="AQ51" s="17" t="str">
        <f>IF(T51&gt;0,CONCATENATE(IF(AI51&lt;=12,AI51,AI51-12),IF(OR(AI51&lt;12,AI51=24),"am","pm"),"-",IF(AJ51&lt;=12,AJ51,AJ51-12),IF(OR(AJ51&lt;12,AJ51=24),"am","pm")),"")</f>
        <v>4pm-6pm</v>
      </c>
      <c r="AR51" s="2" t="s">
        <v>675</v>
      </c>
      <c r="AS51" s="17"/>
      <c r="AT51" s="17"/>
      <c r="AU51" s="17"/>
      <c r="AV51" s="4" t="s">
        <v>29</v>
      </c>
      <c r="AW51" s="4" t="s">
        <v>29</v>
      </c>
      <c r="AX51" s="16" t="str">
        <f>CONCATENATE("{
    'name': """,B51,""",
    'area': ","""",C51,""",",
"'hours': {
      'sunday-start':","""",H51,"""",", 'sunday-end':","""",I51,"""",", 'monday-start':","""",J51,"""",", 'monday-end':","""",K51,"""",", 'tuesday-start':","""",L51,"""",", 'tuesday-end':","""",M51,""", 'wednesday-start':","""",N51,""", 'wednesday-end':","""",O51,""", 'thursday-start':","""",P51,""", 'thursday-end':","""",Q51,""", 'friday-start':","""",R51,""", 'friday-end':","""",S51,""", 'saturday-start':","""",T51,""", 'saturday-end':","""",U51,"""","},","  'description': ","""",V51,"""",", 'link':","""",AR51,"""",", 'pricing':","""",E51,"""",",   'phone-number': ","""",F51,"""",", 'address': ","""",G51,"""",", 'other-amenities': [","'",AS51,"','",AT51,"','",AU51,"'","]",", 'has-drink':",AV51,", 'has-food':",AW51,"},")</f>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1" s="17" t="str">
        <f>IF(AS51&gt;0,"&lt;img src=@img/outdoor.png@&gt;","")</f>
        <v/>
      </c>
      <c r="AZ51" s="17" t="str">
        <f>IF(AT51&gt;0,"&lt;img src=@img/pets.png@&gt;","")</f>
        <v/>
      </c>
      <c r="BA51" s="17" t="str">
        <f>IF(AU51="hard","&lt;img src=@img/hard.png@&gt;",IF(AU51="medium","&lt;img src=@img/medium.png@&gt;",IF(AU51="easy","&lt;img src=@img/easy.png@&gt;","")))</f>
        <v/>
      </c>
      <c r="BB51" s="17" t="str">
        <f>IF(AV51="true","&lt;img src=@img/drinkicon.png@&gt;","")</f>
        <v>&lt;img src=@img/drinkicon.png@&gt;</v>
      </c>
      <c r="BC51" s="17" t="str">
        <f>IF(AW51="true","&lt;img src=@img/foodicon.png@&gt;","")</f>
        <v>&lt;img src=@img/foodicon.png@&gt;</v>
      </c>
      <c r="BD51" s="17" t="str">
        <f>CONCATENATE(AY51,AZ51,BA51,BB51,BC51,BK51)</f>
        <v>&lt;img src=@img/drinkicon.png@&gt;&lt;img src=@img/foodicon.png@&gt;</v>
      </c>
      <c r="BE51" s="17" t="str">
        <f>CONCATENATE(IF(AS51&gt;0,"outdoor ",""),IF(AT51&gt;0,"pet ",""),IF(AV51="true","drink ",""),IF(AW51="true","food ",""),AU51," ",E51," ",C51,IF(BJ51=TRUE," kid",""))</f>
        <v>drink food  med Washington</v>
      </c>
      <c r="BF51" s="17" t="str">
        <f>IF(C51="highlands","Highlands",IF(C51="Washington","Washington Park",IF(C51="Downtown","Downtown",IF(C51="city","City Park",IF(C51="Uptown","Uptown",IF(C51="capital","Capital Hill",IF(C51="Ballpark","Ballpark",IF(C51="LoDo","LoDo",IF(C51="ranch","Highlands Ranch",IF(C51="five","Five Points",IF(C51="stapleton","Stapleton",IF(C51="Cherry","Cherry Creek",IF(C51="dtc","DTC",IF(C51="Baker","Baker",IF(C51="Lakewood","Lakewood",IF(C51="Westminster","Westminster",IF(C51="lowery","Lowery",IF(C51="meadows","Park Meadows",IF(C51="larimer","Larimer Square",IF(C51="RiNo","RiNo",IF(C51="aurora","Aurora","")))))))))))))))))))))</f>
        <v>Washington Park</v>
      </c>
      <c r="BG51" s="17">
        <v>39.697816000000003</v>
      </c>
      <c r="BH51" s="17">
        <v>-104.961451</v>
      </c>
      <c r="BI51" s="17" t="str">
        <f>CONCATENATE("[",BG51,",",BH51,"],")</f>
        <v>[39.697816,-104.961451],</v>
      </c>
      <c r="BJ51" s="17"/>
      <c r="BK51" s="17" t="str">
        <f>IF(BJ51&gt;0,"&lt;img src=@img/kidicon.png@&gt;","")</f>
        <v/>
      </c>
      <c r="BL51" s="7"/>
    </row>
    <row r="52" spans="2:64" s="8" customFormat="1" ht="18.75" customHeight="1">
      <c r="B52" s="17" t="s">
        <v>180</v>
      </c>
      <c r="C52" s="17" t="s">
        <v>859</v>
      </c>
      <c r="D52" s="17"/>
      <c r="E52" s="17" t="s">
        <v>1105</v>
      </c>
      <c r="F52" s="17"/>
      <c r="G52" s="17" t="s">
        <v>588</v>
      </c>
      <c r="H52" s="17"/>
      <c r="I52" s="17"/>
      <c r="J52" s="17" t="s">
        <v>452</v>
      </c>
      <c r="K52" s="17" t="s">
        <v>448</v>
      </c>
      <c r="L52" s="17" t="s">
        <v>452</v>
      </c>
      <c r="M52" s="17" t="s">
        <v>448</v>
      </c>
      <c r="N52" s="17" t="s">
        <v>452</v>
      </c>
      <c r="O52" s="17" t="s">
        <v>448</v>
      </c>
      <c r="P52" s="17" t="s">
        <v>452</v>
      </c>
      <c r="Q52" s="17" t="s">
        <v>448</v>
      </c>
      <c r="R52" s="17" t="s">
        <v>452</v>
      </c>
      <c r="S52" s="17" t="s">
        <v>448</v>
      </c>
      <c r="T52" s="17"/>
      <c r="U52" s="17"/>
      <c r="V52" s="17" t="s">
        <v>384</v>
      </c>
      <c r="W52" s="17" t="str">
        <f>IF(H52&gt;0,H52/100,"")</f>
        <v/>
      </c>
      <c r="X52" s="17" t="str">
        <f>IF(I52&gt;0,I52/100,"")</f>
        <v/>
      </c>
      <c r="Y52" s="17">
        <f>IF(J52&gt;0,J52/100,"")</f>
        <v>16</v>
      </c>
      <c r="Z52" s="17">
        <f>IF(K52&gt;0,K52/100,"")</f>
        <v>19</v>
      </c>
      <c r="AA52" s="17">
        <f>IF(L52&gt;0,L52/100,"")</f>
        <v>16</v>
      </c>
      <c r="AB52" s="17">
        <f>IF(M52&gt;0,M52/100,"")</f>
        <v>19</v>
      </c>
      <c r="AC52" s="17">
        <f>IF(N52&gt;0,N52/100,"")</f>
        <v>16</v>
      </c>
      <c r="AD52" s="17">
        <f>IF(O52&gt;0,O52/100,"")</f>
        <v>19</v>
      </c>
      <c r="AE52" s="17">
        <f>IF(P52&gt;0,P52/100,"")</f>
        <v>16</v>
      </c>
      <c r="AF52" s="17">
        <f>IF(Q52&gt;0,Q52/100,"")</f>
        <v>19</v>
      </c>
      <c r="AG52" s="17">
        <f>IF(R52&gt;0,R52/100,"")</f>
        <v>16</v>
      </c>
      <c r="AH52" s="17">
        <f>IF(S52&gt;0,S52/100,"")</f>
        <v>19</v>
      </c>
      <c r="AI52" s="17" t="str">
        <f>IF(T52&gt;0,T52/100,"")</f>
        <v/>
      </c>
      <c r="AJ52" s="17" t="str">
        <f>IF(U52&gt;0,U52/100,"")</f>
        <v/>
      </c>
      <c r="AK52" s="17" t="str">
        <f>IF(H52&gt;0,CONCATENATE(IF(W52&lt;=12,W52,W52-12),IF(OR(W52&lt;12,W52=24),"am","pm"),"-",IF(X52&lt;=12,X52,X52-12),IF(OR(X52&lt;12,X52=24),"am","pm")),"")</f>
        <v/>
      </c>
      <c r="AL52" s="17" t="str">
        <f>IF(J52&gt;0,CONCATENATE(IF(Y52&lt;=12,Y52,Y52-12),IF(OR(Y52&lt;12,Y52=24),"am","pm"),"-",IF(Z52&lt;=12,Z52,Z52-12),IF(OR(Z52&lt;12,Z52=24),"am","pm")),"")</f>
        <v>4pm-7pm</v>
      </c>
      <c r="AM52" s="17" t="str">
        <f>IF(L52&gt;0,CONCATENATE(IF(AA52&lt;=12,AA52,AA52-12),IF(OR(AA52&lt;12,AA52=24),"am","pm"),"-",IF(AB52&lt;=12,AB52,AB52-12),IF(OR(AB52&lt;12,AB52=24),"am","pm")),"")</f>
        <v>4pm-7pm</v>
      </c>
      <c r="AN52" s="17" t="str">
        <f>IF(N52&gt;0,CONCATENATE(IF(AC52&lt;=12,AC52,AC52-12),IF(OR(AC52&lt;12,AC52=24),"am","pm"),"-",IF(AD52&lt;=12,AD52,AD52-12),IF(OR(AD52&lt;12,AD52=24),"am","pm")),"")</f>
        <v>4pm-7pm</v>
      </c>
      <c r="AO52" s="17" t="str">
        <f>IF(P52&gt;0,CONCATENATE(IF(AE52&lt;=12,AE52,AE52-12),IF(OR(AE52&lt;12,AE52=24),"am","pm"),"-",IF(AF52&lt;=12,AF52,AF52-12),IF(OR(AF52&lt;12,AF52=24),"am","pm")),"")</f>
        <v>4pm-7pm</v>
      </c>
      <c r="AP52" s="17" t="str">
        <f>IF(R52&gt;0,CONCATENATE(IF(AG52&lt;=12,AG52,AG52-12),IF(OR(AG52&lt;12,AG52=24),"am","pm"),"-",IF(AH52&lt;=12,AH52,AH52-12),IF(OR(AH52&lt;12,AH52=24),"am","pm")),"")</f>
        <v>4pm-7pm</v>
      </c>
      <c r="AQ52" s="17" t="str">
        <f>IF(T52&gt;0,CONCATENATE(IF(AI52&lt;=12,AI52,AI52-12),IF(OR(AI52&lt;12,AI52=24),"am","pm"),"-",IF(AJ52&lt;=12,AJ52,AJ52-12),IF(OR(AJ52&lt;12,AJ52=24),"am","pm")),"")</f>
        <v/>
      </c>
      <c r="AR52" s="18" t="s">
        <v>775</v>
      </c>
      <c r="AS52" s="17"/>
      <c r="AT52" s="17"/>
      <c r="AU52" s="17"/>
      <c r="AV52" s="17" t="s">
        <v>29</v>
      </c>
      <c r="AW52" s="17" t="s">
        <v>30</v>
      </c>
      <c r="AX52" s="16" t="str">
        <f>CONCATENATE("{
    'name': """,B52,""",
    'area': ","""",C52,""",",
"'hours': {
      'sunday-start':","""",H52,"""",", 'sunday-end':","""",I52,"""",", 'monday-start':","""",J52,"""",", 'monday-end':","""",K52,"""",", 'tuesday-start':","""",L52,"""",", 'tuesday-end':","""",M52,""", 'wednesday-start':","""",N52,""", 'wednesday-end':","""",O52,""", 'thursday-start':","""",P52,""", 'thursday-end':","""",Q52,""", 'friday-start':","""",R52,""", 'friday-end':","""",S52,""", 'saturday-start':","""",T52,""", 'saturday-end':","""",U52,"""","},","  'description': ","""",V52,"""",", 'link':","""",AR52,"""",", 'pricing':","""",E52,"""",",   'phone-number': ","""",F52,"""",", 'address': ","""",G52,"""",", 'other-amenities': [","'",AS52,"','",AT52,"','",AU52,"'","]",", 'has-drink':",AV52,", 'has-food':",AW52,"},")</f>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2" s="17" t="str">
        <f>IF(AS52&gt;0,"&lt;img src=@img/outdoor.png@&gt;","")</f>
        <v/>
      </c>
      <c r="AZ52" s="17" t="str">
        <f>IF(AT52&gt;0,"&lt;img src=@img/pets.png@&gt;","")</f>
        <v/>
      </c>
      <c r="BA52" s="17" t="str">
        <f>IF(AU52="hard","&lt;img src=@img/hard.png@&gt;",IF(AU52="medium","&lt;img src=@img/medium.png@&gt;",IF(AU52="easy","&lt;img src=@img/easy.png@&gt;","")))</f>
        <v/>
      </c>
      <c r="BB52" s="17" t="str">
        <f>IF(AV52="true","&lt;img src=@img/drinkicon.png@&gt;","")</f>
        <v>&lt;img src=@img/drinkicon.png@&gt;</v>
      </c>
      <c r="BC52" s="17" t="str">
        <f>IF(AW52="true","&lt;img src=@img/foodicon.png@&gt;","")</f>
        <v/>
      </c>
      <c r="BD52" s="17" t="str">
        <f>CONCATENATE(AY52,AZ52,BA52,BB52,BC52,BK52)</f>
        <v>&lt;img src=@img/drinkicon.png@&gt;</v>
      </c>
      <c r="BE52" s="17" t="str">
        <f>CONCATENATE(IF(AS52&gt;0,"outdoor ",""),IF(AT52&gt;0,"pet ",""),IF(AV52="true","drink ",""),IF(AW52="true","food ",""),AU52," ",E52," ",C52,IF(BJ52=TRUE," kid",""))</f>
        <v>drink  med stapleton</v>
      </c>
      <c r="BF52" s="17" t="str">
        <f>IF(C52="highlands","Highlands",IF(C52="Washington","Washington Park",IF(C52="Downtown","Downtown",IF(C52="city","City Park",IF(C52="Uptown","Uptown",IF(C52="capital","Capital Hill",IF(C52="Ballpark","Ballpark",IF(C52="LoDo","LoDo",IF(C52="ranch","Highlands Ranch",IF(C52="five","Five Points",IF(C52="stapleton","Stapleton",IF(C52="Cherry","Cherry Creek",IF(C52="dtc","DTC",IF(C52="Baker","Baker",IF(C52="Lakewood","Lakewood",IF(C52="Westminster","Westminster",IF(C52="lowery","Lowery",IF(C52="meadows","Park Meadows",IF(C52="larimer","Larimer Square",IF(C52="RiNo","RiNo",IF(C52="aurora","Aurora","")))))))))))))))))))))</f>
        <v>Stapleton</v>
      </c>
      <c r="BG52" s="17">
        <v>39.753048</v>
      </c>
      <c r="BH52" s="17">
        <v>-104.877388</v>
      </c>
      <c r="BI52" s="17" t="str">
        <f>CONCATENATE("[",BG52,",",BH52,"],")</f>
        <v>[39.753048,-104.877388],</v>
      </c>
      <c r="BJ52" s="17"/>
      <c r="BK52" s="17" t="str">
        <f>IF(BJ52&gt;0,"&lt;img src=@img/kidicon.png@&gt;","")</f>
        <v/>
      </c>
      <c r="BL52" s="7"/>
    </row>
    <row r="53" spans="2:64" s="8" customFormat="1" ht="18.75" customHeight="1">
      <c r="B53" s="17" t="s">
        <v>900</v>
      </c>
      <c r="C53" s="17" t="s">
        <v>864</v>
      </c>
      <c r="D53" s="17"/>
      <c r="E53" s="17" t="s">
        <v>1105</v>
      </c>
      <c r="F53" s="17"/>
      <c r="G53" s="16" t="s">
        <v>901</v>
      </c>
      <c r="H53" s="17">
        <v>1500</v>
      </c>
      <c r="I53" s="17">
        <v>1800</v>
      </c>
      <c r="J53" s="17">
        <v>1500</v>
      </c>
      <c r="K53" s="17">
        <v>1800</v>
      </c>
      <c r="L53" s="17">
        <v>1500</v>
      </c>
      <c r="M53" s="17">
        <v>1800</v>
      </c>
      <c r="N53" s="17">
        <v>1500</v>
      </c>
      <c r="O53" s="17">
        <v>1800</v>
      </c>
      <c r="P53" s="17">
        <v>1500</v>
      </c>
      <c r="Q53" s="17">
        <v>1800</v>
      </c>
      <c r="R53" s="17">
        <v>1500</v>
      </c>
      <c r="S53" s="17">
        <v>1800</v>
      </c>
      <c r="T53" s="17">
        <v>1500</v>
      </c>
      <c r="U53" s="17">
        <v>1800</v>
      </c>
      <c r="V53" s="8" t="s">
        <v>1018</v>
      </c>
      <c r="W53" s="17">
        <f>IF(H53&gt;0,H53/100,"")</f>
        <v>15</v>
      </c>
      <c r="X53" s="17">
        <f>IF(I53&gt;0,I53/100,"")</f>
        <v>18</v>
      </c>
      <c r="Y53" s="17">
        <f>IF(J53&gt;0,J53/100,"")</f>
        <v>15</v>
      </c>
      <c r="Z53" s="17">
        <f>IF(K53&gt;0,K53/100,"")</f>
        <v>18</v>
      </c>
      <c r="AA53" s="17">
        <f>IF(L53&gt;0,L53/100,"")</f>
        <v>15</v>
      </c>
      <c r="AB53" s="17">
        <f>IF(M53&gt;0,M53/100,"")</f>
        <v>18</v>
      </c>
      <c r="AC53" s="17">
        <f>IF(N53&gt;0,N53/100,"")</f>
        <v>15</v>
      </c>
      <c r="AD53" s="17">
        <f>IF(O53&gt;0,O53/100,"")</f>
        <v>18</v>
      </c>
      <c r="AE53" s="17">
        <f>IF(P53&gt;0,P53/100,"")</f>
        <v>15</v>
      </c>
      <c r="AF53" s="17">
        <f>IF(Q53&gt;0,Q53/100,"")</f>
        <v>18</v>
      </c>
      <c r="AG53" s="17">
        <f>IF(R53&gt;0,R53/100,"")</f>
        <v>15</v>
      </c>
      <c r="AH53" s="17">
        <f>IF(S53&gt;0,S53/100,"")</f>
        <v>18</v>
      </c>
      <c r="AI53" s="17">
        <f>IF(T53&gt;0,T53/100,"")</f>
        <v>15</v>
      </c>
      <c r="AJ53" s="17">
        <f>IF(U53&gt;0,U53/100,"")</f>
        <v>18</v>
      </c>
      <c r="AK53" s="17" t="str">
        <f>IF(H53&gt;0,CONCATENATE(IF(W53&lt;=12,W53,W53-12),IF(OR(W53&lt;12,W53=24),"am","pm"),"-",IF(X53&lt;=12,X53,X53-12),IF(OR(X53&lt;12,X53=24),"am","pm")),"")</f>
        <v>3pm-6pm</v>
      </c>
      <c r="AL53" s="17" t="str">
        <f>IF(J53&gt;0,CONCATENATE(IF(Y53&lt;=12,Y53,Y53-12),IF(OR(Y53&lt;12,Y53=24),"am","pm"),"-",IF(Z53&lt;=12,Z53,Z53-12),IF(OR(Z53&lt;12,Z53=24),"am","pm")),"")</f>
        <v>3pm-6pm</v>
      </c>
      <c r="AM53" s="17" t="str">
        <f>IF(L53&gt;0,CONCATENATE(IF(AA53&lt;=12,AA53,AA53-12),IF(OR(AA53&lt;12,AA53=24),"am","pm"),"-",IF(AB53&lt;=12,AB53,AB53-12),IF(OR(AB53&lt;12,AB53=24),"am","pm")),"")</f>
        <v>3pm-6pm</v>
      </c>
      <c r="AN53" s="17" t="str">
        <f>IF(N53&gt;0,CONCATENATE(IF(AC53&lt;=12,AC53,AC53-12),IF(OR(AC53&lt;12,AC53=24),"am","pm"),"-",IF(AD53&lt;=12,AD53,AD53-12),IF(OR(AD53&lt;12,AD53=24),"am","pm")),"")</f>
        <v>3pm-6pm</v>
      </c>
      <c r="AO53" s="17" t="str">
        <f>IF(P53&gt;0,CONCATENATE(IF(AE53&lt;=12,AE53,AE53-12),IF(OR(AE53&lt;12,AE53=24),"am","pm"),"-",IF(AF53&lt;=12,AF53,AF53-12),IF(OR(AF53&lt;12,AF53=24),"am","pm")),"")</f>
        <v>3pm-6pm</v>
      </c>
      <c r="AP53" s="17" t="str">
        <f>IF(R53&gt;0,CONCATENATE(IF(AG53&lt;=12,AG53,AG53-12),IF(OR(AG53&lt;12,AG53=24),"am","pm"),"-",IF(AH53&lt;=12,AH53,AH53-12),IF(OR(AH53&lt;12,AH53=24),"am","pm")),"")</f>
        <v>3pm-6pm</v>
      </c>
      <c r="AQ53" s="17" t="str">
        <f>IF(T53&gt;0,CONCATENATE(IF(AI53&lt;=12,AI53,AI53-12),IF(OR(AI53&lt;12,AI53=24),"am","pm"),"-",IF(AJ53&lt;=12,AJ53,AJ53-12),IF(OR(AJ53&lt;12,AJ53=24),"am","pm")),"")</f>
        <v>3pm-6pm</v>
      </c>
      <c r="AR53" s="17" t="s">
        <v>1017</v>
      </c>
      <c r="AS53" s="17"/>
      <c r="AT53" s="17"/>
      <c r="AU53" s="17"/>
      <c r="AV53" s="4" t="s">
        <v>29</v>
      </c>
      <c r="AW53" s="4" t="s">
        <v>29</v>
      </c>
      <c r="AX53" s="16" t="str">
        <f>CONCATENATE("{
    'name': """,B53,""",
    'area': ","""",C53,""",",
"'hours': {
      'sunday-start':","""",H53,"""",", 'sunday-end':","""",I53,"""",", 'monday-start':","""",J53,"""",", 'monday-end':","""",K53,"""",", 'tuesday-start':","""",L53,"""",", 'tuesday-end':","""",M53,""", 'wednesday-start':","""",N53,""", 'wednesday-end':","""",O53,""", 'thursday-start':","""",P53,""", 'thursday-end':","""",Q53,""", 'friday-start':","""",R53,""", 'friday-end':","""",S53,""", 'saturday-start':","""",T53,""", 'saturday-end':","""",U53,"""","},","  'description': ","""",V53,"""",", 'link':","""",AR53,"""",", 'pricing':","""",E53,"""",",   'phone-number': ","""",F53,"""",", 'address': ","""",G53,"""",", 'other-amenities': [","'",AS53,"','",AT53,"','",AU53,"'","]",", 'has-drink':",AV53,", 'has-food':",AW53,"},")</f>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3" s="17" t="str">
        <f>IF(AS53&gt;0,"&lt;img src=@img/outdoor.png@&gt;","")</f>
        <v/>
      </c>
      <c r="AZ53" s="17" t="str">
        <f>IF(AT53&gt;0,"&lt;img src=@img/pets.png@&gt;","")</f>
        <v/>
      </c>
      <c r="BA53" s="17" t="str">
        <f>IF(AU53="hard","&lt;img src=@img/hard.png@&gt;",IF(AU53="medium","&lt;img src=@img/medium.png@&gt;",IF(AU53="easy","&lt;img src=@img/easy.png@&gt;","")))</f>
        <v/>
      </c>
      <c r="BB53" s="17" t="str">
        <f>IF(AV53="true","&lt;img src=@img/drinkicon.png@&gt;","")</f>
        <v>&lt;img src=@img/drinkicon.png@&gt;</v>
      </c>
      <c r="BC53" s="17" t="str">
        <f>IF(AW53="true","&lt;img src=@img/foodicon.png@&gt;","")</f>
        <v>&lt;img src=@img/foodicon.png@&gt;</v>
      </c>
      <c r="BD53" s="17" t="str">
        <f>CONCATENATE(AY53,AZ53,BA53,BB53,BC53,BK53)</f>
        <v>&lt;img src=@img/drinkicon.png@&gt;&lt;img src=@img/foodicon.png@&gt;</v>
      </c>
      <c r="BE53" s="17" t="str">
        <f>CONCATENATE(IF(AS53&gt;0,"outdoor ",""),IF(AT53&gt;0,"pet ",""),IF(AV53="true","drink ",""),IF(AW53="true","food ",""),AU53," ",E53," ",C53,IF(BJ53=TRUE," kid",""))</f>
        <v>drink food  med lowery</v>
      </c>
      <c r="BF53" s="17" t="str">
        <f>IF(C53="highlands","Highlands",IF(C53="Washington","Washington Park",IF(C53="Downtown","Downtown",IF(C53="city","City Park",IF(C53="Uptown","Uptown",IF(C53="capital","Capital Hill",IF(C53="Ballpark","Ballpark",IF(C53="LoDo","LoDo",IF(C53="ranch","Highlands Ranch",IF(C53="five","Five Points",IF(C53="stapleton","Stapleton",IF(C53="Cherry","Cherry Creek",IF(C53="dtc","DTC",IF(C53="Baker","Baker",IF(C53="Lakewood","Lakewood",IF(C53="Westminster","Westminster",IF(C53="lowery","Lowery",IF(C53="meadows","Park Meadows",IF(C53="larimer","Larimer Square",IF(C53="RiNo","RiNo",IF(C53="aurora","Aurora","")))))))))))))))))))))</f>
        <v>Lowery</v>
      </c>
      <c r="BG53" s="17">
        <v>39.720934</v>
      </c>
      <c r="BH53" s="17">
        <v>-104.900999</v>
      </c>
      <c r="BI53" s="17" t="str">
        <f>CONCATENATE("[",BG53,",",BH53,"],")</f>
        <v>[39.720934,-104.900999],</v>
      </c>
      <c r="BJ53" s="17"/>
      <c r="BK53" s="17" t="str">
        <f>IF(BJ53&gt;0,"&lt;img src=@img/kidicon.png@&gt;","")</f>
        <v/>
      </c>
      <c r="BL53" s="17"/>
    </row>
    <row r="54" spans="2:64" s="8" customFormat="1" ht="18.75" customHeight="1">
      <c r="B54" s="17" t="s">
        <v>76</v>
      </c>
      <c r="C54" s="17" t="s">
        <v>652</v>
      </c>
      <c r="D54" s="17"/>
      <c r="E54" s="17" t="s">
        <v>1105</v>
      </c>
      <c r="F54" s="17"/>
      <c r="G54" s="17" t="s">
        <v>484</v>
      </c>
      <c r="H54" s="17"/>
      <c r="I54" s="17"/>
      <c r="J54" s="17" t="s">
        <v>445</v>
      </c>
      <c r="K54" s="17" t="s">
        <v>448</v>
      </c>
      <c r="L54" s="17" t="s">
        <v>445</v>
      </c>
      <c r="M54" s="17" t="s">
        <v>448</v>
      </c>
      <c r="N54" s="17" t="s">
        <v>445</v>
      </c>
      <c r="O54" s="17" t="s">
        <v>448</v>
      </c>
      <c r="P54" s="17" t="s">
        <v>445</v>
      </c>
      <c r="Q54" s="17" t="s">
        <v>448</v>
      </c>
      <c r="R54" s="17" t="s">
        <v>445</v>
      </c>
      <c r="S54" s="17" t="s">
        <v>448</v>
      </c>
      <c r="T54" s="17"/>
      <c r="U54" s="17"/>
      <c r="V54" s="8" t="s">
        <v>1115</v>
      </c>
      <c r="W54" s="17" t="str">
        <f>IF(H54&gt;0,H54/100,"")</f>
        <v/>
      </c>
      <c r="X54" s="17" t="str">
        <f>IF(I54&gt;0,I54/100,"")</f>
        <v/>
      </c>
      <c r="Y54" s="17">
        <f>IF(J54&gt;0,J54/100,"")</f>
        <v>15</v>
      </c>
      <c r="Z54" s="17">
        <f>IF(K54&gt;0,K54/100,"")</f>
        <v>19</v>
      </c>
      <c r="AA54" s="17">
        <f>IF(L54&gt;0,L54/100,"")</f>
        <v>15</v>
      </c>
      <c r="AB54" s="17">
        <f>IF(M54&gt;0,M54/100,"")</f>
        <v>19</v>
      </c>
      <c r="AC54" s="17">
        <f>IF(N54&gt;0,N54/100,"")</f>
        <v>15</v>
      </c>
      <c r="AD54" s="17">
        <f>IF(O54&gt;0,O54/100,"")</f>
        <v>19</v>
      </c>
      <c r="AE54" s="17">
        <f>IF(P54&gt;0,P54/100,"")</f>
        <v>15</v>
      </c>
      <c r="AF54" s="17">
        <f>IF(Q54&gt;0,Q54/100,"")</f>
        <v>19</v>
      </c>
      <c r="AG54" s="17">
        <f>IF(R54&gt;0,R54/100,"")</f>
        <v>15</v>
      </c>
      <c r="AH54" s="17">
        <f>IF(S54&gt;0,S54/100,"")</f>
        <v>19</v>
      </c>
      <c r="AI54" s="17" t="str">
        <f>IF(T54&gt;0,T54/100,"")</f>
        <v/>
      </c>
      <c r="AJ54" s="17" t="str">
        <f>IF(U54&gt;0,U54/100,"")</f>
        <v/>
      </c>
      <c r="AK54" s="17" t="str">
        <f>IF(H54&gt;0,CONCATENATE(IF(W54&lt;=12,W54,W54-12),IF(OR(W54&lt;12,W54=24),"am","pm"),"-",IF(X54&lt;=12,X54,X54-12),IF(OR(X54&lt;12,X54=24),"am","pm")),"")</f>
        <v/>
      </c>
      <c r="AL54" s="17" t="str">
        <f>IF(J54&gt;0,CONCATENATE(IF(Y54&lt;=12,Y54,Y54-12),IF(OR(Y54&lt;12,Y54=24),"am","pm"),"-",IF(Z54&lt;=12,Z54,Z54-12),IF(OR(Z54&lt;12,Z54=24),"am","pm")),"")</f>
        <v>3pm-7pm</v>
      </c>
      <c r="AM54" s="17" t="str">
        <f>IF(L54&gt;0,CONCATENATE(IF(AA54&lt;=12,AA54,AA54-12),IF(OR(AA54&lt;12,AA54=24),"am","pm"),"-",IF(AB54&lt;=12,AB54,AB54-12),IF(OR(AB54&lt;12,AB54=24),"am","pm")),"")</f>
        <v>3pm-7pm</v>
      </c>
      <c r="AN54" s="17" t="str">
        <f>IF(N54&gt;0,CONCATENATE(IF(AC54&lt;=12,AC54,AC54-12),IF(OR(AC54&lt;12,AC54=24),"am","pm"),"-",IF(AD54&lt;=12,AD54,AD54-12),IF(OR(AD54&lt;12,AD54=24),"am","pm")),"")</f>
        <v>3pm-7pm</v>
      </c>
      <c r="AO54" s="17" t="str">
        <f>IF(P54&gt;0,CONCATENATE(IF(AE54&lt;=12,AE54,AE54-12),IF(OR(AE54&lt;12,AE54=24),"am","pm"),"-",IF(AF54&lt;=12,AF54,AF54-12),IF(OR(AF54&lt;12,AF54=24),"am","pm")),"")</f>
        <v>3pm-7pm</v>
      </c>
      <c r="AP54" s="17" t="str">
        <f>IF(R54&gt;0,CONCATENATE(IF(AG54&lt;=12,AG54,AG54-12),IF(OR(AG54&lt;12,AG54=24),"am","pm"),"-",IF(AH54&lt;=12,AH54,AH54-12),IF(OR(AH54&lt;12,AH54=24),"am","pm")),"")</f>
        <v>3pm-7pm</v>
      </c>
      <c r="AQ54" s="17" t="str">
        <f>IF(T54&gt;0,CONCATENATE(IF(AI54&lt;=12,AI54,AI54-12),IF(OR(AI54&lt;12,AI54=24),"am","pm"),"-",IF(AJ54&lt;=12,AJ54,AJ54-12),IF(OR(AJ54&lt;12,AJ54=24),"am","pm")),"")</f>
        <v/>
      </c>
      <c r="AR54" s="1" t="s">
        <v>676</v>
      </c>
      <c r="AS54" s="17"/>
      <c r="AT54" s="17"/>
      <c r="AU54" s="17"/>
      <c r="AV54" s="4" t="s">
        <v>29</v>
      </c>
      <c r="AW54" s="4" t="s">
        <v>29</v>
      </c>
      <c r="AX54" s="16" t="str">
        <f>CONCATENATE("{
    'name': """,B54,""",
    'area': ","""",C54,""",",
"'hours': {
      'sunday-start':","""",H54,"""",", 'sunday-end':","""",I54,"""",", 'monday-start':","""",J54,"""",", 'monday-end':","""",K54,"""",", 'tuesday-start':","""",L54,"""",", 'tuesday-end':","""",M54,""", 'wednesday-start':","""",N54,""", 'wednesday-end':","""",O54,""", 'thursday-start':","""",P54,""", 'thursday-end':","""",Q54,""", 'friday-start':","""",R54,""", 'friday-end':","""",S54,""", 'saturday-start':","""",T54,""", 'saturday-end':","""",U54,"""","},","  'description': ","""",V54,"""",", 'link':","""",AR54,"""",", 'pricing':","""",E54,"""",",   'phone-number': ","""",F54,"""",", 'address': ","""",G54,"""",", 'other-amenities': [","'",AS54,"','",AT54,"','",AU54,"'","]",", 'has-drink':",AV54,", 'has-food':",AW54,"},")</f>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4" s="17" t="str">
        <f>IF(AS54&gt;0,"&lt;img src=@img/outdoor.png@&gt;","")</f>
        <v/>
      </c>
      <c r="AZ54" s="17" t="str">
        <f>IF(AT54&gt;0,"&lt;img src=@img/pets.png@&gt;","")</f>
        <v/>
      </c>
      <c r="BA54" s="17" t="str">
        <f>IF(AU54="hard","&lt;img src=@img/hard.png@&gt;",IF(AU54="medium","&lt;img src=@img/medium.png@&gt;",IF(AU54="easy","&lt;img src=@img/easy.png@&gt;","")))</f>
        <v/>
      </c>
      <c r="BB54" s="17" t="str">
        <f>IF(AV54="true","&lt;img src=@img/drinkicon.png@&gt;","")</f>
        <v>&lt;img src=@img/drinkicon.png@&gt;</v>
      </c>
      <c r="BC54" s="17" t="str">
        <f>IF(AW54="true","&lt;img src=@img/foodicon.png@&gt;","")</f>
        <v>&lt;img src=@img/foodicon.png@&gt;</v>
      </c>
      <c r="BD54" s="17" t="str">
        <f>CONCATENATE(AY54,AZ54,BA54,BB54,BC54,BK54)</f>
        <v>&lt;img src=@img/drinkicon.png@&gt;&lt;img src=@img/foodicon.png@&gt;</v>
      </c>
      <c r="BE54" s="17" t="str">
        <f>CONCATENATE(IF(AS54&gt;0,"outdoor ",""),IF(AT54&gt;0,"pet ",""),IF(AV54="true","drink ",""),IF(AW54="true","food ",""),AU54," ",E54," ",C54,IF(BJ54=TRUE," kid",""))</f>
        <v>drink food  med Cherry</v>
      </c>
      <c r="BF54" s="17" t="str">
        <f>IF(C54="highlands","Highlands",IF(C54="Washington","Washington Park",IF(C54="Downtown","Downtown",IF(C54="city","City Park",IF(C54="Uptown","Uptown",IF(C54="capital","Capital Hill",IF(C54="Ballpark","Ballpark",IF(C54="LoDo","LoDo",IF(C54="ranch","Highlands Ranch",IF(C54="five","Five Points",IF(C54="stapleton","Stapleton",IF(C54="Cherry","Cherry Creek",IF(C54="dtc","DTC",IF(C54="Baker","Baker",IF(C54="Lakewood","Lakewood",IF(C54="Westminster","Westminster",IF(C54="lowery","Lowery",IF(C54="meadows","Park Meadows",IF(C54="larimer","Larimer Square",IF(C54="RiNo","RiNo",IF(C54="aurora","Aurora","")))))))))))))))))))))</f>
        <v>Cherry Creek</v>
      </c>
      <c r="BG54" s="17">
        <v>39.714894000000001</v>
      </c>
      <c r="BH54" s="17">
        <v>-104.94586700000001</v>
      </c>
      <c r="BI54" s="17" t="str">
        <f>CONCATENATE("[",BG54,",",BH54,"],")</f>
        <v>[39.714894,-104.945867],</v>
      </c>
      <c r="BJ54" s="17"/>
      <c r="BK54" s="17" t="str">
        <f>IF(BJ54&gt;0,"&lt;img src=@img/kidicon.png@&gt;","")</f>
        <v/>
      </c>
      <c r="BL54" s="7"/>
    </row>
    <row r="55" spans="2:64" s="8" customFormat="1" ht="18.75" customHeight="1">
      <c r="B55" s="17" t="s">
        <v>883</v>
      </c>
      <c r="C55" s="17" t="s">
        <v>862</v>
      </c>
      <c r="D55" s="17"/>
      <c r="E55" s="17" t="s">
        <v>1105</v>
      </c>
      <c r="F55" s="17"/>
      <c r="G55" s="16" t="s">
        <v>884</v>
      </c>
      <c r="H55" s="17"/>
      <c r="I55" s="17"/>
      <c r="J55" s="17">
        <v>1600</v>
      </c>
      <c r="K55" s="17">
        <v>1900</v>
      </c>
      <c r="L55" s="17">
        <v>1600</v>
      </c>
      <c r="M55" s="17">
        <v>1900</v>
      </c>
      <c r="N55" s="17">
        <v>1600</v>
      </c>
      <c r="O55" s="17">
        <v>1900</v>
      </c>
      <c r="P55" s="17">
        <v>1600</v>
      </c>
      <c r="Q55" s="17">
        <v>1900</v>
      </c>
      <c r="R55" s="17">
        <v>1600</v>
      </c>
      <c r="S55" s="17">
        <v>1900</v>
      </c>
      <c r="T55" s="17"/>
      <c r="U55" s="17"/>
      <c r="V55" s="8" t="s">
        <v>1004</v>
      </c>
      <c r="W55" s="17" t="str">
        <f>IF(H55&gt;0,H55/100,"")</f>
        <v/>
      </c>
      <c r="X55" s="17" t="str">
        <f>IF(I55&gt;0,I55/100,"")</f>
        <v/>
      </c>
      <c r="Y55" s="17">
        <f>IF(J55&gt;0,J55/100,"")</f>
        <v>16</v>
      </c>
      <c r="Z55" s="17">
        <f>IF(K55&gt;0,K55/100,"")</f>
        <v>19</v>
      </c>
      <c r="AA55" s="17">
        <f>IF(L55&gt;0,L55/100,"")</f>
        <v>16</v>
      </c>
      <c r="AB55" s="17">
        <f>IF(M55&gt;0,M55/100,"")</f>
        <v>19</v>
      </c>
      <c r="AC55" s="17">
        <f>IF(N55&gt;0,N55/100,"")</f>
        <v>16</v>
      </c>
      <c r="AD55" s="17">
        <f>IF(O55&gt;0,O55/100,"")</f>
        <v>19</v>
      </c>
      <c r="AE55" s="17">
        <f>IF(P55&gt;0,P55/100,"")</f>
        <v>16</v>
      </c>
      <c r="AF55" s="17">
        <f>IF(Q55&gt;0,Q55/100,"")</f>
        <v>19</v>
      </c>
      <c r="AG55" s="17">
        <f>IF(R55&gt;0,R55/100,"")</f>
        <v>16</v>
      </c>
      <c r="AH55" s="17">
        <f>IF(S55&gt;0,S55/100,"")</f>
        <v>19</v>
      </c>
      <c r="AI55" s="17" t="str">
        <f>IF(T55&gt;0,T55/100,"")</f>
        <v/>
      </c>
      <c r="AJ55" s="17" t="str">
        <f>IF(U55&gt;0,U55/100,"")</f>
        <v/>
      </c>
      <c r="AK55" s="17" t="str">
        <f>IF(H55&gt;0,CONCATENATE(IF(W55&lt;=12,W55,W55-12),IF(OR(W55&lt;12,W55=24),"am","pm"),"-",IF(X55&lt;=12,X55,X55-12),IF(OR(X55&lt;12,X55=24),"am","pm")),"")</f>
        <v/>
      </c>
      <c r="AL55" s="17" t="str">
        <f>IF(J55&gt;0,CONCATENATE(IF(Y55&lt;=12,Y55,Y55-12),IF(OR(Y55&lt;12,Y55=24),"am","pm"),"-",IF(Z55&lt;=12,Z55,Z55-12),IF(OR(Z55&lt;12,Z55=24),"am","pm")),"")</f>
        <v>4pm-7pm</v>
      </c>
      <c r="AM55" s="17" t="str">
        <f>IF(L55&gt;0,CONCATENATE(IF(AA55&lt;=12,AA55,AA55-12),IF(OR(AA55&lt;12,AA55=24),"am","pm"),"-",IF(AB55&lt;=12,AB55,AB55-12),IF(OR(AB55&lt;12,AB55=24),"am","pm")),"")</f>
        <v>4pm-7pm</v>
      </c>
      <c r="AN55" s="17" t="str">
        <f>IF(N55&gt;0,CONCATENATE(IF(AC55&lt;=12,AC55,AC55-12),IF(OR(AC55&lt;12,AC55=24),"am","pm"),"-",IF(AD55&lt;=12,AD55,AD55-12),IF(OR(AD55&lt;12,AD55=24),"am","pm")),"")</f>
        <v>4pm-7pm</v>
      </c>
      <c r="AO55" s="17" t="str">
        <f>IF(P55&gt;0,CONCATENATE(IF(AE55&lt;=12,AE55,AE55-12),IF(OR(AE55&lt;12,AE55=24),"am","pm"),"-",IF(AF55&lt;=12,AF55,AF55-12),IF(OR(AF55&lt;12,AF55=24),"am","pm")),"")</f>
        <v>4pm-7pm</v>
      </c>
      <c r="AP55" s="17" t="str">
        <f>IF(R55&gt;0,CONCATENATE(IF(AG55&lt;=12,AG55,AG55-12),IF(OR(AG55&lt;12,AG55=24),"am","pm"),"-",IF(AH55&lt;=12,AH55,AH55-12),IF(OR(AH55&lt;12,AH55=24),"am","pm")),"")</f>
        <v>4pm-7pm</v>
      </c>
      <c r="AQ55" s="17" t="str">
        <f>IF(T55&gt;0,CONCATENATE(IF(AI55&lt;=12,AI55,AI55-12),IF(OR(AI55&lt;12,AI55=24),"am","pm"),"-",IF(AJ55&lt;=12,AJ55,AJ55-12),IF(OR(AJ55&lt;12,AJ55=24),"am","pm")),"")</f>
        <v/>
      </c>
      <c r="AR55" s="21" t="s">
        <v>1003</v>
      </c>
      <c r="AS55" s="17"/>
      <c r="AT55" s="17"/>
      <c r="AU55" s="17"/>
      <c r="AV55" s="4" t="s">
        <v>29</v>
      </c>
      <c r="AW55" s="4" t="s">
        <v>29</v>
      </c>
      <c r="AX55" s="16" t="str">
        <f>CONCATENATE("{
    'name': """,B55,""",
    'area': ","""",C55,""",",
"'hours': {
      'sunday-start':","""",H55,"""",", 'sunday-end':","""",I55,"""",", 'monday-start':","""",J55,"""",", 'monday-end':","""",K55,"""",", 'tuesday-start':","""",L55,"""",", 'tuesday-end':","""",M55,""", 'wednesday-start':","""",N55,""", 'wednesday-end':","""",O55,""", 'thursday-start':","""",P55,""", 'thursday-end':","""",Q55,""", 'friday-start':","""",R55,""", 'friday-end':","""",S55,""", 'saturday-start':","""",T55,""", 'saturday-end':","""",U55,"""","},","  'description': ","""",V55,"""",", 'link':","""",AR55,"""",", 'pricing':","""",E55,"""",",   'phone-number': ","""",F55,"""",", 'address': ","""",G55,"""",", 'other-amenities': [","'",AS55,"','",AT55,"','",AU55,"'","]",", 'has-drink':",AV55,", 'has-food':",AW55,"},")</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5" s="17" t="str">
        <f>IF(AS55&gt;0,"&lt;img src=@img/outdoor.png@&gt;","")</f>
        <v/>
      </c>
      <c r="AZ55" s="17" t="str">
        <f>IF(AT55&gt;0,"&lt;img src=@img/pets.png@&gt;","")</f>
        <v/>
      </c>
      <c r="BA55" s="17" t="str">
        <f>IF(AU55="hard","&lt;img src=@img/hard.png@&gt;",IF(AU55="medium","&lt;img src=@img/medium.png@&gt;",IF(AU55="easy","&lt;img src=@img/easy.png@&gt;","")))</f>
        <v/>
      </c>
      <c r="BB55" s="17" t="str">
        <f>IF(AV55="true","&lt;img src=@img/drinkicon.png@&gt;","")</f>
        <v>&lt;img src=@img/drinkicon.png@&gt;</v>
      </c>
      <c r="BC55" s="17" t="str">
        <f>IF(AW55="true","&lt;img src=@img/foodicon.png@&gt;","")</f>
        <v>&lt;img src=@img/foodicon.png@&gt;</v>
      </c>
      <c r="BD55" s="17" t="str">
        <f>CONCATENATE(AY55,AZ55,BA55,BB55,BC55,BK55)</f>
        <v>&lt;img src=@img/drinkicon.png@&gt;&lt;img src=@img/foodicon.png@&gt;</v>
      </c>
      <c r="BE55" s="17" t="str">
        <f>CONCATENATE(IF(AS55&gt;0,"outdoor ",""),IF(AT55&gt;0,"pet ",""),IF(AV55="true","drink ",""),IF(AW55="true","food ",""),AU55," ",E55," ",C55,IF(BJ55=TRUE," kid",""))</f>
        <v>drink food  med aurora</v>
      </c>
      <c r="BF55" s="17" t="str">
        <f>IF(C55="highlands","Highlands",IF(C55="Washington","Washington Park",IF(C55="Downtown","Downtown",IF(C55="city","City Park",IF(C55="Uptown","Uptown",IF(C55="capital","Capital Hill",IF(C55="Ballpark","Ballpark",IF(C55="LoDo","LoDo",IF(C55="ranch","Highlands Ranch",IF(C55="five","Five Points",IF(C55="stapleton","Stapleton",IF(C55="Cherry","Cherry Creek",IF(C55="dtc","DTC",IF(C55="Baker","Baker",IF(C55="Lakewood","Lakewood",IF(C55="Westminster","Westminster",IF(C55="lowery","Lowery",IF(C55="meadows","Park Meadows",IF(C55="larimer","Larimer Square",IF(C55="RiNo","RiNo",IF(C55="aurora","Aurora","")))))))))))))))))))))</f>
        <v>Aurora</v>
      </c>
      <c r="BG55" s="17">
        <v>39.595573999999999</v>
      </c>
      <c r="BH55" s="17">
        <v>-104.89504100000001</v>
      </c>
      <c r="BI55" s="17" t="str">
        <f>CONCATENATE("[",BG55,",",BH55,"],")</f>
        <v>[39.595574,-104.895041],</v>
      </c>
      <c r="BJ55" s="17"/>
      <c r="BK55" s="17" t="str">
        <f>IF(BJ55&gt;0,"&lt;img src=@img/kidicon.png@&gt;","")</f>
        <v/>
      </c>
      <c r="BL55" s="17"/>
    </row>
    <row r="56" spans="2:64" s="8" customFormat="1" ht="18.75" customHeight="1">
      <c r="B56" s="17" t="s">
        <v>181</v>
      </c>
      <c r="C56" s="17" t="s">
        <v>385</v>
      </c>
      <c r="D56" s="17"/>
      <c r="E56" s="17" t="s">
        <v>1105</v>
      </c>
      <c r="F56" s="17"/>
      <c r="G56" s="17" t="s">
        <v>589</v>
      </c>
      <c r="H56" s="17"/>
      <c r="I56" s="17"/>
      <c r="J56" s="17" t="s">
        <v>445</v>
      </c>
      <c r="K56" s="17" t="s">
        <v>447</v>
      </c>
      <c r="L56" s="17" t="s">
        <v>445</v>
      </c>
      <c r="M56" s="17" t="s">
        <v>447</v>
      </c>
      <c r="N56" s="17" t="s">
        <v>445</v>
      </c>
      <c r="O56" s="17" t="s">
        <v>447</v>
      </c>
      <c r="P56" s="17" t="s">
        <v>445</v>
      </c>
      <c r="Q56" s="17" t="s">
        <v>447</v>
      </c>
      <c r="R56" s="17" t="s">
        <v>445</v>
      </c>
      <c r="S56" s="17" t="s">
        <v>447</v>
      </c>
      <c r="T56" s="17"/>
      <c r="U56" s="17"/>
      <c r="V56" s="8" t="s">
        <v>386</v>
      </c>
      <c r="W56" s="17" t="str">
        <f>IF(H56&gt;0,H56/100,"")</f>
        <v/>
      </c>
      <c r="X56" s="17" t="str">
        <f>IF(I56&gt;0,I56/100,"")</f>
        <v/>
      </c>
      <c r="Y56" s="17">
        <f>IF(J56&gt;0,J56/100,"")</f>
        <v>15</v>
      </c>
      <c r="Z56" s="17">
        <f>IF(K56&gt;0,K56/100,"")</f>
        <v>18</v>
      </c>
      <c r="AA56" s="17">
        <f>IF(L56&gt;0,L56/100,"")</f>
        <v>15</v>
      </c>
      <c r="AB56" s="17">
        <f>IF(M56&gt;0,M56/100,"")</f>
        <v>18</v>
      </c>
      <c r="AC56" s="17">
        <f>IF(N56&gt;0,N56/100,"")</f>
        <v>15</v>
      </c>
      <c r="AD56" s="17">
        <f>IF(O56&gt;0,O56/100,"")</f>
        <v>18</v>
      </c>
      <c r="AE56" s="17">
        <f>IF(P56&gt;0,P56/100,"")</f>
        <v>15</v>
      </c>
      <c r="AF56" s="17">
        <f>IF(Q56&gt;0,Q56/100,"")</f>
        <v>18</v>
      </c>
      <c r="AG56" s="17">
        <f>IF(R56&gt;0,R56/100,"")</f>
        <v>15</v>
      </c>
      <c r="AH56" s="17">
        <f>IF(S56&gt;0,S56/100,"")</f>
        <v>18</v>
      </c>
      <c r="AI56" s="17" t="str">
        <f>IF(T56&gt;0,T56/100,"")</f>
        <v/>
      </c>
      <c r="AJ56" s="17" t="str">
        <f>IF(U56&gt;0,U56/100,"")</f>
        <v/>
      </c>
      <c r="AK56" s="17" t="str">
        <f>IF(H56&gt;0,CONCATENATE(IF(W56&lt;=12,W56,W56-12),IF(OR(W56&lt;12,W56=24),"am","pm"),"-",IF(X56&lt;=12,X56,X56-12),IF(OR(X56&lt;12,X56=24),"am","pm")),"")</f>
        <v/>
      </c>
      <c r="AL56" s="17" t="str">
        <f>IF(J56&gt;0,CONCATENATE(IF(Y56&lt;=12,Y56,Y56-12),IF(OR(Y56&lt;12,Y56=24),"am","pm"),"-",IF(Z56&lt;=12,Z56,Z56-12),IF(OR(Z56&lt;12,Z56=24),"am","pm")),"")</f>
        <v>3pm-6pm</v>
      </c>
      <c r="AM56" s="17" t="str">
        <f>IF(L56&gt;0,CONCATENATE(IF(AA56&lt;=12,AA56,AA56-12),IF(OR(AA56&lt;12,AA56=24),"am","pm"),"-",IF(AB56&lt;=12,AB56,AB56-12),IF(OR(AB56&lt;12,AB56=24),"am","pm")),"")</f>
        <v>3pm-6pm</v>
      </c>
      <c r="AN56" s="17" t="str">
        <f>IF(N56&gt;0,CONCATENATE(IF(AC56&lt;=12,AC56,AC56-12),IF(OR(AC56&lt;12,AC56=24),"am","pm"),"-",IF(AD56&lt;=12,AD56,AD56-12),IF(OR(AD56&lt;12,AD56=24),"am","pm")),"")</f>
        <v>3pm-6pm</v>
      </c>
      <c r="AO56" s="17" t="str">
        <f>IF(P56&gt;0,CONCATENATE(IF(AE56&lt;=12,AE56,AE56-12),IF(OR(AE56&lt;12,AE56=24),"am","pm"),"-",IF(AF56&lt;=12,AF56,AF56-12),IF(OR(AF56&lt;12,AF56=24),"am","pm")),"")</f>
        <v>3pm-6pm</v>
      </c>
      <c r="AP56" s="17" t="str">
        <f>IF(R56&gt;0,CONCATENATE(IF(AG56&lt;=12,AG56,AG56-12),IF(OR(AG56&lt;12,AG56=24),"am","pm"),"-",IF(AH56&lt;=12,AH56,AH56-12),IF(OR(AH56&lt;12,AH56=24),"am","pm")),"")</f>
        <v>3pm-6pm</v>
      </c>
      <c r="AQ56" s="17" t="str">
        <f>IF(T56&gt;0,CONCATENATE(IF(AI56&lt;=12,AI56,AI56-12),IF(OR(AI56&lt;12,AI56=24),"am","pm"),"-",IF(AJ56&lt;=12,AJ56,AJ56-12),IF(OR(AJ56&lt;12,AJ56=24),"am","pm")),"")</f>
        <v/>
      </c>
      <c r="AR56" s="17" t="s">
        <v>776</v>
      </c>
      <c r="AS56" s="17"/>
      <c r="AT56" s="17"/>
      <c r="AU56" s="17"/>
      <c r="AV56" s="4" t="s">
        <v>29</v>
      </c>
      <c r="AW56" s="4" t="s">
        <v>29</v>
      </c>
      <c r="AX56" s="16" t="str">
        <f>CONCATENATE("{
    'name': """,B56,""",
    'area': ","""",C56,""",",
"'hours': {
      'sunday-start':","""",H56,"""",", 'sunday-end':","""",I56,"""",", 'monday-start':","""",J56,"""",", 'monday-end':","""",K56,"""",", 'tuesday-start':","""",L56,"""",", 'tuesday-end':","""",M56,""", 'wednesday-start':","""",N56,""", 'wednesday-end':","""",O56,""", 'thursday-start':","""",P56,""", 'thursday-end':","""",Q56,""", 'friday-start':","""",R56,""", 'friday-end':","""",S56,""", 'saturday-start':","""",T56,""", 'saturday-end':","""",U56,"""","},","  'description': ","""",V56,"""",", 'link':","""",AR56,"""",", 'pricing':","""",E56,"""",",   'phone-number': ","""",F56,"""",", 'address': ","""",G56,"""",", 'other-amenities': [","'",AS56,"','",AT56,"','",AU56,"'","]",", 'has-drink':",AV56,", 'has-food':",AW56,"},")</f>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6" s="17" t="str">
        <f>IF(AS56&gt;0,"&lt;img src=@img/outdoor.png@&gt;","")</f>
        <v/>
      </c>
      <c r="AZ56" s="17" t="str">
        <f>IF(AT56&gt;0,"&lt;img src=@img/pets.png@&gt;","")</f>
        <v/>
      </c>
      <c r="BA56" s="17" t="str">
        <f>IF(AU56="hard","&lt;img src=@img/hard.png@&gt;",IF(AU56="medium","&lt;img src=@img/medium.png@&gt;",IF(AU56="easy","&lt;img src=@img/easy.png@&gt;","")))</f>
        <v/>
      </c>
      <c r="BB56" s="17" t="str">
        <f>IF(AV56="true","&lt;img src=@img/drinkicon.png@&gt;","")</f>
        <v>&lt;img src=@img/drinkicon.png@&gt;</v>
      </c>
      <c r="BC56" s="17" t="str">
        <f>IF(AW56="true","&lt;img src=@img/foodicon.png@&gt;","")</f>
        <v>&lt;img src=@img/foodicon.png@&gt;</v>
      </c>
      <c r="BD56" s="17" t="str">
        <f>CONCATENATE(AY56,AZ56,BA56,BB56,BC56,BK56)</f>
        <v>&lt;img src=@img/drinkicon.png@&gt;&lt;img src=@img/foodicon.png@&gt;</v>
      </c>
      <c r="BE56" s="17" t="str">
        <f>CONCATENATE(IF(AS56&gt;0,"outdoor ",""),IF(AT56&gt;0,"pet ",""),IF(AV56="true","drink ",""),IF(AW56="true","food ",""),AU56," ",E56," ",C56,IF(BJ56=TRUE," kid",""))</f>
        <v>drink food  med Westminster</v>
      </c>
      <c r="BF56" s="17" t="str">
        <f>IF(C56="highlands","Highlands",IF(C56="Washington","Washington Park",IF(C56="Downtown","Downtown",IF(C56="city","City Park",IF(C56="Uptown","Uptown",IF(C56="capital","Capital Hill",IF(C56="Ballpark","Ballpark",IF(C56="LoDo","LoDo",IF(C56="ranch","Highlands Ranch",IF(C56="five","Five Points",IF(C56="stapleton","Stapleton",IF(C56="Cherry","Cherry Creek",IF(C56="dtc","DTC",IF(C56="Baker","Baker",IF(C56="Lakewood","Lakewood",IF(C56="Westminster","Westminster",IF(C56="lowery","Lowery",IF(C56="meadows","Park Meadows",IF(C56="larimer","Larimer Square",IF(C56="RiNo","RiNo",IF(C56="aurora","Aurora","")))))))))))))))))))))</f>
        <v>Westminster</v>
      </c>
      <c r="BG56" s="17">
        <v>39.887169999999998</v>
      </c>
      <c r="BH56" s="17">
        <v>-105.066547</v>
      </c>
      <c r="BI56" s="17" t="str">
        <f>CONCATENATE("[",BG56,",",BH56,"],")</f>
        <v>[39.88717,-105.066547],</v>
      </c>
      <c r="BJ56" s="17"/>
      <c r="BK56" s="17" t="str">
        <f>IF(BJ56&gt;0,"&lt;img src=@img/kidicon.png@&gt;","")</f>
        <v/>
      </c>
      <c r="BL56" s="7"/>
    </row>
    <row r="57" spans="2:64" s="8" customFormat="1" ht="18.75" customHeight="1">
      <c r="B57" s="17" t="s">
        <v>77</v>
      </c>
      <c r="C57" s="17" t="s">
        <v>310</v>
      </c>
      <c r="D57" s="17"/>
      <c r="E57" s="17" t="s">
        <v>1105</v>
      </c>
      <c r="F57" s="17"/>
      <c r="G57" s="17" t="s">
        <v>485</v>
      </c>
      <c r="H57" s="17" t="s">
        <v>454</v>
      </c>
      <c r="I57" s="17" t="s">
        <v>446</v>
      </c>
      <c r="J57" s="17" t="s">
        <v>454</v>
      </c>
      <c r="K57" s="17" t="s">
        <v>446</v>
      </c>
      <c r="L57" s="17" t="s">
        <v>454</v>
      </c>
      <c r="M57" s="17" t="s">
        <v>446</v>
      </c>
      <c r="N57" s="17" t="s">
        <v>454</v>
      </c>
      <c r="O57" s="17" t="s">
        <v>446</v>
      </c>
      <c r="P57" s="17" t="s">
        <v>454</v>
      </c>
      <c r="Q57" s="17" t="s">
        <v>446</v>
      </c>
      <c r="R57" s="17" t="s">
        <v>454</v>
      </c>
      <c r="S57" s="17" t="s">
        <v>446</v>
      </c>
      <c r="T57" s="17" t="s">
        <v>454</v>
      </c>
      <c r="U57" s="17" t="s">
        <v>446</v>
      </c>
      <c r="V57" s="8" t="s">
        <v>316</v>
      </c>
      <c r="W57" s="17">
        <f>IF(H57&gt;0,H57/100,"")</f>
        <v>14.3</v>
      </c>
      <c r="X57" s="17">
        <f>IF(I57&gt;0,I57/100,"")</f>
        <v>18.3</v>
      </c>
      <c r="Y57" s="17">
        <f>IF(J57&gt;0,J57/100,"")</f>
        <v>14.3</v>
      </c>
      <c r="Z57" s="17">
        <f>IF(K57&gt;0,K57/100,"")</f>
        <v>18.3</v>
      </c>
      <c r="AA57" s="17">
        <f>IF(L57&gt;0,L57/100,"")</f>
        <v>14.3</v>
      </c>
      <c r="AB57" s="17">
        <f>IF(M57&gt;0,M57/100,"")</f>
        <v>18.3</v>
      </c>
      <c r="AC57" s="17">
        <f>IF(N57&gt;0,N57/100,"")</f>
        <v>14.3</v>
      </c>
      <c r="AD57" s="17">
        <f>IF(O57&gt;0,O57/100,"")</f>
        <v>18.3</v>
      </c>
      <c r="AE57" s="17">
        <f>IF(P57&gt;0,P57/100,"")</f>
        <v>14.3</v>
      </c>
      <c r="AF57" s="17">
        <f>IF(Q57&gt;0,Q57/100,"")</f>
        <v>18.3</v>
      </c>
      <c r="AG57" s="17">
        <f>IF(R57&gt;0,R57/100,"")</f>
        <v>14.3</v>
      </c>
      <c r="AH57" s="17">
        <f>IF(S57&gt;0,S57/100,"")</f>
        <v>18.3</v>
      </c>
      <c r="AI57" s="17">
        <f>IF(T57&gt;0,T57/100,"")</f>
        <v>14.3</v>
      </c>
      <c r="AJ57" s="17">
        <f>IF(U57&gt;0,U57/100,"")</f>
        <v>18.3</v>
      </c>
      <c r="AK57" s="17" t="str">
        <f>IF(H57&gt;0,CONCATENATE(IF(W57&lt;=12,W57,W57-12),IF(OR(W57&lt;12,W57=24),"am","pm"),"-",IF(X57&lt;=12,X57,X57-12),IF(OR(X57&lt;12,X57=24),"am","pm")),"")</f>
        <v>2.3pm-6.3pm</v>
      </c>
      <c r="AL57" s="17" t="str">
        <f>IF(J57&gt;0,CONCATENATE(IF(Y57&lt;=12,Y57,Y57-12),IF(OR(Y57&lt;12,Y57=24),"am","pm"),"-",IF(Z57&lt;=12,Z57,Z57-12),IF(OR(Z57&lt;12,Z57=24),"am","pm")),"")</f>
        <v>2.3pm-6.3pm</v>
      </c>
      <c r="AM57" s="17" t="str">
        <f>IF(L57&gt;0,CONCATENATE(IF(AA57&lt;=12,AA57,AA57-12),IF(OR(AA57&lt;12,AA57=24),"am","pm"),"-",IF(AB57&lt;=12,AB57,AB57-12),IF(OR(AB57&lt;12,AB57=24),"am","pm")),"")</f>
        <v>2.3pm-6.3pm</v>
      </c>
      <c r="AN57" s="17" t="str">
        <f>IF(N57&gt;0,CONCATENATE(IF(AC57&lt;=12,AC57,AC57-12),IF(OR(AC57&lt;12,AC57=24),"am","pm"),"-",IF(AD57&lt;=12,AD57,AD57-12),IF(OR(AD57&lt;12,AD57=24),"am","pm")),"")</f>
        <v>2.3pm-6.3pm</v>
      </c>
      <c r="AO57" s="17" t="str">
        <f>IF(P57&gt;0,CONCATENATE(IF(AE57&lt;=12,AE57,AE57-12),IF(OR(AE57&lt;12,AE57=24),"am","pm"),"-",IF(AF57&lt;=12,AF57,AF57-12),IF(OR(AF57&lt;12,AF57=24),"am","pm")),"")</f>
        <v>2.3pm-6.3pm</v>
      </c>
      <c r="AP57" s="17" t="str">
        <f>IF(R57&gt;0,CONCATENATE(IF(AG57&lt;=12,AG57,AG57-12),IF(OR(AG57&lt;12,AG57=24),"am","pm"),"-",IF(AH57&lt;=12,AH57,AH57-12),IF(OR(AH57&lt;12,AH57=24),"am","pm")),"")</f>
        <v>2.3pm-6.3pm</v>
      </c>
      <c r="AQ57" s="17" t="str">
        <f>IF(T57&gt;0,CONCATENATE(IF(AI57&lt;=12,AI57,AI57-12),IF(OR(AI57&lt;12,AI57=24),"am","pm"),"-",IF(AJ57&lt;=12,AJ57,AJ57-12),IF(OR(AJ57&lt;12,AJ57=24),"am","pm")),"")</f>
        <v>2.3pm-6.3pm</v>
      </c>
      <c r="AR57" s="1" t="s">
        <v>677</v>
      </c>
      <c r="AS57" s="17"/>
      <c r="AT57" s="17"/>
      <c r="AU57" s="17"/>
      <c r="AV57" s="4" t="s">
        <v>29</v>
      </c>
      <c r="AW57" s="4" t="s">
        <v>29</v>
      </c>
      <c r="AX57" s="16" t="str">
        <f>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7" s="17" t="str">
        <f>IF(AS57&gt;0,"&lt;img src=@img/outdoor.png@&gt;","")</f>
        <v/>
      </c>
      <c r="AZ57" s="17" t="str">
        <f>IF(AT57&gt;0,"&lt;img src=@img/pets.png@&gt;","")</f>
        <v/>
      </c>
      <c r="BA57" s="17" t="str">
        <f>IF(AU57="hard","&lt;img src=@img/hard.png@&gt;",IF(AU57="medium","&lt;img src=@img/medium.png@&gt;",IF(AU57="easy","&lt;img src=@img/easy.png@&gt;","")))</f>
        <v/>
      </c>
      <c r="BB57" s="17" t="str">
        <f>IF(AV57="true","&lt;img src=@img/drinkicon.png@&gt;","")</f>
        <v>&lt;img src=@img/drinkicon.png@&gt;</v>
      </c>
      <c r="BC57" s="17" t="str">
        <f>IF(AW57="true","&lt;img src=@img/foodicon.png@&gt;","")</f>
        <v>&lt;img src=@img/foodicon.png@&gt;</v>
      </c>
      <c r="BD57" s="17" t="str">
        <f>CONCATENATE(AY57,AZ57,BA57,BB57,BC57,BK57)</f>
        <v>&lt;img src=@img/drinkicon.png@&gt;&lt;img src=@img/foodicon.png@&gt;</v>
      </c>
      <c r="BE57" s="17" t="str">
        <f>CONCATENATE(IF(AS57&gt;0,"outdoor ",""),IF(AT57&gt;0,"pet ",""),IF(AV57="true","drink ",""),IF(AW57="true","food ",""),AU57," ",E57," ",C57,IF(BJ57=TRUE," kid",""))</f>
        <v>drink food  med LoDo</v>
      </c>
      <c r="BF57" s="17" t="str">
        <f>IF(C57="highlands","Highlands",IF(C57="Washington","Washington Park",IF(C57="Downtown","Downtown",IF(C57="city","City Park",IF(C57="Uptown","Uptown",IF(C57="capital","Capital Hill",IF(C57="Ballpark","Ballpark",IF(C57="LoDo","LoDo",IF(C57="ranch","Highlands Ranch",IF(C57="five","Five Points",IF(C57="stapleton","Stapleton",IF(C57="Cherry","Cherry Creek",IF(C57="dtc","DTC",IF(C57="Baker","Baker",IF(C57="Lakewood","Lakewood",IF(C57="Westminster","Westminster",IF(C57="lowery","Lowery",IF(C57="meadows","Park Meadows",IF(C57="larimer","Larimer Square",IF(C57="RiNo","RiNo",IF(C57="aurora","Aurora","")))))))))))))))))))))</f>
        <v>LoDo</v>
      </c>
      <c r="BG57" s="17">
        <v>39.753149000000001</v>
      </c>
      <c r="BH57" s="17">
        <v>-105.00215799999999</v>
      </c>
      <c r="BI57" s="17" t="str">
        <f>CONCATENATE("[",BG57,",",BH57,"],")</f>
        <v>[39.753149,-105.002158],</v>
      </c>
      <c r="BJ57" s="17"/>
      <c r="BK57" s="17" t="str">
        <f>IF(BJ57&gt;0,"&lt;img src=@img/kidicon.png@&gt;","")</f>
        <v/>
      </c>
      <c r="BL57" s="7"/>
    </row>
    <row r="58" spans="2:64" ht="18.75" customHeight="1">
      <c r="B58" s="17" t="s">
        <v>78</v>
      </c>
      <c r="C58" s="17" t="s">
        <v>1085</v>
      </c>
      <c r="D58" s="17"/>
      <c r="E58" s="17" t="s">
        <v>1105</v>
      </c>
      <c r="F58" s="17"/>
      <c r="G58" s="17" t="s">
        <v>486</v>
      </c>
      <c r="H58" s="17" t="s">
        <v>455</v>
      </c>
      <c r="I58" s="17" t="s">
        <v>447</v>
      </c>
      <c r="J58" s="17" t="s">
        <v>455</v>
      </c>
      <c r="K58" s="17" t="s">
        <v>447</v>
      </c>
      <c r="L58" s="17" t="s">
        <v>455</v>
      </c>
      <c r="M58" s="17" t="s">
        <v>447</v>
      </c>
      <c r="N58" s="17" t="s">
        <v>455</v>
      </c>
      <c r="O58" s="17" t="s">
        <v>447</v>
      </c>
      <c r="P58" s="17" t="s">
        <v>455</v>
      </c>
      <c r="Q58" s="17" t="s">
        <v>447</v>
      </c>
      <c r="R58" s="17" t="s">
        <v>455</v>
      </c>
      <c r="S58" s="17" t="s">
        <v>447</v>
      </c>
      <c r="T58" s="17" t="s">
        <v>455</v>
      </c>
      <c r="U58" s="17" t="s">
        <v>447</v>
      </c>
      <c r="V58" s="8" t="s">
        <v>1116</v>
      </c>
      <c r="W58" s="17">
        <f>IF(H58&gt;0,H58/100,"")</f>
        <v>14</v>
      </c>
      <c r="X58" s="17">
        <f>IF(I58&gt;0,I58/100,"")</f>
        <v>18</v>
      </c>
      <c r="Y58" s="17">
        <f>IF(J58&gt;0,J58/100,"")</f>
        <v>14</v>
      </c>
      <c r="Z58" s="17">
        <f>IF(K58&gt;0,K58/100,"")</f>
        <v>18</v>
      </c>
      <c r="AA58" s="17">
        <f>IF(L58&gt;0,L58/100,"")</f>
        <v>14</v>
      </c>
      <c r="AB58" s="17">
        <f>IF(M58&gt;0,M58/100,"")</f>
        <v>18</v>
      </c>
      <c r="AC58" s="17">
        <f>IF(N58&gt;0,N58/100,"")</f>
        <v>14</v>
      </c>
      <c r="AD58" s="17">
        <f>IF(O58&gt;0,O58/100,"")</f>
        <v>18</v>
      </c>
      <c r="AE58" s="17">
        <f>IF(P58&gt;0,P58/100,"")</f>
        <v>14</v>
      </c>
      <c r="AF58" s="17">
        <f>IF(Q58&gt;0,Q58/100,"")</f>
        <v>18</v>
      </c>
      <c r="AG58" s="17">
        <f>IF(R58&gt;0,R58/100,"")</f>
        <v>14</v>
      </c>
      <c r="AH58" s="17">
        <f>IF(S58&gt;0,S58/100,"")</f>
        <v>18</v>
      </c>
      <c r="AI58" s="17">
        <f>IF(T58&gt;0,T58/100,"")</f>
        <v>14</v>
      </c>
      <c r="AJ58" s="17">
        <f>IF(U58&gt;0,U58/100,"")</f>
        <v>18</v>
      </c>
      <c r="AK58" s="17" t="str">
        <f>IF(H58&gt;0,CONCATENATE(IF(W58&lt;=12,W58,W58-12),IF(OR(W58&lt;12,W58=24),"am","pm"),"-",IF(X58&lt;=12,X58,X58-12),IF(OR(X58&lt;12,X58=24),"am","pm")),"")</f>
        <v>2pm-6pm</v>
      </c>
      <c r="AL58" s="17" t="str">
        <f>IF(J58&gt;0,CONCATENATE(IF(Y58&lt;=12,Y58,Y58-12),IF(OR(Y58&lt;12,Y58=24),"am","pm"),"-",IF(Z58&lt;=12,Z58,Z58-12),IF(OR(Z58&lt;12,Z58=24),"am","pm")),"")</f>
        <v>2pm-6pm</v>
      </c>
      <c r="AM58" s="17" t="str">
        <f>IF(L58&gt;0,CONCATENATE(IF(AA58&lt;=12,AA58,AA58-12),IF(OR(AA58&lt;12,AA58=24),"am","pm"),"-",IF(AB58&lt;=12,AB58,AB58-12),IF(OR(AB58&lt;12,AB58=24),"am","pm")),"")</f>
        <v>2pm-6pm</v>
      </c>
      <c r="AN58" s="17" t="str">
        <f>IF(N58&gt;0,CONCATENATE(IF(AC58&lt;=12,AC58,AC58-12),IF(OR(AC58&lt;12,AC58=24),"am","pm"),"-",IF(AD58&lt;=12,AD58,AD58-12),IF(OR(AD58&lt;12,AD58=24),"am","pm")),"")</f>
        <v>2pm-6pm</v>
      </c>
      <c r="AO58" s="17" t="str">
        <f>IF(P58&gt;0,CONCATENATE(IF(AE58&lt;=12,AE58,AE58-12),IF(OR(AE58&lt;12,AE58=24),"am","pm"),"-",IF(AF58&lt;=12,AF58,AF58-12),IF(OR(AF58&lt;12,AF58=24),"am","pm")),"")</f>
        <v>2pm-6pm</v>
      </c>
      <c r="AP58" s="17" t="str">
        <f>IF(R58&gt;0,CONCATENATE(IF(AG58&lt;=12,AG58,AG58-12),IF(OR(AG58&lt;12,AG58=24),"am","pm"),"-",IF(AH58&lt;=12,AH58,AH58-12),IF(OR(AH58&lt;12,AH58=24),"am","pm")),"")</f>
        <v>2pm-6pm</v>
      </c>
      <c r="AQ58" s="17" t="str">
        <f>IF(T58&gt;0,CONCATENATE(IF(AI58&lt;=12,AI58,AI58-12),IF(OR(AI58&lt;12,AI58=24),"am","pm"),"-",IF(AJ58&lt;=12,AJ58,AJ58-12),IF(OR(AJ58&lt;12,AJ58=24),"am","pm")),"")</f>
        <v>2pm-6pm</v>
      </c>
      <c r="AR58" s="17" t="s">
        <v>678</v>
      </c>
      <c r="AS58" s="17"/>
      <c r="AT58" s="17"/>
      <c r="AU58" s="17"/>
      <c r="AV58" s="4" t="s">
        <v>29</v>
      </c>
      <c r="AW58" s="4" t="s">
        <v>29</v>
      </c>
      <c r="AX58" s="16" t="str">
        <f>CONCATENATE("{
    'name': """,B58,""",
    'area': ","""",C58,""",",
"'hours': {
      'sunday-start':","""",H58,"""",", 'sunday-end':","""",I58,"""",", 'monday-start':","""",J58,"""",", 'monday-end':","""",K58,"""",", 'tuesday-start':","""",L58,"""",", 'tuesday-end':","""",M58,""", 'wednesday-start':","""",N58,""", 'wednesday-end':","""",O58,""", 'thursday-start':","""",P58,""", 'thursday-end':","""",Q58,""", 'friday-start':","""",R58,""", 'friday-end':","""",S58,""", 'saturday-start':","""",T58,""", 'saturday-end':","""",U58,"""","},","  'description': ","""",V58,"""",", 'link':","""",AR58,"""",", 'pricing':","""",E58,"""",",   'phone-number': ","""",F58,"""",", 'address': ","""",G58,"""",", 'other-amenities': [","'",AS58,"','",AT58,"','",AU58,"'","]",", 'has-drink':",AV58,", 'has-food':",AW58,"},")</f>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8" s="17" t="str">
        <f>IF(AS58&gt;0,"&lt;img src=@img/outdoor.png@&gt;","")</f>
        <v/>
      </c>
      <c r="AZ58" s="17" t="str">
        <f>IF(AT58&gt;0,"&lt;img src=@img/pets.png@&gt;","")</f>
        <v/>
      </c>
      <c r="BA58" s="17" t="str">
        <f>IF(AU58="hard","&lt;img src=@img/hard.png@&gt;",IF(AU58="medium","&lt;img src=@img/medium.png@&gt;",IF(AU58="easy","&lt;img src=@img/easy.png@&gt;","")))</f>
        <v/>
      </c>
      <c r="BB58" s="17" t="str">
        <f>IF(AV58="true","&lt;img src=@img/drinkicon.png@&gt;","")</f>
        <v>&lt;img src=@img/drinkicon.png@&gt;</v>
      </c>
      <c r="BC58" s="17" t="str">
        <f>IF(AW58="true","&lt;img src=@img/foodicon.png@&gt;","")</f>
        <v>&lt;img src=@img/foodicon.png@&gt;</v>
      </c>
      <c r="BD58" s="17" t="str">
        <f>CONCATENATE(AY58,AZ58,BA58,BB58,BC58,BK58)</f>
        <v>&lt;img src=@img/drinkicon.png@&gt;&lt;img src=@img/foodicon.png@&gt;</v>
      </c>
      <c r="BE58" s="17" t="str">
        <f>CONCATENATE(IF(AS58&gt;0,"outdoor ",""),IF(AT58&gt;0,"pet ",""),IF(AV58="true","drink ",""),IF(AW58="true","food ",""),AU58," ",E58," ",C58,IF(BJ58=TRUE," kid",""))</f>
        <v>drink food  med capital</v>
      </c>
      <c r="BF58" s="17" t="str">
        <f>IF(C58="highlands","Highlands",IF(C58="Washington","Washington Park",IF(C58="Downtown","Downtown",IF(C58="city","City Park",IF(C58="Uptown","Uptown",IF(C58="capital","Capital Hill",IF(C58="Ballpark","Ballpark",IF(C58="LoDo","LoDo",IF(C58="ranch","Highlands Ranch",IF(C58="five","Five Points",IF(C58="stapleton","Stapleton",IF(C58="Cherry","Cherry Creek",IF(C58="dtc","DTC",IF(C58="Baker","Baker",IF(C58="Lakewood","Lakewood",IF(C58="Westminster","Westminster",IF(C58="lowery","Lowery",IF(C58="meadows","Park Meadows",IF(C58="larimer","Larimer Square",IF(C58="RiNo","RiNo",IF(C58="aurora","Aurora","")))))))))))))))))))))</f>
        <v>Capital Hill</v>
      </c>
      <c r="BG58" s="17">
        <v>39.736646999999998</v>
      </c>
      <c r="BH58" s="17">
        <v>-104.984549</v>
      </c>
      <c r="BI58" s="17" t="str">
        <f>CONCATENATE("[",BG58,",",BH58,"],")</f>
        <v>[39.736647,-104.984549],</v>
      </c>
      <c r="BJ58" s="17"/>
      <c r="BK58" s="17" t="str">
        <f>IF(BJ58&gt;0,"&lt;img src=@img/kidicon.png@&gt;","")</f>
        <v/>
      </c>
      <c r="BL58" s="7"/>
    </row>
    <row r="59" spans="2:64" ht="18.75" customHeight="1">
      <c r="B59" s="17" t="s">
        <v>182</v>
      </c>
      <c r="C59" s="17" t="s">
        <v>859</v>
      </c>
      <c r="D59" s="17"/>
      <c r="E59" s="17" t="s">
        <v>1105</v>
      </c>
      <c r="F59" s="17"/>
      <c r="G59" s="17" t="s">
        <v>588</v>
      </c>
      <c r="H59" s="17"/>
      <c r="I59" s="17"/>
      <c r="J59" s="17" t="s">
        <v>445</v>
      </c>
      <c r="K59" s="17" t="s">
        <v>447</v>
      </c>
      <c r="L59" s="17" t="s">
        <v>445</v>
      </c>
      <c r="M59" s="17" t="s">
        <v>447</v>
      </c>
      <c r="N59" s="17" t="s">
        <v>445</v>
      </c>
      <c r="O59" s="17" t="s">
        <v>447</v>
      </c>
      <c r="P59" s="17" t="s">
        <v>445</v>
      </c>
      <c r="Q59" s="17" t="s">
        <v>447</v>
      </c>
      <c r="R59" s="17" t="s">
        <v>445</v>
      </c>
      <c r="S59" s="17" t="s">
        <v>447</v>
      </c>
      <c r="T59" s="17"/>
      <c r="U59" s="17"/>
      <c r="V59" s="8" t="s">
        <v>387</v>
      </c>
      <c r="W59" s="17" t="str">
        <f>IF(H59&gt;0,H59/100,"")</f>
        <v/>
      </c>
      <c r="X59" s="17" t="str">
        <f>IF(I59&gt;0,I59/100,"")</f>
        <v/>
      </c>
      <c r="Y59" s="17">
        <f>IF(J59&gt;0,J59/100,"")</f>
        <v>15</v>
      </c>
      <c r="Z59" s="17">
        <f>IF(K59&gt;0,K59/100,"")</f>
        <v>18</v>
      </c>
      <c r="AA59" s="17">
        <f>IF(L59&gt;0,L59/100,"")</f>
        <v>15</v>
      </c>
      <c r="AB59" s="17">
        <f>IF(M59&gt;0,M59/100,"")</f>
        <v>18</v>
      </c>
      <c r="AC59" s="17">
        <f>IF(N59&gt;0,N59/100,"")</f>
        <v>15</v>
      </c>
      <c r="AD59" s="17">
        <f>IF(O59&gt;0,O59/100,"")</f>
        <v>18</v>
      </c>
      <c r="AE59" s="17">
        <f>IF(P59&gt;0,P59/100,"")</f>
        <v>15</v>
      </c>
      <c r="AF59" s="17">
        <f>IF(Q59&gt;0,Q59/100,"")</f>
        <v>18</v>
      </c>
      <c r="AG59" s="17">
        <f>IF(R59&gt;0,R59/100,"")</f>
        <v>15</v>
      </c>
      <c r="AH59" s="17">
        <f>IF(S59&gt;0,S59/100,"")</f>
        <v>18</v>
      </c>
      <c r="AI59" s="17" t="str">
        <f>IF(T59&gt;0,T59/100,"")</f>
        <v/>
      </c>
      <c r="AJ59" s="17" t="str">
        <f>IF(U59&gt;0,U59/100,"")</f>
        <v/>
      </c>
      <c r="AK59" s="17" t="str">
        <f>IF(H59&gt;0,CONCATENATE(IF(W59&lt;=12,W59,W59-12),IF(OR(W59&lt;12,W59=24),"am","pm"),"-",IF(X59&lt;=12,X59,X59-12),IF(OR(X59&lt;12,X59=24),"am","pm")),"")</f>
        <v/>
      </c>
      <c r="AL59" s="17" t="str">
        <f>IF(J59&gt;0,CONCATENATE(IF(Y59&lt;=12,Y59,Y59-12),IF(OR(Y59&lt;12,Y59=24),"am","pm"),"-",IF(Z59&lt;=12,Z59,Z59-12),IF(OR(Z59&lt;12,Z59=24),"am","pm")),"")</f>
        <v>3pm-6pm</v>
      </c>
      <c r="AM59" s="17" t="str">
        <f>IF(L59&gt;0,CONCATENATE(IF(AA59&lt;=12,AA59,AA59-12),IF(OR(AA59&lt;12,AA59=24),"am","pm"),"-",IF(AB59&lt;=12,AB59,AB59-12),IF(OR(AB59&lt;12,AB59=24),"am","pm")),"")</f>
        <v>3pm-6pm</v>
      </c>
      <c r="AN59" s="17" t="str">
        <f>IF(N59&gt;0,CONCATENATE(IF(AC59&lt;=12,AC59,AC59-12),IF(OR(AC59&lt;12,AC59=24),"am","pm"),"-",IF(AD59&lt;=12,AD59,AD59-12),IF(OR(AD59&lt;12,AD59=24),"am","pm")),"")</f>
        <v>3pm-6pm</v>
      </c>
      <c r="AO59" s="17" t="str">
        <f>IF(P59&gt;0,CONCATENATE(IF(AE59&lt;=12,AE59,AE59-12),IF(OR(AE59&lt;12,AE59=24),"am","pm"),"-",IF(AF59&lt;=12,AF59,AF59-12),IF(OR(AF59&lt;12,AF59=24),"am","pm")),"")</f>
        <v>3pm-6pm</v>
      </c>
      <c r="AP59" s="17" t="str">
        <f>IF(R59&gt;0,CONCATENATE(IF(AG59&lt;=12,AG59,AG59-12),IF(OR(AG59&lt;12,AG59=24),"am","pm"),"-",IF(AH59&lt;=12,AH59,AH59-12),IF(OR(AH59&lt;12,AH59=24),"am","pm")),"")</f>
        <v>3pm-6pm</v>
      </c>
      <c r="AQ59" s="17" t="str">
        <f>IF(T59&gt;0,CONCATENATE(IF(AI59&lt;=12,AI59,AI59-12),IF(OR(AI59&lt;12,AI59=24),"am","pm"),"-",IF(AJ59&lt;=12,AJ59,AJ59-12),IF(OR(AJ59&lt;12,AJ59=24),"am","pm")),"")</f>
        <v/>
      </c>
      <c r="AR59" s="17" t="s">
        <v>777</v>
      </c>
      <c r="AS59" s="17"/>
      <c r="AT59" s="17"/>
      <c r="AU59" s="17"/>
      <c r="AV59" s="4" t="s">
        <v>29</v>
      </c>
      <c r="AW59" s="4" t="s">
        <v>29</v>
      </c>
      <c r="AX59" s="16" t="str">
        <f>CONCATENATE("{
    'name': """,B59,""",
    'area': ","""",C59,""",",
"'hours': {
      'sunday-start':","""",H59,"""",", 'sunday-end':","""",I59,"""",", 'monday-start':","""",J59,"""",", 'monday-end':","""",K59,"""",", 'tuesday-start':","""",L59,"""",", 'tuesday-end':","""",M59,""", 'wednesday-start':","""",N59,""", 'wednesday-end':","""",O59,""", 'thursday-start':","""",P59,""", 'thursday-end':","""",Q59,""", 'friday-start':","""",R59,""", 'friday-end':","""",S59,""", 'saturday-start':","""",T59,""", 'saturday-end':","""",U59,"""","},","  'description': ","""",V59,"""",", 'link':","""",AR59,"""",", 'pricing':","""",E59,"""",",   'phone-number': ","""",F59,"""",", 'address': ","""",G59,"""",", 'other-amenities': [","'",AS59,"','",AT59,"','",AU59,"'","]",", 'has-drink':",AV59,", 'has-food':",AW59,"},")</f>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59" s="17" t="str">
        <f>IF(AS59&gt;0,"&lt;img src=@img/outdoor.png@&gt;","")</f>
        <v/>
      </c>
      <c r="AZ59" s="17" t="str">
        <f>IF(AT59&gt;0,"&lt;img src=@img/pets.png@&gt;","")</f>
        <v/>
      </c>
      <c r="BA59" s="17" t="str">
        <f>IF(AU59="hard","&lt;img src=@img/hard.png@&gt;",IF(AU59="medium","&lt;img src=@img/medium.png@&gt;",IF(AU59="easy","&lt;img src=@img/easy.png@&gt;","")))</f>
        <v/>
      </c>
      <c r="BB59" s="17" t="str">
        <f>IF(AV59="true","&lt;img src=@img/drinkicon.png@&gt;","")</f>
        <v>&lt;img src=@img/drinkicon.png@&gt;</v>
      </c>
      <c r="BC59" s="17" t="str">
        <f>IF(AW59="true","&lt;img src=@img/foodicon.png@&gt;","")</f>
        <v>&lt;img src=@img/foodicon.png@&gt;</v>
      </c>
      <c r="BD59" s="17" t="str">
        <f>CONCATENATE(AY59,AZ59,BA59,BB59,BC59,BK59)</f>
        <v>&lt;img src=@img/drinkicon.png@&gt;&lt;img src=@img/foodicon.png@&gt;</v>
      </c>
      <c r="BE59" s="17" t="str">
        <f>CONCATENATE(IF(AS59&gt;0,"outdoor ",""),IF(AT59&gt;0,"pet ",""),IF(AV59="true","drink ",""),IF(AW59="true","food ",""),AU59," ",E59," ",C59,IF(BJ59=TRUE," kid",""))</f>
        <v>drink food  med stapleton</v>
      </c>
      <c r="BF59" s="17" t="str">
        <f>IF(C59="highlands","Highlands",IF(C59="Washington","Washington Park",IF(C59="Downtown","Downtown",IF(C59="city","City Park",IF(C59="Uptown","Uptown",IF(C59="capital","Capital Hill",IF(C59="Ballpark","Ballpark",IF(C59="LoDo","LoDo",IF(C59="ranch","Highlands Ranch",IF(C59="five","Five Points",IF(C59="stapleton","Stapleton",IF(C59="Cherry","Cherry Creek",IF(C59="dtc","DTC",IF(C59="Baker","Baker",IF(C59="Lakewood","Lakewood",IF(C59="Westminster","Westminster",IF(C59="lowery","Lowery",IF(C59="meadows","Park Meadows",IF(C59="larimer","Larimer Square",IF(C59="RiNo","RiNo",IF(C59="aurora","Aurora","")))))))))))))))))))))</f>
        <v>Stapleton</v>
      </c>
      <c r="BG59" s="17">
        <v>39.753048</v>
      </c>
      <c r="BH59" s="17">
        <v>-104.877388</v>
      </c>
      <c r="BI59" s="17" t="str">
        <f>CONCATENATE("[",BG59,",",BH59,"],")</f>
        <v>[39.753048,-104.877388],</v>
      </c>
      <c r="BJ59" s="17"/>
      <c r="BK59" s="17" t="str">
        <f>IF(BJ59&gt;0,"&lt;img src=@img/kidicon.png@&gt;","")</f>
        <v/>
      </c>
      <c r="BL59" s="7"/>
    </row>
    <row r="60" spans="2:64" ht="18.75" customHeight="1">
      <c r="B60" s="17" t="s">
        <v>183</v>
      </c>
      <c r="C60" s="17" t="s">
        <v>276</v>
      </c>
      <c r="D60" s="17"/>
      <c r="E60" s="17" t="s">
        <v>1105</v>
      </c>
      <c r="F60" s="17"/>
      <c r="G60" s="17" t="s">
        <v>590</v>
      </c>
      <c r="H60" s="17"/>
      <c r="I60" s="17"/>
      <c r="J60" s="17" t="s">
        <v>455</v>
      </c>
      <c r="K60" s="17" t="s">
        <v>449</v>
      </c>
      <c r="L60" s="17" t="s">
        <v>455</v>
      </c>
      <c r="M60" s="17" t="s">
        <v>449</v>
      </c>
      <c r="N60" s="17" t="s">
        <v>455</v>
      </c>
      <c r="O60" s="17" t="s">
        <v>449</v>
      </c>
      <c r="P60" s="17" t="s">
        <v>455</v>
      </c>
      <c r="Q60" s="17" t="s">
        <v>449</v>
      </c>
      <c r="R60" s="17" t="s">
        <v>455</v>
      </c>
      <c r="S60" s="17" t="s">
        <v>449</v>
      </c>
      <c r="T60" s="17"/>
      <c r="U60" s="17"/>
      <c r="V60" s="8" t="s">
        <v>387</v>
      </c>
      <c r="W60" s="17" t="str">
        <f>IF(H60&gt;0,H60/100,"")</f>
        <v/>
      </c>
      <c r="X60" s="17" t="str">
        <f>IF(I60&gt;0,I60/100,"")</f>
        <v/>
      </c>
      <c r="Y60" s="17">
        <f>IF(J60&gt;0,J60/100,"")</f>
        <v>14</v>
      </c>
      <c r="Z60" s="17">
        <f>IF(K60&gt;0,K60/100,"")</f>
        <v>17</v>
      </c>
      <c r="AA60" s="17">
        <f>IF(L60&gt;0,L60/100,"")</f>
        <v>14</v>
      </c>
      <c r="AB60" s="17">
        <f>IF(M60&gt;0,M60/100,"")</f>
        <v>17</v>
      </c>
      <c r="AC60" s="17">
        <f>IF(N60&gt;0,N60/100,"")</f>
        <v>14</v>
      </c>
      <c r="AD60" s="17">
        <f>IF(O60&gt;0,O60/100,"")</f>
        <v>17</v>
      </c>
      <c r="AE60" s="17">
        <f>IF(P60&gt;0,P60/100,"")</f>
        <v>14</v>
      </c>
      <c r="AF60" s="17">
        <f>IF(Q60&gt;0,Q60/100,"")</f>
        <v>17</v>
      </c>
      <c r="AG60" s="17">
        <f>IF(R60&gt;0,R60/100,"")</f>
        <v>14</v>
      </c>
      <c r="AH60" s="17">
        <f>IF(S60&gt;0,S60/100,"")</f>
        <v>17</v>
      </c>
      <c r="AI60" s="17" t="str">
        <f>IF(T60&gt;0,T60/100,"")</f>
        <v/>
      </c>
      <c r="AJ60" s="17" t="str">
        <f>IF(U60&gt;0,U60/100,"")</f>
        <v/>
      </c>
      <c r="AK60" s="17" t="str">
        <f>IF(H60&gt;0,CONCATENATE(IF(W60&lt;=12,W60,W60-12),IF(OR(W60&lt;12,W60=24),"am","pm"),"-",IF(X60&lt;=12,X60,X60-12),IF(OR(X60&lt;12,X60=24),"am","pm")),"")</f>
        <v/>
      </c>
      <c r="AL60" s="17" t="str">
        <f>IF(J60&gt;0,CONCATENATE(IF(Y60&lt;=12,Y60,Y60-12),IF(OR(Y60&lt;12,Y60=24),"am","pm"),"-",IF(Z60&lt;=12,Z60,Z60-12),IF(OR(Z60&lt;12,Z60=24),"am","pm")),"")</f>
        <v>2pm-5pm</v>
      </c>
      <c r="AM60" s="17" t="str">
        <f>IF(L60&gt;0,CONCATENATE(IF(AA60&lt;=12,AA60,AA60-12),IF(OR(AA60&lt;12,AA60=24),"am","pm"),"-",IF(AB60&lt;=12,AB60,AB60-12),IF(OR(AB60&lt;12,AB60=24),"am","pm")),"")</f>
        <v>2pm-5pm</v>
      </c>
      <c r="AN60" s="17" t="str">
        <f>IF(N60&gt;0,CONCATENATE(IF(AC60&lt;=12,AC60,AC60-12),IF(OR(AC60&lt;12,AC60=24),"am","pm"),"-",IF(AD60&lt;=12,AD60,AD60-12),IF(OR(AD60&lt;12,AD60=24),"am","pm")),"")</f>
        <v>2pm-5pm</v>
      </c>
      <c r="AO60" s="17" t="str">
        <f>IF(P60&gt;0,CONCATENATE(IF(AE60&lt;=12,AE60,AE60-12),IF(OR(AE60&lt;12,AE60=24),"am","pm"),"-",IF(AF60&lt;=12,AF60,AF60-12),IF(OR(AF60&lt;12,AF60=24),"am","pm")),"")</f>
        <v>2pm-5pm</v>
      </c>
      <c r="AP60" s="17" t="str">
        <f>IF(R60&gt;0,CONCATENATE(IF(AG60&lt;=12,AG60,AG60-12),IF(OR(AG60&lt;12,AG60=24),"am","pm"),"-",IF(AH60&lt;=12,AH60,AH60-12),IF(OR(AH60&lt;12,AH60=24),"am","pm")),"")</f>
        <v>2pm-5pm</v>
      </c>
      <c r="AQ60" s="17" t="str">
        <f>IF(T60&gt;0,CONCATENATE(IF(AI60&lt;=12,AI60,AI60-12),IF(OR(AI60&lt;12,AI60=24),"am","pm"),"-",IF(AJ60&lt;=12,AJ60,AJ60-12),IF(OR(AJ60&lt;12,AJ60=24),"am","pm")),"")</f>
        <v/>
      </c>
      <c r="AR60" s="17" t="s">
        <v>777</v>
      </c>
      <c r="AS60" s="17" t="s">
        <v>442</v>
      </c>
      <c r="AT60" s="17"/>
      <c r="AU60" s="17"/>
      <c r="AV60" s="4" t="s">
        <v>29</v>
      </c>
      <c r="AW60" s="4" t="s">
        <v>29</v>
      </c>
      <c r="AX60" s="16" t="str">
        <f>CONCATENATE("{
    'name': """,B60,""",
    'area': ","""",C60,""",",
"'hours': {
      'sunday-start':","""",H60,"""",", 'sunday-end':","""",I60,"""",", 'monday-start':","""",J60,"""",", 'monday-end':","""",K60,"""",", 'tuesday-start':","""",L60,"""",", 'tuesday-end':","""",M60,""", 'wednesday-start':","""",N60,""", 'wednesday-end':","""",O60,""", 'thursday-start':","""",P60,""", 'thursday-end':","""",Q60,""", 'friday-start':","""",R60,""", 'friday-end':","""",S60,""", 'saturday-start':","""",T60,""", 'saturday-end':","""",U60,"""","},","  'description': ","""",V60,"""",", 'link':","""",AR60,"""",", 'pricing':","""",E60,"""",",   'phone-number': ","""",F60,"""",", 'address': ","""",G60,"""",", 'other-amenities': [","'",AS60,"','",AT60,"','",AU60,"'","]",", 'has-drink':",AV60,", 'has-food':",AW60,"},")</f>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60" s="17" t="str">
        <f>IF(AS60&gt;0,"&lt;img src=@img/outdoor.png@&gt;","")</f>
        <v>&lt;img src=@img/outdoor.png@&gt;</v>
      </c>
      <c r="AZ60" s="17" t="str">
        <f>IF(AT60&gt;0,"&lt;img src=@img/pets.png@&gt;","")</f>
        <v/>
      </c>
      <c r="BA60" s="17" t="str">
        <f>IF(AU60="hard","&lt;img src=@img/hard.png@&gt;",IF(AU60="medium","&lt;img src=@img/medium.png@&gt;",IF(AU60="easy","&lt;img src=@img/easy.png@&gt;","")))</f>
        <v/>
      </c>
      <c r="BB60" s="17" t="str">
        <f>IF(AV60="true","&lt;img src=@img/drinkicon.png@&gt;","")</f>
        <v>&lt;img src=@img/drinkicon.png@&gt;</v>
      </c>
      <c r="BC60" s="17" t="str">
        <f>IF(AW60="true","&lt;img src=@img/foodicon.png@&gt;","")</f>
        <v>&lt;img src=@img/foodicon.png@&gt;</v>
      </c>
      <c r="BD60" s="17" t="str">
        <f>CONCATENATE(AY60,AZ60,BA60,BB60,BC60,BK60)</f>
        <v>&lt;img src=@img/outdoor.png@&gt;&lt;img src=@img/drinkicon.png@&gt;&lt;img src=@img/foodicon.png@&gt;</v>
      </c>
      <c r="BE60" s="17" t="str">
        <f>CONCATENATE(IF(AS60&gt;0,"outdoor ",""),IF(AT60&gt;0,"pet ",""),IF(AV60="true","drink ",""),IF(AW60="true","food ",""),AU60," ",E60," ",C60,IF(BJ60=TRUE," kid",""))</f>
        <v>outdoor drink food  med RiNo</v>
      </c>
      <c r="BF60" s="17" t="str">
        <f>IF(C60="highlands","Highlands",IF(C60="Washington","Washington Park",IF(C60="Downtown","Downtown",IF(C60="city","City Park",IF(C60="Uptown","Uptown",IF(C60="capital","Capital Hill",IF(C60="Ballpark","Ballpark",IF(C60="LoDo","LoDo",IF(C60="ranch","Highlands Ranch",IF(C60="five","Five Points",IF(C60="stapleton","Stapleton",IF(C60="Cherry","Cherry Creek",IF(C60="dtc","DTC",IF(C60="Baker","Baker",IF(C60="Lakewood","Lakewood",IF(C60="Westminster","Westminster",IF(C60="lowery","Lowery",IF(C60="meadows","Park Meadows",IF(C60="larimer","Larimer Square",IF(C60="RiNo","RiNo",IF(C60="aurora","Aurora","")))))))))))))))))))))</f>
        <v>RiNo</v>
      </c>
      <c r="BG60" s="17">
        <v>39.768611</v>
      </c>
      <c r="BH60" s="17">
        <v>-104.979758</v>
      </c>
      <c r="BI60" s="17" t="str">
        <f>CONCATENATE("[",BG60,",",BH60,"],")</f>
        <v>[39.768611,-104.979758],</v>
      </c>
      <c r="BJ60" s="17"/>
      <c r="BK60" s="17" t="str">
        <f>IF(BJ60&gt;0,"&lt;img src=@img/kidicon.png@&gt;","")</f>
        <v/>
      </c>
      <c r="BL60" s="7"/>
    </row>
    <row r="61" spans="2:64" ht="18.75" customHeight="1">
      <c r="B61" s="17" t="s">
        <v>918</v>
      </c>
      <c r="C61" s="17" t="s">
        <v>859</v>
      </c>
      <c r="D61" s="17"/>
      <c r="E61" s="17" t="s">
        <v>1105</v>
      </c>
      <c r="F61" s="17"/>
      <c r="G61" s="16" t="s">
        <v>915</v>
      </c>
      <c r="H61" s="17">
        <v>1400</v>
      </c>
      <c r="I61" s="17">
        <v>1800</v>
      </c>
      <c r="J61" s="17">
        <v>1400</v>
      </c>
      <c r="K61" s="17">
        <v>1800</v>
      </c>
      <c r="L61" s="17">
        <v>1400</v>
      </c>
      <c r="M61" s="17">
        <v>1800</v>
      </c>
      <c r="N61" s="17">
        <v>1400</v>
      </c>
      <c r="O61" s="17">
        <v>1800</v>
      </c>
      <c r="P61" s="17">
        <v>1400</v>
      </c>
      <c r="Q61" s="17">
        <v>1800</v>
      </c>
      <c r="R61" s="17">
        <v>1400</v>
      </c>
      <c r="S61" s="17">
        <v>1800</v>
      </c>
      <c r="T61" s="17">
        <v>1400</v>
      </c>
      <c r="U61" s="17">
        <v>1800</v>
      </c>
      <c r="V61" s="8" t="s">
        <v>1033</v>
      </c>
      <c r="W61" s="17">
        <f>IF(H61&gt;0,H61/100,"")</f>
        <v>14</v>
      </c>
      <c r="X61" s="17">
        <f>IF(I61&gt;0,I61/100,"")</f>
        <v>18</v>
      </c>
      <c r="Y61" s="17">
        <f>IF(J61&gt;0,J61/100,"")</f>
        <v>14</v>
      </c>
      <c r="Z61" s="17">
        <f>IF(K61&gt;0,K61/100,"")</f>
        <v>18</v>
      </c>
      <c r="AA61" s="17">
        <f>IF(L61&gt;0,L61/100,"")</f>
        <v>14</v>
      </c>
      <c r="AB61" s="17">
        <f>IF(M61&gt;0,M61/100,"")</f>
        <v>18</v>
      </c>
      <c r="AC61" s="17">
        <f>IF(N61&gt;0,N61/100,"")</f>
        <v>14</v>
      </c>
      <c r="AD61" s="17">
        <f>IF(O61&gt;0,O61/100,"")</f>
        <v>18</v>
      </c>
      <c r="AE61" s="17">
        <f>IF(P61&gt;0,P61/100,"")</f>
        <v>14</v>
      </c>
      <c r="AF61" s="17">
        <f>IF(Q61&gt;0,Q61/100,"")</f>
        <v>18</v>
      </c>
      <c r="AG61" s="17">
        <f>IF(R61&gt;0,R61/100,"")</f>
        <v>14</v>
      </c>
      <c r="AH61" s="17">
        <f>IF(S61&gt;0,S61/100,"")</f>
        <v>18</v>
      </c>
      <c r="AI61" s="17">
        <f>IF(T61&gt;0,T61/100,"")</f>
        <v>14</v>
      </c>
      <c r="AJ61" s="17">
        <f>IF(U61&gt;0,U61/100,"")</f>
        <v>18</v>
      </c>
      <c r="AK61" s="17" t="str">
        <f>IF(H61&gt;0,CONCATENATE(IF(W61&lt;=12,W61,W61-12),IF(OR(W61&lt;12,W61=24),"am","pm"),"-",IF(X61&lt;=12,X61,X61-12),IF(OR(X61&lt;12,X61=24),"am","pm")),"")</f>
        <v>2pm-6pm</v>
      </c>
      <c r="AL61" s="17" t="str">
        <f>IF(J61&gt;0,CONCATENATE(IF(Y61&lt;=12,Y61,Y61-12),IF(OR(Y61&lt;12,Y61=24),"am","pm"),"-",IF(Z61&lt;=12,Z61,Z61-12),IF(OR(Z61&lt;12,Z61=24),"am","pm")),"")</f>
        <v>2pm-6pm</v>
      </c>
      <c r="AM61" s="17" t="str">
        <f>IF(L61&gt;0,CONCATENATE(IF(AA61&lt;=12,AA61,AA61-12),IF(OR(AA61&lt;12,AA61=24),"am","pm"),"-",IF(AB61&lt;=12,AB61,AB61-12),IF(OR(AB61&lt;12,AB61=24),"am","pm")),"")</f>
        <v>2pm-6pm</v>
      </c>
      <c r="AN61" s="17" t="str">
        <f>IF(N61&gt;0,CONCATENATE(IF(AC61&lt;=12,AC61,AC61-12),IF(OR(AC61&lt;12,AC61=24),"am","pm"),"-",IF(AD61&lt;=12,AD61,AD61-12),IF(OR(AD61&lt;12,AD61=24),"am","pm")),"")</f>
        <v>2pm-6pm</v>
      </c>
      <c r="AO61" s="17" t="str">
        <f>IF(P61&gt;0,CONCATENATE(IF(AE61&lt;=12,AE61,AE61-12),IF(OR(AE61&lt;12,AE61=24),"am","pm"),"-",IF(AF61&lt;=12,AF61,AF61-12),IF(OR(AF61&lt;12,AF61=24),"am","pm")),"")</f>
        <v>2pm-6pm</v>
      </c>
      <c r="AP61" s="17" t="str">
        <f>IF(R61&gt;0,CONCATENATE(IF(AG61&lt;=12,AG61,AG61-12),IF(OR(AG61&lt;12,AG61=24),"am","pm"),"-",IF(AH61&lt;=12,AH61,AH61-12),IF(OR(AH61&lt;12,AH61=24),"am","pm")),"")</f>
        <v>2pm-6pm</v>
      </c>
      <c r="AQ61" s="17" t="str">
        <f>IF(T61&gt;0,CONCATENATE(IF(AI61&lt;=12,AI61,AI61-12),IF(OR(AI61&lt;12,AI61=24),"am","pm"),"-",IF(AJ61&lt;=12,AJ61,AJ61-12),IF(OR(AJ61&lt;12,AJ61=24),"am","pm")),"")</f>
        <v>2pm-6pm</v>
      </c>
      <c r="AR61" s="17" t="s">
        <v>1032</v>
      </c>
      <c r="AS61" s="17"/>
      <c r="AT61" s="17"/>
      <c r="AU61" s="17"/>
      <c r="AV61" s="4" t="s">
        <v>29</v>
      </c>
      <c r="AW61" s="4" t="s">
        <v>29</v>
      </c>
      <c r="AX61" s="16" t="str">
        <f>CONCATENATE("{
    'name': """,B61,""",
    'area': ","""",C61,""",",
"'hours': {
      'sunday-start':","""",H61,"""",", 'sunday-end':","""",I61,"""",", 'monday-start':","""",J61,"""",", 'monday-end':","""",K61,"""",", 'tuesday-start':","""",L61,"""",", 'tuesday-end':","""",M61,""", 'wednesday-start':","""",N61,""", 'wednesday-end':","""",O61,""", 'thursday-start':","""",P61,""", 'thursday-end':","""",Q61,""", 'friday-start':","""",R61,""", 'friday-end':","""",S61,""", 'saturday-start':","""",T61,""", 'saturday-end':","""",U61,"""","},","  'description': ","""",V61,"""",", 'link':","""",AR61,"""",", 'pricing':","""",E61,"""",",   'phone-number': ","""",F61,"""",", 'address': ","""",G61,"""",", 'other-amenities': [","'",AS61,"','",AT61,"','",AU61,"'","]",", 'has-drink':",AV61,", 'has-food':",AW61,"},")</f>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61" s="17" t="str">
        <f>IF(AS61&gt;0,"&lt;img src=@img/outdoor.png@&gt;","")</f>
        <v/>
      </c>
      <c r="AZ61" s="17" t="str">
        <f>IF(AT61&gt;0,"&lt;img src=@img/pets.png@&gt;","")</f>
        <v/>
      </c>
      <c r="BA61" s="17" t="str">
        <f>IF(AU61="hard","&lt;img src=@img/hard.png@&gt;",IF(AU61="medium","&lt;img src=@img/medium.png@&gt;",IF(AU61="easy","&lt;img src=@img/easy.png@&gt;","")))</f>
        <v/>
      </c>
      <c r="BB61" s="17" t="str">
        <f>IF(AV61="true","&lt;img src=@img/drinkicon.png@&gt;","")</f>
        <v>&lt;img src=@img/drinkicon.png@&gt;</v>
      </c>
      <c r="BC61" s="17" t="str">
        <f>IF(AW61="true","&lt;img src=@img/foodicon.png@&gt;","")</f>
        <v>&lt;img src=@img/foodicon.png@&gt;</v>
      </c>
      <c r="BD61" s="17" t="str">
        <f>CONCATENATE(AY61,AZ61,BA61,BB61,BC61,BK61)</f>
        <v>&lt;img src=@img/drinkicon.png@&gt;&lt;img src=@img/foodicon.png@&gt;</v>
      </c>
      <c r="BE61" s="17" t="str">
        <f>CONCATENATE(IF(AS61&gt;0,"outdoor ",""),IF(AT61&gt;0,"pet ",""),IF(AV61="true","drink ",""),IF(AW61="true","food ",""),AU61," ",E61," ",C61,IF(BJ61=TRUE," kid",""))</f>
        <v>drink food  med stapleton</v>
      </c>
      <c r="BF61" s="17" t="str">
        <f>IF(C61="highlands","Highlands",IF(C61="Washington","Washington Park",IF(C61="Downtown","Downtown",IF(C61="city","City Park",IF(C61="Uptown","Uptown",IF(C61="capital","Capital Hill",IF(C61="Ballpark","Ballpark",IF(C61="LoDo","LoDo",IF(C61="ranch","Highlands Ranch",IF(C61="five","Five Points",IF(C61="stapleton","Stapleton",IF(C61="Cherry","Cherry Creek",IF(C61="dtc","DTC",IF(C61="Baker","Baker",IF(C61="Lakewood","Lakewood",IF(C61="Westminster","Westminster",IF(C61="lowery","Lowery",IF(C61="meadows","Park Meadows",IF(C61="larimer","Larimer Square",IF(C61="RiNo","RiNo",IF(C61="aurora","Aurora","")))))))))))))))))))))</f>
        <v>Stapleton</v>
      </c>
      <c r="BG61" s="17">
        <v>39.75929</v>
      </c>
      <c r="BH61" s="17">
        <v>-104.868493</v>
      </c>
      <c r="BI61" s="17" t="str">
        <f>CONCATENATE("[",BG61,",",BH61,"],")</f>
        <v>[39.75929,-104.868493],</v>
      </c>
      <c r="BJ61" s="17"/>
      <c r="BK61" s="17" t="str">
        <f>IF(BJ61&gt;0,"&lt;img src=@img/kidicon.png@&gt;","")</f>
        <v/>
      </c>
      <c r="BL61" s="17"/>
    </row>
    <row r="62" spans="2:64" ht="18.75" customHeight="1">
      <c r="B62" s="8" t="s">
        <v>184</v>
      </c>
      <c r="C62" s="8" t="s">
        <v>309</v>
      </c>
      <c r="D62" s="8"/>
      <c r="E62" s="17" t="s">
        <v>1105</v>
      </c>
      <c r="F62" s="8"/>
      <c r="G62" s="17" t="s">
        <v>591</v>
      </c>
      <c r="H62" s="8"/>
      <c r="I62" s="8"/>
      <c r="J62" s="8" t="s">
        <v>452</v>
      </c>
      <c r="K62" s="8" t="s">
        <v>446</v>
      </c>
      <c r="L62" s="8" t="s">
        <v>452</v>
      </c>
      <c r="M62" s="8" t="s">
        <v>446</v>
      </c>
      <c r="N62" s="8" t="s">
        <v>452</v>
      </c>
      <c r="O62" s="8" t="s">
        <v>446</v>
      </c>
      <c r="P62" s="8" t="s">
        <v>452</v>
      </c>
      <c r="Q62" s="8" t="s">
        <v>446</v>
      </c>
      <c r="R62" s="8" t="s">
        <v>452</v>
      </c>
      <c r="S62" s="8" t="s">
        <v>446</v>
      </c>
      <c r="T62" s="8"/>
      <c r="U62" s="8"/>
      <c r="V62" s="8" t="s">
        <v>388</v>
      </c>
      <c r="W62" s="17" t="str">
        <f>IF(H62&gt;0,H62/100,"")</f>
        <v/>
      </c>
      <c r="X62" s="17" t="str">
        <f>IF(I62&gt;0,I62/100,"")</f>
        <v/>
      </c>
      <c r="Y62" s="17">
        <f>IF(J62&gt;0,J62/100,"")</f>
        <v>16</v>
      </c>
      <c r="Z62" s="17">
        <f>IF(K62&gt;0,K62/100,"")</f>
        <v>18.3</v>
      </c>
      <c r="AA62" s="17">
        <f>IF(L62&gt;0,L62/100,"")</f>
        <v>16</v>
      </c>
      <c r="AB62" s="17">
        <f>IF(M62&gt;0,M62/100,"")</f>
        <v>18.3</v>
      </c>
      <c r="AC62" s="17">
        <f>IF(N62&gt;0,N62/100,"")</f>
        <v>16</v>
      </c>
      <c r="AD62" s="17">
        <f>IF(O62&gt;0,O62/100,"")</f>
        <v>18.3</v>
      </c>
      <c r="AE62" s="17">
        <f>IF(P62&gt;0,P62/100,"")</f>
        <v>16</v>
      </c>
      <c r="AF62" s="17">
        <f>IF(Q62&gt;0,Q62/100,"")</f>
        <v>18.3</v>
      </c>
      <c r="AG62" s="17">
        <f>IF(R62&gt;0,R62/100,"")</f>
        <v>16</v>
      </c>
      <c r="AH62" s="17">
        <f>IF(S62&gt;0,S62/100,"")</f>
        <v>18.3</v>
      </c>
      <c r="AI62" s="17" t="str">
        <f>IF(T62&gt;0,T62/100,"")</f>
        <v/>
      </c>
      <c r="AJ62" s="17" t="str">
        <f>IF(U62&gt;0,U62/100,"")</f>
        <v/>
      </c>
      <c r="AK62" s="17" t="str">
        <f>IF(H62&gt;0,CONCATENATE(IF(W62&lt;=12,W62,W62-12),IF(OR(W62&lt;12,W62=24),"am","pm"),"-",IF(X62&lt;=12,X62,X62-12),IF(OR(X62&lt;12,X62=24),"am","pm")),"")</f>
        <v/>
      </c>
      <c r="AL62" s="17" t="str">
        <f>IF(J62&gt;0,CONCATENATE(IF(Y62&lt;=12,Y62,Y62-12),IF(OR(Y62&lt;12,Y62=24),"am","pm"),"-",IF(Z62&lt;=12,Z62,Z62-12),IF(OR(Z62&lt;12,Z62=24),"am","pm")),"")</f>
        <v>4pm-6.3pm</v>
      </c>
      <c r="AM62" s="17" t="str">
        <f>IF(L62&gt;0,CONCATENATE(IF(AA62&lt;=12,AA62,AA62-12),IF(OR(AA62&lt;12,AA62=24),"am","pm"),"-",IF(AB62&lt;=12,AB62,AB62-12),IF(OR(AB62&lt;12,AB62=24),"am","pm")),"")</f>
        <v>4pm-6.3pm</v>
      </c>
      <c r="AN62" s="17" t="str">
        <f>IF(N62&gt;0,CONCATENATE(IF(AC62&lt;=12,AC62,AC62-12),IF(OR(AC62&lt;12,AC62=24),"am","pm"),"-",IF(AD62&lt;=12,AD62,AD62-12),IF(OR(AD62&lt;12,AD62=24),"am","pm")),"")</f>
        <v>4pm-6.3pm</v>
      </c>
      <c r="AO62" s="17" t="str">
        <f>IF(P62&gt;0,CONCATENATE(IF(AE62&lt;=12,AE62,AE62-12),IF(OR(AE62&lt;12,AE62=24),"am","pm"),"-",IF(AF62&lt;=12,AF62,AF62-12),IF(OR(AF62&lt;12,AF62=24),"am","pm")),"")</f>
        <v>4pm-6.3pm</v>
      </c>
      <c r="AP62" s="17" t="str">
        <f>IF(R62&gt;0,CONCATENATE(IF(AG62&lt;=12,AG62,AG62-12),IF(OR(AG62&lt;12,AG62=24),"am","pm"),"-",IF(AH62&lt;=12,AH62,AH62-12),IF(OR(AH62&lt;12,AH62=24),"am","pm")),"")</f>
        <v>4pm-6.3pm</v>
      </c>
      <c r="AQ62" s="17" t="str">
        <f>IF(T62&gt;0,CONCATENATE(IF(AI62&lt;=12,AI62,AI62-12),IF(OR(AI62&lt;12,AI62=24),"am","pm"),"-",IF(AJ62&lt;=12,AJ62,AJ62-12),IF(OR(AJ62&lt;12,AJ62=24),"am","pm")),"")</f>
        <v/>
      </c>
      <c r="AR62" s="8" t="s">
        <v>778</v>
      </c>
      <c r="AS62" s="8"/>
      <c r="AT62" s="8"/>
      <c r="AU62" s="8"/>
      <c r="AV62" s="11" t="s">
        <v>29</v>
      </c>
      <c r="AW62" s="11" t="s">
        <v>29</v>
      </c>
      <c r="AX62" s="16" t="str">
        <f>CONCATENATE("{
    'name': """,B62,""",
    'area': ","""",C62,""",",
"'hours': {
      'sunday-start':","""",H62,"""",", 'sunday-end':","""",I62,"""",", 'monday-start':","""",J62,"""",", 'monday-end':","""",K62,"""",", 'tuesday-start':","""",L62,"""",", 'tuesday-end':","""",M62,""", 'wednesday-start':","""",N62,""", 'wednesday-end':","""",O62,""", 'thursday-start':","""",P62,""", 'thursday-end':","""",Q62,""", 'friday-start':","""",R62,""", 'friday-end':","""",S62,""", 'saturday-start':","""",T62,""", 'saturday-end':","""",U62,"""","},","  'description': ","""",V62,"""",", 'link':","""",AR62,"""",", 'pricing':","""",E62,"""",",   'phone-number': ","""",F62,"""",", 'address': ","""",G62,"""",", 'other-amenities': [","'",AS62,"','",AT62,"','",AU62,"'","]",", 'has-drink':",AV62,", 'has-food':",AW62,"},")</f>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2" s="17" t="str">
        <f>IF(AS62&gt;0,"&lt;img src=@img/outdoor.png@&gt;","")</f>
        <v/>
      </c>
      <c r="AZ62" s="17" t="str">
        <f>IF(AT62&gt;0,"&lt;img src=@img/pets.png@&gt;","")</f>
        <v/>
      </c>
      <c r="BA62" s="17" t="str">
        <f>IF(AU62="hard","&lt;img src=@img/hard.png@&gt;",IF(AU62="medium","&lt;img src=@img/medium.png@&gt;",IF(AU62="easy","&lt;img src=@img/easy.png@&gt;","")))</f>
        <v/>
      </c>
      <c r="BB62" s="17" t="str">
        <f>IF(AV62="true","&lt;img src=@img/drinkicon.png@&gt;","")</f>
        <v>&lt;img src=@img/drinkicon.png@&gt;</v>
      </c>
      <c r="BC62" s="17" t="str">
        <f>IF(AW62="true","&lt;img src=@img/foodicon.png@&gt;","")</f>
        <v>&lt;img src=@img/foodicon.png@&gt;</v>
      </c>
      <c r="BD62" s="17" t="str">
        <f>CONCATENATE(AY62,AZ62,BA62,BB62,BC62,BK62)</f>
        <v>&lt;img src=@img/drinkicon.png@&gt;&lt;img src=@img/foodicon.png@&gt;</v>
      </c>
      <c r="BE62" s="17" t="str">
        <f>CONCATENATE(IF(AS62&gt;0,"outdoor ",""),IF(AT62&gt;0,"pet ",""),IF(AV62="true","drink ",""),IF(AW62="true","food ",""),AU62," ",E62," ",C62,IF(BJ62=TRUE," kid",""))</f>
        <v>drink food  med Downtown</v>
      </c>
      <c r="BF62" s="17" t="str">
        <f>IF(C62="highlands","Highlands",IF(C62="Washington","Washington Park",IF(C62="Downtown","Downtown",IF(C62="city","City Park",IF(C62="Uptown","Uptown",IF(C62="capital","Capital Hill",IF(C62="Ballpark","Ballpark",IF(C62="LoDo","LoDo",IF(C62="ranch","Highlands Ranch",IF(C62="five","Five Points",IF(C62="stapleton","Stapleton",IF(C62="Cherry","Cherry Creek",IF(C62="dtc","DTC",IF(C62="Baker","Baker",IF(C62="Lakewood","Lakewood",IF(C62="Westminster","Westminster",IF(C62="lowery","Lowery",IF(C62="meadows","Park Meadows",IF(C62="larimer","Larimer Square",IF(C62="RiNo","RiNo",IF(C62="aurora","Aurora","")))))))))))))))))))))</f>
        <v>Downtown</v>
      </c>
      <c r="BG62" s="17">
        <v>39.745508999999998</v>
      </c>
      <c r="BH62" s="17">
        <v>-104.997207</v>
      </c>
      <c r="BI62" s="17" t="str">
        <f>CONCATENATE("[",BG62,",",BH62,"],")</f>
        <v>[39.745509,-104.997207],</v>
      </c>
      <c r="BJ62" s="17"/>
      <c r="BK62" s="17" t="str">
        <f>IF(BJ62&gt;0,"&lt;img src=@img/kidicon.png@&gt;","")</f>
        <v/>
      </c>
      <c r="BL62" s="7"/>
    </row>
    <row r="63" spans="2:64" ht="18.75" customHeight="1">
      <c r="B63" s="17" t="s">
        <v>256</v>
      </c>
      <c r="C63" s="17" t="s">
        <v>276</v>
      </c>
      <c r="D63" s="17"/>
      <c r="E63" s="17" t="s">
        <v>1105</v>
      </c>
      <c r="F63" s="17"/>
      <c r="G63" s="17" t="s">
        <v>430</v>
      </c>
      <c r="H63" s="17" t="s">
        <v>451</v>
      </c>
      <c r="I63" s="17" t="s">
        <v>458</v>
      </c>
      <c r="J63" s="17" t="s">
        <v>445</v>
      </c>
      <c r="K63" s="17" t="s">
        <v>447</v>
      </c>
      <c r="L63" s="17" t="s">
        <v>445</v>
      </c>
      <c r="M63" s="17" t="s">
        <v>447</v>
      </c>
      <c r="N63" s="17" t="s">
        <v>445</v>
      </c>
      <c r="O63" s="17" t="s">
        <v>447</v>
      </c>
      <c r="P63" s="17" t="s">
        <v>445</v>
      </c>
      <c r="Q63" s="17" t="s">
        <v>447</v>
      </c>
      <c r="R63" s="17" t="s">
        <v>445</v>
      </c>
      <c r="S63" s="17" t="s">
        <v>447</v>
      </c>
      <c r="T63" s="17" t="s">
        <v>451</v>
      </c>
      <c r="U63" s="17" t="s">
        <v>455</v>
      </c>
      <c r="V63" s="8" t="s">
        <v>1096</v>
      </c>
      <c r="W63" s="17">
        <f>IF(H63&gt;0,H63/100,"")</f>
        <v>11</v>
      </c>
      <c r="X63" s="17">
        <f>IF(I63&gt;0,I63/100,"")</f>
        <v>23</v>
      </c>
      <c r="Y63" s="17">
        <f>IF(J63&gt;0,J63/100,"")</f>
        <v>15</v>
      </c>
      <c r="Z63" s="17">
        <f>IF(K63&gt;0,K63/100,"")</f>
        <v>18</v>
      </c>
      <c r="AA63" s="17">
        <f>IF(L63&gt;0,L63/100,"")</f>
        <v>15</v>
      </c>
      <c r="AB63" s="17">
        <f>IF(M63&gt;0,M63/100,"")</f>
        <v>18</v>
      </c>
      <c r="AC63" s="17">
        <f>IF(N63&gt;0,N63/100,"")</f>
        <v>15</v>
      </c>
      <c r="AD63" s="17">
        <f>IF(O63&gt;0,O63/100,"")</f>
        <v>18</v>
      </c>
      <c r="AE63" s="17">
        <f>IF(P63&gt;0,P63/100,"")</f>
        <v>15</v>
      </c>
      <c r="AF63" s="17">
        <f>IF(Q63&gt;0,Q63/100,"")</f>
        <v>18</v>
      </c>
      <c r="AG63" s="17">
        <f>IF(R63&gt;0,R63/100,"")</f>
        <v>15</v>
      </c>
      <c r="AH63" s="17">
        <f>IF(S63&gt;0,S63/100,"")</f>
        <v>18</v>
      </c>
      <c r="AI63" s="17">
        <f>IF(T63&gt;0,T63/100,"")</f>
        <v>11</v>
      </c>
      <c r="AJ63" s="17">
        <f>IF(U63&gt;0,U63/100,"")</f>
        <v>14</v>
      </c>
      <c r="AK63" s="17" t="str">
        <f>IF(H63&gt;0,CONCATENATE(IF(W63&lt;=12,W63,W63-12),IF(OR(W63&lt;12,W63=24),"am","pm"),"-",IF(X63&lt;=12,X63,X63-12),IF(OR(X63&lt;12,X63=24),"am","pm")),"")</f>
        <v>11am-11pm</v>
      </c>
      <c r="AL63" s="17" t="str">
        <f>IF(J63&gt;0,CONCATENATE(IF(Y63&lt;=12,Y63,Y63-12),IF(OR(Y63&lt;12,Y63=24),"am","pm"),"-",IF(Z63&lt;=12,Z63,Z63-12),IF(OR(Z63&lt;12,Z63=24),"am","pm")),"")</f>
        <v>3pm-6pm</v>
      </c>
      <c r="AM63" s="17" t="str">
        <f>IF(L63&gt;0,CONCATENATE(IF(AA63&lt;=12,AA63,AA63-12),IF(OR(AA63&lt;12,AA63=24),"am","pm"),"-",IF(AB63&lt;=12,AB63,AB63-12),IF(OR(AB63&lt;12,AB63=24),"am","pm")),"")</f>
        <v>3pm-6pm</v>
      </c>
      <c r="AN63" s="17" t="str">
        <f>IF(N63&gt;0,CONCATENATE(IF(AC63&lt;=12,AC63,AC63-12),IF(OR(AC63&lt;12,AC63=24),"am","pm"),"-",IF(AD63&lt;=12,AD63,AD63-12),IF(OR(AD63&lt;12,AD63=24),"am","pm")),"")</f>
        <v>3pm-6pm</v>
      </c>
      <c r="AO63" s="17" t="str">
        <f>IF(P63&gt;0,CONCATENATE(IF(AE63&lt;=12,AE63,AE63-12),IF(OR(AE63&lt;12,AE63=24),"am","pm"),"-",IF(AF63&lt;=12,AF63,AF63-12),IF(OR(AF63&lt;12,AF63=24),"am","pm")),"")</f>
        <v>3pm-6pm</v>
      </c>
      <c r="AP63" s="17" t="str">
        <f>IF(R63&gt;0,CONCATENATE(IF(AG63&lt;=12,AG63,AG63-12),IF(OR(AG63&lt;12,AG63=24),"am","pm"),"-",IF(AH63&lt;=12,AH63,AH63-12),IF(OR(AH63&lt;12,AH63=24),"am","pm")),"")</f>
        <v>3pm-6pm</v>
      </c>
      <c r="AQ63" s="17" t="str">
        <f>IF(T63&gt;0,CONCATENATE(IF(AI63&lt;=12,AI63,AI63-12),IF(OR(AI63&lt;12,AI63=24),"am","pm"),"-",IF(AJ63&lt;=12,AJ63,AJ63-12),IF(OR(AJ63&lt;12,AJ63=24),"am","pm")),"")</f>
        <v>11am-2pm</v>
      </c>
      <c r="AR63" s="17" t="s">
        <v>842</v>
      </c>
      <c r="AS63" s="17" t="s">
        <v>442</v>
      </c>
      <c r="AT63" s="17"/>
      <c r="AU63" s="17"/>
      <c r="AV63" s="17" t="s">
        <v>29</v>
      </c>
      <c r="AW63" s="17" t="s">
        <v>29</v>
      </c>
      <c r="AX63" s="16" t="str">
        <f>CONCATENATE("{
    'name': """,B63,""",
    'area': ","""",C63,""",",
"'hours': {
      'sunday-start':","""",H63,"""",", 'sunday-end':","""",I63,"""",", 'monday-start':","""",J63,"""",", 'monday-end':","""",K63,"""",", 'tuesday-start':","""",L63,"""",", 'tuesday-end':","""",M63,""", 'wednesday-start':","""",N63,""", 'wednesday-end':","""",O63,""", 'thursday-start':","""",P63,""", 'thursday-end':","""",Q63,""", 'friday-start':","""",R63,""", 'friday-end':","""",S63,""", 'saturday-start':","""",T63,""", 'saturday-end':","""",U63,"""","},","  'description': ","""",V63,"""",", 'link':","""",AR63,"""",", 'pricing':","""",E63,"""",",   'phone-number': ","""",F63,"""",", 'address': ","""",G63,"""",", 'other-amenities': [","'",AS63,"','",AT63,"','",AU63,"'","]",", 'has-drink':",AV63,", 'has-food':",AW63,"},")</f>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3" s="17" t="str">
        <f>IF(AS63&gt;0,"&lt;img src=@img/outdoor.png@&gt;","")</f>
        <v>&lt;img src=@img/outdoor.png@&gt;</v>
      </c>
      <c r="AZ63" s="17" t="str">
        <f>IF(AT63&gt;0,"&lt;img src=@img/pets.png@&gt;","")</f>
        <v/>
      </c>
      <c r="BA63" s="17" t="str">
        <f>IF(AU63="hard","&lt;img src=@img/hard.png@&gt;",IF(AU63="medium","&lt;img src=@img/medium.png@&gt;",IF(AU63="easy","&lt;img src=@img/easy.png@&gt;","")))</f>
        <v/>
      </c>
      <c r="BB63" s="17" t="str">
        <f>IF(AV63="true","&lt;img src=@img/drinkicon.png@&gt;","")</f>
        <v>&lt;img src=@img/drinkicon.png@&gt;</v>
      </c>
      <c r="BC63" s="17" t="str">
        <f>IF(AW63="true","&lt;img src=@img/foodicon.png@&gt;","")</f>
        <v>&lt;img src=@img/foodicon.png@&gt;</v>
      </c>
      <c r="BD63" s="17" t="str">
        <f>CONCATENATE(AY63,AZ63,BA63,BB63,BC63,BK63)</f>
        <v>&lt;img src=@img/outdoor.png@&gt;&lt;img src=@img/drinkicon.png@&gt;&lt;img src=@img/foodicon.png@&gt;</v>
      </c>
      <c r="BE63" s="17" t="str">
        <f>CONCATENATE(IF(AS63&gt;0,"outdoor ",""),IF(AT63&gt;0,"pet ",""),IF(AV63="true","drink ",""),IF(AW63="true","food ",""),AU63," ",E63," ",C63,IF(BJ63=TRUE," kid",""))</f>
        <v>outdoor drink food  med RiNo</v>
      </c>
      <c r="BF63" s="17" t="str">
        <f>IF(C63="highlands","Highlands",IF(C63="Washington","Washington Park",IF(C63="Downtown","Downtown",IF(C63="city","City Park",IF(C63="Uptown","Uptown",IF(C63="capital","Capital Hill",IF(C63="Ballpark","Ballpark",IF(C63="LoDo","LoDo",IF(C63="ranch","Highlands Ranch",IF(C63="five","Five Points",IF(C63="stapleton","Stapleton",IF(C63="Cherry","Cherry Creek",IF(C63="dtc","DTC",IF(C63="Baker","Baker",IF(C63="Lakewood","Lakewood",IF(C63="Westminster","Westminster",IF(C63="lowery","Lowery",IF(C63="meadows","Park Meadows",IF(C63="larimer","Larimer Square",IF(C63="RiNo","RiNo",IF(C63="aurora","Aurora","")))))))))))))))))))))</f>
        <v>RiNo</v>
      </c>
      <c r="BG63" s="17">
        <v>39.770651000000001</v>
      </c>
      <c r="BH63" s="17">
        <v>-104.99518</v>
      </c>
      <c r="BI63" s="17" t="str">
        <f>CONCATENATE("[",BG63,",",BH63,"],")</f>
        <v>[39.770651,-104.99518],</v>
      </c>
      <c r="BJ63" s="17"/>
      <c r="BK63" s="17" t="str">
        <f>IF(BJ63&gt;0,"&lt;img src=@img/kidicon.png@&gt;","")</f>
        <v/>
      </c>
      <c r="BL63" s="7"/>
    </row>
    <row r="64" spans="2:64" ht="18.75" customHeight="1">
      <c r="B64" t="s">
        <v>185</v>
      </c>
      <c r="C64" t="s">
        <v>656</v>
      </c>
      <c r="E64" s="17" t="s">
        <v>1105</v>
      </c>
      <c r="G64" s="17" t="s">
        <v>592</v>
      </c>
      <c r="J64" t="s">
        <v>452</v>
      </c>
      <c r="K64" t="s">
        <v>448</v>
      </c>
      <c r="L64" t="s">
        <v>452</v>
      </c>
      <c r="M64" t="s">
        <v>448</v>
      </c>
      <c r="N64" t="s">
        <v>452</v>
      </c>
      <c r="O64" t="s">
        <v>448</v>
      </c>
      <c r="P64" t="s">
        <v>452</v>
      </c>
      <c r="Q64" t="s">
        <v>448</v>
      </c>
      <c r="R64" t="s">
        <v>452</v>
      </c>
      <c r="S64" t="s">
        <v>448</v>
      </c>
      <c r="V64" s="8" t="s">
        <v>389</v>
      </c>
      <c r="W64" s="17" t="str">
        <f>IF(H64&gt;0,H64/100,"")</f>
        <v/>
      </c>
      <c r="X64" s="17" t="str">
        <f>IF(I64&gt;0,I64/100,"")</f>
        <v/>
      </c>
      <c r="Y64" s="17">
        <f>IF(J64&gt;0,J64/100,"")</f>
        <v>16</v>
      </c>
      <c r="Z64" s="17">
        <f>IF(K64&gt;0,K64/100,"")</f>
        <v>19</v>
      </c>
      <c r="AA64" s="17">
        <f>IF(L64&gt;0,L64/100,"")</f>
        <v>16</v>
      </c>
      <c r="AB64" s="17">
        <f>IF(M64&gt;0,M64/100,"")</f>
        <v>19</v>
      </c>
      <c r="AC64" s="17">
        <f>IF(N64&gt;0,N64/100,"")</f>
        <v>16</v>
      </c>
      <c r="AD64" s="17">
        <f>IF(O64&gt;0,O64/100,"")</f>
        <v>19</v>
      </c>
      <c r="AE64" s="17">
        <f>IF(P64&gt;0,P64/100,"")</f>
        <v>16</v>
      </c>
      <c r="AF64" s="17">
        <f>IF(Q64&gt;0,Q64/100,"")</f>
        <v>19</v>
      </c>
      <c r="AG64" s="17">
        <f>IF(R64&gt;0,R64/100,"")</f>
        <v>16</v>
      </c>
      <c r="AH64" s="17">
        <f>IF(S64&gt;0,S64/100,"")</f>
        <v>19</v>
      </c>
      <c r="AI64" s="17" t="str">
        <f>IF(T64&gt;0,T64/100,"")</f>
        <v/>
      </c>
      <c r="AJ64" s="17" t="str">
        <f>IF(U64&gt;0,U64/100,"")</f>
        <v/>
      </c>
      <c r="AK64" s="17" t="str">
        <f>IF(H64&gt;0,CONCATENATE(IF(W64&lt;=12,W64,W64-12),IF(OR(W64&lt;12,W64=24),"am","pm"),"-",IF(X64&lt;=12,X64,X64-12),IF(OR(X64&lt;12,X64=24),"am","pm")),"")</f>
        <v/>
      </c>
      <c r="AL64" s="17" t="str">
        <f>IF(J64&gt;0,CONCATENATE(IF(Y64&lt;=12,Y64,Y64-12),IF(OR(Y64&lt;12,Y64=24),"am","pm"),"-",IF(Z64&lt;=12,Z64,Z64-12),IF(OR(Z64&lt;12,Z64=24),"am","pm")),"")</f>
        <v>4pm-7pm</v>
      </c>
      <c r="AM64" s="17" t="str">
        <f>IF(L64&gt;0,CONCATENATE(IF(AA64&lt;=12,AA64,AA64-12),IF(OR(AA64&lt;12,AA64=24),"am","pm"),"-",IF(AB64&lt;=12,AB64,AB64-12),IF(OR(AB64&lt;12,AB64=24),"am","pm")),"")</f>
        <v>4pm-7pm</v>
      </c>
      <c r="AN64" s="17" t="str">
        <f>IF(N64&gt;0,CONCATENATE(IF(AC64&lt;=12,AC64,AC64-12),IF(OR(AC64&lt;12,AC64=24),"am","pm"),"-",IF(AD64&lt;=12,AD64,AD64-12),IF(OR(AD64&lt;12,AD64=24),"am","pm")),"")</f>
        <v>4pm-7pm</v>
      </c>
      <c r="AO64" s="17" t="str">
        <f>IF(P64&gt;0,CONCATENATE(IF(AE64&lt;=12,AE64,AE64-12),IF(OR(AE64&lt;12,AE64=24),"am","pm"),"-",IF(AF64&lt;=12,AF64,AF64-12),IF(OR(AF64&lt;12,AF64=24),"am","pm")),"")</f>
        <v>4pm-7pm</v>
      </c>
      <c r="AP64" s="17" t="str">
        <f>IF(R64&gt;0,CONCATENATE(IF(AG64&lt;=12,AG64,AG64-12),IF(OR(AG64&lt;12,AG64=24),"am","pm"),"-",IF(AH64&lt;=12,AH64,AH64-12),IF(OR(AH64&lt;12,AH64=24),"am","pm")),"")</f>
        <v>4pm-7pm</v>
      </c>
      <c r="AQ64" s="17" t="str">
        <f>IF(T64&gt;0,CONCATENATE(IF(AI64&lt;=12,AI64,AI64-12),IF(OR(AI64&lt;12,AI64=24),"am","pm"),"-",IF(AJ64&lt;=12,AJ64,AJ64-12),IF(OR(AJ64&lt;12,AJ64=24),"am","pm")),"")</f>
        <v/>
      </c>
      <c r="AR64" s="1" t="s">
        <v>779</v>
      </c>
      <c r="AV64" s="4" t="s">
        <v>29</v>
      </c>
      <c r="AW64" s="4" t="s">
        <v>29</v>
      </c>
      <c r="AX64" s="16" t="str">
        <f>CONCATENATE("{
    'name': """,B64,""",
    'area': ","""",C64,""",",
"'hours': {
      'sunday-start':","""",H64,"""",", 'sunday-end':","""",I64,"""",", 'monday-start':","""",J64,"""",", 'monday-end':","""",K64,"""",", 'tuesday-start':","""",L64,"""",", 'tuesday-end':","""",M64,""", 'wednesday-start':","""",N64,""", 'wednesday-end':","""",O64,""", 'thursday-start':","""",P64,""", 'thursday-end':","""",Q64,""", 'friday-start':","""",R64,""", 'friday-end':","""",S64,""", 'saturday-start':","""",T64,""", 'saturday-end':","""",U64,"""","},","  'description': ","""",V64,"""",", 'link':","""",AR64,"""",", 'pricing':","""",E64,"""",",   'phone-number': ","""",F64,"""",", 'address': ","""",G64,"""",", 'other-amenities': [","'",AS64,"','",AT64,"','",AU64,"'","]",", 'has-drink':",AV64,", 'has-food':",AW64,"},")</f>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4" s="17" t="str">
        <f>IF(AS64&gt;0,"&lt;img src=@img/outdoor.png@&gt;","")</f>
        <v/>
      </c>
      <c r="AZ64" s="17" t="str">
        <f>IF(AT64&gt;0,"&lt;img src=@img/pets.png@&gt;","")</f>
        <v/>
      </c>
      <c r="BA64" s="17" t="str">
        <f>IF(AU64="hard","&lt;img src=@img/hard.png@&gt;",IF(AU64="medium","&lt;img src=@img/medium.png@&gt;",IF(AU64="easy","&lt;img src=@img/easy.png@&gt;","")))</f>
        <v/>
      </c>
      <c r="BB64" s="17" t="str">
        <f>IF(AV64="true","&lt;img src=@img/drinkicon.png@&gt;","")</f>
        <v>&lt;img src=@img/drinkicon.png@&gt;</v>
      </c>
      <c r="BC64" s="17" t="str">
        <f>IF(AW64="true","&lt;img src=@img/foodicon.png@&gt;","")</f>
        <v>&lt;img src=@img/foodicon.png@&gt;</v>
      </c>
      <c r="BD64" s="17" t="str">
        <f>CONCATENATE(AY64,AZ64,BA64,BB64,BC64,BK64)</f>
        <v>&lt;img src=@img/drinkicon.png@&gt;&lt;img src=@img/foodicon.png@&gt;</v>
      </c>
      <c r="BE64" s="17" t="str">
        <f>CONCATENATE(IF(AS64&gt;0,"outdoor ",""),IF(AT64&gt;0,"pet ",""),IF(AV64="true","drink ",""),IF(AW64="true","food ",""),AU64," ",E64," ",C64,IF(BJ64=TRUE," kid",""))</f>
        <v>drink food  med larimer</v>
      </c>
      <c r="BF64" s="17" t="str">
        <f>IF(C64="highlands","Highlands",IF(C64="Washington","Washington Park",IF(C64="Downtown","Downtown",IF(C64="city","City Park",IF(C64="Uptown","Uptown",IF(C64="capital","Capital Hill",IF(C64="Ballpark","Ballpark",IF(C64="LoDo","LoDo",IF(C64="ranch","Highlands Ranch",IF(C64="five","Five Points",IF(C64="stapleton","Stapleton",IF(C64="Cherry","Cherry Creek",IF(C64="dtc","DTC",IF(C64="Baker","Baker",IF(C64="Lakewood","Lakewood",IF(C64="Westminster","Westminster",IF(C64="lowery","Lowery",IF(C64="meadows","Park Meadows",IF(C64="larimer","Larimer Square",IF(C64="RiNo","RiNo",IF(C64="aurora","Aurora","")))))))))))))))))))))</f>
        <v>Larimer Square</v>
      </c>
      <c r="BG64" s="17">
        <v>39.747855000000001</v>
      </c>
      <c r="BH64" s="17">
        <v>-104.99886600000001</v>
      </c>
      <c r="BI64" s="17" t="str">
        <f>CONCATENATE("[",BG64,",",BH64,"],")</f>
        <v>[39.747855,-104.998866],</v>
      </c>
      <c r="BJ64" s="17"/>
      <c r="BK64" s="17" t="str">
        <f>IF(BJ64&gt;0,"&lt;img src=@img/kidicon.png@&gt;","")</f>
        <v/>
      </c>
      <c r="BL64" s="7"/>
    </row>
    <row r="65" spans="2:64" ht="18.75" customHeight="1">
      <c r="B65" t="s">
        <v>937</v>
      </c>
      <c r="C65" t="s">
        <v>305</v>
      </c>
      <c r="E65" s="17" t="s">
        <v>1105</v>
      </c>
      <c r="G65" s="16" t="s">
        <v>938</v>
      </c>
      <c r="H65">
        <v>1500</v>
      </c>
      <c r="I65">
        <v>2400</v>
      </c>
      <c r="J65">
        <v>1500</v>
      </c>
      <c r="K65">
        <v>1800</v>
      </c>
      <c r="L65">
        <v>1500</v>
      </c>
      <c r="M65">
        <v>1800</v>
      </c>
      <c r="N65">
        <v>1500</v>
      </c>
      <c r="O65">
        <v>1800</v>
      </c>
      <c r="P65">
        <v>1500</v>
      </c>
      <c r="Q65">
        <v>1800</v>
      </c>
      <c r="R65">
        <v>1500</v>
      </c>
      <c r="S65">
        <v>1800</v>
      </c>
      <c r="T65">
        <v>1500</v>
      </c>
      <c r="U65">
        <v>1800</v>
      </c>
      <c r="V65" s="8" t="s">
        <v>1049</v>
      </c>
      <c r="W65" s="17">
        <f>IF(H65&gt;0,H65/100,"")</f>
        <v>15</v>
      </c>
      <c r="X65" s="17">
        <f>IF(I65&gt;0,I65/100,"")</f>
        <v>24</v>
      </c>
      <c r="Y65" s="17">
        <f>IF(J65&gt;0,J65/100,"")</f>
        <v>15</v>
      </c>
      <c r="Z65" s="17">
        <f>IF(K65&gt;0,K65/100,"")</f>
        <v>18</v>
      </c>
      <c r="AA65" s="17">
        <f>IF(L65&gt;0,L65/100,"")</f>
        <v>15</v>
      </c>
      <c r="AB65" s="17">
        <f>IF(M65&gt;0,M65/100,"")</f>
        <v>18</v>
      </c>
      <c r="AC65" s="17">
        <f>IF(N65&gt;0,N65/100,"")</f>
        <v>15</v>
      </c>
      <c r="AD65" s="17">
        <f>IF(O65&gt;0,O65/100,"")</f>
        <v>18</v>
      </c>
      <c r="AE65" s="17">
        <f>IF(P65&gt;0,P65/100,"")</f>
        <v>15</v>
      </c>
      <c r="AF65" s="17">
        <f>IF(Q65&gt;0,Q65/100,"")</f>
        <v>18</v>
      </c>
      <c r="AG65" s="17">
        <f>IF(R65&gt;0,R65/100,"")</f>
        <v>15</v>
      </c>
      <c r="AH65" s="17">
        <f>IF(S65&gt;0,S65/100,"")</f>
        <v>18</v>
      </c>
      <c r="AI65" s="17">
        <f>IF(T65&gt;0,T65/100,"")</f>
        <v>15</v>
      </c>
      <c r="AJ65" s="17">
        <f>IF(U65&gt;0,U65/100,"")</f>
        <v>18</v>
      </c>
      <c r="AK65" s="17" t="str">
        <f>IF(H65&gt;0,CONCATENATE(IF(W65&lt;=12,W65,W65-12),IF(OR(W65&lt;12,W65=24),"am","pm"),"-",IF(X65&lt;=12,X65,X65-12),IF(OR(X65&lt;12,X65=24),"am","pm")),"")</f>
        <v>3pm-12am</v>
      </c>
      <c r="AL65" s="17" t="str">
        <f>IF(J65&gt;0,CONCATENATE(IF(Y65&lt;=12,Y65,Y65-12),IF(OR(Y65&lt;12,Y65=24),"am","pm"),"-",IF(Z65&lt;=12,Z65,Z65-12),IF(OR(Z65&lt;12,Z65=24),"am","pm")),"")</f>
        <v>3pm-6pm</v>
      </c>
      <c r="AM65" s="17" t="str">
        <f>IF(L65&gt;0,CONCATENATE(IF(AA65&lt;=12,AA65,AA65-12),IF(OR(AA65&lt;12,AA65=24),"am","pm"),"-",IF(AB65&lt;=12,AB65,AB65-12),IF(OR(AB65&lt;12,AB65=24),"am","pm")),"")</f>
        <v>3pm-6pm</v>
      </c>
      <c r="AN65" s="17" t="str">
        <f>IF(N65&gt;0,CONCATENATE(IF(AC65&lt;=12,AC65,AC65-12),IF(OR(AC65&lt;12,AC65=24),"am","pm"),"-",IF(AD65&lt;=12,AD65,AD65-12),IF(OR(AD65&lt;12,AD65=24),"am","pm")),"")</f>
        <v>3pm-6pm</v>
      </c>
      <c r="AO65" s="17" t="str">
        <f>IF(P65&gt;0,CONCATENATE(IF(AE65&lt;=12,AE65,AE65-12),IF(OR(AE65&lt;12,AE65=24),"am","pm"),"-",IF(AF65&lt;=12,AF65,AF65-12),IF(OR(AF65&lt;12,AF65=24),"am","pm")),"")</f>
        <v>3pm-6pm</v>
      </c>
      <c r="AP65" s="17" t="str">
        <f>IF(R65&gt;0,CONCATENATE(IF(AG65&lt;=12,AG65,AG65-12),IF(OR(AG65&lt;12,AG65=24),"am","pm"),"-",IF(AH65&lt;=12,AH65,AH65-12),IF(OR(AH65&lt;12,AH65=24),"am","pm")),"")</f>
        <v>3pm-6pm</v>
      </c>
      <c r="AQ65" s="17" t="str">
        <f>IF(T65&gt;0,CONCATENATE(IF(AI65&lt;=12,AI65,AI65-12),IF(OR(AI65&lt;12,AI65=24),"am","pm"),"-",IF(AJ65&lt;=12,AJ65,AJ65-12),IF(OR(AJ65&lt;12,AJ65=24),"am","pm")),"")</f>
        <v>3pm-6pm</v>
      </c>
      <c r="AR65" s="17" t="s">
        <v>1048</v>
      </c>
      <c r="AV65" s="4" t="s">
        <v>29</v>
      </c>
      <c r="AW65" s="4" t="s">
        <v>29</v>
      </c>
      <c r="AX65" s="16" t="str">
        <f>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5" s="17" t="str">
        <f>IF(AS65&gt;0,"&lt;img src=@img/outdoor.png@&gt;","")</f>
        <v/>
      </c>
      <c r="AZ65" s="17" t="str">
        <f>IF(AT65&gt;0,"&lt;img src=@img/pets.png@&gt;","")</f>
        <v/>
      </c>
      <c r="BA65" s="17" t="str">
        <f>IF(AU65="hard","&lt;img src=@img/hard.png@&gt;",IF(AU65="medium","&lt;img src=@img/medium.png@&gt;",IF(AU65="easy","&lt;img src=@img/easy.png@&gt;","")))</f>
        <v/>
      </c>
      <c r="BB65" s="17" t="str">
        <f>IF(AV65="true","&lt;img src=@img/drinkicon.png@&gt;","")</f>
        <v>&lt;img src=@img/drinkicon.png@&gt;</v>
      </c>
      <c r="BC65" s="17" t="str">
        <f>IF(AW65="true","&lt;img src=@img/foodicon.png@&gt;","")</f>
        <v>&lt;img src=@img/foodicon.png@&gt;</v>
      </c>
      <c r="BD65" s="17" t="str">
        <f>CONCATENATE(AY65,AZ65,BA65,BB65,BC65,BK65)</f>
        <v>&lt;img src=@img/drinkicon.png@&gt;&lt;img src=@img/foodicon.png@&gt;</v>
      </c>
      <c r="BE65" s="17" t="str">
        <f>CONCATENATE(IF(AS65&gt;0,"outdoor ",""),IF(AT65&gt;0,"pet ",""),IF(AV65="true","drink ",""),IF(AW65="true","food ",""),AU65," ",E65," ",C65,IF(BJ65=TRUE," kid",""))</f>
        <v>drink food  med Uptown</v>
      </c>
      <c r="BF65" s="17" t="str">
        <f>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Uptown</v>
      </c>
      <c r="BG65" s="17">
        <v>39.745914999999997</v>
      </c>
      <c r="BH65" s="17">
        <v>-104.981373</v>
      </c>
      <c r="BI65" s="17" t="str">
        <f>CONCATENATE("[",BG65,",",BH65,"],")</f>
        <v>[39.745915,-104.981373],</v>
      </c>
      <c r="BJ65" s="17"/>
      <c r="BK65" s="17" t="str">
        <f>IF(BJ65&gt;0,"&lt;img src=@img/kidicon.png@&gt;","")</f>
        <v/>
      </c>
      <c r="BL65" s="17"/>
    </row>
    <row r="66" spans="2:64" ht="18.75" customHeight="1">
      <c r="B66" s="17" t="s">
        <v>885</v>
      </c>
      <c r="C66" s="17" t="s">
        <v>862</v>
      </c>
      <c r="D66" s="17"/>
      <c r="E66" s="17" t="s">
        <v>1105</v>
      </c>
      <c r="F66" s="17"/>
      <c r="G66" s="16" t="s">
        <v>886</v>
      </c>
      <c r="H66" s="17"/>
      <c r="I66" s="17"/>
      <c r="J66" s="17">
        <v>1500</v>
      </c>
      <c r="K66" s="17">
        <v>1800</v>
      </c>
      <c r="L66" s="17">
        <v>1500</v>
      </c>
      <c r="M66" s="17">
        <v>1800</v>
      </c>
      <c r="N66" s="17">
        <v>1500</v>
      </c>
      <c r="O66" s="17">
        <v>1800</v>
      </c>
      <c r="P66" s="17">
        <v>1500</v>
      </c>
      <c r="Q66" s="17">
        <v>1800</v>
      </c>
      <c r="R66" s="17">
        <v>1500</v>
      </c>
      <c r="S66" s="17">
        <v>1800</v>
      </c>
      <c r="T66" s="17"/>
      <c r="U66" s="17"/>
      <c r="V66" s="8" t="s">
        <v>1006</v>
      </c>
      <c r="W66" s="17" t="str">
        <f>IF(H66&gt;0,H66/100,"")</f>
        <v/>
      </c>
      <c r="X66" s="17" t="str">
        <f>IF(I66&gt;0,I66/100,"")</f>
        <v/>
      </c>
      <c r="Y66" s="17">
        <f>IF(J66&gt;0,J66/100,"")</f>
        <v>15</v>
      </c>
      <c r="Z66" s="17">
        <f>IF(K66&gt;0,K66/100,"")</f>
        <v>18</v>
      </c>
      <c r="AA66" s="17">
        <f>IF(L66&gt;0,L66/100,"")</f>
        <v>15</v>
      </c>
      <c r="AB66" s="17">
        <f>IF(M66&gt;0,M66/100,"")</f>
        <v>18</v>
      </c>
      <c r="AC66" s="17">
        <f>IF(N66&gt;0,N66/100,"")</f>
        <v>15</v>
      </c>
      <c r="AD66" s="17">
        <f>IF(O66&gt;0,O66/100,"")</f>
        <v>18</v>
      </c>
      <c r="AE66" s="17">
        <f>IF(P66&gt;0,P66/100,"")</f>
        <v>15</v>
      </c>
      <c r="AF66" s="17">
        <f>IF(Q66&gt;0,Q66/100,"")</f>
        <v>18</v>
      </c>
      <c r="AG66" s="17">
        <f>IF(R66&gt;0,R66/100,"")</f>
        <v>15</v>
      </c>
      <c r="AH66" s="17">
        <f>IF(S66&gt;0,S66/100,"")</f>
        <v>18</v>
      </c>
      <c r="AI66" s="17" t="str">
        <f>IF(T66&gt;0,T66/100,"")</f>
        <v/>
      </c>
      <c r="AJ66" s="17" t="str">
        <f>IF(U66&gt;0,U66/100,"")</f>
        <v/>
      </c>
      <c r="AK66" s="17" t="str">
        <f>IF(H66&gt;0,CONCATENATE(IF(W66&lt;=12,W66,W66-12),IF(OR(W66&lt;12,W66=24),"am","pm"),"-",IF(X66&lt;=12,X66,X66-12),IF(OR(X66&lt;12,X66=24),"am","pm")),"")</f>
        <v/>
      </c>
      <c r="AL66" s="17" t="str">
        <f>IF(J66&gt;0,CONCATENATE(IF(Y66&lt;=12,Y66,Y66-12),IF(OR(Y66&lt;12,Y66=24),"am","pm"),"-",IF(Z66&lt;=12,Z66,Z66-12),IF(OR(Z66&lt;12,Z66=24),"am","pm")),"")</f>
        <v>3pm-6pm</v>
      </c>
      <c r="AM66" s="17" t="str">
        <f>IF(L66&gt;0,CONCATENATE(IF(AA66&lt;=12,AA66,AA66-12),IF(OR(AA66&lt;12,AA66=24),"am","pm"),"-",IF(AB66&lt;=12,AB66,AB66-12),IF(OR(AB66&lt;12,AB66=24),"am","pm")),"")</f>
        <v>3pm-6pm</v>
      </c>
      <c r="AN66" s="17" t="str">
        <f>IF(N66&gt;0,CONCATENATE(IF(AC66&lt;=12,AC66,AC66-12),IF(OR(AC66&lt;12,AC66=24),"am","pm"),"-",IF(AD66&lt;=12,AD66,AD66-12),IF(OR(AD66&lt;12,AD66=24),"am","pm")),"")</f>
        <v>3pm-6pm</v>
      </c>
      <c r="AO66" s="17" t="str">
        <f>IF(P66&gt;0,CONCATENATE(IF(AE66&lt;=12,AE66,AE66-12),IF(OR(AE66&lt;12,AE66=24),"am","pm"),"-",IF(AF66&lt;=12,AF66,AF66-12),IF(OR(AF66&lt;12,AF66=24),"am","pm")),"")</f>
        <v>3pm-6pm</v>
      </c>
      <c r="AP66" s="17" t="str">
        <f>IF(R66&gt;0,CONCATENATE(IF(AG66&lt;=12,AG66,AG66-12),IF(OR(AG66&lt;12,AG66=24),"am","pm"),"-",IF(AH66&lt;=12,AH66,AH66-12),IF(OR(AH66&lt;12,AH66=24),"am","pm")),"")</f>
        <v>3pm-6pm</v>
      </c>
      <c r="AQ66" s="17" t="str">
        <f>IF(T66&gt;0,CONCATENATE(IF(AI66&lt;=12,AI66,AI66-12),IF(OR(AI66&lt;12,AI66=24),"am","pm"),"-",IF(AJ66&lt;=12,AJ66,AJ66-12),IF(OR(AJ66&lt;12,AJ66=24),"am","pm")),"")</f>
        <v/>
      </c>
      <c r="AR66" s="1" t="s">
        <v>1005</v>
      </c>
      <c r="AS66" s="17"/>
      <c r="AT66" s="17"/>
      <c r="AU66" s="17"/>
      <c r="AV66" s="4" t="s">
        <v>29</v>
      </c>
      <c r="AW66" s="4" t="s">
        <v>29</v>
      </c>
      <c r="AX66" s="16" t="str">
        <f>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6" s="17" t="str">
        <f>IF(AS66&gt;0,"&lt;img src=@img/outdoor.png@&gt;","")</f>
        <v/>
      </c>
      <c r="AZ66" s="17" t="str">
        <f>IF(AT66&gt;0,"&lt;img src=@img/pets.png@&gt;","")</f>
        <v/>
      </c>
      <c r="BA66" s="17" t="str">
        <f>IF(AU66="hard","&lt;img src=@img/hard.png@&gt;",IF(AU66="medium","&lt;img src=@img/medium.png@&gt;",IF(AU66="easy","&lt;img src=@img/easy.png@&gt;","")))</f>
        <v/>
      </c>
      <c r="BB66" s="17" t="str">
        <f>IF(AV66="true","&lt;img src=@img/drinkicon.png@&gt;","")</f>
        <v>&lt;img src=@img/drinkicon.png@&gt;</v>
      </c>
      <c r="BC66" s="17" t="str">
        <f>IF(AW66="true","&lt;img src=@img/foodicon.png@&gt;","")</f>
        <v>&lt;img src=@img/foodicon.png@&gt;</v>
      </c>
      <c r="BD66" s="17" t="str">
        <f>CONCATENATE(AY66,AZ66,BA66,BB66,BC66,BK66)</f>
        <v>&lt;img src=@img/drinkicon.png@&gt;&lt;img src=@img/foodicon.png@&gt;</v>
      </c>
      <c r="BE66" s="17" t="str">
        <f>CONCATENATE(IF(AS66&gt;0,"outdoor ",""),IF(AT66&gt;0,"pet ",""),IF(AV66="true","drink ",""),IF(AW66="true","food ",""),AU66," ",E66," ",C66,IF(BJ66=TRUE," kid",""))</f>
        <v>drink food  med aurora</v>
      </c>
      <c r="BF66" s="17" t="str">
        <f>IF(C66="highlands","Highlands",IF(C66="Washington","Washington Park",IF(C66="Downtown","Downtown",IF(C66="city","City Park",IF(C66="Uptown","Uptown",IF(C66="capital","Capital Hill",IF(C66="Ballpark","Ballpark",IF(C66="LoDo","LoDo",IF(C66="ranch","Highlands Ranch",IF(C66="five","Five Points",IF(C66="stapleton","Stapleton",IF(C66="Cherry","Cherry Creek",IF(C66="dtc","DTC",IF(C66="Baker","Baker",IF(C66="Lakewood","Lakewood",IF(C66="Westminster","Westminster",IF(C66="lowery","Lowery",IF(C66="meadows","Park Meadows",IF(C66="larimer","Larimer Square",IF(C66="RiNo","RiNo",IF(C66="aurora","Aurora","")))))))))))))))))))))</f>
        <v>Aurora</v>
      </c>
      <c r="BG66" s="17">
        <v>39.594088999999997</v>
      </c>
      <c r="BH66" s="17">
        <v>-104.80638500000001</v>
      </c>
      <c r="BI66" s="17" t="str">
        <f>CONCATENATE("[",BG66,",",BH66,"],")</f>
        <v>[39.594089,-104.806385],</v>
      </c>
      <c r="BJ66" s="17"/>
      <c r="BK66" s="17" t="str">
        <f>IF(BJ66&gt;0,"&lt;img src=@img/kidicon.png@&gt;","")</f>
        <v/>
      </c>
      <c r="BL66" s="17"/>
    </row>
    <row r="67" spans="2:64" ht="18.75" customHeight="1">
      <c r="B67" s="8" t="s">
        <v>79</v>
      </c>
      <c r="C67" s="8" t="s">
        <v>860</v>
      </c>
      <c r="D67" s="8"/>
      <c r="E67" s="17" t="s">
        <v>1105</v>
      </c>
      <c r="F67" s="8"/>
      <c r="G67" s="17" t="s">
        <v>487</v>
      </c>
      <c r="H67" s="8" t="s">
        <v>445</v>
      </c>
      <c r="I67" s="8" t="s">
        <v>447</v>
      </c>
      <c r="J67" s="8" t="s">
        <v>445</v>
      </c>
      <c r="K67" s="8" t="s">
        <v>447</v>
      </c>
      <c r="L67" s="8" t="s">
        <v>445</v>
      </c>
      <c r="M67" s="8" t="s">
        <v>447</v>
      </c>
      <c r="N67" s="8" t="s">
        <v>445</v>
      </c>
      <c r="O67" s="8" t="s">
        <v>447</v>
      </c>
      <c r="P67" s="8" t="s">
        <v>445</v>
      </c>
      <c r="Q67" s="8" t="s">
        <v>447</v>
      </c>
      <c r="R67" s="8" t="s">
        <v>445</v>
      </c>
      <c r="S67" s="8" t="s">
        <v>447</v>
      </c>
      <c r="T67" s="8" t="s">
        <v>445</v>
      </c>
      <c r="U67" s="8" t="s">
        <v>447</v>
      </c>
      <c r="V67" s="8" t="s">
        <v>1117</v>
      </c>
      <c r="W67" s="17">
        <f>IF(H67&gt;0,H67/100,"")</f>
        <v>15</v>
      </c>
      <c r="X67" s="17">
        <f>IF(I67&gt;0,I67/100,"")</f>
        <v>18</v>
      </c>
      <c r="Y67" s="17">
        <f>IF(J67&gt;0,J67/100,"")</f>
        <v>15</v>
      </c>
      <c r="Z67" s="17">
        <f>IF(K67&gt;0,K67/100,"")</f>
        <v>18</v>
      </c>
      <c r="AA67" s="17">
        <f>IF(L67&gt;0,L67/100,"")</f>
        <v>15</v>
      </c>
      <c r="AB67" s="17">
        <f>IF(M67&gt;0,M67/100,"")</f>
        <v>18</v>
      </c>
      <c r="AC67" s="17">
        <f>IF(N67&gt;0,N67/100,"")</f>
        <v>15</v>
      </c>
      <c r="AD67" s="17">
        <f>IF(O67&gt;0,O67/100,"")</f>
        <v>18</v>
      </c>
      <c r="AE67" s="17">
        <f>IF(P67&gt;0,P67/100,"")</f>
        <v>15</v>
      </c>
      <c r="AF67" s="17">
        <f>IF(Q67&gt;0,Q67/100,"")</f>
        <v>18</v>
      </c>
      <c r="AG67" s="17">
        <f>IF(R67&gt;0,R67/100,"")</f>
        <v>15</v>
      </c>
      <c r="AH67" s="17">
        <f>IF(S67&gt;0,S67/100,"")</f>
        <v>18</v>
      </c>
      <c r="AI67" s="17">
        <f>IF(T67&gt;0,T67/100,"")</f>
        <v>15</v>
      </c>
      <c r="AJ67" s="17">
        <f>IF(U67&gt;0,U67/100,"")</f>
        <v>18</v>
      </c>
      <c r="AK67" s="17" t="str">
        <f>IF(H67&gt;0,CONCATENATE(IF(W67&lt;=12,W67,W67-12),IF(OR(W67&lt;12,W67=24),"am","pm"),"-",IF(X67&lt;=12,X67,X67-12),IF(OR(X67&lt;12,X67=24),"am","pm")),"")</f>
        <v>3pm-6pm</v>
      </c>
      <c r="AL67" s="17" t="str">
        <f>IF(J67&gt;0,CONCATENATE(IF(Y67&lt;=12,Y67,Y67-12),IF(OR(Y67&lt;12,Y67=24),"am","pm"),"-",IF(Z67&lt;=12,Z67,Z67-12),IF(OR(Z67&lt;12,Z67=24),"am","pm")),"")</f>
        <v>3pm-6pm</v>
      </c>
      <c r="AM67" s="17" t="str">
        <f>IF(L67&gt;0,CONCATENATE(IF(AA67&lt;=12,AA67,AA67-12),IF(OR(AA67&lt;12,AA67=24),"am","pm"),"-",IF(AB67&lt;=12,AB67,AB67-12),IF(OR(AB67&lt;12,AB67=24),"am","pm")),"")</f>
        <v>3pm-6pm</v>
      </c>
      <c r="AN67" s="17" t="str">
        <f>IF(N67&gt;0,CONCATENATE(IF(AC67&lt;=12,AC67,AC67-12),IF(OR(AC67&lt;12,AC67=24),"am","pm"),"-",IF(AD67&lt;=12,AD67,AD67-12),IF(OR(AD67&lt;12,AD67=24),"am","pm")),"")</f>
        <v>3pm-6pm</v>
      </c>
      <c r="AO67" s="17" t="str">
        <f>IF(P67&gt;0,CONCATENATE(IF(AE67&lt;=12,AE67,AE67-12),IF(OR(AE67&lt;12,AE67=24),"am","pm"),"-",IF(AF67&lt;=12,AF67,AF67-12),IF(OR(AF67&lt;12,AF67=24),"am","pm")),"")</f>
        <v>3pm-6pm</v>
      </c>
      <c r="AP67" s="17" t="str">
        <f>IF(R67&gt;0,CONCATENATE(IF(AG67&lt;=12,AG67,AG67-12),IF(OR(AG67&lt;12,AG67=24),"am","pm"),"-",IF(AH67&lt;=12,AH67,AH67-12),IF(OR(AH67&lt;12,AH67=24),"am","pm")),"")</f>
        <v>3pm-6pm</v>
      </c>
      <c r="AQ67" s="17" t="str">
        <f>IF(T67&gt;0,CONCATENATE(IF(AI67&lt;=12,AI67,AI67-12),IF(OR(AI67&lt;12,AI67=24),"am","pm"),"-",IF(AJ67&lt;=12,AJ67,AJ67-12),IF(OR(AJ67&lt;12,AJ67=24),"am","pm")),"")</f>
        <v>3pm-6pm</v>
      </c>
      <c r="AR67" s="8" t="s">
        <v>679</v>
      </c>
      <c r="AS67" s="8"/>
      <c r="AT67" s="8"/>
      <c r="AU67" s="8"/>
      <c r="AV67" s="11" t="s">
        <v>29</v>
      </c>
      <c r="AW67" s="11" t="s">
        <v>29</v>
      </c>
      <c r="AX67" s="16" t="str">
        <f>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7" s="17" t="str">
        <f>IF(AS67&gt;0,"&lt;img src=@img/outdoor.png@&gt;","")</f>
        <v/>
      </c>
      <c r="AZ67" s="17" t="str">
        <f>IF(AT67&gt;0,"&lt;img src=@img/pets.png@&gt;","")</f>
        <v/>
      </c>
      <c r="BA67" s="17" t="str">
        <f>IF(AU67="hard","&lt;img src=@img/hard.png@&gt;",IF(AU67="medium","&lt;img src=@img/medium.png@&gt;",IF(AU67="easy","&lt;img src=@img/easy.png@&gt;","")))</f>
        <v/>
      </c>
      <c r="BB67" s="17" t="str">
        <f>IF(AV67="true","&lt;img src=@img/drinkicon.png@&gt;","")</f>
        <v>&lt;img src=@img/drinkicon.png@&gt;</v>
      </c>
      <c r="BC67" s="17" t="str">
        <f>IF(AW67="true","&lt;img src=@img/foodicon.png@&gt;","")</f>
        <v>&lt;img src=@img/foodicon.png@&gt;</v>
      </c>
      <c r="BD67" s="17" t="str">
        <f>CONCATENATE(AY67,AZ67,BA67,BB67,BC67,BK67)</f>
        <v>&lt;img src=@img/drinkicon.png@&gt;&lt;img src=@img/foodicon.png@&gt;</v>
      </c>
      <c r="BE67" s="17" t="str">
        <f>CONCATENATE(IF(AS67&gt;0,"outdoor ",""),IF(AT67&gt;0,"pet ",""),IF(AV67="true","drink ",""),IF(AW67="true","food ",""),AU67," ",E67," ",C67,IF(BJ67=TRUE," kid",""))</f>
        <v>drink food  med dtc</v>
      </c>
      <c r="BF67" s="17" t="str">
        <f>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DTC</v>
      </c>
      <c r="BG67" s="17">
        <v>39.627025000000003</v>
      </c>
      <c r="BH67" s="17">
        <v>-104.89540599999999</v>
      </c>
      <c r="BI67" s="17" t="str">
        <f>CONCATENATE("[",BG67,",",BH67,"],")</f>
        <v>[39.627025,-104.895406],</v>
      </c>
      <c r="BJ67" s="17"/>
      <c r="BK67" s="17" t="str">
        <f>IF(BJ67&gt;0,"&lt;img src=@img/kidicon.png@&gt;","")</f>
        <v/>
      </c>
      <c r="BL67" s="7"/>
    </row>
    <row r="68" spans="2:64" ht="18.75" customHeight="1">
      <c r="B68" s="8" t="s">
        <v>80</v>
      </c>
      <c r="C68" s="8" t="s">
        <v>309</v>
      </c>
      <c r="D68" s="8"/>
      <c r="E68" s="17" t="s">
        <v>1105</v>
      </c>
      <c r="F68" s="8"/>
      <c r="G68" s="17" t="s">
        <v>488</v>
      </c>
      <c r="H68" s="8"/>
      <c r="I68" s="8"/>
      <c r="J68" s="8"/>
      <c r="K68" s="8"/>
      <c r="L68" s="8">
        <v>1100</v>
      </c>
      <c r="M68" s="8" t="s">
        <v>449</v>
      </c>
      <c r="N68" s="8">
        <v>1100</v>
      </c>
      <c r="O68" s="8" t="s">
        <v>449</v>
      </c>
      <c r="P68" s="8">
        <v>1100</v>
      </c>
      <c r="Q68" s="8" t="s">
        <v>449</v>
      </c>
      <c r="R68" s="8">
        <v>1100</v>
      </c>
      <c r="S68" s="8" t="s">
        <v>449</v>
      </c>
      <c r="T68" s="8"/>
      <c r="U68" s="8"/>
      <c r="V68" s="8" t="s">
        <v>317</v>
      </c>
      <c r="W68" s="17" t="str">
        <f>IF(H68&gt;0,H68/100,"")</f>
        <v/>
      </c>
      <c r="X68" s="17" t="str">
        <f>IF(I68&gt;0,I68/100,"")</f>
        <v/>
      </c>
      <c r="Y68" s="17" t="str">
        <f>IF(J68&gt;0,J68/100,"")</f>
        <v/>
      </c>
      <c r="Z68" s="17" t="str">
        <f>IF(K68&gt;0,K68/100,"")</f>
        <v/>
      </c>
      <c r="AA68" s="17">
        <f>IF(L68&gt;0,L68/100,"")</f>
        <v>11</v>
      </c>
      <c r="AB68" s="17">
        <f>IF(M68&gt;0,M68/100,"")</f>
        <v>17</v>
      </c>
      <c r="AC68" s="17">
        <f>IF(N68&gt;0,N68/100,"")</f>
        <v>11</v>
      </c>
      <c r="AD68" s="17">
        <f>IF(O68&gt;0,O68/100,"")</f>
        <v>17</v>
      </c>
      <c r="AE68" s="17">
        <f>IF(P68&gt;0,P68/100,"")</f>
        <v>11</v>
      </c>
      <c r="AF68" s="17">
        <f>IF(Q68&gt;0,Q68/100,"")</f>
        <v>17</v>
      </c>
      <c r="AG68" s="17">
        <f>IF(R68&gt;0,R68/100,"")</f>
        <v>11</v>
      </c>
      <c r="AH68" s="17">
        <f>IF(S68&gt;0,S68/100,"")</f>
        <v>17</v>
      </c>
      <c r="AI68" s="17" t="str">
        <f>IF(T68&gt;0,T68/100,"")</f>
        <v/>
      </c>
      <c r="AJ68" s="17" t="str">
        <f>IF(U68&gt;0,U68/100,"")</f>
        <v/>
      </c>
      <c r="AK68" s="17" t="str">
        <f>IF(H68&gt;0,CONCATENATE(IF(W68&lt;=12,W68,W68-12),IF(OR(W68&lt;12,W68=24),"am","pm"),"-",IF(X68&lt;=12,X68,X68-12),IF(OR(X68&lt;12,X68=24),"am","pm")),"")</f>
        <v/>
      </c>
      <c r="AL68" s="17" t="str">
        <f>IF(J68&gt;0,CONCATENATE(IF(Y68&lt;=12,Y68,Y68-12),IF(OR(Y68&lt;12,Y68=24),"am","pm"),"-",IF(Z68&lt;=12,Z68,Z68-12),IF(OR(Z68&lt;12,Z68=24),"am","pm")),"")</f>
        <v/>
      </c>
      <c r="AM68" s="17" t="str">
        <f>IF(L68&gt;0,CONCATENATE(IF(AA68&lt;=12,AA68,AA68-12),IF(OR(AA68&lt;12,AA68=24),"am","pm"),"-",IF(AB68&lt;=12,AB68,AB68-12),IF(OR(AB68&lt;12,AB68=24),"am","pm")),"")</f>
        <v>11am-5pm</v>
      </c>
      <c r="AN68" s="17" t="str">
        <f>IF(N68&gt;0,CONCATENATE(IF(AC68&lt;=12,AC68,AC68-12),IF(OR(AC68&lt;12,AC68=24),"am","pm"),"-",IF(AD68&lt;=12,AD68,AD68-12),IF(OR(AD68&lt;12,AD68=24),"am","pm")),"")</f>
        <v>11am-5pm</v>
      </c>
      <c r="AO68" s="17" t="str">
        <f>IF(P68&gt;0,CONCATENATE(IF(AE68&lt;=12,AE68,AE68-12),IF(OR(AE68&lt;12,AE68=24),"am","pm"),"-",IF(AF68&lt;=12,AF68,AF68-12),IF(OR(AF68&lt;12,AF68=24),"am","pm")),"")</f>
        <v>11am-5pm</v>
      </c>
      <c r="AP68" s="17" t="str">
        <f>IF(R68&gt;0,CONCATENATE(IF(AG68&lt;=12,AG68,AG68-12),IF(OR(AG68&lt;12,AG68=24),"am","pm"),"-",IF(AH68&lt;=12,AH68,AH68-12),IF(OR(AH68&lt;12,AH68=24),"am","pm")),"")</f>
        <v>11am-5pm</v>
      </c>
      <c r="AQ68" s="17" t="str">
        <f>IF(T68&gt;0,CONCATENATE(IF(AI68&lt;=12,AI68,AI68-12),IF(OR(AI68&lt;12,AI68=24),"am","pm"),"-",IF(AJ68&lt;=12,AJ68,AJ68-12),IF(OR(AJ68&lt;12,AJ68=24),"am","pm")),"")</f>
        <v/>
      </c>
      <c r="AR68" s="10" t="s">
        <v>680</v>
      </c>
      <c r="AS68" s="8"/>
      <c r="AT68" s="8"/>
      <c r="AU68" s="8"/>
      <c r="AV68" s="11" t="s">
        <v>29</v>
      </c>
      <c r="AW68" s="11" t="s">
        <v>29</v>
      </c>
      <c r="AX68" s="16" t="str">
        <f>CONCATENATE("{
    'name': """,B68,""",
    'area': ","""",C68,""",",
"'hours': {
      'sunday-start':","""",H68,"""",", 'sunday-end':","""",I68,"""",", 'monday-start':","""",J68,"""",", 'monday-end':","""",K68,"""",", 'tuesday-start':","""",L68,"""",", 'tuesday-end':","""",M68,""", 'wednesday-start':","""",N68,""", 'wednesday-end':","""",O68,""", 'thursday-start':","""",P68,""", 'thursday-end':","""",Q68,""", 'friday-start':","""",R68,""", 'friday-end':","""",S68,""", 'saturday-start':","""",T68,""", 'saturday-end':","""",U68,"""","},","  'description': ","""",V68,"""",", 'link':","""",AR68,"""",", 'pricing':","""",E68,"""",",   'phone-number': ","""",F68,"""",", 'address': ","""",G68,"""",", 'other-amenities': [","'",AS68,"','",AT68,"','",AU68,"'","]",", 'has-drink':",AV68,", 'has-food':",AW68,"},")</f>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8" s="17" t="str">
        <f>IF(AS68&gt;0,"&lt;img src=@img/outdoor.png@&gt;","")</f>
        <v/>
      </c>
      <c r="AZ68" s="17" t="str">
        <f>IF(AT68&gt;0,"&lt;img src=@img/pets.png@&gt;","")</f>
        <v/>
      </c>
      <c r="BA68" s="17" t="str">
        <f>IF(AU68="hard","&lt;img src=@img/hard.png@&gt;",IF(AU68="medium","&lt;img src=@img/medium.png@&gt;",IF(AU68="easy","&lt;img src=@img/easy.png@&gt;","")))</f>
        <v/>
      </c>
      <c r="BB68" s="17" t="str">
        <f>IF(AV68="true","&lt;img src=@img/drinkicon.png@&gt;","")</f>
        <v>&lt;img src=@img/drinkicon.png@&gt;</v>
      </c>
      <c r="BC68" s="17" t="str">
        <f>IF(AW68="true","&lt;img src=@img/foodicon.png@&gt;","")</f>
        <v>&lt;img src=@img/foodicon.png@&gt;</v>
      </c>
      <c r="BD68" s="17" t="str">
        <f>CONCATENATE(AY68,AZ68,BA68,BB68,BC68,BK68)</f>
        <v>&lt;img src=@img/drinkicon.png@&gt;&lt;img src=@img/foodicon.png@&gt;</v>
      </c>
      <c r="BE68" s="17" t="str">
        <f>CONCATENATE(IF(AS68&gt;0,"outdoor ",""),IF(AT68&gt;0,"pet ",""),IF(AV68="true","drink ",""),IF(AW68="true","food ",""),AU68," ",E68," ",C68,IF(BJ68=TRUE," kid",""))</f>
        <v>drink food  med Downtown</v>
      </c>
      <c r="BF68" s="17" t="str">
        <f>IF(C68="highlands","Highlands",IF(C68="Washington","Washington Park",IF(C68="Downtown","Downtown",IF(C68="city","City Park",IF(C68="Uptown","Uptown",IF(C68="capital","Capital Hill",IF(C68="Ballpark","Ballpark",IF(C68="LoDo","LoDo",IF(C68="ranch","Highlands Ranch",IF(C68="five","Five Points",IF(C68="stapleton","Stapleton",IF(C68="Cherry","Cherry Creek",IF(C68="dtc","DTC",IF(C68="Baker","Baker",IF(C68="Lakewood","Lakewood",IF(C68="Westminster","Westminster",IF(C68="lowery","Lowery",IF(C68="meadows","Park Meadows",IF(C68="larimer","Larimer Square",IF(C68="RiNo","RiNo",IF(C68="aurora","Aurora","")))))))))))))))))))))</f>
        <v>Downtown</v>
      </c>
      <c r="BG68" s="17">
        <v>39.746347999999998</v>
      </c>
      <c r="BH68" s="17">
        <v>-104.995431</v>
      </c>
      <c r="BI68" s="17" t="str">
        <f>CONCATENATE("[",BG68,",",BH68,"],")</f>
        <v>[39.746348,-104.995431],</v>
      </c>
      <c r="BJ68" s="17"/>
      <c r="BK68" s="17" t="str">
        <f>IF(BJ68&gt;0,"&lt;img src=@img/kidicon.png@&gt;","")</f>
        <v/>
      </c>
      <c r="BL68" s="7"/>
    </row>
    <row r="69" spans="2:64" ht="18.75" customHeight="1">
      <c r="B69" t="s">
        <v>250</v>
      </c>
      <c r="C69" t="s">
        <v>858</v>
      </c>
      <c r="E69" s="17" t="s">
        <v>1107</v>
      </c>
      <c r="G69" s="17" t="s">
        <v>281</v>
      </c>
      <c r="W69" s="17" t="str">
        <f>IF(H69&gt;0,H69/100,"")</f>
        <v/>
      </c>
      <c r="X69" s="17" t="str">
        <f>IF(I69&gt;0,I69/100,"")</f>
        <v/>
      </c>
      <c r="Y69" s="17" t="str">
        <f>IF(J69&gt;0,J69/100,"")</f>
        <v/>
      </c>
      <c r="Z69" s="17" t="str">
        <f>IF(K69&gt;0,K69/100,"")</f>
        <v/>
      </c>
      <c r="AA69" s="17" t="str">
        <f>IF(L69&gt;0,L69/100,"")</f>
        <v/>
      </c>
      <c r="AB69" s="17" t="str">
        <f>IF(M69&gt;0,M69/100,"")</f>
        <v/>
      </c>
      <c r="AC69" s="17" t="str">
        <f>IF(N69&gt;0,N69/100,"")</f>
        <v/>
      </c>
      <c r="AD69" s="17" t="str">
        <f>IF(O69&gt;0,O69/100,"")</f>
        <v/>
      </c>
      <c r="AE69" s="17" t="str">
        <f>IF(P69&gt;0,P69/100,"")</f>
        <v/>
      </c>
      <c r="AF69" s="17" t="str">
        <f>IF(Q69&gt;0,Q69/100,"")</f>
        <v/>
      </c>
      <c r="AG69" s="17" t="str">
        <f>IF(R69&gt;0,R69/100,"")</f>
        <v/>
      </c>
      <c r="AH69" s="17" t="str">
        <f>IF(S69&gt;0,S69/100,"")</f>
        <v/>
      </c>
      <c r="AI69" s="17" t="str">
        <f>IF(T69&gt;0,T69/100,"")</f>
        <v/>
      </c>
      <c r="AJ69" s="17" t="str">
        <f>IF(U69&gt;0,U69/100,"")</f>
        <v/>
      </c>
      <c r="AK69" s="17" t="str">
        <f>IF(H69&gt;0,CONCATENATE(IF(W69&lt;=12,W69,W69-12),IF(OR(W69&lt;12,W69=24),"am","pm"),"-",IF(X69&lt;=12,X69,X69-12),IF(OR(X69&lt;12,X69=24),"am","pm")),"")</f>
        <v/>
      </c>
      <c r="AL69" s="17" t="str">
        <f>IF(J69&gt;0,CONCATENATE(IF(Y69&lt;=12,Y69,Y69-12),IF(OR(Y69&lt;12,Y69=24),"am","pm"),"-",IF(Z69&lt;=12,Z69,Z69-12),IF(OR(Z69&lt;12,Z69=24),"am","pm")),"")</f>
        <v/>
      </c>
      <c r="AM69" s="17" t="str">
        <f>IF(L69&gt;0,CONCATENATE(IF(AA69&lt;=12,AA69,AA69-12),IF(OR(AA69&lt;12,AA69=24),"am","pm"),"-",IF(AB69&lt;=12,AB69,AB69-12),IF(OR(AB69&lt;12,AB69=24),"am","pm")),"")</f>
        <v/>
      </c>
      <c r="AN69" s="17" t="str">
        <f>IF(N69&gt;0,CONCATENATE(IF(AC69&lt;=12,AC69,AC69-12),IF(OR(AC69&lt;12,AC69=24),"am","pm"),"-",IF(AD69&lt;=12,AD69,AD69-12),IF(OR(AD69&lt;12,AD69=24),"am","pm")),"")</f>
        <v/>
      </c>
      <c r="AO69" s="17" t="str">
        <f>IF(P69&gt;0,CONCATENATE(IF(AE69&lt;=12,AE69,AE69-12),IF(OR(AE69&lt;12,AE69=24),"am","pm"),"-",IF(AF69&lt;=12,AF69,AF69-12),IF(OR(AF69&lt;12,AF69=24),"am","pm")),"")</f>
        <v/>
      </c>
      <c r="AP69" s="17" t="str">
        <f>IF(R69&gt;0,CONCATENATE(IF(AG69&lt;=12,AG69,AG69-12),IF(OR(AG69&lt;12,AG69=24),"am","pm"),"-",IF(AH69&lt;=12,AH69,AH69-12),IF(OR(AH69&lt;12,AH69=24),"am","pm")),"")</f>
        <v/>
      </c>
      <c r="AQ69" s="17" t="str">
        <f>IF(T69&gt;0,CONCATENATE(IF(AI69&lt;=12,AI69,AI69-12),IF(OR(AI69&lt;12,AI69=24),"am","pm"),"-",IF(AJ69&lt;=12,AJ69,AJ69-12),IF(OR(AJ69&lt;12,AJ69=24),"am","pm")),"")</f>
        <v/>
      </c>
      <c r="AR69" s="17" t="s">
        <v>838</v>
      </c>
      <c r="AS69" t="s">
        <v>442</v>
      </c>
      <c r="AT69" t="s">
        <v>443</v>
      </c>
      <c r="AV69" s="17" t="s">
        <v>30</v>
      </c>
      <c r="AW69" s="17" t="s">
        <v>30</v>
      </c>
      <c r="AX69" s="16" t="str">
        <f>CONCATENATE("{
    'name': """,B69,""",
    'area': ","""",C69,""",",
"'hours': {
      'sunday-start':","""",H69,"""",", 'sunday-end':","""",I69,"""",", 'monday-start':","""",J69,"""",", 'monday-end':","""",K69,"""",", 'tuesday-start':","""",L69,"""",", 'tuesday-end':","""",M69,""", 'wednesday-start':","""",N69,""", 'wednesday-end':","""",O69,""", 'thursday-start':","""",P69,""", 'thursday-end':","""",Q69,""", 'friday-start':","""",R69,""", 'friday-end':","""",S69,""", 'saturday-start':","""",T69,""", 'saturday-end':","""",U69,"""","},","  'description': ","""",V69,"""",", 'link':","""",AR69,"""",", 'pricing':","""",E69,"""",",   'phone-number': ","""",F69,"""",", 'address': ","""",G69,"""",", 'other-amenities': [","'",AS69,"','",AT69,"','",AU69,"'","]",", 'has-drink':",AV69,", 'has-food':",AW69,"},")</f>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69" s="17" t="str">
        <f>IF(AS69&gt;0,"&lt;img src=@img/outdoor.png@&gt;","")</f>
        <v>&lt;img src=@img/outdoor.png@&gt;</v>
      </c>
      <c r="AZ69" s="17" t="str">
        <f>IF(AT69&gt;0,"&lt;img src=@img/pets.png@&gt;","")</f>
        <v>&lt;img src=@img/pets.png@&gt;</v>
      </c>
      <c r="BA69" s="17" t="str">
        <f>IF(AU69="hard","&lt;img src=@img/hard.png@&gt;",IF(AU69="medium","&lt;img src=@img/medium.png@&gt;",IF(AU69="easy","&lt;img src=@img/easy.png@&gt;","")))</f>
        <v/>
      </c>
      <c r="BB69" s="17" t="str">
        <f>IF(AV69="true","&lt;img src=@img/drinkicon.png@&gt;","")</f>
        <v/>
      </c>
      <c r="BC69" s="17" t="str">
        <f>IF(AW69="true","&lt;img src=@img/foodicon.png@&gt;","")</f>
        <v/>
      </c>
      <c r="BD69" s="17" t="str">
        <f>CONCATENATE(AY69,AZ69,BA69,BB69,BC69,BK69)</f>
        <v>&lt;img src=@img/outdoor.png@&gt;&lt;img src=@img/pets.png@&gt;</v>
      </c>
      <c r="BE69" s="17" t="str">
        <f>CONCATENATE(IF(AS69&gt;0,"outdoor ",""),IF(AT69&gt;0,"pet ",""),IF(AV69="true","drink ",""),IF(AW69="true","food ",""),AU69," ",E69," ",C69,IF(BJ69=TRUE," kid",""))</f>
        <v>outdoor pet  low highlands</v>
      </c>
      <c r="BF69" s="17" t="str">
        <f>IF(C69="highlands","Highlands",IF(C69="Washington","Washington Park",IF(C69="Downtown","Downtown",IF(C69="city","City Park",IF(C69="Uptown","Uptown",IF(C69="capital","Capital Hill",IF(C69="Ballpark","Ballpark",IF(C69="LoDo","LoDo",IF(C69="ranch","Highlands Ranch",IF(C69="five","Five Points",IF(C69="stapleton","Stapleton",IF(C69="Cherry","Cherry Creek",IF(C69="dtc","DTC",IF(C69="Baker","Baker",IF(C69="Lakewood","Lakewood",IF(C69="Westminster","Westminster",IF(C69="lowery","Lowery",IF(C69="meadows","Park Meadows",IF(C69="larimer","Larimer Square",IF(C69="RiNo","RiNo",IF(C69="aurora","Aurora","")))))))))))))))))))))</f>
        <v>Highlands</v>
      </c>
      <c r="BG69" s="17">
        <v>39.758265999999999</v>
      </c>
      <c r="BH69" s="17">
        <v>-105.007323</v>
      </c>
      <c r="BI69" s="17" t="str">
        <f>CONCATENATE("[",BG69,",",BH69,"],")</f>
        <v>[39.758266,-105.007323],</v>
      </c>
      <c r="BJ69" s="17"/>
      <c r="BK69" s="17" t="str">
        <f>IF(BJ69&gt;0,"&lt;img src=@img/kidicon.png@&gt;","")</f>
        <v/>
      </c>
      <c r="BL69" s="7"/>
    </row>
    <row r="70" spans="2:64" s="17" customFormat="1" ht="18.75" customHeight="1">
      <c r="B70" s="17" t="s">
        <v>186</v>
      </c>
      <c r="C70" s="17" t="s">
        <v>310</v>
      </c>
      <c r="E70" s="17" t="s">
        <v>1105</v>
      </c>
      <c r="G70" s="17" t="s">
        <v>593</v>
      </c>
      <c r="J70" s="17" t="s">
        <v>452</v>
      </c>
      <c r="K70" s="17" t="s">
        <v>447</v>
      </c>
      <c r="L70" s="17" t="s">
        <v>452</v>
      </c>
      <c r="M70" s="17" t="s">
        <v>447</v>
      </c>
      <c r="N70" s="17" t="s">
        <v>452</v>
      </c>
      <c r="O70" s="17" t="s">
        <v>447</v>
      </c>
      <c r="P70" s="17" t="s">
        <v>452</v>
      </c>
      <c r="Q70" s="17" t="s">
        <v>447</v>
      </c>
      <c r="R70" s="17" t="s">
        <v>452</v>
      </c>
      <c r="S70" s="17" t="s">
        <v>447</v>
      </c>
      <c r="V70" s="8" t="s">
        <v>390</v>
      </c>
      <c r="W70" s="17" t="str">
        <f>IF(H70&gt;0,H70/100,"")</f>
        <v/>
      </c>
      <c r="X70" s="17" t="str">
        <f>IF(I70&gt;0,I70/100,"")</f>
        <v/>
      </c>
      <c r="Y70" s="17">
        <f>IF(J70&gt;0,J70/100,"")</f>
        <v>16</v>
      </c>
      <c r="Z70" s="17">
        <f>IF(K70&gt;0,K70/100,"")</f>
        <v>18</v>
      </c>
      <c r="AA70" s="17">
        <f>IF(L70&gt;0,L70/100,"")</f>
        <v>16</v>
      </c>
      <c r="AB70" s="17">
        <f>IF(M70&gt;0,M70/100,"")</f>
        <v>18</v>
      </c>
      <c r="AC70" s="17">
        <f>IF(N70&gt;0,N70/100,"")</f>
        <v>16</v>
      </c>
      <c r="AD70" s="17">
        <f>IF(O70&gt;0,O70/100,"")</f>
        <v>18</v>
      </c>
      <c r="AE70" s="17">
        <f>IF(P70&gt;0,P70/100,"")</f>
        <v>16</v>
      </c>
      <c r="AF70" s="17">
        <f>IF(Q70&gt;0,Q70/100,"")</f>
        <v>18</v>
      </c>
      <c r="AG70" s="17">
        <f>IF(R70&gt;0,R70/100,"")</f>
        <v>16</v>
      </c>
      <c r="AH70" s="17">
        <f>IF(S70&gt;0,S70/100,"")</f>
        <v>18</v>
      </c>
      <c r="AI70" s="17" t="str">
        <f>IF(T70&gt;0,T70/100,"")</f>
        <v/>
      </c>
      <c r="AJ70" s="17" t="str">
        <f>IF(U70&gt;0,U70/100,"")</f>
        <v/>
      </c>
      <c r="AK70" s="17" t="str">
        <f>IF(H70&gt;0,CONCATENATE(IF(W70&lt;=12,W70,W70-12),IF(OR(W70&lt;12,W70=24),"am","pm"),"-",IF(X70&lt;=12,X70,X70-12),IF(OR(X70&lt;12,X70=24),"am","pm")),"")</f>
        <v/>
      </c>
      <c r="AL70" s="17" t="str">
        <f>IF(J70&gt;0,CONCATENATE(IF(Y70&lt;=12,Y70,Y70-12),IF(OR(Y70&lt;12,Y70=24),"am","pm"),"-",IF(Z70&lt;=12,Z70,Z70-12),IF(OR(Z70&lt;12,Z70=24),"am","pm")),"")</f>
        <v>4pm-6pm</v>
      </c>
      <c r="AM70" s="17" t="str">
        <f>IF(L70&gt;0,CONCATENATE(IF(AA70&lt;=12,AA70,AA70-12),IF(OR(AA70&lt;12,AA70=24),"am","pm"),"-",IF(AB70&lt;=12,AB70,AB70-12),IF(OR(AB70&lt;12,AB70=24),"am","pm")),"")</f>
        <v>4pm-6pm</v>
      </c>
      <c r="AN70" s="17" t="str">
        <f>IF(N70&gt;0,CONCATENATE(IF(AC70&lt;=12,AC70,AC70-12),IF(OR(AC70&lt;12,AC70=24),"am","pm"),"-",IF(AD70&lt;=12,AD70,AD70-12),IF(OR(AD70&lt;12,AD70=24),"am","pm")),"")</f>
        <v>4pm-6pm</v>
      </c>
      <c r="AO70" s="17" t="str">
        <f>IF(P70&gt;0,CONCATENATE(IF(AE70&lt;=12,AE70,AE70-12),IF(OR(AE70&lt;12,AE70=24),"am","pm"),"-",IF(AF70&lt;=12,AF70,AF70-12),IF(OR(AF70&lt;12,AF70=24),"am","pm")),"")</f>
        <v>4pm-6pm</v>
      </c>
      <c r="AP70" s="17" t="str">
        <f>IF(R70&gt;0,CONCATENATE(IF(AG70&lt;=12,AG70,AG70-12),IF(OR(AG70&lt;12,AG70=24),"am","pm"),"-",IF(AH70&lt;=12,AH70,AH70-12),IF(OR(AH70&lt;12,AH70=24),"am","pm")),"")</f>
        <v>4pm-6pm</v>
      </c>
      <c r="AQ70" s="17" t="str">
        <f>IF(T70&gt;0,CONCATENATE(IF(AI70&lt;=12,AI70,AI70-12),IF(OR(AI70&lt;12,AI70=24),"am","pm"),"-",IF(AJ70&lt;=12,AJ70,AJ70-12),IF(OR(AJ70&lt;12,AJ70=24),"am","pm")),"")</f>
        <v/>
      </c>
      <c r="AR70" s="1" t="s">
        <v>780</v>
      </c>
      <c r="AV70" s="4" t="s">
        <v>29</v>
      </c>
      <c r="AW70" s="4" t="s">
        <v>29</v>
      </c>
      <c r="AX70" s="16" t="str">
        <f>CONCATENATE("{
    'name': """,B70,""",
    'area': ","""",C70,""",",
"'hours': {
      'sunday-start':","""",H70,"""",", 'sunday-end':","""",I70,"""",", 'monday-start':","""",J70,"""",", 'monday-end':","""",K70,"""",", 'tuesday-start':","""",L70,"""",", 'tuesday-end':","""",M70,""", 'wednesday-start':","""",N70,""", 'wednesday-end':","""",O70,""", 'thursday-start':","""",P70,""", 'thursday-end':","""",Q70,""", 'friday-start':","""",R70,""", 'friday-end':","""",S70,""", 'saturday-start':","""",T70,""", 'saturday-end':","""",U70,"""","},","  'description': ","""",V70,"""",", 'link':","""",AR70,"""",", 'pricing':","""",E70,"""",",   'phone-number': ","""",F70,"""",", 'address': ","""",G70,"""",", 'other-amenities': [","'",AS70,"','",AT70,"','",AU70,"'","]",", 'has-drink':",AV70,", 'has-food':",AW70,"},")</f>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70" s="17" t="str">
        <f>IF(AS70&gt;0,"&lt;img src=@img/outdoor.png@&gt;","")</f>
        <v/>
      </c>
      <c r="AZ70" s="17" t="str">
        <f>IF(AT70&gt;0,"&lt;img src=@img/pets.png@&gt;","")</f>
        <v/>
      </c>
      <c r="BA70" s="17" t="str">
        <f>IF(AU70="hard","&lt;img src=@img/hard.png@&gt;",IF(AU70="medium","&lt;img src=@img/medium.png@&gt;",IF(AU70="easy","&lt;img src=@img/easy.png@&gt;","")))</f>
        <v/>
      </c>
      <c r="BB70" s="17" t="str">
        <f>IF(AV70="true","&lt;img src=@img/drinkicon.png@&gt;","")</f>
        <v>&lt;img src=@img/drinkicon.png@&gt;</v>
      </c>
      <c r="BC70" s="17" t="str">
        <f>IF(AW70="true","&lt;img src=@img/foodicon.png@&gt;","")</f>
        <v>&lt;img src=@img/foodicon.png@&gt;</v>
      </c>
      <c r="BD70" s="17" t="str">
        <f>CONCATENATE(AY70,AZ70,BA70,BB70,BC70,BK70)</f>
        <v>&lt;img src=@img/drinkicon.png@&gt;&lt;img src=@img/foodicon.png@&gt;</v>
      </c>
      <c r="BE70" s="17" t="str">
        <f>CONCATENATE(IF(AS70&gt;0,"outdoor ",""),IF(AT70&gt;0,"pet ",""),IF(AV70="true","drink ",""),IF(AW70="true","food ",""),AU70," ",E70," ",C70,IF(BJ70=TRUE," kid",""))</f>
        <v>drink food  med LoDo</v>
      </c>
      <c r="BF70" s="17" t="str">
        <f>IF(C70="highlands","Highlands",IF(C70="Washington","Washington Park",IF(C70="Downtown","Downtown",IF(C70="city","City Park",IF(C70="Uptown","Uptown",IF(C70="capital","Capital Hill",IF(C70="Ballpark","Ballpark",IF(C70="LoDo","LoDo",IF(C70="ranch","Highlands Ranch",IF(C70="five","Five Points",IF(C70="stapleton","Stapleton",IF(C70="Cherry","Cherry Creek",IF(C70="dtc","DTC",IF(C70="Baker","Baker",IF(C70="Lakewood","Lakewood",IF(C70="Westminster","Westminster",IF(C70="lowery","Lowery",IF(C70="meadows","Park Meadows",IF(C70="larimer","Larimer Square",IF(C70="RiNo","RiNo",IF(C70="aurora","Aurora","")))))))))))))))))))))</f>
        <v>LoDo</v>
      </c>
      <c r="BG70" s="17">
        <v>39.755369000000002</v>
      </c>
      <c r="BH70" s="17">
        <v>-104.996892</v>
      </c>
      <c r="BI70" s="17" t="str">
        <f>CONCATENATE("[",BG70,",",BH70,"],")</f>
        <v>[39.755369,-104.996892],</v>
      </c>
      <c r="BK70" s="17" t="str">
        <f>IF(BJ70&gt;0,"&lt;img src=@img/kidicon.png@&gt;","")</f>
        <v/>
      </c>
      <c r="BL70" s="7"/>
    </row>
    <row r="71" spans="2:64" ht="18.75" customHeight="1">
      <c r="B71" t="s">
        <v>1149</v>
      </c>
      <c r="C71" t="s">
        <v>275</v>
      </c>
      <c r="E71" s="17" t="s">
        <v>1105</v>
      </c>
      <c r="G71" s="17" t="s">
        <v>1150</v>
      </c>
      <c r="H71">
        <v>1500</v>
      </c>
      <c r="I71">
        <v>1800</v>
      </c>
      <c r="L71">
        <v>1500</v>
      </c>
      <c r="M71">
        <v>1800</v>
      </c>
      <c r="N71">
        <v>1500</v>
      </c>
      <c r="O71">
        <v>1800</v>
      </c>
      <c r="P71">
        <v>1500</v>
      </c>
      <c r="Q71">
        <v>1800</v>
      </c>
      <c r="R71">
        <v>1500</v>
      </c>
      <c r="S71">
        <v>1800</v>
      </c>
      <c r="T71">
        <v>1500</v>
      </c>
      <c r="U71">
        <v>1800</v>
      </c>
      <c r="V71" s="8" t="s">
        <v>1151</v>
      </c>
      <c r="W71" s="17">
        <f>IF(H71&gt;0,H71/100,"")</f>
        <v>15</v>
      </c>
      <c r="X71" s="17">
        <f>IF(I71&gt;0,I71/100,"")</f>
        <v>18</v>
      </c>
      <c r="Y71" s="17" t="str">
        <f>IF(J71&gt;0,J71/100,"")</f>
        <v/>
      </c>
      <c r="Z71" s="17" t="str">
        <f>IF(K71&gt;0,K71/100,"")</f>
        <v/>
      </c>
      <c r="AA71" s="17">
        <f>IF(L71&gt;0,L71/100,"")</f>
        <v>15</v>
      </c>
      <c r="AB71" s="17">
        <f>IF(M71&gt;0,M71/100,"")</f>
        <v>18</v>
      </c>
      <c r="AC71" s="17">
        <f>IF(N71&gt;0,N71/100,"")</f>
        <v>15</v>
      </c>
      <c r="AD71" s="17">
        <f>IF(O71&gt;0,O71/100,"")</f>
        <v>18</v>
      </c>
      <c r="AE71" s="17">
        <f>IF(P71&gt;0,P71/100,"")</f>
        <v>15</v>
      </c>
      <c r="AF71" s="17">
        <f>IF(Q71&gt;0,Q71/100,"")</f>
        <v>18</v>
      </c>
      <c r="AG71" s="17">
        <f>IF(R71&gt;0,R71/100,"")</f>
        <v>15</v>
      </c>
      <c r="AH71" s="17">
        <f>IF(S71&gt;0,S71/100,"")</f>
        <v>18</v>
      </c>
      <c r="AI71" s="17">
        <f>IF(T71&gt;0,T71/100,"")</f>
        <v>15</v>
      </c>
      <c r="AJ71" s="17">
        <f>IF(U71&gt;0,U71/100,"")</f>
        <v>18</v>
      </c>
      <c r="AK71" s="17" t="str">
        <f>IF(H71&gt;0,CONCATENATE(IF(W71&lt;=12,W71,W71-12),IF(OR(W71&lt;12,W71=24),"am","pm"),"-",IF(X71&lt;=12,X71,X71-12),IF(OR(X71&lt;12,X71=24),"am","pm")),"")</f>
        <v>3pm-6pm</v>
      </c>
      <c r="AL71" s="17" t="str">
        <f>IF(J71&gt;0,CONCATENATE(IF(Y71&lt;=12,Y71,Y71-12),IF(OR(Y71&lt;12,Y71=24),"am","pm"),"-",IF(Z71&lt;=12,Z71,Z71-12),IF(OR(Z71&lt;12,Z71=24),"am","pm")),"")</f>
        <v/>
      </c>
      <c r="AM71" s="17" t="str">
        <f>IF(L71&gt;0,CONCATENATE(IF(AA71&lt;=12,AA71,AA71-12),IF(OR(AA71&lt;12,AA71=24),"am","pm"),"-",IF(AB71&lt;=12,AB71,AB71-12),IF(OR(AB71&lt;12,AB71=24),"am","pm")),"")</f>
        <v>3pm-6pm</v>
      </c>
      <c r="AN71" s="17" t="str">
        <f>IF(N71&gt;0,CONCATENATE(IF(AC71&lt;=12,AC71,AC71-12),IF(OR(AC71&lt;12,AC71=24),"am","pm"),"-",IF(AD71&lt;=12,AD71,AD71-12),IF(OR(AD71&lt;12,AD71=24),"am","pm")),"")</f>
        <v>3pm-6pm</v>
      </c>
      <c r="AO71" s="17" t="str">
        <f>IF(P71&gt;0,CONCATENATE(IF(AE71&lt;=12,AE71,AE71-12),IF(OR(AE71&lt;12,AE71=24),"am","pm"),"-",IF(AF71&lt;=12,AF71,AF71-12),IF(OR(AF71&lt;12,AF71=24),"am","pm")),"")</f>
        <v>3pm-6pm</v>
      </c>
      <c r="AP71" s="17" t="str">
        <f>IF(R71&gt;0,CONCATENATE(IF(AG71&lt;=12,AG71,AG71-12),IF(OR(AG71&lt;12,AG71=24),"am","pm"),"-",IF(AH71&lt;=12,AH71,AH71-12),IF(OR(AH71&lt;12,AH71=24),"am","pm")),"")</f>
        <v>3pm-6pm</v>
      </c>
      <c r="AQ71" s="17" t="str">
        <f>IF(T71&gt;0,CONCATENATE(IF(AI71&lt;=12,AI71,AI71-12),IF(OR(AI71&lt;12,AI71=24),"am","pm"),"-",IF(AJ71&lt;=12,AJ71,AJ71-12),IF(OR(AJ71&lt;12,AJ71=24),"am","pm")),"")</f>
        <v>3pm-6pm</v>
      </c>
      <c r="AR71" s="1" t="s">
        <v>1152</v>
      </c>
      <c r="AV71" s="4" t="s">
        <v>29</v>
      </c>
      <c r="AW71" s="4" t="s">
        <v>30</v>
      </c>
      <c r="AX71" s="16" t="str">
        <f>CONCATENATE("{
    'name': """,B71,""",
    'area': ","""",C71,""",",
"'hours': {
      'sunday-start':","""",H71,"""",", 'sunday-end':","""",I71,"""",", 'monday-start':","""",J71,"""",", 'monday-end':","""",K71,"""",", 'tuesday-start':","""",L71,"""",", 'tuesday-end':","""",M71,""", 'wednesday-start':","""",N71,""", 'wednesday-end':","""",O71,""", 'thursday-start':","""",P71,""", 'thursday-end':","""",Q71,""", 'friday-start':","""",R71,""", 'friday-end':","""",S71,""", 'saturday-start':","""",T71,""", 'saturday-end':","""",U71,"""","},","  'description': ","""",V71,"""",", 'link':","""",AR71,"""",", 'pricing':","""",E71,"""",",   'phone-number': ","""",F71,"""",", 'address': ","""",G71,"""",", 'other-amenities': [","'",AS71,"','",AT71,"','",AU71,"'","]",", 'has-drink':",AV71,", 'has-food':",AW71,"},")</f>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71" s="17" t="str">
        <f>IF(AS71&gt;0,"&lt;img src=@img/outdoor.png@&gt;","")</f>
        <v/>
      </c>
      <c r="AZ71" s="17" t="str">
        <f>IF(AT71&gt;0,"&lt;img src=@img/pets.png@&gt;","")</f>
        <v/>
      </c>
      <c r="BA71" s="17" t="str">
        <f>IF(AU71="hard","&lt;img src=@img/hard.png@&gt;",IF(AU71="medium","&lt;img src=@img/medium.png@&gt;",IF(AU71="easy","&lt;img src=@img/easy.png@&gt;","")))</f>
        <v/>
      </c>
      <c r="BB71" s="17" t="str">
        <f>IF(AV71="true","&lt;img src=@img/drinkicon.png@&gt;","")</f>
        <v>&lt;img src=@img/drinkicon.png@&gt;</v>
      </c>
      <c r="BC71" s="17" t="str">
        <f>IF(AW71="true","&lt;img src=@img/foodicon.png@&gt;","")</f>
        <v/>
      </c>
      <c r="BD71" s="17" t="str">
        <f>CONCATENATE(AY71,AZ71,BA71,BB71,BC71,BK71)</f>
        <v>&lt;img src=@img/drinkicon.png@&gt;</v>
      </c>
      <c r="BE71" s="17" t="str">
        <f>CONCATENATE(IF(AS71&gt;0,"outdoor ",""),IF(AT71&gt;0,"pet ",""),IF(AV71="true","drink ",""),IF(AW71="true","food ",""),AU71," ",E71," ",C71,IF(BJ71=TRUE," kid",""))</f>
        <v>drink  med Baker</v>
      </c>
      <c r="BF71" s="17" t="str">
        <f>IF(C71="highlands","Highlands",IF(C71="Washington","Washington Park",IF(C71="Downtown","Downtown",IF(C71="city","City Park",IF(C71="Uptown","Uptown",IF(C71="capital","Capital Hill",IF(C71="Ballpark","Ballpark",IF(C71="LoDo","LoDo",IF(C71="ranch","Highlands Ranch",IF(C71="five","Five Points",IF(C71="stapleton","Stapleton",IF(C71="Cherry","Cherry Creek",IF(C71="dtc","DTC",IF(C71="Baker","Baker",IF(C71="Lakewood","Lakewood",IF(C71="Westminster","Westminster",IF(C71="lowery","Lowery",IF(C71="meadows","Park Meadows",IF(C71="larimer","Larimer Square",IF(C71="RiNo","RiNo",IF(C71="aurora","Aurora","")))))))))))))))))))))</f>
        <v>Baker</v>
      </c>
      <c r="BG71" s="17">
        <v>39.703890000000001</v>
      </c>
      <c r="BH71" s="17">
        <v>-104.98754</v>
      </c>
      <c r="BI71" s="17" t="str">
        <f>CONCATENATE("[",BG71,",",BH71,"],")</f>
        <v>[39.70389,-104.98754],</v>
      </c>
      <c r="BJ71" s="17"/>
      <c r="BK71" s="17"/>
      <c r="BL71" s="7"/>
    </row>
    <row r="72" spans="2:64" ht="18.75" customHeight="1">
      <c r="B72" t="s">
        <v>262</v>
      </c>
      <c r="C72" t="s">
        <v>652</v>
      </c>
      <c r="E72" s="17" t="s">
        <v>1106</v>
      </c>
      <c r="G72" s="17" t="s">
        <v>432</v>
      </c>
      <c r="M72" s="17"/>
      <c r="O72" s="17"/>
      <c r="Q72" s="17"/>
      <c r="S72" s="17"/>
      <c r="W72" s="17" t="str">
        <f>IF(H72&gt;0,H72/100,"")</f>
        <v/>
      </c>
      <c r="X72" s="17" t="str">
        <f>IF(I72&gt;0,I72/100,"")</f>
        <v/>
      </c>
      <c r="Y72" s="17" t="str">
        <f>IF(J72&gt;0,J72/100,"")</f>
        <v/>
      </c>
      <c r="Z72" s="17" t="str">
        <f>IF(K72&gt;0,K72/100,"")</f>
        <v/>
      </c>
      <c r="AA72" s="17" t="str">
        <f>IF(L72&gt;0,L72/100,"")</f>
        <v/>
      </c>
      <c r="AB72" s="17" t="str">
        <f>IF(M72&gt;0,M72/100,"")</f>
        <v/>
      </c>
      <c r="AC72" s="17" t="str">
        <f>IF(N72&gt;0,N72/100,"")</f>
        <v/>
      </c>
      <c r="AD72" s="17" t="str">
        <f>IF(O72&gt;0,O72/100,"")</f>
        <v/>
      </c>
      <c r="AE72" s="17" t="str">
        <f>IF(P72&gt;0,P72/100,"")</f>
        <v/>
      </c>
      <c r="AF72" s="17" t="str">
        <f>IF(Q72&gt;0,Q72/100,"")</f>
        <v/>
      </c>
      <c r="AG72" s="17" t="str">
        <f>IF(R72&gt;0,R72/100,"")</f>
        <v/>
      </c>
      <c r="AH72" s="17" t="str">
        <f>IF(S72&gt;0,S72/100,"")</f>
        <v/>
      </c>
      <c r="AI72" s="17" t="str">
        <f>IF(T72&gt;0,T72/100,"")</f>
        <v/>
      </c>
      <c r="AJ72" s="17" t="str">
        <f>IF(U72&gt;0,U72/100,"")</f>
        <v/>
      </c>
      <c r="AK72" s="17" t="str">
        <f>IF(H72&gt;0,CONCATENATE(IF(W72&lt;=12,W72,W72-12),IF(OR(W72&lt;12,W72=24),"am","pm"),"-",IF(X72&lt;=12,X72,X72-12),IF(OR(X72&lt;12,X72=24),"am","pm")),"")</f>
        <v/>
      </c>
      <c r="AL72" s="17" t="str">
        <f>IF(J72&gt;0,CONCATENATE(IF(Y72&lt;=12,Y72,Y72-12),IF(OR(Y72&lt;12,Y72=24),"am","pm"),"-",IF(Z72&lt;=12,Z72,Z72-12),IF(OR(Z72&lt;12,Z72=24),"am","pm")),"")</f>
        <v/>
      </c>
      <c r="AM72" s="17" t="str">
        <f>IF(L72&gt;0,CONCATENATE(IF(AA72&lt;=12,AA72,AA72-12),IF(OR(AA72&lt;12,AA72=24),"am","pm"),"-",IF(AB72&lt;=12,AB72,AB72-12),IF(OR(AB72&lt;12,AB72=24),"am","pm")),"")</f>
        <v/>
      </c>
      <c r="AN72" s="17" t="str">
        <f>IF(N72&gt;0,CONCATENATE(IF(AC72&lt;=12,AC72,AC72-12),IF(OR(AC72&lt;12,AC72=24),"am","pm"),"-",IF(AD72&lt;=12,AD72,AD72-12),IF(OR(AD72&lt;12,AD72=24),"am","pm")),"")</f>
        <v/>
      </c>
      <c r="AO72" s="17" t="str">
        <f>IF(P72&gt;0,CONCATENATE(IF(AE72&lt;=12,AE72,AE72-12),IF(OR(AE72&lt;12,AE72=24),"am","pm"),"-",IF(AF72&lt;=12,AF72,AF72-12),IF(OR(AF72&lt;12,AF72=24),"am","pm")),"")</f>
        <v/>
      </c>
      <c r="AP72" s="17" t="str">
        <f>IF(R72&gt;0,CONCATENATE(IF(AG72&lt;=12,AG72,AG72-12),IF(OR(AG72&lt;12,AG72=24),"am","pm"),"-",IF(AH72&lt;=12,AH72,AH72-12),IF(OR(AH72&lt;12,AH72=24),"am","pm")),"")</f>
        <v/>
      </c>
      <c r="AQ72" s="17" t="str">
        <f>IF(T72&gt;0,CONCATENATE(IF(AI72&lt;=12,AI72,AI72-12),IF(OR(AI72&lt;12,AI72=24),"am","pm"),"-",IF(AJ72&lt;=12,AJ72,AJ72-12),IF(OR(AJ72&lt;12,AJ72=24),"am","pm")),"")</f>
        <v/>
      </c>
      <c r="AR72" s="17" t="s">
        <v>848</v>
      </c>
      <c r="AS72" t="s">
        <v>442</v>
      </c>
      <c r="AV72" s="17" t="s">
        <v>30</v>
      </c>
      <c r="AW72" s="17" t="s">
        <v>30</v>
      </c>
      <c r="AX72" s="16" t="str">
        <f>CONCATENATE("{
    'name': """,B72,""",
    'area': ","""",C72,""",",
"'hours': {
      'sunday-start':","""",H72,"""",", 'sunday-end':","""",I72,"""",", 'monday-start':","""",J72,"""",", 'monday-end':","""",K72,"""",", 'tuesday-start':","""",L72,"""",", 'tuesday-end':","""",M72,""", 'wednesday-start':","""",N72,""", 'wednesday-end':","""",O72,""", 'thursday-start':","""",P72,""", 'thursday-end':","""",Q72,""", 'friday-start':","""",R72,""", 'friday-end':","""",S72,""", 'saturday-start':","""",T72,""", 'saturday-end':","""",U72,"""","},","  'description': ","""",V72,"""",", 'link':","""",AR72,"""",", 'pricing':","""",E72,"""",",   'phone-number': ","""",F72,"""",", 'address': ","""",G72,"""",", 'other-amenities': [","'",AS72,"','",AT72,"','",AU72,"'","]",", 'has-drink':",AV72,", 'has-food':",AW72,"},")</f>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72" s="17" t="str">
        <f>IF(AS72&gt;0,"&lt;img src=@img/outdoor.png@&gt;","")</f>
        <v>&lt;img src=@img/outdoor.png@&gt;</v>
      </c>
      <c r="AZ72" s="17" t="str">
        <f>IF(AT72&gt;0,"&lt;img src=@img/pets.png@&gt;","")</f>
        <v/>
      </c>
      <c r="BA72" s="17" t="str">
        <f>IF(AU72="hard","&lt;img src=@img/hard.png@&gt;",IF(AU72="medium","&lt;img src=@img/medium.png@&gt;",IF(AU72="easy","&lt;img src=@img/easy.png@&gt;","")))</f>
        <v/>
      </c>
      <c r="BB72" s="17" t="str">
        <f>IF(AV72="true","&lt;img src=@img/drinkicon.png@&gt;","")</f>
        <v/>
      </c>
      <c r="BC72" s="17" t="str">
        <f>IF(AW72="true","&lt;img src=@img/foodicon.png@&gt;","")</f>
        <v/>
      </c>
      <c r="BD72" s="17" t="str">
        <f>CONCATENATE(AY72,AZ72,BA72,BB72,BC72,BK72)</f>
        <v>&lt;img src=@img/outdoor.png@&gt;</v>
      </c>
      <c r="BE72" s="17" t="str">
        <f>CONCATENATE(IF(AS72&gt;0,"outdoor ",""),IF(AT72&gt;0,"pet ",""),IF(AV72="true","drink ",""),IF(AW72="true","food ",""),AU72," ",E72," ",C72,IF(BJ72=TRUE," kid",""))</f>
        <v>outdoor  high Cherry</v>
      </c>
      <c r="BF72" s="17" t="str">
        <f>IF(C72="highlands","Highlands",IF(C72="Washington","Washington Park",IF(C72="Downtown","Downtown",IF(C72="city","City Park",IF(C72="Uptown","Uptown",IF(C72="capital","Capital Hill",IF(C72="Ballpark","Ballpark",IF(C72="LoDo","LoDo",IF(C72="ranch","Highlands Ranch",IF(C72="five","Five Points",IF(C72="stapleton","Stapleton",IF(C72="Cherry","Cherry Creek",IF(C72="dtc","DTC",IF(C72="Baker","Baker",IF(C72="Lakewood","Lakewood",IF(C72="Westminster","Westminster",IF(C72="lowery","Lowery",IF(C72="meadows","Park Meadows",IF(C72="larimer","Larimer Square",IF(C72="RiNo","RiNo",IF(C72="aurora","Aurora","")))))))))))))))))))))</f>
        <v>Cherry Creek</v>
      </c>
      <c r="BG72" s="17">
        <v>39.720252000000002</v>
      </c>
      <c r="BH72" s="17">
        <v>-104.957275</v>
      </c>
      <c r="BI72" s="17" t="str">
        <f>CONCATENATE("[",BG72,",",BH72,"],")</f>
        <v>[39.720252,-104.957275],</v>
      </c>
      <c r="BJ72" s="17"/>
      <c r="BK72" s="17" t="str">
        <f>IF(BJ72&gt;0,"&lt;img src=@img/kidicon.png@&gt;","")</f>
        <v/>
      </c>
      <c r="BL72" s="7"/>
    </row>
    <row r="73" spans="2:64" s="17" customFormat="1" ht="18.75" customHeight="1">
      <c r="B73" s="17" t="s">
        <v>187</v>
      </c>
      <c r="C73" s="17" t="s">
        <v>276</v>
      </c>
      <c r="E73" s="17" t="s">
        <v>1105</v>
      </c>
      <c r="G73" s="17" t="s">
        <v>594</v>
      </c>
      <c r="J73" s="17" t="s">
        <v>445</v>
      </c>
      <c r="K73" s="17">
        <v>1800</v>
      </c>
      <c r="L73" s="17" t="s">
        <v>445</v>
      </c>
      <c r="M73" s="17">
        <v>1800</v>
      </c>
      <c r="N73" s="17" t="s">
        <v>445</v>
      </c>
      <c r="O73" s="17">
        <v>1800</v>
      </c>
      <c r="P73" s="17" t="s">
        <v>445</v>
      </c>
      <c r="Q73" s="17">
        <v>1800</v>
      </c>
      <c r="R73" s="17" t="s">
        <v>445</v>
      </c>
      <c r="S73" s="17">
        <v>1800</v>
      </c>
      <c r="V73" s="8" t="s">
        <v>391</v>
      </c>
      <c r="W73" s="17" t="str">
        <f>IF(H73&gt;0,H73/100,"")</f>
        <v/>
      </c>
      <c r="X73" s="17" t="str">
        <f>IF(I73&gt;0,I73/100,"")</f>
        <v/>
      </c>
      <c r="Y73" s="17">
        <f>IF(J73&gt;0,J73/100,"")</f>
        <v>15</v>
      </c>
      <c r="Z73" s="17">
        <f>IF(K73&gt;0,K73/100,"")</f>
        <v>18</v>
      </c>
      <c r="AA73" s="17">
        <f>IF(L73&gt;0,L73/100,"")</f>
        <v>15</v>
      </c>
      <c r="AB73" s="17">
        <f>IF(M73&gt;0,M73/100,"")</f>
        <v>18</v>
      </c>
      <c r="AC73" s="17">
        <f>IF(N73&gt;0,N73/100,"")</f>
        <v>15</v>
      </c>
      <c r="AD73" s="17">
        <f>IF(O73&gt;0,O73/100,"")</f>
        <v>18</v>
      </c>
      <c r="AE73" s="17">
        <f>IF(P73&gt;0,P73/100,"")</f>
        <v>15</v>
      </c>
      <c r="AF73" s="17">
        <f>IF(Q73&gt;0,Q73/100,"")</f>
        <v>18</v>
      </c>
      <c r="AG73" s="17">
        <f>IF(R73&gt;0,R73/100,"")</f>
        <v>15</v>
      </c>
      <c r="AH73" s="17">
        <f>IF(S73&gt;0,S73/100,"")</f>
        <v>18</v>
      </c>
      <c r="AI73" s="17" t="str">
        <f>IF(T73&gt;0,T73/100,"")</f>
        <v/>
      </c>
      <c r="AJ73" s="17" t="str">
        <f>IF(U73&gt;0,U73/100,"")</f>
        <v/>
      </c>
      <c r="AK73" s="17" t="str">
        <f>IF(H73&gt;0,CONCATENATE(IF(W73&lt;=12,W73,W73-12),IF(OR(W73&lt;12,W73=24),"am","pm"),"-",IF(X73&lt;=12,X73,X73-12),IF(OR(X73&lt;12,X73=24),"am","pm")),"")</f>
        <v/>
      </c>
      <c r="AL73" s="17" t="str">
        <f>IF(J73&gt;0,CONCATENATE(IF(Y73&lt;=12,Y73,Y73-12),IF(OR(Y73&lt;12,Y73=24),"am","pm"),"-",IF(Z73&lt;=12,Z73,Z73-12),IF(OR(Z73&lt;12,Z73=24),"am","pm")),"")</f>
        <v>3pm-6pm</v>
      </c>
      <c r="AM73" s="17" t="str">
        <f>IF(L73&gt;0,CONCATENATE(IF(AA73&lt;=12,AA73,AA73-12),IF(OR(AA73&lt;12,AA73=24),"am","pm"),"-",IF(AB73&lt;=12,AB73,AB73-12),IF(OR(AB73&lt;12,AB73=24),"am","pm")),"")</f>
        <v>3pm-6pm</v>
      </c>
      <c r="AN73" s="17" t="str">
        <f>IF(N73&gt;0,CONCATENATE(IF(AC73&lt;=12,AC73,AC73-12),IF(OR(AC73&lt;12,AC73=24),"am","pm"),"-",IF(AD73&lt;=12,AD73,AD73-12),IF(OR(AD73&lt;12,AD73=24),"am","pm")),"")</f>
        <v>3pm-6pm</v>
      </c>
      <c r="AO73" s="17" t="str">
        <f>IF(P73&gt;0,CONCATENATE(IF(AE73&lt;=12,AE73,AE73-12),IF(OR(AE73&lt;12,AE73=24),"am","pm"),"-",IF(AF73&lt;=12,AF73,AF73-12),IF(OR(AF73&lt;12,AF73=24),"am","pm")),"")</f>
        <v>3pm-6pm</v>
      </c>
      <c r="AP73" s="17" t="str">
        <f>IF(R73&gt;0,CONCATENATE(IF(AG73&lt;=12,AG73,AG73-12),IF(OR(AG73&lt;12,AG73=24),"am","pm"),"-",IF(AH73&lt;=12,AH73,AH73-12),IF(OR(AH73&lt;12,AH73=24),"am","pm")),"")</f>
        <v>3pm-6pm</v>
      </c>
      <c r="AQ73" s="17" t="str">
        <f>IF(T73&gt;0,CONCATENATE(IF(AI73&lt;=12,AI73,AI73-12),IF(OR(AI73&lt;12,AI73=24),"am","pm"),"-",IF(AJ73&lt;=12,AJ73,AJ73-12),IF(OR(AJ73&lt;12,AJ73=24),"am","pm")),"")</f>
        <v/>
      </c>
      <c r="AR73" s="1" t="s">
        <v>781</v>
      </c>
      <c r="AV73" s="4" t="s">
        <v>29</v>
      </c>
      <c r="AW73" s="4" t="s">
        <v>29</v>
      </c>
      <c r="AX73" s="16" t="str">
        <f>CONCATENATE("{
    'name': """,B73,""",
    'area': ","""",C73,""",",
"'hours': {
      'sunday-start':","""",H73,"""",", 'sunday-end':","""",I73,"""",", 'monday-start':","""",J73,"""",", 'monday-end':","""",K73,"""",", 'tuesday-start':","""",L73,"""",", 'tuesday-end':","""",M73,""", 'wednesday-start':","""",N73,""", 'wednesday-end':","""",O73,""", 'thursday-start':","""",P73,""", 'thursday-end':","""",Q73,""", 'friday-start':","""",R73,""", 'friday-end':","""",S73,""", 'saturday-start':","""",T73,""", 'saturday-end':","""",U73,"""","},","  'description': ","""",V73,"""",", 'link':","""",AR73,"""",", 'pricing':","""",E73,"""",",   'phone-number': ","""",F73,"""",", 'address': ","""",G73,"""",", 'other-amenities': [","'",AS73,"','",AT73,"','",AU73,"'","]",", 'has-drink':",AV73,", 'has-food':",AW73,"},")</f>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73" s="17" t="str">
        <f>IF(AS73&gt;0,"&lt;img src=@img/outdoor.png@&gt;","")</f>
        <v/>
      </c>
      <c r="AZ73" s="17" t="str">
        <f>IF(AT73&gt;0,"&lt;img src=@img/pets.png@&gt;","")</f>
        <v/>
      </c>
      <c r="BA73" s="17" t="str">
        <f>IF(AU73="hard","&lt;img src=@img/hard.png@&gt;",IF(AU73="medium","&lt;img src=@img/medium.png@&gt;",IF(AU73="easy","&lt;img src=@img/easy.png@&gt;","")))</f>
        <v/>
      </c>
      <c r="BB73" s="17" t="str">
        <f>IF(AV73="true","&lt;img src=@img/drinkicon.png@&gt;","")</f>
        <v>&lt;img src=@img/drinkicon.png@&gt;</v>
      </c>
      <c r="BC73" s="17" t="str">
        <f>IF(AW73="true","&lt;img src=@img/foodicon.png@&gt;","")</f>
        <v>&lt;img src=@img/foodicon.png@&gt;</v>
      </c>
      <c r="BD73" s="17" t="str">
        <f>CONCATENATE(AY73,AZ73,BA73,BB73,BC73,BK73)</f>
        <v>&lt;img src=@img/drinkicon.png@&gt;&lt;img src=@img/foodicon.png@&gt;</v>
      </c>
      <c r="BE73" s="17" t="str">
        <f>CONCATENATE(IF(AS73&gt;0,"outdoor ",""),IF(AT73&gt;0,"pet ",""),IF(AV73="true","drink ",""),IF(AW73="true","food ",""),AU73," ",E73," ",C73,IF(BJ73=TRUE," kid",""))</f>
        <v>drink food  med RiNo</v>
      </c>
      <c r="BF73" s="17" t="str">
        <f>IF(C73="highlands","Highlands",IF(C73="Washington","Washington Park",IF(C73="Downtown","Downtown",IF(C73="city","City Park",IF(C73="Uptown","Uptown",IF(C73="capital","Capital Hill",IF(C73="Ballpark","Ballpark",IF(C73="LoDo","LoDo",IF(C73="ranch","Highlands Ranch",IF(C73="five","Five Points",IF(C73="stapleton","Stapleton",IF(C73="Cherry","Cherry Creek",IF(C73="dtc","DTC",IF(C73="Baker","Baker",IF(C73="Lakewood","Lakewood",IF(C73="Westminster","Westminster",IF(C73="lowery","Lowery",IF(C73="meadows","Park Meadows",IF(C73="larimer","Larimer Square",IF(C73="RiNo","RiNo",IF(C73="aurora","Aurora","")))))))))))))))))))))</f>
        <v>RiNo</v>
      </c>
      <c r="BG73" s="17">
        <v>39.764783000000001</v>
      </c>
      <c r="BH73" s="17">
        <v>-104.976809</v>
      </c>
      <c r="BI73" s="17" t="str">
        <f>CONCATENATE("[",BG73,",",BH73,"],")</f>
        <v>[39.764783,-104.976809],</v>
      </c>
      <c r="BK73" s="17" t="str">
        <f>IF(BJ73&gt;0,"&lt;img src=@img/kidicon.png@&gt;","")</f>
        <v/>
      </c>
      <c r="BL73" s="7"/>
    </row>
    <row r="74" spans="2:64" ht="18.75" customHeight="1">
      <c r="B74" t="s">
        <v>188</v>
      </c>
      <c r="C74" t="s">
        <v>858</v>
      </c>
      <c r="E74" s="17" t="s">
        <v>1105</v>
      </c>
      <c r="G74" s="17" t="s">
        <v>595</v>
      </c>
      <c r="J74" t="s">
        <v>452</v>
      </c>
      <c r="K74" t="s">
        <v>448</v>
      </c>
      <c r="L74" t="s">
        <v>452</v>
      </c>
      <c r="M74" t="s">
        <v>448</v>
      </c>
      <c r="N74" t="s">
        <v>452</v>
      </c>
      <c r="O74" t="s">
        <v>448</v>
      </c>
      <c r="P74" t="s">
        <v>452</v>
      </c>
      <c r="Q74" t="s">
        <v>448</v>
      </c>
      <c r="R74" t="s">
        <v>452</v>
      </c>
      <c r="S74" t="s">
        <v>448</v>
      </c>
      <c r="V74" s="8" t="s">
        <v>392</v>
      </c>
      <c r="W74" s="17" t="str">
        <f>IF(H74&gt;0,H74/100,"")</f>
        <v/>
      </c>
      <c r="X74" s="17" t="str">
        <f>IF(I74&gt;0,I74/100,"")</f>
        <v/>
      </c>
      <c r="Y74" s="17">
        <f>IF(J74&gt;0,J74/100,"")</f>
        <v>16</v>
      </c>
      <c r="Z74" s="17">
        <f>IF(K74&gt;0,K74/100,"")</f>
        <v>19</v>
      </c>
      <c r="AA74" s="17">
        <f>IF(L74&gt;0,L74/100,"")</f>
        <v>16</v>
      </c>
      <c r="AB74" s="17">
        <f>IF(M74&gt;0,M74/100,"")</f>
        <v>19</v>
      </c>
      <c r="AC74" s="17">
        <f>IF(N74&gt;0,N74/100,"")</f>
        <v>16</v>
      </c>
      <c r="AD74" s="17">
        <f>IF(O74&gt;0,O74/100,"")</f>
        <v>19</v>
      </c>
      <c r="AE74" s="17">
        <f>IF(P74&gt;0,P74/100,"")</f>
        <v>16</v>
      </c>
      <c r="AF74" s="17">
        <f>IF(Q74&gt;0,Q74/100,"")</f>
        <v>19</v>
      </c>
      <c r="AG74" s="17">
        <f>IF(R74&gt;0,R74/100,"")</f>
        <v>16</v>
      </c>
      <c r="AH74" s="17">
        <f>IF(S74&gt;0,S74/100,"")</f>
        <v>19</v>
      </c>
      <c r="AI74" s="17" t="str">
        <f>IF(T74&gt;0,T74/100,"")</f>
        <v/>
      </c>
      <c r="AJ74" s="17" t="str">
        <f>IF(U74&gt;0,U74/100,"")</f>
        <v/>
      </c>
      <c r="AK74" s="17" t="str">
        <f>IF(H74&gt;0,CONCATENATE(IF(W74&lt;=12,W74,W74-12),IF(OR(W74&lt;12,W74=24),"am","pm"),"-",IF(X74&lt;=12,X74,X74-12),IF(OR(X74&lt;12,X74=24),"am","pm")),"")</f>
        <v/>
      </c>
      <c r="AL74" s="17" t="str">
        <f>IF(J74&gt;0,CONCATENATE(IF(Y74&lt;=12,Y74,Y74-12),IF(OR(Y74&lt;12,Y74=24),"am","pm"),"-",IF(Z74&lt;=12,Z74,Z74-12),IF(OR(Z74&lt;12,Z74=24),"am","pm")),"")</f>
        <v>4pm-7pm</v>
      </c>
      <c r="AM74" s="17" t="str">
        <f>IF(L74&gt;0,CONCATENATE(IF(AA74&lt;=12,AA74,AA74-12),IF(OR(AA74&lt;12,AA74=24),"am","pm"),"-",IF(AB74&lt;=12,AB74,AB74-12),IF(OR(AB74&lt;12,AB74=24),"am","pm")),"")</f>
        <v>4pm-7pm</v>
      </c>
      <c r="AN74" s="17" t="str">
        <f>IF(N74&gt;0,CONCATENATE(IF(AC74&lt;=12,AC74,AC74-12),IF(OR(AC74&lt;12,AC74=24),"am","pm"),"-",IF(AD74&lt;=12,AD74,AD74-12),IF(OR(AD74&lt;12,AD74=24),"am","pm")),"")</f>
        <v>4pm-7pm</v>
      </c>
      <c r="AO74" s="17" t="str">
        <f>IF(P74&gt;0,CONCATENATE(IF(AE74&lt;=12,AE74,AE74-12),IF(OR(AE74&lt;12,AE74=24),"am","pm"),"-",IF(AF74&lt;=12,AF74,AF74-12),IF(OR(AF74&lt;12,AF74=24),"am","pm")),"")</f>
        <v>4pm-7pm</v>
      </c>
      <c r="AP74" s="17" t="str">
        <f>IF(R74&gt;0,CONCATENATE(IF(AG74&lt;=12,AG74,AG74-12),IF(OR(AG74&lt;12,AG74=24),"am","pm"),"-",IF(AH74&lt;=12,AH74,AH74-12),IF(OR(AH74&lt;12,AH74=24),"am","pm")),"")</f>
        <v>4pm-7pm</v>
      </c>
      <c r="AQ74" s="17" t="str">
        <f>IF(T74&gt;0,CONCATENATE(IF(AI74&lt;=12,AI74,AI74-12),IF(OR(AI74&lt;12,AI74=24),"am","pm"),"-",IF(AJ74&lt;=12,AJ74,AJ74-12),IF(OR(AJ74&lt;12,AJ74=24),"am","pm")),"")</f>
        <v/>
      </c>
      <c r="AR74" s="17" t="s">
        <v>782</v>
      </c>
      <c r="AV74" s="17" t="s">
        <v>29</v>
      </c>
      <c r="AW74" s="17" t="s">
        <v>29</v>
      </c>
      <c r="AX74" s="16" t="str">
        <f>CONCATENATE("{
    'name': """,B74,""",
    'area': ","""",C74,""",",
"'hours': {
      'sunday-start':","""",H74,"""",", 'sunday-end':","""",I74,"""",", 'monday-start':","""",J74,"""",", 'monday-end':","""",K74,"""",", 'tuesday-start':","""",L74,"""",", 'tuesday-end':","""",M74,""", 'wednesday-start':","""",N74,""", 'wednesday-end':","""",O74,""", 'thursday-start':","""",P74,""", 'thursday-end':","""",Q74,""", 'friday-start':","""",R74,""", 'friday-end':","""",S74,""", 'saturday-start':","""",T74,""", 'saturday-end':","""",U74,"""","},","  'description': ","""",V74,"""",", 'link':","""",AR74,"""",", 'pricing':","""",E74,"""",",   'phone-number': ","""",F74,"""",", 'address': ","""",G74,"""",", 'other-amenities': [","'",AS74,"','",AT74,"','",AU74,"'","]",", 'has-drink':",AV74,", 'has-food':",AW74,"},")</f>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4" s="17" t="str">
        <f>IF(AS74&gt;0,"&lt;img src=@img/outdoor.png@&gt;","")</f>
        <v/>
      </c>
      <c r="AZ74" s="17" t="str">
        <f>IF(AT74&gt;0,"&lt;img src=@img/pets.png@&gt;","")</f>
        <v/>
      </c>
      <c r="BA74" s="17" t="str">
        <f>IF(AU74="hard","&lt;img src=@img/hard.png@&gt;",IF(AU74="medium","&lt;img src=@img/medium.png@&gt;",IF(AU74="easy","&lt;img src=@img/easy.png@&gt;","")))</f>
        <v/>
      </c>
      <c r="BB74" s="17" t="str">
        <f>IF(AV74="true","&lt;img src=@img/drinkicon.png@&gt;","")</f>
        <v>&lt;img src=@img/drinkicon.png@&gt;</v>
      </c>
      <c r="BC74" s="17" t="str">
        <f>IF(AW74="true","&lt;img src=@img/foodicon.png@&gt;","")</f>
        <v>&lt;img src=@img/foodicon.png@&gt;</v>
      </c>
      <c r="BD74" s="17" t="str">
        <f>CONCATENATE(AY74,AZ74,BA74,BB74,BC74,BK74)</f>
        <v>&lt;img src=@img/drinkicon.png@&gt;&lt;img src=@img/foodicon.png@&gt;</v>
      </c>
      <c r="BE74" s="17" t="str">
        <f>CONCATENATE(IF(AS74&gt;0,"outdoor ",""),IF(AT74&gt;0,"pet ",""),IF(AV74="true","drink ",""),IF(AW74="true","food ",""),AU74," ",E74," ",C74,IF(BJ74=TRUE," kid",""))</f>
        <v>drink food  med highlands</v>
      </c>
      <c r="BF74" s="17" t="str">
        <f>IF(C74="highlands","Highlands",IF(C74="Washington","Washington Park",IF(C74="Downtown","Downtown",IF(C74="city","City Park",IF(C74="Uptown","Uptown",IF(C74="capital","Capital Hill",IF(C74="Ballpark","Ballpark",IF(C74="LoDo","LoDo",IF(C74="ranch","Highlands Ranch",IF(C74="five","Five Points",IF(C74="stapleton","Stapleton",IF(C74="Cherry","Cherry Creek",IF(C74="dtc","DTC",IF(C74="Baker","Baker",IF(C74="Lakewood","Lakewood",IF(C74="Westminster","Westminster",IF(C74="lowery","Lowery",IF(C74="meadows","Park Meadows",IF(C74="larimer","Larimer Square",IF(C74="RiNo","RiNo",IF(C74="aurora","Aurora","")))))))))))))))))))))</f>
        <v>Highlands</v>
      </c>
      <c r="BG74" s="17">
        <v>39.751938000000003</v>
      </c>
      <c r="BH74" s="17">
        <v>-105.013965</v>
      </c>
      <c r="BI74" s="17" t="str">
        <f>CONCATENATE("[",BG74,",",BH74,"],")</f>
        <v>[39.751938,-105.013965],</v>
      </c>
      <c r="BJ74" s="17"/>
      <c r="BK74" s="17" t="str">
        <f>IF(BJ74&gt;0,"&lt;img src=@img/kidicon.png@&gt;","")</f>
        <v/>
      </c>
      <c r="BL74" s="7"/>
    </row>
    <row r="75" spans="2:64" ht="18.75" customHeight="1">
      <c r="B75" t="s">
        <v>1162</v>
      </c>
      <c r="C75" t="s">
        <v>653</v>
      </c>
      <c r="E75" s="17" t="s">
        <v>1105</v>
      </c>
      <c r="G75" s="17" t="s">
        <v>1172</v>
      </c>
      <c r="W75" s="17" t="str">
        <f>IF(H75&gt;0,H75/100,"")</f>
        <v/>
      </c>
      <c r="X75" s="17" t="str">
        <f>IF(I75&gt;0,I75/100,"")</f>
        <v/>
      </c>
      <c r="Y75" s="17" t="str">
        <f>IF(J75&gt;0,J75/100,"")</f>
        <v/>
      </c>
      <c r="Z75" s="17" t="str">
        <f>IF(K75&gt;0,K75/100,"")</f>
        <v/>
      </c>
      <c r="AA75" s="17" t="str">
        <f>IF(L75&gt;0,L75/100,"")</f>
        <v/>
      </c>
      <c r="AB75" s="17" t="str">
        <f>IF(M75&gt;0,M75/100,"")</f>
        <v/>
      </c>
      <c r="AC75" s="17" t="str">
        <f>IF(N75&gt;0,N75/100,"")</f>
        <v/>
      </c>
      <c r="AD75" s="17" t="str">
        <f>IF(O75&gt;0,O75/100,"")</f>
        <v/>
      </c>
      <c r="AE75" s="17" t="str">
        <f>IF(P75&gt;0,P75/100,"")</f>
        <v/>
      </c>
      <c r="AF75" s="17" t="str">
        <f>IF(Q75&gt;0,Q75/100,"")</f>
        <v/>
      </c>
      <c r="AG75" s="17" t="str">
        <f>IF(R75&gt;0,R75/100,"")</f>
        <v/>
      </c>
      <c r="AH75" s="17" t="str">
        <f>IF(S75&gt;0,S75/100,"")</f>
        <v/>
      </c>
      <c r="AI75" s="17" t="str">
        <f>IF(T75&gt;0,T75/100,"")</f>
        <v/>
      </c>
      <c r="AJ75" s="17" t="str">
        <f>IF(U75&gt;0,U75/100,"")</f>
        <v/>
      </c>
      <c r="AK75" s="17" t="str">
        <f>IF(H75&gt;0,CONCATENATE(IF(W75&lt;=12,W75,W75-12),IF(OR(W75&lt;12,W75=24),"am","pm"),"-",IF(X75&lt;=12,X75,X75-12),IF(OR(X75&lt;12,X75=24),"am","pm")),"")</f>
        <v/>
      </c>
      <c r="AL75" s="17" t="str">
        <f>IF(J75&gt;0,CONCATENATE(IF(Y75&lt;=12,Y75,Y75-12),IF(OR(Y75&lt;12,Y75=24),"am","pm"),"-",IF(Z75&lt;=12,Z75,Z75-12),IF(OR(Z75&lt;12,Z75=24),"am","pm")),"")</f>
        <v/>
      </c>
      <c r="AM75" s="17" t="str">
        <f>IF(L75&gt;0,CONCATENATE(IF(AA75&lt;=12,AA75,AA75-12),IF(OR(AA75&lt;12,AA75=24),"am","pm"),"-",IF(AB75&lt;=12,AB75,AB75-12),IF(OR(AB75&lt;12,AB75=24),"am","pm")),"")</f>
        <v/>
      </c>
      <c r="AN75" s="17" t="str">
        <f>IF(N75&gt;0,CONCATENATE(IF(AC75&lt;=12,AC75,AC75-12),IF(OR(AC75&lt;12,AC75=24),"am","pm"),"-",IF(AD75&lt;=12,AD75,AD75-12),IF(OR(AD75&lt;12,AD75=24),"am","pm")),"")</f>
        <v/>
      </c>
      <c r="AO75" s="17" t="str">
        <f>IF(P75&gt;0,CONCATENATE(IF(AE75&lt;=12,AE75,AE75-12),IF(OR(AE75&lt;12,AE75=24),"am","pm"),"-",IF(AF75&lt;=12,AF75,AF75-12),IF(OR(AF75&lt;12,AF75=24),"am","pm")),"")</f>
        <v/>
      </c>
      <c r="AP75" s="17" t="str">
        <f>IF(R75&gt;0,CONCATENATE(IF(AG75&lt;=12,AG75,AG75-12),IF(OR(AG75&lt;12,AG75=24),"am","pm"),"-",IF(AH75&lt;=12,AH75,AH75-12),IF(OR(AH75&lt;12,AH75=24),"am","pm")),"")</f>
        <v/>
      </c>
      <c r="AQ75" s="17" t="str">
        <f>IF(T75&gt;0,CONCATENATE(IF(AI75&lt;=12,AI75,AI75-12),IF(OR(AI75&lt;12,AI75=24),"am","pm"),"-",IF(AJ75&lt;=12,AJ75,AJ75-12),IF(OR(AJ75&lt;12,AJ75=24),"am","pm")),"")</f>
        <v/>
      </c>
      <c r="AR75" s="17" t="s">
        <v>1167</v>
      </c>
      <c r="AV75" s="4" t="s">
        <v>30</v>
      </c>
      <c r="AW75" s="4" t="s">
        <v>30</v>
      </c>
      <c r="AX75" s="16" t="str">
        <f>CONCATENATE("{
    'name': """,B75,""",
    'area': ","""",C75,""",",
"'hours': {
      'sunday-start':","""",H75,"""",", 'sunday-end':","""",I75,"""",", 'monday-start':","""",J75,"""",", 'monday-end':","""",K75,"""",", 'tuesday-start':","""",L75,"""",", 'tuesday-end':","""",M75,""", 'wednesday-start':","""",N75,""", 'wednesday-end':","""",O75,""", 'thursday-start':","""",P75,""", 'thursday-end':","""",Q75,""", 'friday-start':","""",R75,""", 'friday-end':","""",S75,""", 'saturday-start':","""",T75,""", 'saturday-end':","""",U75,"""","},","  'description': ","""",V75,"""",", 'link':","""",AR75,"""",", 'pricing':","""",E75,"""",",   'phone-number': ","""",F75,"""",", 'address': ","""",G75,"""",", 'other-amenities': [","'",AS75,"','",AT75,"','",AU75,"'","]",", 'has-drink':",AV75,", 'has-food':",AW75,"},")</f>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75" s="17" t="str">
        <f>IF(AS75&gt;0,"&lt;img src=@img/outdoor.png@&gt;","")</f>
        <v/>
      </c>
      <c r="AZ75" s="17" t="str">
        <f>IF(AT75&gt;0,"&lt;img src=@img/pets.png@&gt;","")</f>
        <v/>
      </c>
      <c r="BA75" s="17" t="str">
        <f>IF(AU75="hard","&lt;img src=@img/hard.png@&gt;",IF(AU75="medium","&lt;img src=@img/medium.png@&gt;",IF(AU75="easy","&lt;img src=@img/easy.png@&gt;","")))</f>
        <v/>
      </c>
      <c r="BB75" s="17" t="str">
        <f>IF(AV75="true","&lt;img src=@img/drinkicon.png@&gt;","")</f>
        <v/>
      </c>
      <c r="BC75" s="17" t="str">
        <f>IF(AW75="true","&lt;img src=@img/foodicon.png@&gt;","")</f>
        <v/>
      </c>
      <c r="BD75" s="17" t="str">
        <f>CONCATENATE(AY75,AZ75,BA75,BB75,BC75,BK75)</f>
        <v/>
      </c>
      <c r="BE75" s="17" t="str">
        <f>CONCATENATE(IF(AS75&gt;0,"outdoor ",""),IF(AT75&gt;0,"pet ",""),IF(AV75="true","drink ",""),IF(AW75="true","food ",""),AU75," ",E75," ",C75,IF(BJ75=TRUE," kid",""))</f>
        <v xml:space="preserve"> med Washington</v>
      </c>
      <c r="BF75" s="17" t="str">
        <f>IF(C75="highlands","Highlands",IF(C75="Washington","Washington Park",IF(C75="Downtown","Downtown",IF(C75="city","City Park",IF(C75="Uptown","Uptown",IF(C75="capital","Capital Hill",IF(C75="Ballpark","Ballpark",IF(C75="LoDo","LoDo",IF(C75="ranch","Highlands Ranch",IF(C75="five","Five Points",IF(C75="stapleton","Stapleton",IF(C75="Cherry","Cherry Creek",IF(C75="dtc","DTC",IF(C75="Baker","Baker",IF(C75="Lakewood","Lakewood",IF(C75="Westminster","Westminster",IF(C75="lowery","Lowery",IF(C75="meadows","Park Meadows",IF(C75="larimer","Larimer Square",IF(C75="RiNo","RiNo",IF(C75="aurora","Aurora","")))))))))))))))))))))</f>
        <v>Washington Park</v>
      </c>
      <c r="BG75" s="17">
        <v>39.694056000000003</v>
      </c>
      <c r="BH75" s="17">
        <v>-104.987055</v>
      </c>
      <c r="BI75" s="17" t="str">
        <f>CONCATENATE("[",BG75,",",BH75,"],")</f>
        <v>[39.694056,-104.987055],</v>
      </c>
      <c r="BJ75" s="17"/>
      <c r="BK75" s="17"/>
      <c r="BL75" s="17"/>
    </row>
    <row r="76" spans="2:64" ht="18.75" customHeight="1">
      <c r="B76" t="s">
        <v>189</v>
      </c>
      <c r="C76" t="s">
        <v>275</v>
      </c>
      <c r="E76" s="17" t="s">
        <v>1105</v>
      </c>
      <c r="G76" s="17" t="s">
        <v>596</v>
      </c>
      <c r="J76" t="s">
        <v>449</v>
      </c>
      <c r="K76" t="s">
        <v>459</v>
      </c>
      <c r="L76" t="s">
        <v>449</v>
      </c>
      <c r="M76" t="s">
        <v>459</v>
      </c>
      <c r="N76" t="s">
        <v>449</v>
      </c>
      <c r="O76" t="s">
        <v>459</v>
      </c>
      <c r="P76" t="s">
        <v>449</v>
      </c>
      <c r="Q76" t="s">
        <v>459</v>
      </c>
      <c r="R76" t="s">
        <v>449</v>
      </c>
      <c r="S76" t="s">
        <v>459</v>
      </c>
      <c r="V76" s="8" t="s">
        <v>393</v>
      </c>
      <c r="W76" s="17" t="str">
        <f>IF(H76&gt;0,H76/100,"")</f>
        <v/>
      </c>
      <c r="X76" s="17" t="str">
        <f>IF(I76&gt;0,I76/100,"")</f>
        <v/>
      </c>
      <c r="Y76" s="17">
        <f>IF(J76&gt;0,J76/100,"")</f>
        <v>17</v>
      </c>
      <c r="Z76" s="17">
        <f>IF(K76&gt;0,K76/100,"")</f>
        <v>20</v>
      </c>
      <c r="AA76" s="17">
        <f>IF(L76&gt;0,L76/100,"")</f>
        <v>17</v>
      </c>
      <c r="AB76" s="17">
        <f>IF(M76&gt;0,M76/100,"")</f>
        <v>20</v>
      </c>
      <c r="AC76" s="17">
        <f>IF(N76&gt;0,N76/100,"")</f>
        <v>17</v>
      </c>
      <c r="AD76" s="17">
        <f>IF(O76&gt;0,O76/100,"")</f>
        <v>20</v>
      </c>
      <c r="AE76" s="17">
        <f>IF(P76&gt;0,P76/100,"")</f>
        <v>17</v>
      </c>
      <c r="AF76" s="17">
        <f>IF(Q76&gt;0,Q76/100,"")</f>
        <v>20</v>
      </c>
      <c r="AG76" s="17">
        <f>IF(R76&gt;0,R76/100,"")</f>
        <v>17</v>
      </c>
      <c r="AH76" s="17">
        <f>IF(S76&gt;0,S76/100,"")</f>
        <v>20</v>
      </c>
      <c r="AI76" s="17" t="str">
        <f>IF(T76&gt;0,T76/100,"")</f>
        <v/>
      </c>
      <c r="AJ76" s="17" t="str">
        <f>IF(U76&gt;0,U76/100,"")</f>
        <v/>
      </c>
      <c r="AK76" s="17" t="str">
        <f>IF(H76&gt;0,CONCATENATE(IF(W76&lt;=12,W76,W76-12),IF(OR(W76&lt;12,W76=24),"am","pm"),"-",IF(X76&lt;=12,X76,X76-12),IF(OR(X76&lt;12,X76=24),"am","pm")),"")</f>
        <v/>
      </c>
      <c r="AL76" s="17" t="str">
        <f>IF(J76&gt;0,CONCATENATE(IF(Y76&lt;=12,Y76,Y76-12),IF(OR(Y76&lt;12,Y76=24),"am","pm"),"-",IF(Z76&lt;=12,Z76,Z76-12),IF(OR(Z76&lt;12,Z76=24),"am","pm")),"")</f>
        <v>5pm-8pm</v>
      </c>
      <c r="AM76" s="17" t="str">
        <f>IF(L76&gt;0,CONCATENATE(IF(AA76&lt;=12,AA76,AA76-12),IF(OR(AA76&lt;12,AA76=24),"am","pm"),"-",IF(AB76&lt;=12,AB76,AB76-12),IF(OR(AB76&lt;12,AB76=24),"am","pm")),"")</f>
        <v>5pm-8pm</v>
      </c>
      <c r="AN76" s="17" t="str">
        <f>IF(N76&gt;0,CONCATENATE(IF(AC76&lt;=12,AC76,AC76-12),IF(OR(AC76&lt;12,AC76=24),"am","pm"),"-",IF(AD76&lt;=12,AD76,AD76-12),IF(OR(AD76&lt;12,AD76=24),"am","pm")),"")</f>
        <v>5pm-8pm</v>
      </c>
      <c r="AO76" s="17" t="str">
        <f>IF(P76&gt;0,CONCATENATE(IF(AE76&lt;=12,AE76,AE76-12),IF(OR(AE76&lt;12,AE76=24),"am","pm"),"-",IF(AF76&lt;=12,AF76,AF76-12),IF(OR(AF76&lt;12,AF76=24),"am","pm")),"")</f>
        <v>5pm-8pm</v>
      </c>
      <c r="AP76" s="17" t="str">
        <f>IF(R76&gt;0,CONCATENATE(IF(AG76&lt;=12,AG76,AG76-12),IF(OR(AG76&lt;12,AG76=24),"am","pm"),"-",IF(AH76&lt;=12,AH76,AH76-12),IF(OR(AH76&lt;12,AH76=24),"am","pm")),"")</f>
        <v>5pm-8pm</v>
      </c>
      <c r="AQ76" s="17" t="str">
        <f>IF(T76&gt;0,CONCATENATE(IF(AI76&lt;=12,AI76,AI76-12),IF(OR(AI76&lt;12,AI76=24),"am","pm"),"-",IF(AJ76&lt;=12,AJ76,AJ76-12),IF(OR(AJ76&lt;12,AJ76=24),"am","pm")),"")</f>
        <v/>
      </c>
      <c r="AR76" s="1" t="s">
        <v>783</v>
      </c>
      <c r="AV76" s="4" t="s">
        <v>29</v>
      </c>
      <c r="AW76" s="4" t="s">
        <v>29</v>
      </c>
      <c r="AX76" s="16" t="str">
        <f>CONCATENATE("{
    'name': """,B76,""",
    'area': ","""",C76,""",",
"'hours': {
      'sunday-start':","""",H76,"""",", 'sunday-end':","""",I76,"""",", 'monday-start':","""",J76,"""",", 'monday-end':","""",K76,"""",", 'tuesday-start':","""",L76,"""",", 'tuesday-end':","""",M76,""", 'wednesday-start':","""",N76,""", 'wednesday-end':","""",O76,""", 'thursday-start':","""",P76,""", 'thursday-end':","""",Q76,""", 'friday-start':","""",R76,""", 'friday-end':","""",S76,""", 'saturday-start':","""",T76,""", 'saturday-end':","""",U76,"""","},","  'description': ","""",V76,"""",", 'link':","""",AR76,"""",", 'pricing':","""",E76,"""",",   'phone-number': ","""",F76,"""",", 'address': ","""",G76,"""",", 'other-amenities': [","'",AS76,"','",AT76,"','",AU76,"'","]",", 'has-drink':",AV76,", 'has-food':",AW76,"},")</f>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6" s="17" t="str">
        <f>IF(AS76&gt;0,"&lt;img src=@img/outdoor.png@&gt;","")</f>
        <v/>
      </c>
      <c r="AZ76" s="17" t="str">
        <f>IF(AT76&gt;0,"&lt;img src=@img/pets.png@&gt;","")</f>
        <v/>
      </c>
      <c r="BA76" s="17" t="str">
        <f>IF(AU76="hard","&lt;img src=@img/hard.png@&gt;",IF(AU76="medium","&lt;img src=@img/medium.png@&gt;",IF(AU76="easy","&lt;img src=@img/easy.png@&gt;","")))</f>
        <v/>
      </c>
      <c r="BB76" s="17" t="str">
        <f>IF(AV76="true","&lt;img src=@img/drinkicon.png@&gt;","")</f>
        <v>&lt;img src=@img/drinkicon.png@&gt;</v>
      </c>
      <c r="BC76" s="17" t="str">
        <f>IF(AW76="true","&lt;img src=@img/foodicon.png@&gt;","")</f>
        <v>&lt;img src=@img/foodicon.png@&gt;</v>
      </c>
      <c r="BD76" s="17" t="str">
        <f>CONCATENATE(AY76,AZ76,BA76,BB76,BC76,BK76)</f>
        <v>&lt;img src=@img/drinkicon.png@&gt;&lt;img src=@img/foodicon.png@&gt;</v>
      </c>
      <c r="BE76" s="17" t="str">
        <f>CONCATENATE(IF(AS76&gt;0,"outdoor ",""),IF(AT76&gt;0,"pet ",""),IF(AV76="true","drink ",""),IF(AW76="true","food ",""),AU76," ",E76," ",C76,IF(BJ76=TRUE," kid",""))</f>
        <v>drink food  med Baker</v>
      </c>
      <c r="BF76" s="17" t="str">
        <f>IF(C76="highlands","Highlands",IF(C76="Washington","Washington Park",IF(C76="Downtown","Downtown",IF(C76="city","City Park",IF(C76="Uptown","Uptown",IF(C76="capital","Capital Hill",IF(C76="Ballpark","Ballpark",IF(C76="LoDo","LoDo",IF(C76="ranch","Highlands Ranch",IF(C76="five","Five Points",IF(C76="stapleton","Stapleton",IF(C76="Cherry","Cherry Creek",IF(C76="dtc","DTC",IF(C76="Baker","Baker",IF(C76="Lakewood","Lakewood",IF(C76="Westminster","Westminster",IF(C76="lowery","Lowery",IF(C76="meadows","Park Meadows",IF(C76="larimer","Larimer Square",IF(C76="RiNo","RiNo",IF(C76="aurora","Aurora","")))))))))))))))))))))</f>
        <v>Baker</v>
      </c>
      <c r="BG76" s="17">
        <v>39.716735</v>
      </c>
      <c r="BH76" s="17">
        <v>-104.987033</v>
      </c>
      <c r="BI76" s="17" t="str">
        <f>CONCATENATE("[",BG76,",",BH76,"],")</f>
        <v>[39.716735,-104.987033],</v>
      </c>
      <c r="BJ76" s="17"/>
      <c r="BK76" s="17" t="str">
        <f>IF(BJ76&gt;0,"&lt;img src=@img/kidicon.png@&gt;","")</f>
        <v/>
      </c>
      <c r="BL76" s="7"/>
    </row>
    <row r="77" spans="2:64" ht="18.75" customHeight="1">
      <c r="B77" s="17" t="s">
        <v>190</v>
      </c>
      <c r="C77" s="17" t="s">
        <v>310</v>
      </c>
      <c r="D77" s="17"/>
      <c r="E77" s="17" t="s">
        <v>1105</v>
      </c>
      <c r="F77" s="17"/>
      <c r="G77" s="17" t="s">
        <v>597</v>
      </c>
      <c r="H77" s="17"/>
      <c r="I77" s="17"/>
      <c r="J77" s="17" t="s">
        <v>452</v>
      </c>
      <c r="K77" s="17" t="s">
        <v>447</v>
      </c>
      <c r="L77" s="17" t="s">
        <v>452</v>
      </c>
      <c r="M77" s="17" t="s">
        <v>447</v>
      </c>
      <c r="N77" s="17" t="s">
        <v>452</v>
      </c>
      <c r="O77" s="17" t="s">
        <v>447</v>
      </c>
      <c r="P77" s="17" t="s">
        <v>452</v>
      </c>
      <c r="Q77" s="17" t="s">
        <v>447</v>
      </c>
      <c r="R77" s="17" t="s">
        <v>452</v>
      </c>
      <c r="S77" s="17" t="s">
        <v>447</v>
      </c>
      <c r="T77" s="17"/>
      <c r="U77" s="17"/>
      <c r="V77" s="17" t="s">
        <v>337</v>
      </c>
      <c r="W77" s="17" t="str">
        <f>IF(H77&gt;0,H77/100,"")</f>
        <v/>
      </c>
      <c r="X77" s="17" t="str">
        <f>IF(I77&gt;0,I77/100,"")</f>
        <v/>
      </c>
      <c r="Y77" s="17">
        <f>IF(J77&gt;0,J77/100,"")</f>
        <v>16</v>
      </c>
      <c r="Z77" s="17">
        <f>IF(K77&gt;0,K77/100,"")</f>
        <v>18</v>
      </c>
      <c r="AA77" s="17">
        <f>IF(L77&gt;0,L77/100,"")</f>
        <v>16</v>
      </c>
      <c r="AB77" s="17">
        <f>IF(M77&gt;0,M77/100,"")</f>
        <v>18</v>
      </c>
      <c r="AC77" s="17">
        <f>IF(N77&gt;0,N77/100,"")</f>
        <v>16</v>
      </c>
      <c r="AD77" s="17">
        <f>IF(O77&gt;0,O77/100,"")</f>
        <v>18</v>
      </c>
      <c r="AE77" s="17">
        <f>IF(P77&gt;0,P77/100,"")</f>
        <v>16</v>
      </c>
      <c r="AF77" s="17">
        <f>IF(Q77&gt;0,Q77/100,"")</f>
        <v>18</v>
      </c>
      <c r="AG77" s="17">
        <f>IF(R77&gt;0,R77/100,"")</f>
        <v>16</v>
      </c>
      <c r="AH77" s="17">
        <f>IF(S77&gt;0,S77/100,"")</f>
        <v>18</v>
      </c>
      <c r="AI77" s="17" t="str">
        <f>IF(T77&gt;0,T77/100,"")</f>
        <v/>
      </c>
      <c r="AJ77" s="17" t="str">
        <f>IF(U77&gt;0,U77/100,"")</f>
        <v/>
      </c>
      <c r="AK77" s="17" t="str">
        <f>IF(H77&gt;0,CONCATENATE(IF(W77&lt;=12,W77,W77-12),IF(OR(W77&lt;12,W77=24),"am","pm"),"-",IF(X77&lt;=12,X77,X77-12),IF(OR(X77&lt;12,X77=24),"am","pm")),"")</f>
        <v/>
      </c>
      <c r="AL77" s="17" t="str">
        <f>IF(J77&gt;0,CONCATENATE(IF(Y77&lt;=12,Y77,Y77-12),IF(OR(Y77&lt;12,Y77=24),"am","pm"),"-",IF(Z77&lt;=12,Z77,Z77-12),IF(OR(Z77&lt;12,Z77=24),"am","pm")),"")</f>
        <v>4pm-6pm</v>
      </c>
      <c r="AM77" s="17" t="str">
        <f>IF(L77&gt;0,CONCATENATE(IF(AA77&lt;=12,AA77,AA77-12),IF(OR(AA77&lt;12,AA77=24),"am","pm"),"-",IF(AB77&lt;=12,AB77,AB77-12),IF(OR(AB77&lt;12,AB77=24),"am","pm")),"")</f>
        <v>4pm-6pm</v>
      </c>
      <c r="AN77" s="17" t="str">
        <f>IF(N77&gt;0,CONCATENATE(IF(AC77&lt;=12,AC77,AC77-12),IF(OR(AC77&lt;12,AC77=24),"am","pm"),"-",IF(AD77&lt;=12,AD77,AD77-12),IF(OR(AD77&lt;12,AD77=24),"am","pm")),"")</f>
        <v>4pm-6pm</v>
      </c>
      <c r="AO77" s="17" t="str">
        <f>IF(P77&gt;0,CONCATENATE(IF(AE77&lt;=12,AE77,AE77-12),IF(OR(AE77&lt;12,AE77=24),"am","pm"),"-",IF(AF77&lt;=12,AF77,AF77-12),IF(OR(AF77&lt;12,AF77=24),"am","pm")),"")</f>
        <v>4pm-6pm</v>
      </c>
      <c r="AP77" s="17" t="str">
        <f>IF(R77&gt;0,CONCATENATE(IF(AG77&lt;=12,AG77,AG77-12),IF(OR(AG77&lt;12,AG77=24),"am","pm"),"-",IF(AH77&lt;=12,AH77,AH77-12),IF(OR(AH77&lt;12,AH77=24),"am","pm")),"")</f>
        <v>4pm-6pm</v>
      </c>
      <c r="AQ77" s="17" t="str">
        <f>IF(T77&gt;0,CONCATENATE(IF(AI77&lt;=12,AI77,AI77-12),IF(OR(AI77&lt;12,AI77=24),"am","pm"),"-",IF(AJ77&lt;=12,AJ77,AJ77-12),IF(OR(AJ77&lt;12,AJ77=24),"am","pm")),"")</f>
        <v/>
      </c>
      <c r="AR77" s="17" t="s">
        <v>784</v>
      </c>
      <c r="AS77" s="17"/>
      <c r="AT77" s="17"/>
      <c r="AU77" s="17"/>
      <c r="AV77" s="17" t="s">
        <v>29</v>
      </c>
      <c r="AW77" s="17" t="s">
        <v>30</v>
      </c>
      <c r="AX77" s="16" t="str">
        <f>CONCATENATE("{
    'name': """,B77,""",
    'area': ","""",C77,""",",
"'hours': {
      'sunday-start':","""",H77,"""",", 'sunday-end':","""",I77,"""",", 'monday-start':","""",J77,"""",", 'monday-end':","""",K77,"""",", 'tuesday-start':","""",L77,"""",", 'tuesday-end':","""",M77,""", 'wednesday-start':","""",N77,""", 'wednesday-end':","""",O77,""", 'thursday-start':","""",P77,""", 'thursday-end':","""",Q77,""", 'friday-start':","""",R77,""", 'friday-end':","""",S77,""", 'saturday-start':","""",T77,""", 'saturday-end':","""",U77,"""","},","  'description': ","""",V77,"""",", 'link':","""",AR77,"""",", 'pricing':","""",E77,"""",",   'phone-number': ","""",F77,"""",", 'address': ","""",G77,"""",", 'other-amenities': [","'",AS77,"','",AT77,"','",AU77,"'","]",", 'has-drink':",AV77,", 'has-food':",AW77,"},")</f>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7" s="17" t="str">
        <f>IF(AS77&gt;0,"&lt;img src=@img/outdoor.png@&gt;","")</f>
        <v/>
      </c>
      <c r="AZ77" s="17" t="str">
        <f>IF(AT77&gt;0,"&lt;img src=@img/pets.png@&gt;","")</f>
        <v/>
      </c>
      <c r="BA77" s="17" t="str">
        <f>IF(AU77="hard","&lt;img src=@img/hard.png@&gt;",IF(AU77="medium","&lt;img src=@img/medium.png@&gt;",IF(AU77="easy","&lt;img src=@img/easy.png@&gt;","")))</f>
        <v/>
      </c>
      <c r="BB77" s="17" t="str">
        <f>IF(AV77="true","&lt;img src=@img/drinkicon.png@&gt;","")</f>
        <v>&lt;img src=@img/drinkicon.png@&gt;</v>
      </c>
      <c r="BC77" s="17" t="str">
        <f>IF(AW77="true","&lt;img src=@img/foodicon.png@&gt;","")</f>
        <v/>
      </c>
      <c r="BD77" s="17" t="str">
        <f>CONCATENATE(AY77,AZ77,BA77,BB77,BC77,BK77)</f>
        <v>&lt;img src=@img/drinkicon.png@&gt;</v>
      </c>
      <c r="BE77" s="17" t="str">
        <f>CONCATENATE(IF(AS77&gt;0,"outdoor ",""),IF(AT77&gt;0,"pet ",""),IF(AV77="true","drink ",""),IF(AW77="true","food ",""),AU77," ",E77," ",C77,IF(BJ77=TRUE," kid",""))</f>
        <v>drink  med LoDo</v>
      </c>
      <c r="BF77" s="17" t="str">
        <f>IF(C77="highlands","Highlands",IF(C77="Washington","Washington Park",IF(C77="Downtown","Downtown",IF(C77="city","City Park",IF(C77="Uptown","Uptown",IF(C77="capital","Capital Hill",IF(C77="Ballpark","Ballpark",IF(C77="LoDo","LoDo",IF(C77="ranch","Highlands Ranch",IF(C77="five","Five Points",IF(C77="stapleton","Stapleton",IF(C77="Cherry","Cherry Creek",IF(C77="dtc","DTC",IF(C77="Baker","Baker",IF(C77="Lakewood","Lakewood",IF(C77="Westminster","Westminster",IF(C77="lowery","Lowery",IF(C77="meadows","Park Meadows",IF(C77="larimer","Larimer Square",IF(C77="RiNo","RiNo",IF(C77="aurora","Aurora","")))))))))))))))))))))</f>
        <v>LoDo</v>
      </c>
      <c r="BG77" s="17">
        <v>39.748604</v>
      </c>
      <c r="BH77" s="17">
        <v>-104.99938</v>
      </c>
      <c r="BI77" s="17" t="str">
        <f>CONCATENATE("[",BG77,",",BH77,"],")</f>
        <v>[39.748604,-104.99938],</v>
      </c>
      <c r="BJ77" s="17"/>
      <c r="BK77" s="17" t="str">
        <f>IF(BJ77&gt;0,"&lt;img src=@img/kidicon.png@&gt;","")</f>
        <v/>
      </c>
      <c r="BL77" s="7"/>
    </row>
    <row r="78" spans="2:64" ht="18.75" customHeight="1">
      <c r="B78" s="17" t="s">
        <v>258</v>
      </c>
      <c r="C78" s="17" t="s">
        <v>863</v>
      </c>
      <c r="D78" s="17"/>
      <c r="E78" s="17" t="s">
        <v>1105</v>
      </c>
      <c r="F78" s="17"/>
      <c r="G78" s="17" t="s">
        <v>288</v>
      </c>
      <c r="H78" s="17" t="s">
        <v>454</v>
      </c>
      <c r="I78" s="17" t="s">
        <v>446</v>
      </c>
      <c r="J78" s="17" t="s">
        <v>451</v>
      </c>
      <c r="K78" s="17" t="s">
        <v>456</v>
      </c>
      <c r="L78" s="17" t="s">
        <v>454</v>
      </c>
      <c r="M78" s="17" t="s">
        <v>446</v>
      </c>
      <c r="N78" s="17" t="s">
        <v>454</v>
      </c>
      <c r="O78" s="17" t="s">
        <v>446</v>
      </c>
      <c r="P78" s="17" t="s">
        <v>454</v>
      </c>
      <c r="Q78" s="17" t="s">
        <v>446</v>
      </c>
      <c r="R78" s="17" t="s">
        <v>454</v>
      </c>
      <c r="S78" s="17" t="s">
        <v>446</v>
      </c>
      <c r="T78" s="17" t="s">
        <v>454</v>
      </c>
      <c r="U78" s="17" t="s">
        <v>446</v>
      </c>
      <c r="V78" s="8" t="s">
        <v>1097</v>
      </c>
      <c r="W78" s="17">
        <f>IF(H78&gt;0,H78/100,"")</f>
        <v>14.3</v>
      </c>
      <c r="X78" s="17">
        <f>IF(I78&gt;0,I78/100,"")</f>
        <v>18.3</v>
      </c>
      <c r="Y78" s="17">
        <f>IF(J78&gt;0,J78/100,"")</f>
        <v>11</v>
      </c>
      <c r="Z78" s="17">
        <f>IF(K78&gt;0,K78/100,"")</f>
        <v>22</v>
      </c>
      <c r="AA78" s="17">
        <f>IF(L78&gt;0,L78/100,"")</f>
        <v>14.3</v>
      </c>
      <c r="AB78" s="17">
        <f>IF(M78&gt;0,M78/100,"")</f>
        <v>18.3</v>
      </c>
      <c r="AC78" s="17">
        <f>IF(N78&gt;0,N78/100,"")</f>
        <v>14.3</v>
      </c>
      <c r="AD78" s="17">
        <f>IF(O78&gt;0,O78/100,"")</f>
        <v>18.3</v>
      </c>
      <c r="AE78" s="17">
        <f>IF(P78&gt;0,P78/100,"")</f>
        <v>14.3</v>
      </c>
      <c r="AF78" s="17">
        <f>IF(Q78&gt;0,Q78/100,"")</f>
        <v>18.3</v>
      </c>
      <c r="AG78" s="17">
        <f>IF(R78&gt;0,R78/100,"")</f>
        <v>14.3</v>
      </c>
      <c r="AH78" s="17">
        <f>IF(S78&gt;0,S78/100,"")</f>
        <v>18.3</v>
      </c>
      <c r="AI78" s="17">
        <f>IF(T78&gt;0,T78/100,"")</f>
        <v>14.3</v>
      </c>
      <c r="AJ78" s="17">
        <f>IF(U78&gt;0,U78/100,"")</f>
        <v>18.3</v>
      </c>
      <c r="AK78" s="17" t="str">
        <f>IF(H78&gt;0,CONCATENATE(IF(W78&lt;=12,W78,W78-12),IF(OR(W78&lt;12,W78=24),"am","pm"),"-",IF(X78&lt;=12,X78,X78-12),IF(OR(X78&lt;12,X78=24),"am","pm")),"")</f>
        <v>2.3pm-6.3pm</v>
      </c>
      <c r="AL78" s="17" t="str">
        <f>IF(J78&gt;0,CONCATENATE(IF(Y78&lt;=12,Y78,Y78-12),IF(OR(Y78&lt;12,Y78=24),"am","pm"),"-",IF(Z78&lt;=12,Z78,Z78-12),IF(OR(Z78&lt;12,Z78=24),"am","pm")),"")</f>
        <v>11am-10pm</v>
      </c>
      <c r="AM78" s="17" t="str">
        <f>IF(L78&gt;0,CONCATENATE(IF(AA78&lt;=12,AA78,AA78-12),IF(OR(AA78&lt;12,AA78=24),"am","pm"),"-",IF(AB78&lt;=12,AB78,AB78-12),IF(OR(AB78&lt;12,AB78=24),"am","pm")),"")</f>
        <v>2.3pm-6.3pm</v>
      </c>
      <c r="AN78" s="17" t="str">
        <f>IF(N78&gt;0,CONCATENATE(IF(AC78&lt;=12,AC78,AC78-12),IF(OR(AC78&lt;12,AC78=24),"am","pm"),"-",IF(AD78&lt;=12,AD78,AD78-12),IF(OR(AD78&lt;12,AD78=24),"am","pm")),"")</f>
        <v>2.3pm-6.3pm</v>
      </c>
      <c r="AO78" s="17" t="str">
        <f>IF(P78&gt;0,CONCATENATE(IF(AE78&lt;=12,AE78,AE78-12),IF(OR(AE78&lt;12,AE78=24),"am","pm"),"-",IF(AF78&lt;=12,AF78,AF78-12),IF(OR(AF78&lt;12,AF78=24),"am","pm")),"")</f>
        <v>2.3pm-6.3pm</v>
      </c>
      <c r="AP78" s="17" t="str">
        <f>IF(R78&gt;0,CONCATENATE(IF(AG78&lt;=12,AG78,AG78-12),IF(OR(AG78&lt;12,AG78=24),"am","pm"),"-",IF(AH78&lt;=12,AH78,AH78-12),IF(OR(AH78&lt;12,AH78=24),"am","pm")),"")</f>
        <v>2.3pm-6.3pm</v>
      </c>
      <c r="AQ78" s="17" t="str">
        <f>IF(T78&gt;0,CONCATENATE(IF(AI78&lt;=12,AI78,AI78-12),IF(OR(AI78&lt;12,AI78=24),"am","pm"),"-",IF(AJ78&lt;=12,AJ78,AJ78-12),IF(OR(AJ78&lt;12,AJ78=24),"am","pm")),"")</f>
        <v>2.3pm-6.3pm</v>
      </c>
      <c r="AR78" s="17" t="s">
        <v>844</v>
      </c>
      <c r="AS78" s="17" t="s">
        <v>442</v>
      </c>
      <c r="AT78" s="17" t="s">
        <v>443</v>
      </c>
      <c r="AU78" s="17"/>
      <c r="AV78" s="17" t="s">
        <v>29</v>
      </c>
      <c r="AW78" s="17" t="s">
        <v>29</v>
      </c>
      <c r="AX78" s="16" t="str">
        <f>CONCATENATE("{
    'name': """,B78,""",
    'area': ","""",C78,""",",
"'hours': {
      'sunday-start':","""",H78,"""",", 'sunday-end':","""",I78,"""",", 'monday-start':","""",J78,"""",", 'monday-end':","""",K78,"""",", 'tuesday-start':","""",L78,"""",", 'tuesday-end':","""",M78,""", 'wednesday-start':","""",N78,""", 'wednesday-end':","""",O78,""", 'thursday-start':","""",P78,""", 'thursday-end':","""",Q78,""", 'friday-start':","""",R78,""", 'friday-end':","""",S78,""", 'saturday-start':","""",T78,""", 'saturday-end':","""",U78,"""","},","  'description': ","""",V78,"""",", 'link':","""",AR78,"""",", 'pricing':","""",E78,"""",",   'phone-number': ","""",F78,"""",", 'address': ","""",G78,"""",", 'other-amenities': [","'",AS78,"','",AT78,"','",AU78,"'","]",", 'has-drink':",AV78,", 'has-food':",AW78,"},")</f>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8" s="17" t="str">
        <f>IF(AS78&gt;0,"&lt;img src=@img/outdoor.png@&gt;","")</f>
        <v>&lt;img src=@img/outdoor.png@&gt;</v>
      </c>
      <c r="AZ78" s="17" t="str">
        <f>IF(AT78&gt;0,"&lt;img src=@img/pets.png@&gt;","")</f>
        <v>&lt;img src=@img/pets.png@&gt;</v>
      </c>
      <c r="BA78" s="17" t="str">
        <f>IF(AU78="hard","&lt;img src=@img/hard.png@&gt;",IF(AU78="medium","&lt;img src=@img/medium.png@&gt;",IF(AU78="easy","&lt;img src=@img/easy.png@&gt;","")))</f>
        <v/>
      </c>
      <c r="BB78" s="17" t="str">
        <f>IF(AV78="true","&lt;img src=@img/drinkicon.png@&gt;","")</f>
        <v>&lt;img src=@img/drinkicon.png@&gt;</v>
      </c>
      <c r="BC78" s="17" t="str">
        <f>IF(AW78="true","&lt;img src=@img/foodicon.png@&gt;","")</f>
        <v>&lt;img src=@img/foodicon.png@&gt;</v>
      </c>
      <c r="BD78" s="17" t="str">
        <f>CONCATENATE(AY78,AZ78,BA78,BB78,BC78,BK78)</f>
        <v>&lt;img src=@img/outdoor.png@&gt;&lt;img src=@img/pets.png@&gt;&lt;img src=@img/drinkicon.png@&gt;&lt;img src=@img/foodicon.png@&gt;</v>
      </c>
      <c r="BE78" s="17" t="str">
        <f>CONCATENATE(IF(AS78&gt;0,"outdoor ",""),IF(AT78&gt;0,"pet ",""),IF(AV78="true","drink ",""),IF(AW78="true","food ",""),AU78," ",E78," ",C78,IF(BJ78=TRUE," kid",""))</f>
        <v>outdoor pet drink food  med five</v>
      </c>
      <c r="BF78" s="17" t="str">
        <f>IF(C78="highlands","Highlands",IF(C78="Washington","Washington Park",IF(C78="Downtown","Downtown",IF(C78="city","City Park",IF(C78="Uptown","Uptown",IF(C78="capital","Capital Hill",IF(C78="Ballpark","Ballpark",IF(C78="LoDo","LoDo",IF(C78="ranch","Highlands Ranch",IF(C78="five","Five Points",IF(C78="stapleton","Stapleton",IF(C78="Cherry","Cherry Creek",IF(C78="dtc","DTC",IF(C78="Baker","Baker",IF(C78="Lakewood","Lakewood",IF(C78="Westminster","Westminster",IF(C78="lowery","Lowery",IF(C78="meadows","Park Meadows",IF(C78="larimer","Larimer Square",IF(C78="RiNo","RiNo",IF(C78="aurora","Aurora","")))))))))))))))))))))</f>
        <v>Five Points</v>
      </c>
      <c r="BG78" s="17">
        <v>39.756242</v>
      </c>
      <c r="BH78" s="17">
        <v>-104.975893</v>
      </c>
      <c r="BI78" s="17" t="str">
        <f>CONCATENATE("[",BG78,",",BH78,"],")</f>
        <v>[39.756242,-104.975893],</v>
      </c>
      <c r="BJ78" s="17"/>
      <c r="BK78" s="17" t="str">
        <f>IF(BJ78&gt;0,"&lt;img src=@img/kidicon.png@&gt;","")</f>
        <v/>
      </c>
      <c r="BL78" s="7"/>
    </row>
    <row r="79" spans="2:64" ht="18.75" customHeight="1">
      <c r="B79" s="8" t="s">
        <v>81</v>
      </c>
      <c r="C79" s="8" t="s">
        <v>309</v>
      </c>
      <c r="D79" s="8"/>
      <c r="E79" s="17" t="s">
        <v>1105</v>
      </c>
      <c r="F79" s="8"/>
      <c r="G79" s="17" t="s">
        <v>489</v>
      </c>
      <c r="H79" s="8" t="s">
        <v>445</v>
      </c>
      <c r="I79" s="8" t="s">
        <v>447</v>
      </c>
      <c r="J79" s="8" t="s">
        <v>445</v>
      </c>
      <c r="K79" s="8" t="s">
        <v>447</v>
      </c>
      <c r="L79" s="8" t="s">
        <v>445</v>
      </c>
      <c r="M79" s="8" t="s">
        <v>447</v>
      </c>
      <c r="N79" s="8" t="s">
        <v>445</v>
      </c>
      <c r="O79" s="8" t="s">
        <v>447</v>
      </c>
      <c r="P79" s="8" t="s">
        <v>445</v>
      </c>
      <c r="Q79" s="8" t="s">
        <v>447</v>
      </c>
      <c r="R79" s="8" t="s">
        <v>445</v>
      </c>
      <c r="S79" s="8" t="s">
        <v>447</v>
      </c>
      <c r="T79" s="8" t="s">
        <v>445</v>
      </c>
      <c r="U79" s="8" t="s">
        <v>447</v>
      </c>
      <c r="V79" s="8" t="s">
        <v>1118</v>
      </c>
      <c r="W79" s="17">
        <f>IF(H79&gt;0,H79/100,"")</f>
        <v>15</v>
      </c>
      <c r="X79" s="17">
        <f>IF(I79&gt;0,I79/100,"")</f>
        <v>18</v>
      </c>
      <c r="Y79" s="17">
        <f>IF(J79&gt;0,J79/100,"")</f>
        <v>15</v>
      </c>
      <c r="Z79" s="17">
        <f>IF(K79&gt;0,K79/100,"")</f>
        <v>18</v>
      </c>
      <c r="AA79" s="17">
        <f>IF(L79&gt;0,L79/100,"")</f>
        <v>15</v>
      </c>
      <c r="AB79" s="17">
        <f>IF(M79&gt;0,M79/100,"")</f>
        <v>18</v>
      </c>
      <c r="AC79" s="17">
        <f>IF(N79&gt;0,N79/100,"")</f>
        <v>15</v>
      </c>
      <c r="AD79" s="17">
        <f>IF(O79&gt;0,O79/100,"")</f>
        <v>18</v>
      </c>
      <c r="AE79" s="17">
        <f>IF(P79&gt;0,P79/100,"")</f>
        <v>15</v>
      </c>
      <c r="AF79" s="17">
        <f>IF(Q79&gt;0,Q79/100,"")</f>
        <v>18</v>
      </c>
      <c r="AG79" s="17">
        <f>IF(R79&gt;0,R79/100,"")</f>
        <v>15</v>
      </c>
      <c r="AH79" s="17">
        <f>IF(S79&gt;0,S79/100,"")</f>
        <v>18</v>
      </c>
      <c r="AI79" s="17">
        <f>IF(T79&gt;0,T79/100,"")</f>
        <v>15</v>
      </c>
      <c r="AJ79" s="17">
        <f>IF(U79&gt;0,U79/100,"")</f>
        <v>18</v>
      </c>
      <c r="AK79" s="17" t="str">
        <f>IF(H79&gt;0,CONCATENATE(IF(W79&lt;=12,W79,W79-12),IF(OR(W79&lt;12,W79=24),"am","pm"),"-",IF(X79&lt;=12,X79,X79-12),IF(OR(X79&lt;12,X79=24),"am","pm")),"")</f>
        <v>3pm-6pm</v>
      </c>
      <c r="AL79" s="17" t="str">
        <f>IF(J79&gt;0,CONCATENATE(IF(Y79&lt;=12,Y79,Y79-12),IF(OR(Y79&lt;12,Y79=24),"am","pm"),"-",IF(Z79&lt;=12,Z79,Z79-12),IF(OR(Z79&lt;12,Z79=24),"am","pm")),"")</f>
        <v>3pm-6pm</v>
      </c>
      <c r="AM79" s="17" t="str">
        <f>IF(L79&gt;0,CONCATENATE(IF(AA79&lt;=12,AA79,AA79-12),IF(OR(AA79&lt;12,AA79=24),"am","pm"),"-",IF(AB79&lt;=12,AB79,AB79-12),IF(OR(AB79&lt;12,AB79=24),"am","pm")),"")</f>
        <v>3pm-6pm</v>
      </c>
      <c r="AN79" s="17" t="str">
        <f>IF(N79&gt;0,CONCATENATE(IF(AC79&lt;=12,AC79,AC79-12),IF(OR(AC79&lt;12,AC79=24),"am","pm"),"-",IF(AD79&lt;=12,AD79,AD79-12),IF(OR(AD79&lt;12,AD79=24),"am","pm")),"")</f>
        <v>3pm-6pm</v>
      </c>
      <c r="AO79" s="17" t="str">
        <f>IF(P79&gt;0,CONCATENATE(IF(AE79&lt;=12,AE79,AE79-12),IF(OR(AE79&lt;12,AE79=24),"am","pm"),"-",IF(AF79&lt;=12,AF79,AF79-12),IF(OR(AF79&lt;12,AF79=24),"am","pm")),"")</f>
        <v>3pm-6pm</v>
      </c>
      <c r="AP79" s="17" t="str">
        <f>IF(R79&gt;0,CONCATENATE(IF(AG79&lt;=12,AG79,AG79-12),IF(OR(AG79&lt;12,AG79=24),"am","pm"),"-",IF(AH79&lt;=12,AH79,AH79-12),IF(OR(AH79&lt;12,AH79=24),"am","pm")),"")</f>
        <v>3pm-6pm</v>
      </c>
      <c r="AQ79" s="17" t="str">
        <f>IF(T79&gt;0,CONCATENATE(IF(AI79&lt;=12,AI79,AI79-12),IF(OR(AI79&lt;12,AI79=24),"am","pm"),"-",IF(AJ79&lt;=12,AJ79,AJ79-12),IF(OR(AJ79&lt;12,AJ79=24),"am","pm")),"")</f>
        <v>3pm-6pm</v>
      </c>
      <c r="AR79" s="10" t="s">
        <v>681</v>
      </c>
      <c r="AS79" s="8" t="s">
        <v>442</v>
      </c>
      <c r="AT79" s="8"/>
      <c r="AU79" s="8"/>
      <c r="AV79" s="11" t="s">
        <v>29</v>
      </c>
      <c r="AW79" s="11" t="s">
        <v>29</v>
      </c>
      <c r="AX79" s="16" t="str">
        <f>CONCATENATE("{
    'name': """,B79,""",
    'area': ","""",C79,""",",
"'hours': {
      'sunday-start':","""",H79,"""",", 'sunday-end':","""",I79,"""",", 'monday-start':","""",J79,"""",", 'monday-end':","""",K79,"""",", 'tuesday-start':","""",L79,"""",", 'tuesday-end':","""",M79,""", 'wednesday-start':","""",N79,""", 'wednesday-end':","""",O79,""", 'thursday-start':","""",P79,""", 'thursday-end':","""",Q79,""", 'friday-start':","""",R79,""", 'friday-end':","""",S79,""", 'saturday-start':","""",T79,""", 'saturday-end':","""",U79,"""","},","  'description': ","""",V79,"""",", 'link':","""",AR79,"""",", 'pricing':","""",E79,"""",",   'phone-number': ","""",F79,"""",", 'address': ","""",G79,"""",", 'other-amenities': [","'",AS79,"','",AT79,"','",AU79,"'","]",", 'has-drink':",AV79,", 'has-food':",AW79,"},")</f>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79" s="17" t="str">
        <f>IF(AS79&gt;0,"&lt;img src=@img/outdoor.png@&gt;","")</f>
        <v>&lt;img src=@img/outdoor.png@&gt;</v>
      </c>
      <c r="AZ79" s="17" t="str">
        <f>IF(AT79&gt;0,"&lt;img src=@img/pets.png@&gt;","")</f>
        <v/>
      </c>
      <c r="BA79" s="17" t="str">
        <f>IF(AU79="hard","&lt;img src=@img/hard.png@&gt;",IF(AU79="medium","&lt;img src=@img/medium.png@&gt;",IF(AU79="easy","&lt;img src=@img/easy.png@&gt;","")))</f>
        <v/>
      </c>
      <c r="BB79" s="17" t="str">
        <f>IF(AV79="true","&lt;img src=@img/drinkicon.png@&gt;","")</f>
        <v>&lt;img src=@img/drinkicon.png@&gt;</v>
      </c>
      <c r="BC79" s="17" t="str">
        <f>IF(AW79="true","&lt;img src=@img/foodicon.png@&gt;","")</f>
        <v>&lt;img src=@img/foodicon.png@&gt;</v>
      </c>
      <c r="BD79" s="17" t="str">
        <f>CONCATENATE(AY79,AZ79,BA79,BB79,BC79,BK79)</f>
        <v>&lt;img src=@img/outdoor.png@&gt;&lt;img src=@img/drinkicon.png@&gt;&lt;img src=@img/foodicon.png@&gt;</v>
      </c>
      <c r="BE79" s="17" t="str">
        <f>CONCATENATE(IF(AS79&gt;0,"outdoor ",""),IF(AT79&gt;0,"pet ",""),IF(AV79="true","drink ",""),IF(AW79="true","food ",""),AU79," ",E79," ",C79,IF(BJ79=TRUE," kid",""))</f>
        <v>outdoor drink food  med Downtown</v>
      </c>
      <c r="BF79" s="17" t="str">
        <f>IF(C79="highlands","Highlands",IF(C79="Washington","Washington Park",IF(C79="Downtown","Downtown",IF(C79="city","City Park",IF(C79="Uptown","Uptown",IF(C79="capital","Capital Hill",IF(C79="Ballpark","Ballpark",IF(C79="LoDo","LoDo",IF(C79="ranch","Highlands Ranch",IF(C79="five","Five Points",IF(C79="stapleton","Stapleton",IF(C79="Cherry","Cherry Creek",IF(C79="dtc","DTC",IF(C79="Baker","Baker",IF(C79="Lakewood","Lakewood",IF(C79="Westminster","Westminster",IF(C79="lowery","Lowery",IF(C79="meadows","Park Meadows",IF(C79="larimer","Larimer Square",IF(C79="RiNo","RiNo",IF(C79="aurora","Aurora","")))))))))))))))))))))</f>
        <v>Downtown</v>
      </c>
      <c r="BG79" s="17">
        <v>39.743907999999998</v>
      </c>
      <c r="BH79" s="17">
        <v>-104.99004499999999</v>
      </c>
      <c r="BI79" s="17" t="str">
        <f>CONCATENATE("[",BG79,",",BH79,"],")</f>
        <v>[39.743908,-104.990045],</v>
      </c>
      <c r="BJ79" s="17"/>
      <c r="BK79" s="17" t="str">
        <f>IF(BJ79&gt;0,"&lt;img src=@img/kidicon.png@&gt;","")</f>
        <v/>
      </c>
      <c r="BL79" s="7"/>
    </row>
    <row r="80" spans="2:64" s="17" customFormat="1" ht="18.75" customHeight="1">
      <c r="B80" s="17" t="s">
        <v>191</v>
      </c>
      <c r="C80" s="17" t="s">
        <v>309</v>
      </c>
      <c r="E80" s="17" t="s">
        <v>1106</v>
      </c>
      <c r="G80" s="17" t="s">
        <v>598</v>
      </c>
      <c r="J80" s="17" t="s">
        <v>445</v>
      </c>
      <c r="K80" s="17" t="s">
        <v>447</v>
      </c>
      <c r="L80" s="17" t="s">
        <v>445</v>
      </c>
      <c r="M80" s="17" t="s">
        <v>447</v>
      </c>
      <c r="N80" s="17" t="s">
        <v>445</v>
      </c>
      <c r="O80" s="17" t="s">
        <v>447</v>
      </c>
      <c r="P80" s="17" t="s">
        <v>445</v>
      </c>
      <c r="Q80" s="17" t="s">
        <v>447</v>
      </c>
      <c r="R80" s="17" t="s">
        <v>445</v>
      </c>
      <c r="S80" s="17" t="s">
        <v>447</v>
      </c>
      <c r="V80" s="8" t="s">
        <v>394</v>
      </c>
      <c r="W80" s="17" t="str">
        <f>IF(H80&gt;0,H80/100,"")</f>
        <v/>
      </c>
      <c r="X80" s="17" t="str">
        <f>IF(I80&gt;0,I80/100,"")</f>
        <v/>
      </c>
      <c r="Y80" s="17">
        <f>IF(J80&gt;0,J80/100,"")</f>
        <v>15</v>
      </c>
      <c r="Z80" s="17">
        <f>IF(K80&gt;0,K80/100,"")</f>
        <v>18</v>
      </c>
      <c r="AA80" s="17">
        <f>IF(L80&gt;0,L80/100,"")</f>
        <v>15</v>
      </c>
      <c r="AB80" s="17">
        <f>IF(M80&gt;0,M80/100,"")</f>
        <v>18</v>
      </c>
      <c r="AC80" s="17">
        <f>IF(N80&gt;0,N80/100,"")</f>
        <v>15</v>
      </c>
      <c r="AD80" s="17">
        <f>IF(O80&gt;0,O80/100,"")</f>
        <v>18</v>
      </c>
      <c r="AE80" s="17">
        <f>IF(P80&gt;0,P80/100,"")</f>
        <v>15</v>
      </c>
      <c r="AF80" s="17">
        <f>IF(Q80&gt;0,Q80/100,"")</f>
        <v>18</v>
      </c>
      <c r="AG80" s="17">
        <f>IF(R80&gt;0,R80/100,"")</f>
        <v>15</v>
      </c>
      <c r="AH80" s="17">
        <f>IF(S80&gt;0,S80/100,"")</f>
        <v>18</v>
      </c>
      <c r="AI80" s="17" t="str">
        <f>IF(T80&gt;0,T80/100,"")</f>
        <v/>
      </c>
      <c r="AJ80" s="17" t="str">
        <f>IF(U80&gt;0,U80/100,"")</f>
        <v/>
      </c>
      <c r="AK80" s="17" t="str">
        <f>IF(H80&gt;0,CONCATENATE(IF(W80&lt;=12,W80,W80-12),IF(OR(W80&lt;12,W80=24),"am","pm"),"-",IF(X80&lt;=12,X80,X80-12),IF(OR(X80&lt;12,X80=24),"am","pm")),"")</f>
        <v/>
      </c>
      <c r="AL80" s="17" t="str">
        <f>IF(J80&gt;0,CONCATENATE(IF(Y80&lt;=12,Y80,Y80-12),IF(OR(Y80&lt;12,Y80=24),"am","pm"),"-",IF(Z80&lt;=12,Z80,Z80-12),IF(OR(Z80&lt;12,Z80=24),"am","pm")),"")</f>
        <v>3pm-6pm</v>
      </c>
      <c r="AM80" s="17" t="str">
        <f>IF(L80&gt;0,CONCATENATE(IF(AA80&lt;=12,AA80,AA80-12),IF(OR(AA80&lt;12,AA80=24),"am","pm"),"-",IF(AB80&lt;=12,AB80,AB80-12),IF(OR(AB80&lt;12,AB80=24),"am","pm")),"")</f>
        <v>3pm-6pm</v>
      </c>
      <c r="AN80" s="17" t="str">
        <f>IF(N80&gt;0,CONCATENATE(IF(AC80&lt;=12,AC80,AC80-12),IF(OR(AC80&lt;12,AC80=24),"am","pm"),"-",IF(AD80&lt;=12,AD80,AD80-12),IF(OR(AD80&lt;12,AD80=24),"am","pm")),"")</f>
        <v>3pm-6pm</v>
      </c>
      <c r="AO80" s="17" t="str">
        <f>IF(P80&gt;0,CONCATENATE(IF(AE80&lt;=12,AE80,AE80-12),IF(OR(AE80&lt;12,AE80=24),"am","pm"),"-",IF(AF80&lt;=12,AF80,AF80-12),IF(OR(AF80&lt;12,AF80=24),"am","pm")),"")</f>
        <v>3pm-6pm</v>
      </c>
      <c r="AP80" s="17" t="str">
        <f>IF(R80&gt;0,CONCATENATE(IF(AG80&lt;=12,AG80,AG80-12),IF(OR(AG80&lt;12,AG80=24),"am","pm"),"-",IF(AH80&lt;=12,AH80,AH80-12),IF(OR(AH80&lt;12,AH80=24),"am","pm")),"")</f>
        <v>3pm-6pm</v>
      </c>
      <c r="AQ80" s="17" t="str">
        <f>IF(T80&gt;0,CONCATENATE(IF(AI80&lt;=12,AI80,AI80-12),IF(OR(AI80&lt;12,AI80=24),"am","pm"),"-",IF(AJ80&lt;=12,AJ80,AJ80-12),IF(OR(AJ80&lt;12,AJ80=24),"am","pm")),"")</f>
        <v/>
      </c>
      <c r="AR80" s="2" t="s">
        <v>785</v>
      </c>
      <c r="AV80" s="4" t="s">
        <v>29</v>
      </c>
      <c r="AW80" s="4" t="s">
        <v>29</v>
      </c>
      <c r="AX80" s="16" t="str">
        <f>CONCATENATE("{
    'name': """,B80,""",
    'area': ","""",C80,""",",
"'hours': {
      'sunday-start':","""",H80,"""",", 'sunday-end':","""",I80,"""",", 'monday-start':","""",J80,"""",", 'monday-end':","""",K80,"""",", 'tuesday-start':","""",L80,"""",", 'tuesday-end':","""",M80,""", 'wednesday-start':","""",N80,""", 'wednesday-end':","""",O80,""", 'thursday-start':","""",P80,""", 'thursday-end':","""",Q80,""", 'friday-start':","""",R80,""", 'friday-end':","""",S80,""", 'saturday-start':","""",T80,""", 'saturday-end':","""",U80,"""","},","  'description': ","""",V80,"""",", 'link':","""",AR80,"""",", 'pricing':","""",E80,"""",",   'phone-number': ","""",F80,"""",", 'address': ","""",G80,"""",", 'other-amenities': [","'",AS80,"','",AT80,"','",AU80,"'","]",", 'has-drink':",AV80,", 'has-food':",AW80,"},")</f>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80" s="17" t="str">
        <f>IF(AS80&gt;0,"&lt;img src=@img/outdoor.png@&gt;","")</f>
        <v/>
      </c>
      <c r="AZ80" s="17" t="str">
        <f>IF(AT80&gt;0,"&lt;img src=@img/pets.png@&gt;","")</f>
        <v/>
      </c>
      <c r="BA80" s="17" t="str">
        <f>IF(AU80="hard","&lt;img src=@img/hard.png@&gt;",IF(AU80="medium","&lt;img src=@img/medium.png@&gt;",IF(AU80="easy","&lt;img src=@img/easy.png@&gt;","")))</f>
        <v/>
      </c>
      <c r="BB80" s="17" t="str">
        <f>IF(AV80="true","&lt;img src=@img/drinkicon.png@&gt;","")</f>
        <v>&lt;img src=@img/drinkicon.png@&gt;</v>
      </c>
      <c r="BC80" s="17" t="str">
        <f>IF(AW80="true","&lt;img src=@img/foodicon.png@&gt;","")</f>
        <v>&lt;img src=@img/foodicon.png@&gt;</v>
      </c>
      <c r="BD80" s="17" t="str">
        <f>CONCATENATE(AY80,AZ80,BA80,BB80,BC80,BK80)</f>
        <v>&lt;img src=@img/drinkicon.png@&gt;&lt;img src=@img/foodicon.png@&gt;</v>
      </c>
      <c r="BE80" s="17" t="str">
        <f>CONCATENATE(IF(AS80&gt;0,"outdoor ",""),IF(AT80&gt;0,"pet ",""),IF(AV80="true","drink ",""),IF(AW80="true","food ",""),AU80," ",E80," ",C80,IF(BJ80=TRUE," kid",""))</f>
        <v>drink food  high Downtown</v>
      </c>
      <c r="BF80" s="17" t="str">
        <f>IF(C80="highlands","Highlands",IF(C80="Washington","Washington Park",IF(C80="Downtown","Downtown",IF(C80="city","City Park",IF(C80="Uptown","Uptown",IF(C80="capital","Capital Hill",IF(C80="Ballpark","Ballpark",IF(C80="LoDo","LoDo",IF(C80="ranch","Highlands Ranch",IF(C80="five","Five Points",IF(C80="stapleton","Stapleton",IF(C80="Cherry","Cherry Creek",IF(C80="dtc","DTC",IF(C80="Baker","Baker",IF(C80="Lakewood","Lakewood",IF(C80="Westminster","Westminster",IF(C80="lowery","Lowery",IF(C80="meadows","Park Meadows",IF(C80="larimer","Larimer Square",IF(C80="RiNo","RiNo",IF(C80="aurora","Aurora","")))))))))))))))))))))</f>
        <v>Downtown</v>
      </c>
      <c r="BG80" s="17">
        <v>39.746630000000003</v>
      </c>
      <c r="BH80" s="17">
        <v>-104.998079</v>
      </c>
      <c r="BI80" s="17" t="str">
        <f>CONCATENATE("[",BG80,",",BH80,"],")</f>
        <v>[39.74663,-104.998079],</v>
      </c>
      <c r="BK80" s="17" t="str">
        <f>IF(BJ80&gt;0,"&lt;img src=@img/kidicon.png@&gt;","")</f>
        <v/>
      </c>
      <c r="BL80" s="7"/>
    </row>
    <row r="81" spans="2:64" ht="18.75" customHeight="1">
      <c r="B81" s="17" t="s">
        <v>59</v>
      </c>
      <c r="C81" s="17" t="s">
        <v>858</v>
      </c>
      <c r="D81" s="17"/>
      <c r="E81" s="17" t="s">
        <v>1105</v>
      </c>
      <c r="F81" s="17"/>
      <c r="G81" s="17" t="s">
        <v>467</v>
      </c>
      <c r="H81" s="17" t="s">
        <v>445</v>
      </c>
      <c r="I81" s="17" t="s">
        <v>446</v>
      </c>
      <c r="J81" s="17" t="s">
        <v>445</v>
      </c>
      <c r="K81" s="17" t="s">
        <v>446</v>
      </c>
      <c r="L81" s="17" t="s">
        <v>445</v>
      </c>
      <c r="M81" s="17" t="s">
        <v>446</v>
      </c>
      <c r="N81" s="17" t="s">
        <v>445</v>
      </c>
      <c r="O81" s="17" t="s">
        <v>446</v>
      </c>
      <c r="P81" s="17" t="s">
        <v>445</v>
      </c>
      <c r="Q81" s="17" t="s">
        <v>446</v>
      </c>
      <c r="R81" s="17" t="s">
        <v>445</v>
      </c>
      <c r="S81" s="17" t="s">
        <v>446</v>
      </c>
      <c r="T81" s="17" t="s">
        <v>445</v>
      </c>
      <c r="U81" s="17" t="s">
        <v>446</v>
      </c>
      <c r="V81" s="8" t="s">
        <v>1119</v>
      </c>
      <c r="W81" s="17">
        <f>IF(H81&gt;0,H81/100,"")</f>
        <v>15</v>
      </c>
      <c r="X81" s="17">
        <f>IF(I81&gt;0,I81/100,"")</f>
        <v>18.3</v>
      </c>
      <c r="Y81" s="17">
        <f>IF(J81&gt;0,J81/100,"")</f>
        <v>15</v>
      </c>
      <c r="Z81" s="17">
        <f>IF(K81&gt;0,K81/100,"")</f>
        <v>18.3</v>
      </c>
      <c r="AA81" s="17">
        <f>IF(L81&gt;0,L81/100,"")</f>
        <v>15</v>
      </c>
      <c r="AB81" s="17">
        <f>IF(M81&gt;0,M81/100,"")</f>
        <v>18.3</v>
      </c>
      <c r="AC81" s="17">
        <f>IF(N81&gt;0,N81/100,"")</f>
        <v>15</v>
      </c>
      <c r="AD81" s="17">
        <f>IF(O81&gt;0,O81/100,"")</f>
        <v>18.3</v>
      </c>
      <c r="AE81" s="17">
        <f>IF(P81&gt;0,P81/100,"")</f>
        <v>15</v>
      </c>
      <c r="AF81" s="17">
        <f>IF(Q81&gt;0,Q81/100,"")</f>
        <v>18.3</v>
      </c>
      <c r="AG81" s="17">
        <f>IF(R81&gt;0,R81/100,"")</f>
        <v>15</v>
      </c>
      <c r="AH81" s="17">
        <f>IF(S81&gt;0,S81/100,"")</f>
        <v>18.3</v>
      </c>
      <c r="AI81" s="17">
        <f>IF(T81&gt;0,T81/100,"")</f>
        <v>15</v>
      </c>
      <c r="AJ81" s="17">
        <f>IF(U81&gt;0,U81/100,"")</f>
        <v>18.3</v>
      </c>
      <c r="AK81" s="17" t="str">
        <f>IF(H81&gt;0,CONCATENATE(IF(W81&lt;=12,W81,W81-12),IF(OR(W81&lt;12,W81=24),"am","pm"),"-",IF(X81&lt;=12,X81,X81-12),IF(OR(X81&lt;12,X81=24),"am","pm")),"")</f>
        <v>3pm-6.3pm</v>
      </c>
      <c r="AL81" s="17" t="str">
        <f>IF(J81&gt;0,CONCATENATE(IF(Y81&lt;=12,Y81,Y81-12),IF(OR(Y81&lt;12,Y81=24),"am","pm"),"-",IF(Z81&lt;=12,Z81,Z81-12),IF(OR(Z81&lt;12,Z81=24),"am","pm")),"")</f>
        <v>3pm-6.3pm</v>
      </c>
      <c r="AM81" s="17" t="str">
        <f>IF(L81&gt;0,CONCATENATE(IF(AA81&lt;=12,AA81,AA81-12),IF(OR(AA81&lt;12,AA81=24),"am","pm"),"-",IF(AB81&lt;=12,AB81,AB81-12),IF(OR(AB81&lt;12,AB81=24),"am","pm")),"")</f>
        <v>3pm-6.3pm</v>
      </c>
      <c r="AN81" s="17" t="str">
        <f>IF(N81&gt;0,CONCATENATE(IF(AC81&lt;=12,AC81,AC81-12),IF(OR(AC81&lt;12,AC81=24),"am","pm"),"-",IF(AD81&lt;=12,AD81,AD81-12),IF(OR(AD81&lt;12,AD81=24),"am","pm")),"")</f>
        <v>3pm-6.3pm</v>
      </c>
      <c r="AO81" s="17" t="str">
        <f>IF(P81&gt;0,CONCATENATE(IF(AE81&lt;=12,AE81,AE81-12),IF(OR(AE81&lt;12,AE81=24),"am","pm"),"-",IF(AF81&lt;=12,AF81,AF81-12),IF(OR(AF81&lt;12,AF81=24),"am","pm")),"")</f>
        <v>3pm-6.3pm</v>
      </c>
      <c r="AP81" s="17" t="str">
        <f>IF(R81&gt;0,CONCATENATE(IF(AG81&lt;=12,AG81,AG81-12),IF(OR(AG81&lt;12,AG81=24),"am","pm"),"-",IF(AH81&lt;=12,AH81,AH81-12),IF(OR(AH81&lt;12,AH81=24),"am","pm")),"")</f>
        <v>3pm-6.3pm</v>
      </c>
      <c r="AQ81" s="17" t="str">
        <f>IF(T81&gt;0,CONCATENATE(IF(AI81&lt;=12,AI81,AI81-12),IF(OR(AI81&lt;12,AI81=24),"am","pm"),"-",IF(AJ81&lt;=12,AJ81,AJ81-12),IF(OR(AJ81&lt;12,AJ81=24),"am","pm")),"")</f>
        <v>3pm-6.3pm</v>
      </c>
      <c r="AR81" s="17" t="s">
        <v>659</v>
      </c>
      <c r="AS81" s="17"/>
      <c r="AT81" s="17"/>
      <c r="AU81" s="17"/>
      <c r="AV81" s="17" t="s">
        <v>29</v>
      </c>
      <c r="AW81" s="17" t="s">
        <v>30</v>
      </c>
      <c r="AX81" s="16" t="str">
        <f>CONCATENATE("{
    'name': """,B81,""",
    'area': ","""",C81,""",",
"'hours': {
      'sunday-start':","""",H81,"""",", 'sunday-end':","""",I81,"""",", 'monday-start':","""",J81,"""",", 'monday-end':","""",K81,"""",", 'tuesday-start':","""",L81,"""",", 'tuesday-end':","""",M81,""", 'wednesday-start':","""",N81,""", 'wednesday-end':","""",O81,""", 'thursday-start':","""",P81,""", 'thursday-end':","""",Q81,""", 'friday-start':","""",R81,""", 'friday-end':","""",S81,""", 'saturday-start':","""",T81,""", 'saturday-end':","""",U81,"""","},","  'description': ","""",V81,"""",", 'link':","""",AR81,"""",", 'pricing':","""",E81,"""",",   'phone-number': ","""",F81,"""",", 'address': ","""",G81,"""",", 'other-amenities': [","'",AS81,"','",AT81,"','",AU81,"'","]",", 'has-drink':",AV81,", 'has-food':",AW81,"},")</f>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81" s="17" t="str">
        <f>IF(AS81&gt;0,"&lt;img src=@img/outdoor.png@&gt;","")</f>
        <v/>
      </c>
      <c r="AZ81" s="17" t="str">
        <f>IF(AT81&gt;0,"&lt;img src=@img/pets.png@&gt;","")</f>
        <v/>
      </c>
      <c r="BA81" s="17" t="str">
        <f>IF(AU81="hard","&lt;img src=@img/hard.png@&gt;",IF(AU81="medium","&lt;img src=@img/medium.png@&gt;",IF(AU81="easy","&lt;img src=@img/easy.png@&gt;","")))</f>
        <v/>
      </c>
      <c r="BB81" s="17" t="str">
        <f>IF(AV81="true","&lt;img src=@img/drinkicon.png@&gt;","")</f>
        <v>&lt;img src=@img/drinkicon.png@&gt;</v>
      </c>
      <c r="BC81" s="17" t="str">
        <f>IF(AW81="true","&lt;img src=@img/foodicon.png@&gt;","")</f>
        <v/>
      </c>
      <c r="BD81" s="17" t="str">
        <f>CONCATENATE(AY81,AZ81,BA81,BB81,BC81,BK81)</f>
        <v>&lt;img src=@img/drinkicon.png@&gt;</v>
      </c>
      <c r="BE81" s="17" t="str">
        <f>CONCATENATE(IF(AS81&gt;0,"outdoor ",""),IF(AT81&gt;0,"pet ",""),IF(AV81="true","drink ",""),IF(AW81="true","food ",""),AU81," ",E81," ",C81,IF(BJ81=TRUE," kid",""))</f>
        <v>drink  med highlands</v>
      </c>
      <c r="BF81" s="17" t="str">
        <f>IF(C81="highlands","Highlands",IF(C81="Washington","Washington Park",IF(C81="Downtown","Downtown",IF(C81="city","City Park",IF(C81="Uptown","Uptown",IF(C81="capital","Capital Hill",IF(C81="Ballpark","Ballpark",IF(C81="LoDo","LoDo",IF(C81="ranch","Highlands Ranch",IF(C81="five","Five Points",IF(C81="stapleton","Stapleton",IF(C81="Cherry","Cherry Creek",IF(C81="dtc","DTC",IF(C81="Baker","Baker",IF(C81="Lakewood","Lakewood",IF(C81="Westminster","Westminster",IF(C81="lowery","Lowery",IF(C81="meadows","Park Meadows",IF(C81="larimer","Larimer Square",IF(C81="RiNo","RiNo",IF(C81="aurora","Aurora","")))))))))))))))))))))</f>
        <v>Highlands</v>
      </c>
      <c r="BG81" s="17">
        <v>39.762000999999998</v>
      </c>
      <c r="BH81" s="17">
        <v>-105.0354</v>
      </c>
      <c r="BI81" s="17" t="str">
        <f>CONCATENATE("[",BG81,",",BH81,"],")</f>
        <v>[39.762001,-105.0354],</v>
      </c>
      <c r="BJ81" s="17"/>
      <c r="BK81" s="17" t="str">
        <f>IF(BJ81&gt;0,"&lt;img src=@img/kidicon.png@&gt;","")</f>
        <v/>
      </c>
      <c r="BL81" s="7"/>
    </row>
    <row r="82" spans="2:64" ht="18.75" customHeight="1">
      <c r="B82" s="17" t="s">
        <v>243</v>
      </c>
      <c r="C82" s="17" t="s">
        <v>858</v>
      </c>
      <c r="D82" s="17"/>
      <c r="E82" s="17" t="s">
        <v>1106</v>
      </c>
      <c r="F82" s="17"/>
      <c r="G82" s="17" t="s">
        <v>650</v>
      </c>
      <c r="H82" s="17" t="s">
        <v>464</v>
      </c>
      <c r="I82" s="17"/>
      <c r="J82" s="17"/>
      <c r="K82" s="17"/>
      <c r="L82" s="17" t="s">
        <v>464</v>
      </c>
      <c r="M82" s="17"/>
      <c r="N82" s="17" t="s">
        <v>464</v>
      </c>
      <c r="O82" s="17"/>
      <c r="P82" s="17" t="s">
        <v>464</v>
      </c>
      <c r="Q82" s="17"/>
      <c r="R82" s="17" t="s">
        <v>464</v>
      </c>
      <c r="S82" s="17"/>
      <c r="T82" s="17" t="s">
        <v>464</v>
      </c>
      <c r="U82" s="17"/>
      <c r="W82" s="17">
        <f>IF(H82&gt;0,H82/100,"")</f>
        <v>15.3</v>
      </c>
      <c r="X82" s="17" t="str">
        <f>IF(I82&gt;0,I82/100,"")</f>
        <v/>
      </c>
      <c r="Y82" s="17" t="str">
        <f>IF(J82&gt;0,J82/100,"")</f>
        <v/>
      </c>
      <c r="Z82" s="17" t="str">
        <f>IF(K82&gt;0,K82/100,"")</f>
        <v/>
      </c>
      <c r="AA82" s="17">
        <f>IF(L82&gt;0,L82/100,"")</f>
        <v>15.3</v>
      </c>
      <c r="AB82" s="17" t="str">
        <f>IF(M82&gt;0,M82/100,"")</f>
        <v/>
      </c>
      <c r="AC82" s="17">
        <f>IF(N82&gt;0,N82/100,"")</f>
        <v>15.3</v>
      </c>
      <c r="AD82" s="17" t="str">
        <f>IF(O82&gt;0,O82/100,"")</f>
        <v/>
      </c>
      <c r="AE82" s="17">
        <f>IF(P82&gt;0,P82/100,"")</f>
        <v>15.3</v>
      </c>
      <c r="AF82" s="17" t="str">
        <f>IF(Q82&gt;0,Q82/100,"")</f>
        <v/>
      </c>
      <c r="AG82" s="17">
        <f>IF(R82&gt;0,R82/100,"")</f>
        <v>15.3</v>
      </c>
      <c r="AH82" s="17" t="str">
        <f>IF(S82&gt;0,S82/100,"")</f>
        <v/>
      </c>
      <c r="AI82" s="17">
        <f>IF(T82&gt;0,T82/100,"")</f>
        <v>15.3</v>
      </c>
      <c r="AJ82" s="17" t="str">
        <f>IF(U82&gt;0,U82/100,"")</f>
        <v/>
      </c>
      <c r="AK82" s="17" t="e">
        <f>IF(H82&gt;0,CONCATENATE(IF(W82&lt;=12,W82,W82-12),IF(OR(W82&lt;12,W82=24),"am","pm"),"-",IF(X82&lt;=12,X82,X82-12),IF(OR(X82&lt;12,X82=24),"am","pm")),"")</f>
        <v>#VALUE!</v>
      </c>
      <c r="AL82" s="17" t="str">
        <f>IF(J82&gt;0,CONCATENATE(IF(Y82&lt;=12,Y82,Y82-12),IF(OR(Y82&lt;12,Y82=24),"am","pm"),"-",IF(Z82&lt;=12,Z82,Z82-12),IF(OR(Z82&lt;12,Z82=24),"am","pm")),"")</f>
        <v/>
      </c>
      <c r="AM82" s="17" t="e">
        <f>IF(L82&gt;0,CONCATENATE(IF(AA82&lt;=12,AA82,AA82-12),IF(OR(AA82&lt;12,AA82=24),"am","pm"),"-",IF(AB82&lt;=12,AB82,AB82-12),IF(OR(AB82&lt;12,AB82=24),"am","pm")),"")</f>
        <v>#VALUE!</v>
      </c>
      <c r="AN82" s="17" t="e">
        <f>IF(N82&gt;0,CONCATENATE(IF(AC82&lt;=12,AC82,AC82-12),IF(OR(AC82&lt;12,AC82=24),"am","pm"),"-",IF(AD82&lt;=12,AD82,AD82-12),IF(OR(AD82&lt;12,AD82=24),"am","pm")),"")</f>
        <v>#VALUE!</v>
      </c>
      <c r="AO82" s="17" t="e">
        <f>IF(P82&gt;0,CONCATENATE(IF(AE82&lt;=12,AE82,AE82-12),IF(OR(AE82&lt;12,AE82=24),"am","pm"),"-",IF(AF82&lt;=12,AF82,AF82-12),IF(OR(AF82&lt;12,AF82=24),"am","pm")),"")</f>
        <v>#VALUE!</v>
      </c>
      <c r="AP82" s="17" t="e">
        <f>IF(R82&gt;0,CONCATENATE(IF(AG82&lt;=12,AG82,AG82-12),IF(OR(AG82&lt;12,AG82=24),"am","pm"),"-",IF(AH82&lt;=12,AH82,AH82-12),IF(OR(AH82&lt;12,AH82=24),"am","pm")),"")</f>
        <v>#VALUE!</v>
      </c>
      <c r="AQ82" s="17" t="e">
        <f>IF(T82&gt;0,CONCATENATE(IF(AI82&lt;=12,AI82,AI82-12),IF(OR(AI82&lt;12,AI82=24),"am","pm"),"-",IF(AJ82&lt;=12,AJ82,AJ82-12),IF(OR(AJ82&lt;12,AJ82=24),"am","pm")),"")</f>
        <v>#VALUE!</v>
      </c>
      <c r="AR82" s="17" t="s">
        <v>433</v>
      </c>
      <c r="AS82" s="17" t="s">
        <v>442</v>
      </c>
      <c r="AT82" s="17"/>
      <c r="AU82" s="17"/>
      <c r="AV82" s="17" t="s">
        <v>30</v>
      </c>
      <c r="AW82" s="17" t="s">
        <v>30</v>
      </c>
      <c r="AX82" s="16" t="str">
        <f>CONCATENATE("{
    'name': """,B82,""",
    'area': ","""",C82,""",",
"'hours': {
      'sunday-start':","""",H82,"""",", 'sunday-end':","""",I82,"""",", 'monday-start':","""",J82,"""",", 'monday-end':","""",K82,"""",", 'tuesday-start':","""",L82,"""",", 'tuesday-end':","""",M82,""", 'wednesday-start':","""",N82,""", 'wednesday-end':","""",O82,""", 'thursday-start':","""",P82,""", 'thursday-end':","""",Q82,""", 'friday-start':","""",R82,""", 'friday-end':","""",S82,""", 'saturday-start':","""",T82,""", 'saturday-end':","""",U82,"""","},","  'description': ","""",V82,"""",", 'link':","""",AR82,"""",", 'pricing':","""",E82,"""",",   'phone-number': ","""",F82,"""",", 'address': ","""",G82,"""",", 'other-amenities': [","'",AS82,"','",AT82,"','",AU82,"'","]",", 'has-drink':",AV82,", 'has-food':",AW82,"},")</f>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82" s="17" t="str">
        <f>IF(AS82&gt;0,"&lt;img src=@img/outdoor.png@&gt;","")</f>
        <v>&lt;img src=@img/outdoor.png@&gt;</v>
      </c>
      <c r="AZ82" s="17" t="str">
        <f>IF(AT82&gt;0,"&lt;img src=@img/pets.png@&gt;","")</f>
        <v/>
      </c>
      <c r="BA82" s="17" t="str">
        <f>IF(AU82="hard","&lt;img src=@img/hard.png@&gt;",IF(AU82="medium","&lt;img src=@img/medium.png@&gt;",IF(AU82="easy","&lt;img src=@img/easy.png@&gt;","")))</f>
        <v/>
      </c>
      <c r="BB82" s="17" t="str">
        <f>IF(AV82="true","&lt;img src=@img/drinkicon.png@&gt;","")</f>
        <v/>
      </c>
      <c r="BC82" s="17" t="str">
        <f>IF(AW82="true","&lt;img src=@img/foodicon.png@&gt;","")</f>
        <v/>
      </c>
      <c r="BD82" s="17" t="str">
        <f>CONCATENATE(AY82,AZ82,BA82,BB82,BC82,BK82)</f>
        <v>&lt;img src=@img/outdoor.png@&gt;</v>
      </c>
      <c r="BE82" s="17" t="str">
        <f>CONCATENATE(IF(AS82&gt;0,"outdoor ",""),IF(AT82&gt;0,"pet ",""),IF(AV82="true","drink ",""),IF(AW82="true","food ",""),AU82," ",E82," ",C82,IF(BJ82=TRUE," kid",""))</f>
        <v>outdoor  high highlands</v>
      </c>
      <c r="BF82" s="17" t="str">
        <f>IF(C82="highlands","Highlands",IF(C82="Washington","Washington Park",IF(C82="Downtown","Downtown",IF(C82="city","City Park",IF(C82="Uptown","Uptown",IF(C82="capital","Capital Hill",IF(C82="Ballpark","Ballpark",IF(C82="LoDo","LoDo",IF(C82="ranch","Highlands Ranch",IF(C82="five","Five Points",IF(C82="stapleton","Stapleton",IF(C82="Cherry","Cherry Creek",IF(C82="dtc","DTC",IF(C82="Baker","Baker",IF(C82="Lakewood","Lakewood",IF(C82="Westminster","Westminster",IF(C82="lowery","Lowery",IF(C82="meadows","Park Meadows",IF(C82="larimer","Larimer Square",IF(C82="RiNo","RiNo",IF(C82="aurora","Aurora","")))))))))))))))))))))</f>
        <v>Highlands</v>
      </c>
      <c r="BG82" s="17">
        <v>39.759112999999999</v>
      </c>
      <c r="BH82" s="17">
        <v>-105.0115</v>
      </c>
      <c r="BI82" s="17" t="str">
        <f>CONCATENATE("[",BG82,",",BH82,"],")</f>
        <v>[39.759113,-105.0115],</v>
      </c>
      <c r="BJ82" s="17"/>
      <c r="BK82" s="17" t="str">
        <f>IF(BJ82&gt;0,"&lt;img src=@img/kidicon.png@&gt;","")</f>
        <v/>
      </c>
      <c r="BL82" s="7"/>
    </row>
    <row r="83" spans="2:64" ht="18.75" customHeight="1">
      <c r="B83" s="8" t="s">
        <v>82</v>
      </c>
      <c r="C83" s="8" t="s">
        <v>655</v>
      </c>
      <c r="D83" s="8"/>
      <c r="E83" s="17" t="s">
        <v>1105</v>
      </c>
      <c r="F83" s="8"/>
      <c r="G83" s="17" t="s">
        <v>490</v>
      </c>
      <c r="H83" s="8"/>
      <c r="I83" s="8"/>
      <c r="J83" s="8" t="s">
        <v>452</v>
      </c>
      <c r="K83" s="8" t="s">
        <v>448</v>
      </c>
      <c r="L83" s="8" t="s">
        <v>452</v>
      </c>
      <c r="M83" s="8" t="s">
        <v>448</v>
      </c>
      <c r="N83" s="8" t="s">
        <v>452</v>
      </c>
      <c r="O83" s="8" t="s">
        <v>448</v>
      </c>
      <c r="P83" s="8" t="s">
        <v>452</v>
      </c>
      <c r="Q83" s="8" t="s">
        <v>448</v>
      </c>
      <c r="R83" s="8" t="s">
        <v>452</v>
      </c>
      <c r="S83" s="8" t="s">
        <v>448</v>
      </c>
      <c r="T83" s="8"/>
      <c r="U83" s="8"/>
      <c r="V83" s="8" t="s">
        <v>318</v>
      </c>
      <c r="W83" s="17" t="str">
        <f>IF(H83&gt;0,H83/100,"")</f>
        <v/>
      </c>
      <c r="X83" s="17" t="str">
        <f>IF(I83&gt;0,I83/100,"")</f>
        <v/>
      </c>
      <c r="Y83" s="17">
        <f>IF(J83&gt;0,J83/100,"")</f>
        <v>16</v>
      </c>
      <c r="Z83" s="17">
        <f>IF(K83&gt;0,K83/100,"")</f>
        <v>19</v>
      </c>
      <c r="AA83" s="17">
        <f>IF(L83&gt;0,L83/100,"")</f>
        <v>16</v>
      </c>
      <c r="AB83" s="17">
        <f>IF(M83&gt;0,M83/100,"")</f>
        <v>19</v>
      </c>
      <c r="AC83" s="17">
        <f>IF(N83&gt;0,N83/100,"")</f>
        <v>16</v>
      </c>
      <c r="AD83" s="17">
        <f>IF(O83&gt;0,O83/100,"")</f>
        <v>19</v>
      </c>
      <c r="AE83" s="17">
        <f>IF(P83&gt;0,P83/100,"")</f>
        <v>16</v>
      </c>
      <c r="AF83" s="17">
        <f>IF(Q83&gt;0,Q83/100,"")</f>
        <v>19</v>
      </c>
      <c r="AG83" s="17">
        <f>IF(R83&gt;0,R83/100,"")</f>
        <v>16</v>
      </c>
      <c r="AH83" s="17">
        <f>IF(S83&gt;0,S83/100,"")</f>
        <v>19</v>
      </c>
      <c r="AI83" s="17" t="str">
        <f>IF(T83&gt;0,T83/100,"")</f>
        <v/>
      </c>
      <c r="AJ83" s="17" t="str">
        <f>IF(U83&gt;0,U83/100,"")</f>
        <v/>
      </c>
      <c r="AK83" s="17" t="str">
        <f>IF(H83&gt;0,CONCATENATE(IF(W83&lt;=12,W83,W83-12),IF(OR(W83&lt;12,W83=24),"am","pm"),"-",IF(X83&lt;=12,X83,X83-12),IF(OR(X83&lt;12,X83=24),"am","pm")),"")</f>
        <v/>
      </c>
      <c r="AL83" s="17" t="str">
        <f>IF(J83&gt;0,CONCATENATE(IF(Y83&lt;=12,Y83,Y83-12),IF(OR(Y83&lt;12,Y83=24),"am","pm"),"-",IF(Z83&lt;=12,Z83,Z83-12),IF(OR(Z83&lt;12,Z83=24),"am","pm")),"")</f>
        <v>4pm-7pm</v>
      </c>
      <c r="AM83" s="17" t="str">
        <f>IF(L83&gt;0,CONCATENATE(IF(AA83&lt;=12,AA83,AA83-12),IF(OR(AA83&lt;12,AA83=24),"am","pm"),"-",IF(AB83&lt;=12,AB83,AB83-12),IF(OR(AB83&lt;12,AB83=24),"am","pm")),"")</f>
        <v>4pm-7pm</v>
      </c>
      <c r="AN83" s="17" t="str">
        <f>IF(N83&gt;0,CONCATENATE(IF(AC83&lt;=12,AC83,AC83-12),IF(OR(AC83&lt;12,AC83=24),"am","pm"),"-",IF(AD83&lt;=12,AD83,AD83-12),IF(OR(AD83&lt;12,AD83=24),"am","pm")),"")</f>
        <v>4pm-7pm</v>
      </c>
      <c r="AO83" s="17" t="str">
        <f>IF(P83&gt;0,CONCATENATE(IF(AE83&lt;=12,AE83,AE83-12),IF(OR(AE83&lt;12,AE83=24),"am","pm"),"-",IF(AF83&lt;=12,AF83,AF83-12),IF(OR(AF83&lt;12,AF83=24),"am","pm")),"")</f>
        <v>4pm-7pm</v>
      </c>
      <c r="AP83" s="17" t="str">
        <f>IF(R83&gt;0,CONCATENATE(IF(AG83&lt;=12,AG83,AG83-12),IF(OR(AG83&lt;12,AG83=24),"am","pm"),"-",IF(AH83&lt;=12,AH83,AH83-12),IF(OR(AH83&lt;12,AH83=24),"am","pm")),"")</f>
        <v>4pm-7pm</v>
      </c>
      <c r="AQ83" s="17" t="str">
        <f>IF(T83&gt;0,CONCATENATE(IF(AI83&lt;=12,AI83,AI83-12),IF(OR(AI83&lt;12,AI83=24),"am","pm"),"-",IF(AJ83&lt;=12,AJ83,AJ83-12),IF(OR(AJ83&lt;12,AJ83=24),"am","pm")),"")</f>
        <v/>
      </c>
      <c r="AR83" s="10" t="s">
        <v>682</v>
      </c>
      <c r="AS83" s="8"/>
      <c r="AT83" s="8"/>
      <c r="AU83" s="8"/>
      <c r="AV83" s="11" t="s">
        <v>29</v>
      </c>
      <c r="AW83" s="11" t="s">
        <v>30</v>
      </c>
      <c r="AX83" s="16" t="str">
        <f>CONCATENATE("{
    'name': """,B83,""",
    'area': ","""",C83,""",",
"'hours': {
      'sunday-start':","""",H83,"""",", 'sunday-end':","""",I83,"""",", 'monday-start':","""",J83,"""",", 'monday-end':","""",K83,"""",", 'tuesday-start':","""",L83,"""",", 'tuesday-end':","""",M83,""", 'wednesday-start':","""",N83,""", 'wednesday-end':","""",O83,""", 'thursday-start':","""",P83,""", 'thursday-end':","""",Q83,""", 'friday-start':","""",R83,""", 'friday-end':","""",S83,""", 'saturday-start':","""",T83,""", 'saturday-end':","""",U83,"""","},","  'description': ","""",V83,"""",", 'link':","""",AR83,"""",", 'pricing':","""",E83,"""",",   'phone-number': ","""",F83,"""",", 'address': ","""",G83,"""",", 'other-amenities': [","'",AS83,"','",AT83,"','",AU83,"'","]",", 'has-drink':",AV83,", 'has-food':",AW83,"},")</f>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83" s="17" t="str">
        <f>IF(AS83&gt;0,"&lt;img src=@img/outdoor.png@&gt;","")</f>
        <v/>
      </c>
      <c r="AZ83" s="17" t="str">
        <f>IF(AT83&gt;0,"&lt;img src=@img/pets.png@&gt;","")</f>
        <v/>
      </c>
      <c r="BA83" s="17" t="str">
        <f>IF(AU83="hard","&lt;img src=@img/hard.png@&gt;",IF(AU83="medium","&lt;img src=@img/medium.png@&gt;",IF(AU83="easy","&lt;img src=@img/easy.png@&gt;","")))</f>
        <v/>
      </c>
      <c r="BB83" s="17" t="str">
        <f>IF(AV83="true","&lt;img src=@img/drinkicon.png@&gt;","")</f>
        <v>&lt;img src=@img/drinkicon.png@&gt;</v>
      </c>
      <c r="BC83" s="17" t="str">
        <f>IF(AW83="true","&lt;img src=@img/foodicon.png@&gt;","")</f>
        <v/>
      </c>
      <c r="BD83" s="17" t="str">
        <f>CONCATENATE(AY83,AZ83,BA83,BB83,BC83,BK83)</f>
        <v>&lt;img src=@img/drinkicon.png@&gt;</v>
      </c>
      <c r="BE83" s="17" t="str">
        <f>CONCATENATE(IF(AS83&gt;0,"outdoor ",""),IF(AT83&gt;0,"pet ",""),IF(AV83="true","drink ",""),IF(AW83="true","food ",""),AU83," ",E83," ",C83,IF(BJ83=TRUE," kid",""))</f>
        <v>drink  med city</v>
      </c>
      <c r="BF83" s="17" t="str">
        <f>IF(C83="highlands","Highlands",IF(C83="Washington","Washington Park",IF(C83="Downtown","Downtown",IF(C83="city","City Park",IF(C83="Uptown","Uptown",IF(C83="capital","Capital Hill",IF(C83="Ballpark","Ballpark",IF(C83="LoDo","LoDo",IF(C83="ranch","Highlands Ranch",IF(C83="five","Five Points",IF(C83="stapleton","Stapleton",IF(C83="Cherry","Cherry Creek",IF(C83="dtc","DTC",IF(C83="Baker","Baker",IF(C83="Lakewood","Lakewood",IF(C83="Westminster","Westminster",IF(C83="lowery","Lowery",IF(C83="meadows","Park Meadows",IF(C83="larimer","Larimer Square",IF(C83="RiNo","RiNo",IF(C83="aurora","Aurora","")))))))))))))))))))))</f>
        <v>City Park</v>
      </c>
      <c r="BG83" s="17">
        <v>39.740367999999997</v>
      </c>
      <c r="BH83" s="17">
        <v>-104.92959999999999</v>
      </c>
      <c r="BI83" s="17" t="str">
        <f>CONCATENATE("[",BG83,",",BH83,"],")</f>
        <v>[39.740368,-104.9296],</v>
      </c>
      <c r="BJ83" s="17"/>
      <c r="BK83" s="17" t="str">
        <f>IF(BJ83&gt;0,"&lt;img src=@img/kidicon.png@&gt;","")</f>
        <v/>
      </c>
      <c r="BL83" s="7"/>
    </row>
    <row r="84" spans="2:64" ht="18.75" customHeight="1">
      <c r="B84" t="s">
        <v>83</v>
      </c>
      <c r="C84" t="s">
        <v>309</v>
      </c>
      <c r="E84" s="17" t="s">
        <v>1106</v>
      </c>
      <c r="G84" s="17" t="s">
        <v>491</v>
      </c>
      <c r="H84" t="s">
        <v>452</v>
      </c>
      <c r="I84" t="s">
        <v>447</v>
      </c>
      <c r="J84" t="s">
        <v>452</v>
      </c>
      <c r="K84" t="s">
        <v>447</v>
      </c>
      <c r="L84" t="s">
        <v>452</v>
      </c>
      <c r="M84" t="s">
        <v>447</v>
      </c>
      <c r="N84" t="s">
        <v>452</v>
      </c>
      <c r="O84" t="s">
        <v>447</v>
      </c>
      <c r="P84" t="s">
        <v>452</v>
      </c>
      <c r="Q84" t="s">
        <v>447</v>
      </c>
      <c r="R84" t="s">
        <v>452</v>
      </c>
      <c r="S84" t="s">
        <v>447</v>
      </c>
      <c r="T84" t="s">
        <v>452</v>
      </c>
      <c r="U84" t="s">
        <v>447</v>
      </c>
      <c r="V84" s="17" t="s">
        <v>319</v>
      </c>
      <c r="W84" s="17">
        <f>IF(H84&gt;0,H84/100,"")</f>
        <v>16</v>
      </c>
      <c r="X84" s="17">
        <f>IF(I84&gt;0,I84/100,"")</f>
        <v>18</v>
      </c>
      <c r="Y84" s="17">
        <f>IF(J84&gt;0,J84/100,"")</f>
        <v>16</v>
      </c>
      <c r="Z84" s="17">
        <f>IF(K84&gt;0,K84/100,"")</f>
        <v>18</v>
      </c>
      <c r="AA84" s="17">
        <f>IF(L84&gt;0,L84/100,"")</f>
        <v>16</v>
      </c>
      <c r="AB84" s="17">
        <f>IF(M84&gt;0,M84/100,"")</f>
        <v>18</v>
      </c>
      <c r="AC84" s="17">
        <f>IF(N84&gt;0,N84/100,"")</f>
        <v>16</v>
      </c>
      <c r="AD84" s="17">
        <f>IF(O84&gt;0,O84/100,"")</f>
        <v>18</v>
      </c>
      <c r="AE84" s="17">
        <f>IF(P84&gt;0,P84/100,"")</f>
        <v>16</v>
      </c>
      <c r="AF84" s="17">
        <f>IF(Q84&gt;0,Q84/100,"")</f>
        <v>18</v>
      </c>
      <c r="AG84" s="17">
        <f>IF(R84&gt;0,R84/100,"")</f>
        <v>16</v>
      </c>
      <c r="AH84" s="17">
        <f>IF(S84&gt;0,S84/100,"")</f>
        <v>18</v>
      </c>
      <c r="AI84" s="17">
        <f>IF(T84&gt;0,T84/100,"")</f>
        <v>16</v>
      </c>
      <c r="AJ84" s="17">
        <f>IF(U84&gt;0,U84/100,"")</f>
        <v>18</v>
      </c>
      <c r="AK84" s="17" t="str">
        <f>IF(H84&gt;0,CONCATENATE(IF(W84&lt;=12,W84,W84-12),IF(OR(W84&lt;12,W84=24),"am","pm"),"-",IF(X84&lt;=12,X84,X84-12),IF(OR(X84&lt;12,X84=24),"am","pm")),"")</f>
        <v>4pm-6pm</v>
      </c>
      <c r="AL84" s="17" t="str">
        <f>IF(J84&gt;0,CONCATENATE(IF(Y84&lt;=12,Y84,Y84-12),IF(OR(Y84&lt;12,Y84=24),"am","pm"),"-",IF(Z84&lt;=12,Z84,Z84-12),IF(OR(Z84&lt;12,Z84=24),"am","pm")),"")</f>
        <v>4pm-6pm</v>
      </c>
      <c r="AM84" s="17" t="str">
        <f>IF(L84&gt;0,CONCATENATE(IF(AA84&lt;=12,AA84,AA84-12),IF(OR(AA84&lt;12,AA84=24),"am","pm"),"-",IF(AB84&lt;=12,AB84,AB84-12),IF(OR(AB84&lt;12,AB84=24),"am","pm")),"")</f>
        <v>4pm-6pm</v>
      </c>
      <c r="AN84" s="17" t="str">
        <f>IF(N84&gt;0,CONCATENATE(IF(AC84&lt;=12,AC84,AC84-12),IF(OR(AC84&lt;12,AC84=24),"am","pm"),"-",IF(AD84&lt;=12,AD84,AD84-12),IF(OR(AD84&lt;12,AD84=24),"am","pm")),"")</f>
        <v>4pm-6pm</v>
      </c>
      <c r="AO84" s="17" t="str">
        <f>IF(P84&gt;0,CONCATENATE(IF(AE84&lt;=12,AE84,AE84-12),IF(OR(AE84&lt;12,AE84=24),"am","pm"),"-",IF(AF84&lt;=12,AF84,AF84-12),IF(OR(AF84&lt;12,AF84=24),"am","pm")),"")</f>
        <v>4pm-6pm</v>
      </c>
      <c r="AP84" s="17" t="str">
        <f>IF(R84&gt;0,CONCATENATE(IF(AG84&lt;=12,AG84,AG84-12),IF(OR(AG84&lt;12,AG84=24),"am","pm"),"-",IF(AH84&lt;=12,AH84,AH84-12),IF(OR(AH84&lt;12,AH84=24),"am","pm")),"")</f>
        <v>4pm-6pm</v>
      </c>
      <c r="AQ84" s="17" t="str">
        <f>IF(T84&gt;0,CONCATENATE(IF(AI84&lt;=12,AI84,AI84-12),IF(OR(AI84&lt;12,AI84=24),"am","pm"),"-",IF(AJ84&lt;=12,AJ84,AJ84-12),IF(OR(AJ84&lt;12,AJ84=24),"am","pm")),"")</f>
        <v>4pm-6pm</v>
      </c>
      <c r="AR84" s="17" t="s">
        <v>683</v>
      </c>
      <c r="AS84" t="s">
        <v>442</v>
      </c>
      <c r="AV84" s="17" t="s">
        <v>29</v>
      </c>
      <c r="AW84" s="17" t="s">
        <v>29</v>
      </c>
      <c r="AX84" s="16" t="str">
        <f>CONCATENATE("{
    'name': """,B84,""",
    'area': ","""",C84,""",",
"'hours': {
      'sunday-start':","""",H84,"""",", 'sunday-end':","""",I84,"""",", 'monday-start':","""",J84,"""",", 'monday-end':","""",K84,"""",", 'tuesday-start':","""",L84,"""",", 'tuesday-end':","""",M84,""", 'wednesday-start':","""",N84,""", 'wednesday-end':","""",O84,""", 'thursday-start':","""",P84,""", 'thursday-end':","""",Q84,""", 'friday-start':","""",R84,""", 'friday-end':","""",S84,""", 'saturday-start':","""",T84,""", 'saturday-end':","""",U84,"""","},","  'description': ","""",V84,"""",", 'link':","""",AR84,"""",", 'pricing':","""",E84,"""",",   'phone-number': ","""",F84,"""",", 'address': ","""",G84,"""",", 'other-amenities': [","'",AS84,"','",AT84,"','",AU84,"'","]",", 'has-drink':",AV84,", 'has-food':",AW84,"},")</f>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4" s="17" t="str">
        <f>IF(AS84&gt;0,"&lt;img src=@img/outdoor.png@&gt;","")</f>
        <v>&lt;img src=@img/outdoor.png@&gt;</v>
      </c>
      <c r="AZ84" s="17" t="str">
        <f>IF(AT84&gt;0,"&lt;img src=@img/pets.png@&gt;","")</f>
        <v/>
      </c>
      <c r="BA84" s="17" t="str">
        <f>IF(AU84="hard","&lt;img src=@img/hard.png@&gt;",IF(AU84="medium","&lt;img src=@img/medium.png@&gt;",IF(AU84="easy","&lt;img src=@img/easy.png@&gt;","")))</f>
        <v/>
      </c>
      <c r="BB84" s="17" t="str">
        <f>IF(AV84="true","&lt;img src=@img/drinkicon.png@&gt;","")</f>
        <v>&lt;img src=@img/drinkicon.png@&gt;</v>
      </c>
      <c r="BC84" s="17" t="str">
        <f>IF(AW84="true","&lt;img src=@img/foodicon.png@&gt;","")</f>
        <v>&lt;img src=@img/foodicon.png@&gt;</v>
      </c>
      <c r="BD84" s="17" t="str">
        <f>CONCATENATE(AY84,AZ84,BA84,BB84,BC84,BK84)</f>
        <v>&lt;img src=@img/outdoor.png@&gt;&lt;img src=@img/drinkicon.png@&gt;&lt;img src=@img/foodicon.png@&gt;</v>
      </c>
      <c r="BE84" s="17" t="str">
        <f>CONCATENATE(IF(AS84&gt;0,"outdoor ",""),IF(AT84&gt;0,"pet ",""),IF(AV84="true","drink ",""),IF(AW84="true","food ",""),AU84," ",E84," ",C84,IF(BJ84=TRUE," kid",""))</f>
        <v>outdoor drink food  high Downtown</v>
      </c>
      <c r="BF84" s="17" t="str">
        <f>IF(C84="highlands","Highlands",IF(C84="Washington","Washington Park",IF(C84="Downtown","Downtown",IF(C84="city","City Park",IF(C84="Uptown","Uptown",IF(C84="capital","Capital Hill",IF(C84="Ballpark","Ballpark",IF(C84="LoDo","LoDo",IF(C84="ranch","Highlands Ranch",IF(C84="five","Five Points",IF(C84="stapleton","Stapleton",IF(C84="Cherry","Cherry Creek",IF(C84="dtc","DTC",IF(C84="Baker","Baker",IF(C84="Lakewood","Lakewood",IF(C84="Westminster","Westminster",IF(C84="lowery","Lowery",IF(C84="meadows","Park Meadows",IF(C84="larimer","Larimer Square",IF(C84="RiNo","RiNo",IF(C84="aurora","Aurora","")))))))))))))))))))))</f>
        <v>Downtown</v>
      </c>
      <c r="BG84" s="17">
        <v>39.749684000000002</v>
      </c>
      <c r="BH84" s="17">
        <v>-104.991821</v>
      </c>
      <c r="BI84" s="17" t="str">
        <f>CONCATENATE("[",BG84,",",BH84,"],")</f>
        <v>[39.749684,-104.991821],</v>
      </c>
      <c r="BJ84" s="17"/>
      <c r="BK84" s="17" t="str">
        <f>IF(BJ84&gt;0,"&lt;img src=@img/kidicon.png@&gt;","")</f>
        <v/>
      </c>
      <c r="BL84" s="7"/>
    </row>
    <row r="85" spans="2:64" ht="18.75" customHeight="1">
      <c r="B85" t="s">
        <v>975</v>
      </c>
      <c r="C85" t="s">
        <v>385</v>
      </c>
      <c r="E85" s="17" t="s">
        <v>1105</v>
      </c>
      <c r="G85" s="16" t="s">
        <v>976</v>
      </c>
      <c r="J85">
        <v>1500</v>
      </c>
      <c r="K85">
        <v>1800</v>
      </c>
      <c r="L85">
        <v>1500</v>
      </c>
      <c r="M85">
        <v>1800</v>
      </c>
      <c r="N85">
        <v>1500</v>
      </c>
      <c r="O85">
        <v>1800</v>
      </c>
      <c r="P85">
        <v>1500</v>
      </c>
      <c r="Q85">
        <v>1800</v>
      </c>
      <c r="R85">
        <v>1500</v>
      </c>
      <c r="S85">
        <v>1800</v>
      </c>
      <c r="V85" s="8" t="s">
        <v>1076</v>
      </c>
      <c r="W85" s="17" t="str">
        <f>IF(H85&gt;0,H85/100,"")</f>
        <v/>
      </c>
      <c r="X85" s="17" t="str">
        <f>IF(I85&gt;0,I85/100,"")</f>
        <v/>
      </c>
      <c r="Y85" s="17">
        <f>IF(J85&gt;0,J85/100,"")</f>
        <v>15</v>
      </c>
      <c r="Z85" s="17">
        <f>IF(K85&gt;0,K85/100,"")</f>
        <v>18</v>
      </c>
      <c r="AA85" s="17">
        <f>IF(L85&gt;0,L85/100,"")</f>
        <v>15</v>
      </c>
      <c r="AB85" s="17">
        <f>IF(M85&gt;0,M85/100,"")</f>
        <v>18</v>
      </c>
      <c r="AC85" s="17">
        <f>IF(N85&gt;0,N85/100,"")</f>
        <v>15</v>
      </c>
      <c r="AD85" s="17">
        <f>IF(O85&gt;0,O85/100,"")</f>
        <v>18</v>
      </c>
      <c r="AE85" s="17">
        <f>IF(P85&gt;0,P85/100,"")</f>
        <v>15</v>
      </c>
      <c r="AF85" s="17">
        <f>IF(Q85&gt;0,Q85/100,"")</f>
        <v>18</v>
      </c>
      <c r="AG85" s="17">
        <f>IF(R85&gt;0,R85/100,"")</f>
        <v>15</v>
      </c>
      <c r="AH85" s="17">
        <f>IF(S85&gt;0,S85/100,"")</f>
        <v>18</v>
      </c>
      <c r="AI85" s="17" t="str">
        <f>IF(T85&gt;0,T85/100,"")</f>
        <v/>
      </c>
      <c r="AJ85" s="17" t="str">
        <f>IF(U85&gt;0,U85/100,"")</f>
        <v/>
      </c>
      <c r="AK85" s="17" t="str">
        <f>IF(H85&gt;0,CONCATENATE(IF(W85&lt;=12,W85,W85-12),IF(OR(W85&lt;12,W85=24),"am","pm"),"-",IF(X85&lt;=12,X85,X85-12),IF(OR(X85&lt;12,X85=24),"am","pm")),"")</f>
        <v/>
      </c>
      <c r="AL85" s="17" t="str">
        <f>IF(J85&gt;0,CONCATENATE(IF(Y85&lt;=12,Y85,Y85-12),IF(OR(Y85&lt;12,Y85=24),"am","pm"),"-",IF(Z85&lt;=12,Z85,Z85-12),IF(OR(Z85&lt;12,Z85=24),"am","pm")),"")</f>
        <v>3pm-6pm</v>
      </c>
      <c r="AM85" s="17" t="str">
        <f>IF(L85&gt;0,CONCATENATE(IF(AA85&lt;=12,AA85,AA85-12),IF(OR(AA85&lt;12,AA85=24),"am","pm"),"-",IF(AB85&lt;=12,AB85,AB85-12),IF(OR(AB85&lt;12,AB85=24),"am","pm")),"")</f>
        <v>3pm-6pm</v>
      </c>
      <c r="AN85" s="17" t="str">
        <f>IF(N85&gt;0,CONCATENATE(IF(AC85&lt;=12,AC85,AC85-12),IF(OR(AC85&lt;12,AC85=24),"am","pm"),"-",IF(AD85&lt;=12,AD85,AD85-12),IF(OR(AD85&lt;12,AD85=24),"am","pm")),"")</f>
        <v>3pm-6pm</v>
      </c>
      <c r="AO85" s="17" t="str">
        <f>IF(P85&gt;0,CONCATENATE(IF(AE85&lt;=12,AE85,AE85-12),IF(OR(AE85&lt;12,AE85=24),"am","pm"),"-",IF(AF85&lt;=12,AF85,AF85-12),IF(OR(AF85&lt;12,AF85=24),"am","pm")),"")</f>
        <v>3pm-6pm</v>
      </c>
      <c r="AP85" s="17" t="str">
        <f>IF(R85&gt;0,CONCATENATE(IF(AG85&lt;=12,AG85,AG85-12),IF(OR(AG85&lt;12,AG85=24),"am","pm"),"-",IF(AH85&lt;=12,AH85,AH85-12),IF(OR(AH85&lt;12,AH85=24),"am","pm")),"")</f>
        <v>3pm-6pm</v>
      </c>
      <c r="AQ85" s="17" t="str">
        <f>IF(T85&gt;0,CONCATENATE(IF(AI85&lt;=12,AI85,AI85-12),IF(OR(AI85&lt;12,AI85=24),"am","pm"),"-",IF(AJ85&lt;=12,AJ85,AJ85-12),IF(OR(AJ85&lt;12,AJ85=24),"am","pm")),"")</f>
        <v/>
      </c>
      <c r="AR85" s="17" t="s">
        <v>1075</v>
      </c>
      <c r="AV85" s="4" t="s">
        <v>29</v>
      </c>
      <c r="AW85" s="4" t="s">
        <v>29</v>
      </c>
      <c r="AX85" s="16" t="str">
        <f>CONCATENATE("{
    'name': """,B85,""",
    'area': ","""",C85,""",",
"'hours': {
      'sunday-start':","""",H85,"""",", 'sunday-end':","""",I85,"""",", 'monday-start':","""",J85,"""",", 'monday-end':","""",K85,"""",", 'tuesday-start':","""",L85,"""",", 'tuesday-end':","""",M85,""", 'wednesday-start':","""",N85,""", 'wednesday-end':","""",O85,""", 'thursday-start':","""",P85,""", 'thursday-end':","""",Q85,""", 'friday-start':","""",R85,""", 'friday-end':","""",S85,""", 'saturday-start':","""",T85,""", 'saturday-end':","""",U85,"""","},","  'description': ","""",V85,"""",", 'link':","""",AR85,"""",", 'pricing':","""",E85,"""",",   'phone-number': ","""",F85,"""",", 'address': ","""",G85,"""",", 'other-amenities': [","'",AS85,"','",AT85,"','",AU85,"'","]",", 'has-drink':",AV85,", 'has-food':",AW85,"},")</f>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5" s="17" t="str">
        <f>IF(AS85&gt;0,"&lt;img src=@img/outdoor.png@&gt;","")</f>
        <v/>
      </c>
      <c r="AZ85" s="17" t="str">
        <f>IF(AT85&gt;0,"&lt;img src=@img/pets.png@&gt;","")</f>
        <v/>
      </c>
      <c r="BA85" s="17" t="str">
        <f>IF(AU85="hard","&lt;img src=@img/hard.png@&gt;",IF(AU85="medium","&lt;img src=@img/medium.png@&gt;",IF(AU85="easy","&lt;img src=@img/easy.png@&gt;","")))</f>
        <v/>
      </c>
      <c r="BB85" s="17" t="str">
        <f>IF(AV85="true","&lt;img src=@img/drinkicon.png@&gt;","")</f>
        <v>&lt;img src=@img/drinkicon.png@&gt;</v>
      </c>
      <c r="BC85" s="17" t="str">
        <f>IF(AW85="true","&lt;img src=@img/foodicon.png@&gt;","")</f>
        <v>&lt;img src=@img/foodicon.png@&gt;</v>
      </c>
      <c r="BD85" s="17" t="str">
        <f>CONCATENATE(AY85,AZ85,BA85,BB85,BC85,BK85)</f>
        <v>&lt;img src=@img/drinkicon.png@&gt;&lt;img src=@img/foodicon.png@&gt;</v>
      </c>
      <c r="BE85" s="17" t="str">
        <f>CONCATENATE(IF(AS85&gt;0,"outdoor ",""),IF(AT85&gt;0,"pet ",""),IF(AV85="true","drink ",""),IF(AW85="true","food ",""),AU85," ",E85," ",C85,IF(BJ85=TRUE," kid",""))</f>
        <v>drink food  med Westminster</v>
      </c>
      <c r="BF85" s="17" t="str">
        <f>IF(C85="highlands","Highlands",IF(C85="Washington","Washington Park",IF(C85="Downtown","Downtown",IF(C85="city","City Park",IF(C85="Uptown","Uptown",IF(C85="capital","Capital Hill",IF(C85="Ballpark","Ballpark",IF(C85="LoDo","LoDo",IF(C85="ranch","Highlands Ranch",IF(C85="five","Five Points",IF(C85="stapleton","Stapleton",IF(C85="Cherry","Cherry Creek",IF(C85="dtc","DTC",IF(C85="Baker","Baker",IF(C85="Lakewood","Lakewood",IF(C85="Westminster","Westminster",IF(C85="lowery","Lowery",IF(C85="meadows","Park Meadows",IF(C85="larimer","Larimer Square",IF(C85="RiNo","RiNo",IF(C85="aurora","Aurora","")))))))))))))))))))))</f>
        <v>Westminster</v>
      </c>
      <c r="BG85" s="17">
        <v>39.879528000000001</v>
      </c>
      <c r="BH85" s="17">
        <v>-105.096981</v>
      </c>
      <c r="BI85" s="17" t="str">
        <f>CONCATENATE("[",BG85,",",BH85,"],")</f>
        <v>[39.879528,-105.096981],</v>
      </c>
      <c r="BJ85" s="17"/>
      <c r="BK85" s="17" t="str">
        <f>IF(BJ85&gt;0,"&lt;img src=@img/kidicon.png@&gt;","")</f>
        <v/>
      </c>
      <c r="BL85" s="17"/>
    </row>
    <row r="86" spans="2:64" ht="18.75" customHeight="1">
      <c r="B86" t="s">
        <v>84</v>
      </c>
      <c r="C86" t="s">
        <v>858</v>
      </c>
      <c r="E86" s="17" t="s">
        <v>1105</v>
      </c>
      <c r="G86" s="17" t="s">
        <v>492</v>
      </c>
      <c r="H86" t="s">
        <v>451</v>
      </c>
      <c r="I86" t="s">
        <v>447</v>
      </c>
      <c r="J86" t="s">
        <v>445</v>
      </c>
      <c r="K86" t="s">
        <v>447</v>
      </c>
      <c r="L86" t="s">
        <v>445</v>
      </c>
      <c r="M86" t="s">
        <v>447</v>
      </c>
      <c r="N86" t="s">
        <v>445</v>
      </c>
      <c r="O86" t="s">
        <v>447</v>
      </c>
      <c r="P86" t="s">
        <v>445</v>
      </c>
      <c r="Q86" t="s">
        <v>447</v>
      </c>
      <c r="R86" t="s">
        <v>445</v>
      </c>
      <c r="S86" t="s">
        <v>447</v>
      </c>
      <c r="T86" t="s">
        <v>451</v>
      </c>
      <c r="U86" t="s">
        <v>447</v>
      </c>
      <c r="V86" s="8" t="s">
        <v>320</v>
      </c>
      <c r="W86" s="17">
        <f>IF(H86&gt;0,H86/100,"")</f>
        <v>11</v>
      </c>
      <c r="X86" s="17">
        <f>IF(I86&gt;0,I86/100,"")</f>
        <v>18</v>
      </c>
      <c r="Y86" s="17">
        <f>IF(J86&gt;0,J86/100,"")</f>
        <v>15</v>
      </c>
      <c r="Z86" s="17">
        <f>IF(K86&gt;0,K86/100,"")</f>
        <v>18</v>
      </c>
      <c r="AA86" s="17">
        <f>IF(L86&gt;0,L86/100,"")</f>
        <v>15</v>
      </c>
      <c r="AB86" s="17">
        <f>IF(M86&gt;0,M86/100,"")</f>
        <v>18</v>
      </c>
      <c r="AC86" s="17">
        <f>IF(N86&gt;0,N86/100,"")</f>
        <v>15</v>
      </c>
      <c r="AD86" s="17">
        <f>IF(O86&gt;0,O86/100,"")</f>
        <v>18</v>
      </c>
      <c r="AE86" s="17">
        <f>IF(P86&gt;0,P86/100,"")</f>
        <v>15</v>
      </c>
      <c r="AF86" s="17">
        <f>IF(Q86&gt;0,Q86/100,"")</f>
        <v>18</v>
      </c>
      <c r="AG86" s="17">
        <f>IF(R86&gt;0,R86/100,"")</f>
        <v>15</v>
      </c>
      <c r="AH86" s="17">
        <f>IF(S86&gt;0,S86/100,"")</f>
        <v>18</v>
      </c>
      <c r="AI86" s="17">
        <f>IF(T86&gt;0,T86/100,"")</f>
        <v>11</v>
      </c>
      <c r="AJ86" s="17">
        <f>IF(U86&gt;0,U86/100,"")</f>
        <v>18</v>
      </c>
      <c r="AK86" s="17" t="str">
        <f>IF(H86&gt;0,CONCATENATE(IF(W86&lt;=12,W86,W86-12),IF(OR(W86&lt;12,W86=24),"am","pm"),"-",IF(X86&lt;=12,X86,X86-12),IF(OR(X86&lt;12,X86=24),"am","pm")),"")</f>
        <v>11am-6pm</v>
      </c>
      <c r="AL86" s="17" t="str">
        <f>IF(J86&gt;0,CONCATENATE(IF(Y86&lt;=12,Y86,Y86-12),IF(OR(Y86&lt;12,Y86=24),"am","pm"),"-",IF(Z86&lt;=12,Z86,Z86-12),IF(OR(Z86&lt;12,Z86=24),"am","pm")),"")</f>
        <v>3pm-6pm</v>
      </c>
      <c r="AM86" s="17" t="str">
        <f>IF(L86&gt;0,CONCATENATE(IF(AA86&lt;=12,AA86,AA86-12),IF(OR(AA86&lt;12,AA86=24),"am","pm"),"-",IF(AB86&lt;=12,AB86,AB86-12),IF(OR(AB86&lt;12,AB86=24),"am","pm")),"")</f>
        <v>3pm-6pm</v>
      </c>
      <c r="AN86" s="17" t="str">
        <f>IF(N86&gt;0,CONCATENATE(IF(AC86&lt;=12,AC86,AC86-12),IF(OR(AC86&lt;12,AC86=24),"am","pm"),"-",IF(AD86&lt;=12,AD86,AD86-12),IF(OR(AD86&lt;12,AD86=24),"am","pm")),"")</f>
        <v>3pm-6pm</v>
      </c>
      <c r="AO86" s="17" t="str">
        <f>IF(P86&gt;0,CONCATENATE(IF(AE86&lt;=12,AE86,AE86-12),IF(OR(AE86&lt;12,AE86=24),"am","pm"),"-",IF(AF86&lt;=12,AF86,AF86-12),IF(OR(AF86&lt;12,AF86=24),"am","pm")),"")</f>
        <v>3pm-6pm</v>
      </c>
      <c r="AP86" s="17" t="str">
        <f>IF(R86&gt;0,CONCATENATE(IF(AG86&lt;=12,AG86,AG86-12),IF(OR(AG86&lt;12,AG86=24),"am","pm"),"-",IF(AH86&lt;=12,AH86,AH86-12),IF(OR(AH86&lt;12,AH86=24),"am","pm")),"")</f>
        <v>3pm-6pm</v>
      </c>
      <c r="AQ86" s="17" t="str">
        <f>IF(T86&gt;0,CONCATENATE(IF(AI86&lt;=12,AI86,AI86-12),IF(OR(AI86&lt;12,AI86=24),"am","pm"),"-",IF(AJ86&lt;=12,AJ86,AJ86-12),IF(OR(AJ86&lt;12,AJ86=24),"am","pm")),"")</f>
        <v>11am-6pm</v>
      </c>
      <c r="AR86" s="17" t="s">
        <v>684</v>
      </c>
      <c r="AV86" s="4" t="s">
        <v>29</v>
      </c>
      <c r="AW86" s="4" t="s">
        <v>29</v>
      </c>
      <c r="AX86" s="16" t="str">
        <f>CONCATENATE("{
    'name': """,B86,""",
    'area': ","""",C86,""",",
"'hours': {
      'sunday-start':","""",H86,"""",", 'sunday-end':","""",I86,"""",", 'monday-start':","""",J86,"""",", 'monday-end':","""",K86,"""",", 'tuesday-start':","""",L86,"""",", 'tuesday-end':","""",M86,""", 'wednesday-start':","""",N86,""", 'wednesday-end':","""",O86,""", 'thursday-start':","""",P86,""", 'thursday-end':","""",Q86,""", 'friday-start':","""",R86,""", 'friday-end':","""",S86,""", 'saturday-start':","""",T86,""", 'saturday-end':","""",U86,"""","},","  'description': ","""",V86,"""",", 'link':","""",AR86,"""",", 'pricing':","""",E86,"""",",   'phone-number': ","""",F86,"""",", 'address': ","""",G86,"""",", 'other-amenities': [","'",AS86,"','",AT86,"','",AU86,"'","]",", 'has-drink':",AV86,", 'has-food':",AW86,"},")</f>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6" s="17" t="str">
        <f>IF(AS86&gt;0,"&lt;img src=@img/outdoor.png@&gt;","")</f>
        <v/>
      </c>
      <c r="AZ86" s="17" t="str">
        <f>IF(AT86&gt;0,"&lt;img src=@img/pets.png@&gt;","")</f>
        <v/>
      </c>
      <c r="BA86" s="17" t="str">
        <f>IF(AU86="hard","&lt;img src=@img/hard.png@&gt;",IF(AU86="medium","&lt;img src=@img/medium.png@&gt;",IF(AU86="easy","&lt;img src=@img/easy.png@&gt;","")))</f>
        <v/>
      </c>
      <c r="BB86" s="17" t="str">
        <f>IF(AV86="true","&lt;img src=@img/drinkicon.png@&gt;","")</f>
        <v>&lt;img src=@img/drinkicon.png@&gt;</v>
      </c>
      <c r="BC86" s="17" t="str">
        <f>IF(AW86="true","&lt;img src=@img/foodicon.png@&gt;","")</f>
        <v>&lt;img src=@img/foodicon.png@&gt;</v>
      </c>
      <c r="BD86" s="17" t="str">
        <f>CONCATENATE(AY86,AZ86,BA86,BB86,BC86,BK86)</f>
        <v>&lt;img src=@img/drinkicon.png@&gt;&lt;img src=@img/foodicon.png@&gt;</v>
      </c>
      <c r="BE86" s="17" t="str">
        <f>CONCATENATE(IF(AS86&gt;0,"outdoor ",""),IF(AT86&gt;0,"pet ",""),IF(AV86="true","drink ",""),IF(AW86="true","food ",""),AU86," ",E86," ",C86,IF(BJ86=TRUE," kid",""))</f>
        <v>drink food  med highlands</v>
      </c>
      <c r="BF86" s="17" t="str">
        <f>IF(C86="highlands","Highlands",IF(C86="Washington","Washington Park",IF(C86="Downtown","Downtown",IF(C86="city","City Park",IF(C86="Uptown","Uptown",IF(C86="capital","Capital Hill",IF(C86="Ballpark","Ballpark",IF(C86="LoDo","LoDo",IF(C86="ranch","Highlands Ranch",IF(C86="five","Five Points",IF(C86="stapleton","Stapleton",IF(C86="Cherry","Cherry Creek",IF(C86="dtc","DTC",IF(C86="Baker","Baker",IF(C86="Lakewood","Lakewood",IF(C86="Westminster","Westminster",IF(C86="lowery","Lowery",IF(C86="meadows","Park Meadows",IF(C86="larimer","Larimer Square",IF(C86="RiNo","RiNo",IF(C86="aurora","Aurora","")))))))))))))))))))))</f>
        <v>Highlands</v>
      </c>
      <c r="BG86" s="17">
        <v>39.776845000000002</v>
      </c>
      <c r="BH86" s="17">
        <v>-105.02446500000001</v>
      </c>
      <c r="BI86" s="17" t="str">
        <f>CONCATENATE("[",BG86,",",BH86,"],")</f>
        <v>[39.776845,-105.024465],</v>
      </c>
      <c r="BJ86" s="17"/>
      <c r="BK86" s="17" t="str">
        <f>IF(BJ86&gt;0,"&lt;img src=@img/kidicon.png@&gt;","")</f>
        <v/>
      </c>
      <c r="BL86" s="7"/>
    </row>
    <row r="87" spans="2:64" ht="18.75" customHeight="1">
      <c r="B87" t="s">
        <v>904</v>
      </c>
      <c r="C87" t="s">
        <v>864</v>
      </c>
      <c r="E87" s="17" t="s">
        <v>1105</v>
      </c>
      <c r="G87" s="16" t="s">
        <v>905</v>
      </c>
      <c r="H87">
        <v>1000</v>
      </c>
      <c r="I87">
        <v>2400</v>
      </c>
      <c r="J87">
        <v>1100</v>
      </c>
      <c r="K87">
        <v>2400</v>
      </c>
      <c r="L87">
        <v>1500</v>
      </c>
      <c r="M87">
        <v>1800</v>
      </c>
      <c r="N87">
        <v>1500</v>
      </c>
      <c r="O87">
        <v>1800</v>
      </c>
      <c r="P87">
        <v>1500</v>
      </c>
      <c r="Q87">
        <v>1800</v>
      </c>
      <c r="R87" s="17">
        <v>1100</v>
      </c>
      <c r="S87" s="17">
        <v>2400</v>
      </c>
      <c r="T87">
        <v>1000</v>
      </c>
      <c r="U87">
        <v>2400</v>
      </c>
      <c r="V87" s="8" t="s">
        <v>1022</v>
      </c>
      <c r="W87" s="17">
        <f>IF(H87&gt;0,H87/100,"")</f>
        <v>10</v>
      </c>
      <c r="X87" s="17">
        <f>IF(I87&gt;0,I87/100,"")</f>
        <v>24</v>
      </c>
      <c r="Y87" s="17">
        <f>IF(J87&gt;0,J87/100,"")</f>
        <v>11</v>
      </c>
      <c r="Z87" s="17">
        <f>IF(K87&gt;0,K87/100,"")</f>
        <v>24</v>
      </c>
      <c r="AA87" s="17">
        <f>IF(L87&gt;0,L87/100,"")</f>
        <v>15</v>
      </c>
      <c r="AB87" s="17">
        <f>IF(M87&gt;0,M87/100,"")</f>
        <v>18</v>
      </c>
      <c r="AC87" s="17">
        <f>IF(N87&gt;0,N87/100,"")</f>
        <v>15</v>
      </c>
      <c r="AD87" s="17">
        <f>IF(O87&gt;0,O87/100,"")</f>
        <v>18</v>
      </c>
      <c r="AE87" s="17">
        <f>IF(P87&gt;0,P87/100,"")</f>
        <v>15</v>
      </c>
      <c r="AF87" s="17">
        <f>IF(Q87&gt;0,Q87/100,"")</f>
        <v>18</v>
      </c>
      <c r="AG87" s="17">
        <f>IF(R87&gt;0,R87/100,"")</f>
        <v>11</v>
      </c>
      <c r="AH87" s="17">
        <f>IF(S87&gt;0,S87/100,"")</f>
        <v>24</v>
      </c>
      <c r="AI87" s="17">
        <f>IF(T87&gt;0,T87/100,"")</f>
        <v>10</v>
      </c>
      <c r="AJ87" s="17">
        <f>IF(U87&gt;0,U87/100,"")</f>
        <v>24</v>
      </c>
      <c r="AK87" s="17" t="str">
        <f>IF(H87&gt;0,CONCATENATE(IF(W87&lt;=12,W87,W87-12),IF(OR(W87&lt;12,W87=24),"am","pm"),"-",IF(X87&lt;=12,X87,X87-12),IF(OR(X87&lt;12,X87=24),"am","pm")),"")</f>
        <v>10am-12am</v>
      </c>
      <c r="AL87" s="17" t="str">
        <f>IF(J87&gt;0,CONCATENATE(IF(Y87&lt;=12,Y87,Y87-12),IF(OR(Y87&lt;12,Y87=24),"am","pm"),"-",IF(Z87&lt;=12,Z87,Z87-12),IF(OR(Z87&lt;12,Z87=24),"am","pm")),"")</f>
        <v>11am-12am</v>
      </c>
      <c r="AM87" s="17" t="str">
        <f>IF(L87&gt;0,CONCATENATE(IF(AA87&lt;=12,AA87,AA87-12),IF(OR(AA87&lt;12,AA87=24),"am","pm"),"-",IF(AB87&lt;=12,AB87,AB87-12),IF(OR(AB87&lt;12,AB87=24),"am","pm")),"")</f>
        <v>3pm-6pm</v>
      </c>
      <c r="AN87" s="17" t="str">
        <f>IF(N87&gt;0,CONCATENATE(IF(AC87&lt;=12,AC87,AC87-12),IF(OR(AC87&lt;12,AC87=24),"am","pm"),"-",IF(AD87&lt;=12,AD87,AD87-12),IF(OR(AD87&lt;12,AD87=24),"am","pm")),"")</f>
        <v>3pm-6pm</v>
      </c>
      <c r="AO87" s="17" t="str">
        <f>IF(P87&gt;0,CONCATENATE(IF(AE87&lt;=12,AE87,AE87-12),IF(OR(AE87&lt;12,AE87=24),"am","pm"),"-",IF(AF87&lt;=12,AF87,AF87-12),IF(OR(AF87&lt;12,AF87=24),"am","pm")),"")</f>
        <v>3pm-6pm</v>
      </c>
      <c r="AP87" s="17" t="str">
        <f>IF(R87&gt;0,CONCATENATE(IF(AG87&lt;=12,AG87,AG87-12),IF(OR(AG87&lt;12,AG87=24),"am","pm"),"-",IF(AH87&lt;=12,AH87,AH87-12),IF(OR(AH87&lt;12,AH87=24),"am","pm")),"")</f>
        <v>11am-12am</v>
      </c>
      <c r="AQ87" s="17" t="str">
        <f>IF(T87&gt;0,CONCATENATE(IF(AI87&lt;=12,AI87,AI87-12),IF(OR(AI87&lt;12,AI87=24),"am","pm"),"-",IF(AJ87&lt;=12,AJ87,AJ87-12),IF(OR(AJ87&lt;12,AJ87=24),"am","pm")),"")</f>
        <v>10am-12am</v>
      </c>
      <c r="AR87" s="17" t="s">
        <v>1021</v>
      </c>
      <c r="AV87" s="4" t="s">
        <v>29</v>
      </c>
      <c r="AW87" s="4" t="s">
        <v>30</v>
      </c>
      <c r="AX87" s="16" t="str">
        <f>CONCATENATE("{
    'name': """,B87,""",
    'area': ","""",C87,""",",
"'hours': {
      'sunday-start':","""",H87,"""",", 'sunday-end':","""",I87,"""",", 'monday-start':","""",J87,"""",", 'monday-end':","""",K87,"""",", 'tuesday-start':","""",L87,"""",", 'tuesday-end':","""",M87,""", 'wednesday-start':","""",N87,""", 'wednesday-end':","""",O87,""", 'thursday-start':","""",P87,""", 'thursday-end':","""",Q87,""", 'friday-start':","""",R87,""", 'friday-end':","""",S87,""", 'saturday-start':","""",T87,""", 'saturday-end':","""",U87,"""","},","  'description': ","""",V87,"""",", 'link':","""",AR87,"""",", 'pricing':","""",E87,"""",",   'phone-number': ","""",F87,"""",", 'address': ","""",G87,"""",", 'other-amenities': [","'",AS87,"','",AT87,"','",AU87,"'","]",", 'has-drink':",AV87,", 'has-food':",AW87,"},")</f>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7" s="17" t="str">
        <f>IF(AS87&gt;0,"&lt;img src=@img/outdoor.png@&gt;","")</f>
        <v/>
      </c>
      <c r="AZ87" s="17" t="str">
        <f>IF(AT87&gt;0,"&lt;img src=@img/pets.png@&gt;","")</f>
        <v/>
      </c>
      <c r="BA87" s="17" t="str">
        <f>IF(AU87="hard","&lt;img src=@img/hard.png@&gt;",IF(AU87="medium","&lt;img src=@img/medium.png@&gt;",IF(AU87="easy","&lt;img src=@img/easy.png@&gt;","")))</f>
        <v/>
      </c>
      <c r="BB87" s="17" t="str">
        <f>IF(AV87="true","&lt;img src=@img/drinkicon.png@&gt;","")</f>
        <v>&lt;img src=@img/drinkicon.png@&gt;</v>
      </c>
      <c r="BC87" s="17" t="str">
        <f>IF(AW87="true","&lt;img src=@img/foodicon.png@&gt;","")</f>
        <v/>
      </c>
      <c r="BD87" s="17" t="str">
        <f>CONCATENATE(AY87,AZ87,BA87,BB87,BC87,BK87)</f>
        <v>&lt;img src=@img/drinkicon.png@&gt;</v>
      </c>
      <c r="BE87" s="17" t="str">
        <f>CONCATENATE(IF(AS87&gt;0,"outdoor ",""),IF(AT87&gt;0,"pet ",""),IF(AV87="true","drink ",""),IF(AW87="true","food ",""),AU87," ",E87," ",C87,IF(BJ87=TRUE," kid",""))</f>
        <v>drink  med lowery</v>
      </c>
      <c r="BF87" s="17" t="str">
        <f>IF(C87="highlands","Highlands",IF(C87="Washington","Washington Park",IF(C87="Downtown","Downtown",IF(C87="city","City Park",IF(C87="Uptown","Uptown",IF(C87="capital","Capital Hill",IF(C87="Ballpark","Ballpark",IF(C87="LoDo","LoDo",IF(C87="ranch","Highlands Ranch",IF(C87="five","Five Points",IF(C87="stapleton","Stapleton",IF(C87="Cherry","Cherry Creek",IF(C87="dtc","DTC",IF(C87="Baker","Baker",IF(C87="Lakewood","Lakewood",IF(C87="Westminster","Westminster",IF(C87="lowery","Lowery",IF(C87="meadows","Park Meadows",IF(C87="larimer","Larimer Square",IF(C87="RiNo","RiNo",IF(C87="aurora","Aurora","")))))))))))))))))))))</f>
        <v>Lowery</v>
      </c>
      <c r="BG87" s="17">
        <v>39.681569000000003</v>
      </c>
      <c r="BH87" s="17">
        <v>-104.921684</v>
      </c>
      <c r="BI87" s="17" t="str">
        <f>CONCATENATE("[",BG87,",",BH87,"],")</f>
        <v>[39.681569,-104.921684],</v>
      </c>
      <c r="BJ87" s="17"/>
      <c r="BK87" s="17" t="str">
        <f>IF(BJ87&gt;0,"&lt;img src=@img/kidicon.png@&gt;","")</f>
        <v/>
      </c>
      <c r="BL87" s="17"/>
    </row>
    <row r="88" spans="2:64" ht="18.75" customHeight="1">
      <c r="B88" s="17" t="s">
        <v>85</v>
      </c>
      <c r="C88" s="17" t="s">
        <v>310</v>
      </c>
      <c r="D88" s="17"/>
      <c r="E88" s="17" t="s">
        <v>1105</v>
      </c>
      <c r="F88" s="17"/>
      <c r="G88" s="17" t="s">
        <v>493</v>
      </c>
      <c r="H88" s="17" t="s">
        <v>445</v>
      </c>
      <c r="I88" s="17" t="s">
        <v>447</v>
      </c>
      <c r="J88" s="17" t="s">
        <v>445</v>
      </c>
      <c r="K88" s="17" t="s">
        <v>447</v>
      </c>
      <c r="L88" s="17" t="s">
        <v>445</v>
      </c>
      <c r="M88" s="17" t="s">
        <v>447</v>
      </c>
      <c r="N88" s="17" t="s">
        <v>445</v>
      </c>
      <c r="O88" s="17" t="s">
        <v>447</v>
      </c>
      <c r="P88" s="17" t="s">
        <v>445</v>
      </c>
      <c r="Q88" s="17" t="s">
        <v>447</v>
      </c>
      <c r="R88" s="17" t="s">
        <v>445</v>
      </c>
      <c r="S88" s="17" t="s">
        <v>447</v>
      </c>
      <c r="T88" s="17" t="s">
        <v>445</v>
      </c>
      <c r="U88" s="17" t="s">
        <v>447</v>
      </c>
      <c r="V88" s="17" t="s">
        <v>321</v>
      </c>
      <c r="W88" s="17">
        <f>IF(H88&gt;0,H88/100,"")</f>
        <v>15</v>
      </c>
      <c r="X88" s="17">
        <f>IF(I88&gt;0,I88/100,"")</f>
        <v>18</v>
      </c>
      <c r="Y88" s="17">
        <f>IF(J88&gt;0,J88/100,"")</f>
        <v>15</v>
      </c>
      <c r="Z88" s="17">
        <f>IF(K88&gt;0,K88/100,"")</f>
        <v>18</v>
      </c>
      <c r="AA88" s="17">
        <f>IF(L88&gt;0,L88/100,"")</f>
        <v>15</v>
      </c>
      <c r="AB88" s="17">
        <f>IF(M88&gt;0,M88/100,"")</f>
        <v>18</v>
      </c>
      <c r="AC88" s="17">
        <f>IF(N88&gt;0,N88/100,"")</f>
        <v>15</v>
      </c>
      <c r="AD88" s="17">
        <f>IF(O88&gt;0,O88/100,"")</f>
        <v>18</v>
      </c>
      <c r="AE88" s="17">
        <f>IF(P88&gt;0,P88/100,"")</f>
        <v>15</v>
      </c>
      <c r="AF88" s="17">
        <f>IF(Q88&gt;0,Q88/100,"")</f>
        <v>18</v>
      </c>
      <c r="AG88" s="17">
        <f>IF(R88&gt;0,R88/100,"")</f>
        <v>15</v>
      </c>
      <c r="AH88" s="17">
        <f>IF(S88&gt;0,S88/100,"")</f>
        <v>18</v>
      </c>
      <c r="AI88" s="17">
        <f>IF(T88&gt;0,T88/100,"")</f>
        <v>15</v>
      </c>
      <c r="AJ88" s="17">
        <f>IF(U88&gt;0,U88/100,"")</f>
        <v>18</v>
      </c>
      <c r="AK88" s="17" t="str">
        <f>IF(H88&gt;0,CONCATENATE(IF(W88&lt;=12,W88,W88-12),IF(OR(W88&lt;12,W88=24),"am","pm"),"-",IF(X88&lt;=12,X88,X88-12),IF(OR(X88&lt;12,X88=24),"am","pm")),"")</f>
        <v>3pm-6pm</v>
      </c>
      <c r="AL88" s="17" t="str">
        <f>IF(J88&gt;0,CONCATENATE(IF(Y88&lt;=12,Y88,Y88-12),IF(OR(Y88&lt;12,Y88=24),"am","pm"),"-",IF(Z88&lt;=12,Z88,Z88-12),IF(OR(Z88&lt;12,Z88=24),"am","pm")),"")</f>
        <v>3pm-6pm</v>
      </c>
      <c r="AM88" s="17" t="str">
        <f>IF(L88&gt;0,CONCATENATE(IF(AA88&lt;=12,AA88,AA88-12),IF(OR(AA88&lt;12,AA88=24),"am","pm"),"-",IF(AB88&lt;=12,AB88,AB88-12),IF(OR(AB88&lt;12,AB88=24),"am","pm")),"")</f>
        <v>3pm-6pm</v>
      </c>
      <c r="AN88" s="17" t="str">
        <f>IF(N88&gt;0,CONCATENATE(IF(AC88&lt;=12,AC88,AC88-12),IF(OR(AC88&lt;12,AC88=24),"am","pm"),"-",IF(AD88&lt;=12,AD88,AD88-12),IF(OR(AD88&lt;12,AD88=24),"am","pm")),"")</f>
        <v>3pm-6pm</v>
      </c>
      <c r="AO88" s="17" t="str">
        <f>IF(P88&gt;0,CONCATENATE(IF(AE88&lt;=12,AE88,AE88-12),IF(OR(AE88&lt;12,AE88=24),"am","pm"),"-",IF(AF88&lt;=12,AF88,AF88-12),IF(OR(AF88&lt;12,AF88=24),"am","pm")),"")</f>
        <v>3pm-6pm</v>
      </c>
      <c r="AP88" s="17" t="str">
        <f>IF(R88&gt;0,CONCATENATE(IF(AG88&lt;=12,AG88,AG88-12),IF(OR(AG88&lt;12,AG88=24),"am","pm"),"-",IF(AH88&lt;=12,AH88,AH88-12),IF(OR(AH88&lt;12,AH88=24),"am","pm")),"")</f>
        <v>3pm-6pm</v>
      </c>
      <c r="AQ88" s="17" t="str">
        <f>IF(T88&gt;0,CONCATENATE(IF(AI88&lt;=12,AI88,AI88-12),IF(OR(AI88&lt;12,AI88=24),"am","pm"),"-",IF(AJ88&lt;=12,AJ88,AJ88-12),IF(OR(AJ88&lt;12,AJ88=24),"am","pm")),"")</f>
        <v>3pm-6pm</v>
      </c>
      <c r="AR88" s="19" t="s">
        <v>685</v>
      </c>
      <c r="AS88" s="17"/>
      <c r="AT88" s="17"/>
      <c r="AU88" s="17"/>
      <c r="AV88" s="17" t="s">
        <v>29</v>
      </c>
      <c r="AW88" s="17" t="s">
        <v>29</v>
      </c>
      <c r="AX88" s="16" t="str">
        <f>CONCATENATE("{
    'name': """,B88,""",
    'area': ","""",C88,""",",
"'hours': {
      'sunday-start':","""",H88,"""",", 'sunday-end':","""",I88,"""",", 'monday-start':","""",J88,"""",", 'monday-end':","""",K88,"""",", 'tuesday-start':","""",L88,"""",", 'tuesday-end':","""",M88,""", 'wednesday-start':","""",N88,""", 'wednesday-end':","""",O88,""", 'thursday-start':","""",P88,""", 'thursday-end':","""",Q88,""", 'friday-start':","""",R88,""", 'friday-end':","""",S88,""", 'saturday-start':","""",T88,""", 'saturday-end':","""",U88,"""","},","  'description': ","""",V88,"""",", 'link':","""",AR88,"""",", 'pricing':","""",E88,"""",",   'phone-number': ","""",F88,"""",", 'address': ","""",G88,"""",", 'other-amenities': [","'",AS88,"','",AT88,"','",AU88,"'","]",", 'has-drink':",AV88,", 'has-food':",AW88,"},")</f>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8" s="17" t="str">
        <f>IF(AS88&gt;0,"&lt;img src=@img/outdoor.png@&gt;","")</f>
        <v/>
      </c>
      <c r="AZ88" s="17" t="str">
        <f>IF(AT88&gt;0,"&lt;img src=@img/pets.png@&gt;","")</f>
        <v/>
      </c>
      <c r="BA88" s="17" t="str">
        <f>IF(AU88="hard","&lt;img src=@img/hard.png@&gt;",IF(AU88="medium","&lt;img src=@img/medium.png@&gt;",IF(AU88="easy","&lt;img src=@img/easy.png@&gt;","")))</f>
        <v/>
      </c>
      <c r="BB88" s="17" t="str">
        <f>IF(AV88="true","&lt;img src=@img/drinkicon.png@&gt;","")</f>
        <v>&lt;img src=@img/drinkicon.png@&gt;</v>
      </c>
      <c r="BC88" s="17" t="str">
        <f>IF(AW88="true","&lt;img src=@img/foodicon.png@&gt;","")</f>
        <v>&lt;img src=@img/foodicon.png@&gt;</v>
      </c>
      <c r="BD88" s="17" t="str">
        <f>CONCATENATE(AY88,AZ88,BA88,BB88,BC88,BK88)</f>
        <v>&lt;img src=@img/drinkicon.png@&gt;&lt;img src=@img/foodicon.png@&gt;</v>
      </c>
      <c r="BE88" s="17" t="str">
        <f>CONCATENATE(IF(AS88&gt;0,"outdoor ",""),IF(AT88&gt;0,"pet ",""),IF(AV88="true","drink ",""),IF(AW88="true","food ",""),AU88," ",E88," ",C88,IF(BJ88=TRUE," kid",""))</f>
        <v>drink food  med LoDo</v>
      </c>
      <c r="BF88" s="17" t="str">
        <f>IF(C88="highlands","Highlands",IF(C88="Washington","Washington Park",IF(C88="Downtown","Downtown",IF(C88="city","City Park",IF(C88="Uptown","Uptown",IF(C88="capital","Capital Hill",IF(C88="Ballpark","Ballpark",IF(C88="LoDo","LoDo",IF(C88="ranch","Highlands Ranch",IF(C88="five","Five Points",IF(C88="stapleton","Stapleton",IF(C88="Cherry","Cherry Creek",IF(C88="dtc","DTC",IF(C88="Baker","Baker",IF(C88="Lakewood","Lakewood",IF(C88="Westminster","Westminster",IF(C88="lowery","Lowery",IF(C88="meadows","Park Meadows",IF(C88="larimer","Larimer Square",IF(C88="RiNo","RiNo",IF(C88="aurora","Aurora","")))))))))))))))))))))</f>
        <v>LoDo</v>
      </c>
      <c r="BG88" s="17">
        <v>39.747732999999997</v>
      </c>
      <c r="BH88" s="17">
        <v>-105.00001899999999</v>
      </c>
      <c r="BI88" s="17" t="str">
        <f>CONCATENATE("[",BG88,",",BH88,"],")</f>
        <v>[39.747733,-105.000019],</v>
      </c>
      <c r="BJ88" s="17"/>
      <c r="BK88" s="17" t="str">
        <f>IF(BJ88&gt;0,"&lt;img src=@img/kidicon.png@&gt;","")</f>
        <v/>
      </c>
      <c r="BL88" s="7"/>
    </row>
    <row r="89" spans="2:64" ht="18.75" customHeight="1">
      <c r="B89" s="17" t="s">
        <v>274</v>
      </c>
      <c r="C89" s="17" t="s">
        <v>858</v>
      </c>
      <c r="D89" s="17"/>
      <c r="E89" s="17" t="s">
        <v>1107</v>
      </c>
      <c r="F89" s="17"/>
      <c r="G89" s="17" t="s">
        <v>304</v>
      </c>
      <c r="H89" s="17"/>
      <c r="I89" s="17"/>
      <c r="J89" s="17"/>
      <c r="K89" s="17"/>
      <c r="L89" s="17"/>
      <c r="M89" s="17"/>
      <c r="N89" s="17">
        <v>1600</v>
      </c>
      <c r="O89" s="17">
        <v>2200</v>
      </c>
      <c r="P89" s="17"/>
      <c r="Q89" s="17"/>
      <c r="R89" s="17"/>
      <c r="S89" s="17"/>
      <c r="T89" s="17"/>
      <c r="U89" s="17"/>
      <c r="V89" s="8" t="s">
        <v>1156</v>
      </c>
      <c r="W89" s="17" t="str">
        <f>IF(H89&gt;0,H89/100,"")</f>
        <v/>
      </c>
      <c r="X89" s="17" t="str">
        <f>IF(I89&gt;0,I89/100,"")</f>
        <v/>
      </c>
      <c r="Y89" s="17" t="str">
        <f>IF(J89&gt;0,J89/100,"")</f>
        <v/>
      </c>
      <c r="Z89" s="17" t="str">
        <f>IF(K89&gt;0,K89/100,"")</f>
        <v/>
      </c>
      <c r="AA89" s="17" t="str">
        <f>IF(L89&gt;0,L89/100,"")</f>
        <v/>
      </c>
      <c r="AB89" s="17" t="str">
        <f>IF(M89&gt;0,M89/100,"")</f>
        <v/>
      </c>
      <c r="AC89" s="17">
        <f>IF(N89&gt;0,N89/100,"")</f>
        <v>16</v>
      </c>
      <c r="AD89" s="17">
        <f>IF(O89&gt;0,O89/100,"")</f>
        <v>22</v>
      </c>
      <c r="AE89" s="17" t="str">
        <f>IF(P89&gt;0,P89/100,"")</f>
        <v/>
      </c>
      <c r="AF89" s="17" t="str">
        <f>IF(Q89&gt;0,Q89/100,"")</f>
        <v/>
      </c>
      <c r="AG89" s="17" t="str">
        <f>IF(R89&gt;0,R89/100,"")</f>
        <v/>
      </c>
      <c r="AH89" s="17" t="str">
        <f>IF(S89&gt;0,S89/100,"")</f>
        <v/>
      </c>
      <c r="AI89" s="17" t="str">
        <f>IF(T89&gt;0,T89/100,"")</f>
        <v/>
      </c>
      <c r="AJ89" s="17" t="str">
        <f>IF(U89&gt;0,U89/100,"")</f>
        <v/>
      </c>
      <c r="AK89" s="17" t="str">
        <f>IF(H89&gt;0,CONCATENATE(IF(W89&lt;=12,W89,W89-12),IF(OR(W89&lt;12,W89=24),"am","pm"),"-",IF(X89&lt;=12,X89,X89-12),IF(OR(X89&lt;12,X89=24),"am","pm")),"")</f>
        <v/>
      </c>
      <c r="AL89" s="17" t="str">
        <f>IF(J89&gt;0,CONCATENATE(IF(Y89&lt;=12,Y89,Y89-12),IF(OR(Y89&lt;12,Y89=24),"am","pm"),"-",IF(Z89&lt;=12,Z89,Z89-12),IF(OR(Z89&lt;12,Z89=24),"am","pm")),"")</f>
        <v/>
      </c>
      <c r="AM89" s="17" t="str">
        <f>IF(L89&gt;0,CONCATENATE(IF(AA89&lt;=12,AA89,AA89-12),IF(OR(AA89&lt;12,AA89=24),"am","pm"),"-",IF(AB89&lt;=12,AB89,AB89-12),IF(OR(AB89&lt;12,AB89=24),"am","pm")),"")</f>
        <v/>
      </c>
      <c r="AN89" s="17" t="str">
        <f>IF(N89&gt;0,CONCATENATE(IF(AC89&lt;=12,AC89,AC89-12),IF(OR(AC89&lt;12,AC89=24),"am","pm"),"-",IF(AD89&lt;=12,AD89,AD89-12),IF(OR(AD89&lt;12,AD89=24),"am","pm")),"")</f>
        <v>4pm-10pm</v>
      </c>
      <c r="AO89" s="17" t="str">
        <f>IF(P89&gt;0,CONCATENATE(IF(AE89&lt;=12,AE89,AE89-12),IF(OR(AE89&lt;12,AE89=24),"am","pm"),"-",IF(AF89&lt;=12,AF89,AF89-12),IF(OR(AF89&lt;12,AF89=24),"am","pm")),"")</f>
        <v/>
      </c>
      <c r="AP89" s="17" t="str">
        <f>IF(R89&gt;0,CONCATENATE(IF(AG89&lt;=12,AG89,AG89-12),IF(OR(AG89&lt;12,AG89=24),"am","pm"),"-",IF(AH89&lt;=12,AH89,AH89-12),IF(OR(AH89&lt;12,AH89=24),"am","pm")),"")</f>
        <v/>
      </c>
      <c r="AQ89" s="17" t="str">
        <f>IF(T89&gt;0,CONCATENATE(IF(AI89&lt;=12,AI89,AI89-12),IF(OR(AI89&lt;12,AI89=24),"am","pm"),"-",IF(AJ89&lt;=12,AJ89,AJ89-12),IF(OR(AJ89&lt;12,AJ89=24),"am","pm")),"")</f>
        <v/>
      </c>
      <c r="AR89" s="17" t="s">
        <v>855</v>
      </c>
      <c r="AS89" s="17" t="s">
        <v>442</v>
      </c>
      <c r="AT89" s="17" t="s">
        <v>443</v>
      </c>
      <c r="AU89" s="17"/>
      <c r="AV89" s="4" t="s">
        <v>29</v>
      </c>
      <c r="AW89" s="17" t="s">
        <v>30</v>
      </c>
      <c r="AX89" s="16" t="str">
        <f>CONCATENATE("{
    'name': """,B89,""",
    'area': ","""",C89,""",",
"'hours': {
      'sunday-start':","""",H89,"""",", 'sunday-end':","""",I89,"""",", 'monday-start':","""",J89,"""",", 'monday-end':","""",K89,"""",", 'tuesday-start':","""",L89,"""",", 'tuesday-end':","""",M89,""", 'wednesday-start':","""",N89,""", 'wednesday-end':","""",O89,""", 'thursday-start':","""",P89,""", 'thursday-end':","""",Q89,""", 'friday-start':","""",R89,""", 'friday-end':","""",S89,""", 'saturday-start':","""",T89,""", 'saturday-end':","""",U89,"""","},","  'description': ","""",V89,"""",", 'link':","""",AR89,"""",", 'pricing':","""",E89,"""",",   'phone-number': ","""",F89,"""",", 'address': ","""",G89,"""",", 'other-amenities': [","'",AS89,"','",AT89,"','",AU89,"'","]",", 'has-drink':",AV89,", 'has-food':",AW89,"},")</f>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89" s="17" t="str">
        <f>IF(AS89&gt;0,"&lt;img src=@img/outdoor.png@&gt;","")</f>
        <v>&lt;img src=@img/outdoor.png@&gt;</v>
      </c>
      <c r="AZ89" s="17" t="str">
        <f>IF(AT89&gt;0,"&lt;img src=@img/pets.png@&gt;","")</f>
        <v>&lt;img src=@img/pets.png@&gt;</v>
      </c>
      <c r="BA89" s="17" t="str">
        <f>IF(AU89="hard","&lt;img src=@img/hard.png@&gt;",IF(AU89="medium","&lt;img src=@img/medium.png@&gt;",IF(AU89="easy","&lt;img src=@img/easy.png@&gt;","")))</f>
        <v/>
      </c>
      <c r="BB89" s="17" t="str">
        <f>IF(AV89="true","&lt;img src=@img/drinkicon.png@&gt;","")</f>
        <v>&lt;img src=@img/drinkicon.png@&gt;</v>
      </c>
      <c r="BC89" s="17" t="str">
        <f>IF(AW89="true","&lt;img src=@img/foodicon.png@&gt;","")</f>
        <v/>
      </c>
      <c r="BD89" s="17" t="str">
        <f>CONCATENATE(AY89,AZ89,BA89,BB89,BC89,BK89)</f>
        <v>&lt;img src=@img/outdoor.png@&gt;&lt;img src=@img/pets.png@&gt;&lt;img src=@img/drinkicon.png@&gt;</v>
      </c>
      <c r="BE89" s="17" t="str">
        <f>CONCATENATE(IF(AS89&gt;0,"outdoor ",""),IF(AT89&gt;0,"pet ",""),IF(AV89="true","drink ",""),IF(AW89="true","food ",""),AU89," ",E89," ",C89,IF(BJ89=TRUE," kid",""))</f>
        <v>outdoor pet drink  low highlands</v>
      </c>
      <c r="BF89" s="17" t="str">
        <f>IF(C89="highlands","Highlands",IF(C89="Washington","Washington Park",IF(C89="Downtown","Downtown",IF(C89="city","City Park",IF(C89="Uptown","Uptown",IF(C89="capital","Capital Hill",IF(C89="Ballpark","Ballpark",IF(C89="LoDo","LoDo",IF(C89="ranch","Highlands Ranch",IF(C89="five","Five Points",IF(C89="stapleton","Stapleton",IF(C89="Cherry","Cherry Creek",IF(C89="dtc","DTC",IF(C89="Baker","Baker",IF(C89="Lakewood","Lakewood",IF(C89="Westminster","Westminster",IF(C89="lowery","Lowery",IF(C89="meadows","Park Meadows",IF(C89="larimer","Larimer Square",IF(C89="RiNo","RiNo",IF(C89="aurora","Aurora","")))))))))))))))))))))</f>
        <v>Highlands</v>
      </c>
      <c r="BG89" s="17">
        <v>39.770215</v>
      </c>
      <c r="BH89" s="17">
        <v>-105.002073</v>
      </c>
      <c r="BI89" s="17" t="str">
        <f>CONCATENATE("[",BG89,",",BH89,"],")</f>
        <v>[39.770215,-105.002073],</v>
      </c>
      <c r="BJ89" s="17"/>
      <c r="BK89" s="17" t="str">
        <f>IF(BJ89&gt;0,"&lt;img src=@img/kidicon.png@&gt;","")</f>
        <v/>
      </c>
      <c r="BL89" s="7"/>
    </row>
    <row r="90" spans="2:64" ht="18.75" customHeight="1">
      <c r="B90" s="8" t="s">
        <v>86</v>
      </c>
      <c r="C90" s="8" t="s">
        <v>653</v>
      </c>
      <c r="D90" s="8"/>
      <c r="E90" s="17" t="s">
        <v>1105</v>
      </c>
      <c r="F90" s="8"/>
      <c r="G90" s="17" t="s">
        <v>494</v>
      </c>
      <c r="H90" s="8" t="s">
        <v>452</v>
      </c>
      <c r="I90" s="8" t="s">
        <v>448</v>
      </c>
      <c r="J90" s="8" t="s">
        <v>452</v>
      </c>
      <c r="K90" s="8" t="s">
        <v>456</v>
      </c>
      <c r="L90" s="8" t="s">
        <v>452</v>
      </c>
      <c r="M90" s="8" t="s">
        <v>448</v>
      </c>
      <c r="N90" s="8" t="s">
        <v>452</v>
      </c>
      <c r="O90" s="8" t="s">
        <v>448</v>
      </c>
      <c r="P90" s="8" t="s">
        <v>452</v>
      </c>
      <c r="Q90" s="8" t="s">
        <v>448</v>
      </c>
      <c r="R90" s="8" t="s">
        <v>452</v>
      </c>
      <c r="S90" s="8" t="s">
        <v>448</v>
      </c>
      <c r="T90" s="8" t="s">
        <v>452</v>
      </c>
      <c r="U90" s="8" t="s">
        <v>448</v>
      </c>
      <c r="V90" s="8" t="s">
        <v>322</v>
      </c>
      <c r="W90" s="17">
        <f>IF(H90&gt;0,H90/100,"")</f>
        <v>16</v>
      </c>
      <c r="X90" s="17">
        <f>IF(I90&gt;0,I90/100,"")</f>
        <v>19</v>
      </c>
      <c r="Y90" s="17">
        <f>IF(J90&gt;0,J90/100,"")</f>
        <v>16</v>
      </c>
      <c r="Z90" s="17">
        <f>IF(K90&gt;0,K90/100,"")</f>
        <v>22</v>
      </c>
      <c r="AA90" s="17">
        <f>IF(L90&gt;0,L90/100,"")</f>
        <v>16</v>
      </c>
      <c r="AB90" s="17">
        <f>IF(M90&gt;0,M90/100,"")</f>
        <v>19</v>
      </c>
      <c r="AC90" s="17">
        <f>IF(N90&gt;0,N90/100,"")</f>
        <v>16</v>
      </c>
      <c r="AD90" s="17">
        <f>IF(O90&gt;0,O90/100,"")</f>
        <v>19</v>
      </c>
      <c r="AE90" s="17">
        <f>IF(P90&gt;0,P90/100,"")</f>
        <v>16</v>
      </c>
      <c r="AF90" s="17">
        <f>IF(Q90&gt;0,Q90/100,"")</f>
        <v>19</v>
      </c>
      <c r="AG90" s="17">
        <f>IF(R90&gt;0,R90/100,"")</f>
        <v>16</v>
      </c>
      <c r="AH90" s="17">
        <f>IF(S90&gt;0,S90/100,"")</f>
        <v>19</v>
      </c>
      <c r="AI90" s="17">
        <f>IF(T90&gt;0,T90/100,"")</f>
        <v>16</v>
      </c>
      <c r="AJ90" s="17">
        <f>IF(U90&gt;0,U90/100,"")</f>
        <v>19</v>
      </c>
      <c r="AK90" s="17" t="str">
        <f>IF(H90&gt;0,CONCATENATE(IF(W90&lt;=12,W90,W90-12),IF(OR(W90&lt;12,W90=24),"am","pm"),"-",IF(X90&lt;=12,X90,X90-12),IF(OR(X90&lt;12,X90=24),"am","pm")),"")</f>
        <v>4pm-7pm</v>
      </c>
      <c r="AL90" s="17" t="str">
        <f>IF(J90&gt;0,CONCATENATE(IF(Y90&lt;=12,Y90,Y90-12),IF(OR(Y90&lt;12,Y90=24),"am","pm"),"-",IF(Z90&lt;=12,Z90,Z90-12),IF(OR(Z90&lt;12,Z90=24),"am","pm")),"")</f>
        <v>4pm-10pm</v>
      </c>
      <c r="AM90" s="17" t="str">
        <f>IF(L90&gt;0,CONCATENATE(IF(AA90&lt;=12,AA90,AA90-12),IF(OR(AA90&lt;12,AA90=24),"am","pm"),"-",IF(AB90&lt;=12,AB90,AB90-12),IF(OR(AB90&lt;12,AB90=24),"am","pm")),"")</f>
        <v>4pm-7pm</v>
      </c>
      <c r="AN90" s="17" t="str">
        <f>IF(N90&gt;0,CONCATENATE(IF(AC90&lt;=12,AC90,AC90-12),IF(OR(AC90&lt;12,AC90=24),"am","pm"),"-",IF(AD90&lt;=12,AD90,AD90-12),IF(OR(AD90&lt;12,AD90=24),"am","pm")),"")</f>
        <v>4pm-7pm</v>
      </c>
      <c r="AO90" s="17" t="str">
        <f>IF(P90&gt;0,CONCATENATE(IF(AE90&lt;=12,AE90,AE90-12),IF(OR(AE90&lt;12,AE90=24),"am","pm"),"-",IF(AF90&lt;=12,AF90,AF90-12),IF(OR(AF90&lt;12,AF90=24),"am","pm")),"")</f>
        <v>4pm-7pm</v>
      </c>
      <c r="AP90" s="17" t="str">
        <f>IF(R90&gt;0,CONCATENATE(IF(AG90&lt;=12,AG90,AG90-12),IF(OR(AG90&lt;12,AG90=24),"am","pm"),"-",IF(AH90&lt;=12,AH90,AH90-12),IF(OR(AH90&lt;12,AH90=24),"am","pm")),"")</f>
        <v>4pm-7pm</v>
      </c>
      <c r="AQ90" s="17" t="str">
        <f>IF(T90&gt;0,CONCATENATE(IF(AI90&lt;=12,AI90,AI90-12),IF(OR(AI90&lt;12,AI90=24),"am","pm"),"-",IF(AJ90&lt;=12,AJ90,AJ90-12),IF(OR(AJ90&lt;12,AJ90=24),"am","pm")),"")</f>
        <v>4pm-7pm</v>
      </c>
      <c r="AR90" s="10" t="s">
        <v>686</v>
      </c>
      <c r="AS90" s="8"/>
      <c r="AT90" s="8"/>
      <c r="AU90" s="8"/>
      <c r="AV90" s="11" t="s">
        <v>29</v>
      </c>
      <c r="AW90" s="11" t="s">
        <v>30</v>
      </c>
      <c r="AX90" s="16" t="str">
        <f>CONCATENATE("{
    'name': """,B90,""",
    'area': ","""",C90,""",",
"'hours': {
      'sunday-start':","""",H90,"""",", 'sunday-end':","""",I90,"""",", 'monday-start':","""",J90,"""",", 'monday-end':","""",K90,"""",", 'tuesday-start':","""",L90,"""",", 'tuesday-end':","""",M90,""", 'wednesday-start':","""",N90,""", 'wednesday-end':","""",O90,""", 'thursday-start':","""",P90,""", 'thursday-end':","""",Q90,""", 'friday-start':","""",R90,""", 'friday-end':","""",S90,""", 'saturday-start':","""",T90,""", 'saturday-end':","""",U90,"""","},","  'description': ","""",V90,"""",", 'link':","""",AR90,"""",", 'pricing':","""",E90,"""",",   'phone-number': ","""",F90,"""",", 'address': ","""",G90,"""",", 'other-amenities': [","'",AS90,"','",AT90,"','",AU90,"'","]",", 'has-drink':",AV90,", 'has-food':",AW90,"},")</f>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90" s="17" t="str">
        <f>IF(AS90&gt;0,"&lt;img src=@img/outdoor.png@&gt;","")</f>
        <v/>
      </c>
      <c r="AZ90" s="17" t="str">
        <f>IF(AT90&gt;0,"&lt;img src=@img/pets.png@&gt;","")</f>
        <v/>
      </c>
      <c r="BA90" s="17" t="str">
        <f>IF(AU90="hard","&lt;img src=@img/hard.png@&gt;",IF(AU90="medium","&lt;img src=@img/medium.png@&gt;",IF(AU90="easy","&lt;img src=@img/easy.png@&gt;","")))</f>
        <v/>
      </c>
      <c r="BB90" s="17" t="str">
        <f>IF(AV90="true","&lt;img src=@img/drinkicon.png@&gt;","")</f>
        <v>&lt;img src=@img/drinkicon.png@&gt;</v>
      </c>
      <c r="BC90" s="17" t="str">
        <f>IF(AW90="true","&lt;img src=@img/foodicon.png@&gt;","")</f>
        <v/>
      </c>
      <c r="BD90" s="17" t="str">
        <f>CONCATENATE(AY90,AZ90,BA90,BB90,BC90,BK90)</f>
        <v>&lt;img src=@img/drinkicon.png@&gt;</v>
      </c>
      <c r="BE90" s="17" t="str">
        <f>CONCATENATE(IF(AS90&gt;0,"outdoor ",""),IF(AT90&gt;0,"pet ",""),IF(AV90="true","drink ",""),IF(AW90="true","food ",""),AU90," ",E90," ",C90,IF(BJ90=TRUE," kid",""))</f>
        <v>drink  med Washington</v>
      </c>
      <c r="BF90" s="17" t="str">
        <f>IF(C90="highlands","Highlands",IF(C90="Washington","Washington Park",IF(C90="Downtown","Downtown",IF(C90="city","City Park",IF(C90="Uptown","Uptown",IF(C90="capital","Capital Hill",IF(C90="Ballpark","Ballpark",IF(C90="LoDo","LoDo",IF(C90="ranch","Highlands Ranch",IF(C90="five","Five Points",IF(C90="stapleton","Stapleton",IF(C90="Cherry","Cherry Creek",IF(C90="dtc","DTC",IF(C90="Baker","Baker",IF(C90="Lakewood","Lakewood",IF(C90="Westminster","Westminster",IF(C90="lowery","Lowery",IF(C90="meadows","Park Meadows",IF(C90="larimer","Larimer Square",IF(C90="RiNo","RiNo",IF(C90="aurora","Aurora","")))))))))))))))))))))</f>
        <v>Washington Park</v>
      </c>
      <c r="BG90" s="17">
        <v>39.709715000000003</v>
      </c>
      <c r="BH90" s="17">
        <v>-104.980572</v>
      </c>
      <c r="BI90" s="17" t="str">
        <f>CONCATENATE("[",BG90,",",BH90,"],")</f>
        <v>[39.709715,-104.980572],</v>
      </c>
      <c r="BJ90" s="17"/>
      <c r="BK90" s="17" t="str">
        <f>IF(BJ90&gt;0,"&lt;img src=@img/kidicon.png@&gt;","")</f>
        <v/>
      </c>
      <c r="BL90" s="7"/>
    </row>
    <row r="91" spans="2:64" ht="18.75" customHeight="1">
      <c r="B91" t="s">
        <v>264</v>
      </c>
      <c r="C91" t="s">
        <v>276</v>
      </c>
      <c r="E91" s="17" t="s">
        <v>1105</v>
      </c>
      <c r="G91" s="17" t="s">
        <v>293</v>
      </c>
      <c r="W91" s="17" t="str">
        <f>IF(H91&gt;0,H91/100,"")</f>
        <v/>
      </c>
      <c r="X91" s="17" t="str">
        <f>IF(I91&gt;0,I91/100,"")</f>
        <v/>
      </c>
      <c r="Y91" s="17" t="str">
        <f>IF(J91&gt;0,J91/100,"")</f>
        <v/>
      </c>
      <c r="Z91" s="17" t="str">
        <f>IF(K91&gt;0,K91/100,"")</f>
        <v/>
      </c>
      <c r="AA91" s="17" t="str">
        <f>IF(L91&gt;0,L91/100,"")</f>
        <v/>
      </c>
      <c r="AB91" s="17" t="str">
        <f>IF(M91&gt;0,M91/100,"")</f>
        <v/>
      </c>
      <c r="AC91" s="17" t="str">
        <f>IF(N91&gt;0,N91/100,"")</f>
        <v/>
      </c>
      <c r="AD91" s="17" t="str">
        <f>IF(O91&gt;0,O91/100,"")</f>
        <v/>
      </c>
      <c r="AE91" s="17" t="str">
        <f>IF(P91&gt;0,P91/100,"")</f>
        <v/>
      </c>
      <c r="AF91" s="17" t="str">
        <f>IF(Q91&gt;0,Q91/100,"")</f>
        <v/>
      </c>
      <c r="AG91" s="17" t="str">
        <f>IF(R91&gt;0,R91/100,"")</f>
        <v/>
      </c>
      <c r="AH91" s="17" t="str">
        <f>IF(S91&gt;0,S91/100,"")</f>
        <v/>
      </c>
      <c r="AI91" s="17" t="str">
        <f>IF(T91&gt;0,T91/100,"")</f>
        <v/>
      </c>
      <c r="AJ91" s="17" t="str">
        <f>IF(U91&gt;0,U91/100,"")</f>
        <v/>
      </c>
      <c r="AK91" s="17" t="str">
        <f>IF(H91&gt;0,CONCATENATE(IF(W91&lt;=12,W91,W91-12),IF(OR(W91&lt;12,W91=24),"am","pm"),"-",IF(X91&lt;=12,X91,X91-12),IF(OR(X91&lt;12,X91=24),"am","pm")),"")</f>
        <v/>
      </c>
      <c r="AL91" s="17" t="str">
        <f>IF(J91&gt;0,CONCATENATE(IF(Y91&lt;=12,Y91,Y91-12),IF(OR(Y91&lt;12,Y91=24),"am","pm"),"-",IF(Z91&lt;=12,Z91,Z91-12),IF(OR(Z91&lt;12,Z91=24),"am","pm")),"")</f>
        <v/>
      </c>
      <c r="AM91" s="17" t="str">
        <f>IF(L91&gt;0,CONCATENATE(IF(AA91&lt;=12,AA91,AA91-12),IF(OR(AA91&lt;12,AA91=24),"am","pm"),"-",IF(AB91&lt;=12,AB91,AB91-12),IF(OR(AB91&lt;12,AB91=24),"am","pm")),"")</f>
        <v/>
      </c>
      <c r="AN91" s="17" t="str">
        <f>IF(N91&gt;0,CONCATENATE(IF(AC91&lt;=12,AC91,AC91-12),IF(OR(AC91&lt;12,AC91=24),"am","pm"),"-",IF(AD91&lt;=12,AD91,AD91-12),IF(OR(AD91&lt;12,AD91=24),"am","pm")),"")</f>
        <v/>
      </c>
      <c r="AO91" s="17" t="str">
        <f>IF(P91&gt;0,CONCATENATE(IF(AE91&lt;=12,AE91,AE91-12),IF(OR(AE91&lt;12,AE91=24),"am","pm"),"-",IF(AF91&lt;=12,AF91,AF91-12),IF(OR(AF91&lt;12,AF91=24),"am","pm")),"")</f>
        <v/>
      </c>
      <c r="AP91" s="17" t="str">
        <f>IF(R91&gt;0,CONCATENATE(IF(AG91&lt;=12,AG91,AG91-12),IF(OR(AG91&lt;12,AG91=24),"am","pm"),"-",IF(AH91&lt;=12,AH91,AH91-12),IF(OR(AH91&lt;12,AH91=24),"am","pm")),"")</f>
        <v/>
      </c>
      <c r="AQ91" s="17" t="str">
        <f>IF(T91&gt;0,CONCATENATE(IF(AI91&lt;=12,AI91,AI91-12),IF(OR(AI91&lt;12,AI91=24),"am","pm"),"-",IF(AJ91&lt;=12,AJ91,AJ91-12),IF(OR(AJ91&lt;12,AJ91=24),"am","pm")),"")</f>
        <v/>
      </c>
      <c r="AR91" s="17" t="s">
        <v>850</v>
      </c>
      <c r="AS91" t="s">
        <v>442</v>
      </c>
      <c r="AV91" s="17" t="s">
        <v>30</v>
      </c>
      <c r="AW91" s="17" t="s">
        <v>30</v>
      </c>
      <c r="AX91" s="16" t="str">
        <f>CONCATENATE("{
    'name': """,B91,""",
    'area': ","""",C91,""",",
"'hours': {
      'sunday-start':","""",H91,"""",", 'sunday-end':","""",I91,"""",", 'monday-start':","""",J91,"""",", 'monday-end':","""",K91,"""",", 'tuesday-start':","""",L91,"""",", 'tuesday-end':","""",M91,""", 'wednesday-start':","""",N91,""", 'wednesday-end':","""",O91,""", 'thursday-start':","""",P91,""", 'thursday-end':","""",Q91,""", 'friday-start':","""",R91,""", 'friday-end':","""",S91,""", 'saturday-start':","""",T91,""", 'saturday-end':","""",U91,"""","},","  'description': ","""",V91,"""",", 'link':","""",AR91,"""",", 'pricing':","""",E91,"""",",   'phone-number': ","""",F91,"""",", 'address': ","""",G91,"""",", 'other-amenities': [","'",AS91,"','",AT91,"','",AU91,"'","]",", 'has-drink':",AV91,", 'has-food':",AW91,"},")</f>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91" s="17" t="str">
        <f>IF(AS91&gt;0,"&lt;img src=@img/outdoor.png@&gt;","")</f>
        <v>&lt;img src=@img/outdoor.png@&gt;</v>
      </c>
      <c r="AZ91" s="17" t="str">
        <f>IF(AT91&gt;0,"&lt;img src=@img/pets.png@&gt;","")</f>
        <v/>
      </c>
      <c r="BA91" s="17" t="str">
        <f>IF(AU91="hard","&lt;img src=@img/hard.png@&gt;",IF(AU91="medium","&lt;img src=@img/medium.png@&gt;",IF(AU91="easy","&lt;img src=@img/easy.png@&gt;","")))</f>
        <v/>
      </c>
      <c r="BB91" s="17" t="str">
        <f>IF(AV91="true","&lt;img src=@img/drinkicon.png@&gt;","")</f>
        <v/>
      </c>
      <c r="BC91" s="17" t="str">
        <f>IF(AW91="true","&lt;img src=@img/foodicon.png@&gt;","")</f>
        <v/>
      </c>
      <c r="BD91" s="17" t="str">
        <f>CONCATENATE(AY91,AZ91,BA91,BB91,BC91,BK91)</f>
        <v>&lt;img src=@img/outdoor.png@&gt;</v>
      </c>
      <c r="BE91" s="17" t="str">
        <f>CONCATENATE(IF(AS91&gt;0,"outdoor ",""),IF(AT91&gt;0,"pet ",""),IF(AV91="true","drink ",""),IF(AW91="true","food ",""),AU91," ",E91," ",C91,IF(BJ91=TRUE," kid",""))</f>
        <v>outdoor  med RiNo</v>
      </c>
      <c r="BF91" s="17" t="str">
        <f>IF(C91="highlands","Highlands",IF(C91="Washington","Washington Park",IF(C91="Downtown","Downtown",IF(C91="city","City Park",IF(C91="Uptown","Uptown",IF(C91="capital","Capital Hill",IF(C91="Ballpark","Ballpark",IF(C91="LoDo","LoDo",IF(C91="ranch","Highlands Ranch",IF(C91="five","Five Points",IF(C91="stapleton","Stapleton",IF(C91="Cherry","Cherry Creek",IF(C91="dtc","DTC",IF(C91="Baker","Baker",IF(C91="Lakewood","Lakewood",IF(C91="Westminster","Westminster",IF(C91="lowery","Lowery",IF(C91="meadows","Park Meadows",IF(C91="larimer","Larimer Square",IF(C91="RiNo","RiNo",IF(C91="aurora","Aurora","")))))))))))))))))))))</f>
        <v>RiNo</v>
      </c>
      <c r="BG91" s="17">
        <v>39.761971000000003</v>
      </c>
      <c r="BH91" s="17">
        <v>-104.981578</v>
      </c>
      <c r="BI91" s="17" t="str">
        <f>CONCATENATE("[",BG91,",",BH91,"],")</f>
        <v>[39.761971,-104.981578],</v>
      </c>
      <c r="BJ91" s="17"/>
      <c r="BK91" s="17" t="str">
        <f>IF(BJ91&gt;0,"&lt;img src=@img/kidicon.png@&gt;","")</f>
        <v/>
      </c>
      <c r="BL91" s="7"/>
    </row>
    <row r="92" spans="2:64" ht="18.75" customHeight="1">
      <c r="B92" t="s">
        <v>87</v>
      </c>
      <c r="C92" t="s">
        <v>1085</v>
      </c>
      <c r="E92" s="17" t="s">
        <v>1106</v>
      </c>
      <c r="G92" s="17" t="s">
        <v>495</v>
      </c>
      <c r="H92" t="s">
        <v>445</v>
      </c>
      <c r="I92" t="s">
        <v>447</v>
      </c>
      <c r="J92" t="s">
        <v>445</v>
      </c>
      <c r="K92" t="s">
        <v>447</v>
      </c>
      <c r="L92" t="s">
        <v>445</v>
      </c>
      <c r="M92" t="s">
        <v>447</v>
      </c>
      <c r="N92" t="s">
        <v>445</v>
      </c>
      <c r="O92" t="s">
        <v>447</v>
      </c>
      <c r="P92" t="s">
        <v>445</v>
      </c>
      <c r="Q92" t="s">
        <v>447</v>
      </c>
      <c r="R92" t="s">
        <v>445</v>
      </c>
      <c r="S92" t="s">
        <v>447</v>
      </c>
      <c r="T92" t="s">
        <v>445</v>
      </c>
      <c r="U92" t="s">
        <v>447</v>
      </c>
      <c r="V92" s="17" t="s">
        <v>323</v>
      </c>
      <c r="W92" s="17">
        <f>IF(H92&gt;0,H92/100,"")</f>
        <v>15</v>
      </c>
      <c r="X92" s="17">
        <f>IF(I92&gt;0,I92/100,"")</f>
        <v>18</v>
      </c>
      <c r="Y92" s="17">
        <f>IF(J92&gt;0,J92/100,"")</f>
        <v>15</v>
      </c>
      <c r="Z92" s="17">
        <f>IF(K92&gt;0,K92/100,"")</f>
        <v>18</v>
      </c>
      <c r="AA92" s="17">
        <f>IF(L92&gt;0,L92/100,"")</f>
        <v>15</v>
      </c>
      <c r="AB92" s="17">
        <f>IF(M92&gt;0,M92/100,"")</f>
        <v>18</v>
      </c>
      <c r="AC92" s="17">
        <f>IF(N92&gt;0,N92/100,"")</f>
        <v>15</v>
      </c>
      <c r="AD92" s="17">
        <f>IF(O92&gt;0,O92/100,"")</f>
        <v>18</v>
      </c>
      <c r="AE92" s="17">
        <f>IF(P92&gt;0,P92/100,"")</f>
        <v>15</v>
      </c>
      <c r="AF92" s="17">
        <f>IF(Q92&gt;0,Q92/100,"")</f>
        <v>18</v>
      </c>
      <c r="AG92" s="17">
        <f>IF(R92&gt;0,R92/100,"")</f>
        <v>15</v>
      </c>
      <c r="AH92" s="17">
        <f>IF(S92&gt;0,S92/100,"")</f>
        <v>18</v>
      </c>
      <c r="AI92" s="17">
        <f>IF(T92&gt;0,T92/100,"")</f>
        <v>15</v>
      </c>
      <c r="AJ92" s="17">
        <f>IF(U92&gt;0,U92/100,"")</f>
        <v>18</v>
      </c>
      <c r="AK92" s="17" t="str">
        <f>IF(H92&gt;0,CONCATENATE(IF(W92&lt;=12,W92,W92-12),IF(OR(W92&lt;12,W92=24),"am","pm"),"-",IF(X92&lt;=12,X92,X92-12),IF(OR(X92&lt;12,X92=24),"am","pm")),"")</f>
        <v>3pm-6pm</v>
      </c>
      <c r="AL92" s="17" t="str">
        <f>IF(J92&gt;0,CONCATENATE(IF(Y92&lt;=12,Y92,Y92-12),IF(OR(Y92&lt;12,Y92=24),"am","pm"),"-",IF(Z92&lt;=12,Z92,Z92-12),IF(OR(Z92&lt;12,Z92=24),"am","pm")),"")</f>
        <v>3pm-6pm</v>
      </c>
      <c r="AM92" s="17" t="str">
        <f>IF(L92&gt;0,CONCATENATE(IF(AA92&lt;=12,AA92,AA92-12),IF(OR(AA92&lt;12,AA92=24),"am","pm"),"-",IF(AB92&lt;=12,AB92,AB92-12),IF(OR(AB92&lt;12,AB92=24),"am","pm")),"")</f>
        <v>3pm-6pm</v>
      </c>
      <c r="AN92" s="17" t="str">
        <f>IF(N92&gt;0,CONCATENATE(IF(AC92&lt;=12,AC92,AC92-12),IF(OR(AC92&lt;12,AC92=24),"am","pm"),"-",IF(AD92&lt;=12,AD92,AD92-12),IF(OR(AD92&lt;12,AD92=24),"am","pm")),"")</f>
        <v>3pm-6pm</v>
      </c>
      <c r="AO92" s="17" t="str">
        <f>IF(P92&gt;0,CONCATENATE(IF(AE92&lt;=12,AE92,AE92-12),IF(OR(AE92&lt;12,AE92=24),"am","pm"),"-",IF(AF92&lt;=12,AF92,AF92-12),IF(OR(AF92&lt;12,AF92=24),"am","pm")),"")</f>
        <v>3pm-6pm</v>
      </c>
      <c r="AP92" s="17" t="str">
        <f>IF(R92&gt;0,CONCATENATE(IF(AG92&lt;=12,AG92,AG92-12),IF(OR(AG92&lt;12,AG92=24),"am","pm"),"-",IF(AH92&lt;=12,AH92,AH92-12),IF(OR(AH92&lt;12,AH92=24),"am","pm")),"")</f>
        <v>3pm-6pm</v>
      </c>
      <c r="AQ92" s="17" t="str">
        <f>IF(T92&gt;0,CONCATENATE(IF(AI92&lt;=12,AI92,AI92-12),IF(OR(AI92&lt;12,AI92=24),"am","pm"),"-",IF(AJ92&lt;=12,AJ92,AJ92-12),IF(OR(AJ92&lt;12,AJ92=24),"am","pm")),"")</f>
        <v>3pm-6pm</v>
      </c>
      <c r="AR92" s="18" t="s">
        <v>687</v>
      </c>
      <c r="AS92" t="s">
        <v>442</v>
      </c>
      <c r="AV92" s="17" t="s">
        <v>29</v>
      </c>
      <c r="AW92" s="17" t="s">
        <v>29</v>
      </c>
      <c r="AX92" s="16" t="str">
        <f>CONCATENATE("{
    'name': """,B92,""",
    'area': ","""",C92,""",",
"'hours': {
      'sunday-start':","""",H92,"""",", 'sunday-end':","""",I92,"""",", 'monday-start':","""",J92,"""",", 'monday-end':","""",K92,"""",", 'tuesday-start':","""",L92,"""",", 'tuesday-end':","""",M92,""", 'wednesday-start':","""",N92,""", 'wednesday-end':","""",O92,""", 'thursday-start':","""",P92,""", 'thursday-end':","""",Q92,""", 'friday-start':","""",R92,""", 'friday-end':","""",S92,""", 'saturday-start':","""",T92,""", 'saturday-end':","""",U92,"""","},","  'description': ","""",V92,"""",", 'link':","""",AR92,"""",", 'pricing':","""",E92,"""",",   'phone-number': ","""",F92,"""",", 'address': ","""",G92,"""",", 'other-amenities': [","'",AS92,"','",AT92,"','",AU92,"'","]",", 'has-drink':",AV92,", 'has-food':",AW92,"},")</f>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92" s="17" t="str">
        <f>IF(AS92&gt;0,"&lt;img src=@img/outdoor.png@&gt;","")</f>
        <v>&lt;img src=@img/outdoor.png@&gt;</v>
      </c>
      <c r="AZ92" s="17" t="str">
        <f>IF(AT92&gt;0,"&lt;img src=@img/pets.png@&gt;","")</f>
        <v/>
      </c>
      <c r="BA92" s="17" t="str">
        <f>IF(AU92="hard","&lt;img src=@img/hard.png@&gt;",IF(AU92="medium","&lt;img src=@img/medium.png@&gt;",IF(AU92="easy","&lt;img src=@img/easy.png@&gt;","")))</f>
        <v/>
      </c>
      <c r="BB92" s="17" t="str">
        <f>IF(AV92="true","&lt;img src=@img/drinkicon.png@&gt;","")</f>
        <v>&lt;img src=@img/drinkicon.png@&gt;</v>
      </c>
      <c r="BC92" s="17" t="str">
        <f>IF(AW92="true","&lt;img src=@img/foodicon.png@&gt;","")</f>
        <v>&lt;img src=@img/foodicon.png@&gt;</v>
      </c>
      <c r="BD92" s="17" t="str">
        <f>CONCATENATE(AY92,AZ92,BA92,BB92,BC92,BK92)</f>
        <v>&lt;img src=@img/outdoor.png@&gt;&lt;img src=@img/drinkicon.png@&gt;&lt;img src=@img/foodicon.png@&gt;</v>
      </c>
      <c r="BE92" s="17" t="str">
        <f>CONCATENATE(IF(AS92&gt;0,"outdoor ",""),IF(AT92&gt;0,"pet ",""),IF(AV92="true","drink ",""),IF(AW92="true","food ",""),AU92," ",E92," ",C92,IF(BJ92=TRUE," kid",""))</f>
        <v>outdoor drink food  high capital</v>
      </c>
      <c r="BF92" s="17" t="str">
        <f>IF(C92="highlands","Highlands",IF(C92="Washington","Washington Park",IF(C92="Downtown","Downtown",IF(C92="city","City Park",IF(C92="Uptown","Uptown",IF(C92="capital","Capital Hill",IF(C92="Ballpark","Ballpark",IF(C92="LoDo","LoDo",IF(C92="ranch","Highlands Ranch",IF(C92="five","Five Points",IF(C92="stapleton","Stapleton",IF(C92="Cherry","Cherry Creek",IF(C92="dtc","DTC",IF(C92="Baker","Baker",IF(C92="Lakewood","Lakewood",IF(C92="Westminster","Westminster",IF(C92="lowery","Lowery",IF(C92="meadows","Park Meadows",IF(C92="larimer","Larimer Square",IF(C92="RiNo","RiNo",IF(C92="aurora","Aurora","")))))))))))))))))))))</f>
        <v>Capital Hill</v>
      </c>
      <c r="BG92" s="17">
        <v>39.735475999999998</v>
      </c>
      <c r="BH92" s="17">
        <v>-104.987831</v>
      </c>
      <c r="BI92" s="17" t="str">
        <f>CONCATENATE("[",BG92,",",BH92,"],")</f>
        <v>[39.735476,-104.987831],</v>
      </c>
      <c r="BJ92" s="17"/>
      <c r="BK92" s="17" t="str">
        <f>IF(BJ92&gt;0,"&lt;img src=@img/kidicon.png@&gt;","")</f>
        <v/>
      </c>
      <c r="BL92" s="7"/>
    </row>
    <row r="93" spans="2:64" s="17" customFormat="1" ht="18.75" customHeight="1">
      <c r="B93" s="17" t="s">
        <v>935</v>
      </c>
      <c r="C93" s="17" t="s">
        <v>863</v>
      </c>
      <c r="E93" s="17" t="s">
        <v>1105</v>
      </c>
      <c r="G93" s="16" t="s">
        <v>936</v>
      </c>
      <c r="V93" s="8"/>
      <c r="W93" s="17" t="str">
        <f>IF(H93&gt;0,H93/100,"")</f>
        <v/>
      </c>
      <c r="X93" s="17" t="str">
        <f>IF(I93&gt;0,I93/100,"")</f>
        <v/>
      </c>
      <c r="Y93" s="17" t="str">
        <f>IF(J93&gt;0,J93/100,"")</f>
        <v/>
      </c>
      <c r="Z93" s="17" t="str">
        <f>IF(K93&gt;0,K93/100,"")</f>
        <v/>
      </c>
      <c r="AA93" s="17" t="str">
        <f>IF(L93&gt;0,L93/100,"")</f>
        <v/>
      </c>
      <c r="AB93" s="17" t="str">
        <f>IF(M93&gt;0,M93/100,"")</f>
        <v/>
      </c>
      <c r="AC93" s="17" t="str">
        <f>IF(N93&gt;0,N93/100,"")</f>
        <v/>
      </c>
      <c r="AD93" s="17" t="str">
        <f>IF(O93&gt;0,O93/100,"")</f>
        <v/>
      </c>
      <c r="AE93" s="17" t="str">
        <f>IF(P93&gt;0,P93/100,"")</f>
        <v/>
      </c>
      <c r="AF93" s="17" t="str">
        <f>IF(Q93&gt;0,Q93/100,"")</f>
        <v/>
      </c>
      <c r="AG93" s="17" t="str">
        <f>IF(R93&gt;0,R93/100,"")</f>
        <v/>
      </c>
      <c r="AH93" s="17" t="str">
        <f>IF(S93&gt;0,S93/100,"")</f>
        <v/>
      </c>
      <c r="AI93" s="17" t="str">
        <f>IF(T93&gt;0,T93/100,"")</f>
        <v/>
      </c>
      <c r="AJ93" s="17" t="str">
        <f>IF(U93&gt;0,U93/100,"")</f>
        <v/>
      </c>
      <c r="AK93" s="17" t="str">
        <f>IF(H93&gt;0,CONCATENATE(IF(W93&lt;=12,W93,W93-12),IF(OR(W93&lt;12,W93=24),"am","pm"),"-",IF(X93&lt;=12,X93,X93-12),IF(OR(X93&lt;12,X93=24),"am","pm")),"")</f>
        <v/>
      </c>
      <c r="AL93" s="17" t="str">
        <f>IF(J93&gt;0,CONCATENATE(IF(Y93&lt;=12,Y93,Y93-12),IF(OR(Y93&lt;12,Y93=24),"am","pm"),"-",IF(Z93&lt;=12,Z93,Z93-12),IF(OR(Z93&lt;12,Z93=24),"am","pm")),"")</f>
        <v/>
      </c>
      <c r="AM93" s="17" t="str">
        <f>IF(L93&gt;0,CONCATENATE(IF(AA93&lt;=12,AA93,AA93-12),IF(OR(AA93&lt;12,AA93=24),"am","pm"),"-",IF(AB93&lt;=12,AB93,AB93-12),IF(OR(AB93&lt;12,AB93=24),"am","pm")),"")</f>
        <v/>
      </c>
      <c r="AN93" s="17" t="str">
        <f>IF(N93&gt;0,CONCATENATE(IF(AC93&lt;=12,AC93,AC93-12),IF(OR(AC93&lt;12,AC93=24),"am","pm"),"-",IF(AD93&lt;=12,AD93,AD93-12),IF(OR(AD93&lt;12,AD93=24),"am","pm")),"")</f>
        <v/>
      </c>
      <c r="AO93" s="17" t="str">
        <f>IF(P93&gt;0,CONCATENATE(IF(AE93&lt;=12,AE93,AE93-12),IF(OR(AE93&lt;12,AE93=24),"am","pm"),"-",IF(AF93&lt;=12,AF93,AF93-12),IF(OR(AF93&lt;12,AF93=24),"am","pm")),"")</f>
        <v/>
      </c>
      <c r="AP93" s="17" t="str">
        <f>IF(R93&gt;0,CONCATENATE(IF(AG93&lt;=12,AG93,AG93-12),IF(OR(AG93&lt;12,AG93=24),"am","pm"),"-",IF(AH93&lt;=12,AH93,AH93-12),IF(OR(AH93&lt;12,AH93=24),"am","pm")),"")</f>
        <v/>
      </c>
      <c r="AQ93" s="17" t="str">
        <f>IF(T93&gt;0,CONCATENATE(IF(AI93&lt;=12,AI93,AI93-12),IF(OR(AI93&lt;12,AI93=24),"am","pm"),"-",IF(AJ93&lt;=12,AJ93,AJ93-12),IF(OR(AJ93&lt;12,AJ93=24),"am","pm")),"")</f>
        <v/>
      </c>
      <c r="AR93" s="17" t="s">
        <v>1047</v>
      </c>
      <c r="AV93" s="4" t="s">
        <v>30</v>
      </c>
      <c r="AW93" s="4" t="s">
        <v>30</v>
      </c>
      <c r="AX93" s="16" t="str">
        <f>CONCATENATE("{
    'name': """,B93,""",
    'area': ","""",C93,""",",
"'hours': {
      'sunday-start':","""",H93,"""",", 'sunday-end':","""",I93,"""",", 'monday-start':","""",J93,"""",", 'monday-end':","""",K93,"""",", 'tuesday-start':","""",L93,"""",", 'tuesday-end':","""",M93,""", 'wednesday-start':","""",N93,""", 'wednesday-end':","""",O93,""", 'thursday-start':","""",P93,""", 'thursday-end':","""",Q93,""", 'friday-start':","""",R93,""", 'friday-end':","""",S93,""", 'saturday-start':","""",T93,""", 'saturday-end':","""",U93,"""","},","  'description': ","""",V93,"""",", 'link':","""",AR93,"""",", 'pricing':","""",E93,"""",",   'phone-number': ","""",F93,"""",", 'address': ","""",G93,"""",", 'other-amenities': [","'",AS93,"','",AT93,"','",AU93,"'","]",", 'has-drink':",AV93,", 'has-food':",AW93,"},")</f>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93" s="17" t="str">
        <f>IF(AS93&gt;0,"&lt;img src=@img/outdoor.png@&gt;","")</f>
        <v/>
      </c>
      <c r="AZ93" s="17" t="str">
        <f>IF(AT93&gt;0,"&lt;img src=@img/pets.png@&gt;","")</f>
        <v/>
      </c>
      <c r="BA93" s="17" t="str">
        <f>IF(AU93="hard","&lt;img src=@img/hard.png@&gt;",IF(AU93="medium","&lt;img src=@img/medium.png@&gt;",IF(AU93="easy","&lt;img src=@img/easy.png@&gt;","")))</f>
        <v/>
      </c>
      <c r="BB93" s="17" t="str">
        <f>IF(AV93="true","&lt;img src=@img/drinkicon.png@&gt;","")</f>
        <v/>
      </c>
      <c r="BC93" s="17" t="str">
        <f>IF(AW93="true","&lt;img src=@img/foodicon.png@&gt;","")</f>
        <v/>
      </c>
      <c r="BD93" s="17" t="str">
        <f>CONCATENATE(AY93,AZ93,BA93,BB93,BC93,BK93)</f>
        <v/>
      </c>
      <c r="BE93" s="17" t="str">
        <f>CONCATENATE(IF(AS93&gt;0,"outdoor ",""),IF(AT93&gt;0,"pet ",""),IF(AV93="true","drink ",""),IF(AW93="true","food ",""),AU93," ",E93," ",C93,IF(BJ93=TRUE," kid",""))</f>
        <v xml:space="preserve"> med five</v>
      </c>
      <c r="BF93" s="17" t="str">
        <f>IF(C93="highlands","Highlands",IF(C93="Washington","Washington Park",IF(C93="Downtown","Downtown",IF(C93="city","City Park",IF(C93="Uptown","Uptown",IF(C93="capital","Capital Hill",IF(C93="Ballpark","Ballpark",IF(C93="LoDo","LoDo",IF(C93="ranch","Highlands Ranch",IF(C93="five","Five Points",IF(C93="stapleton","Stapleton",IF(C93="Cherry","Cherry Creek",IF(C93="dtc","DTC",IF(C93="Baker","Baker",IF(C93="Lakewood","Lakewood",IF(C93="Westminster","Westminster",IF(C93="lowery","Lowery",IF(C93="meadows","Park Meadows",IF(C93="larimer","Larimer Square",IF(C93="RiNo","RiNo",IF(C93="aurora","Aurora","")))))))))))))))))))))</f>
        <v>Five Points</v>
      </c>
      <c r="BG93" s="17">
        <v>39.758861000000003</v>
      </c>
      <c r="BH93" s="17">
        <v>-104.98540800000001</v>
      </c>
      <c r="BI93" s="17" t="str">
        <f>CONCATENATE("[",BG93,",",BH93,"],")</f>
        <v>[39.758861,-104.985408],</v>
      </c>
      <c r="BK93" s="17" t="str">
        <f>IF(BJ93&gt;0,"&lt;img src=@img/kidicon.png@&gt;","")</f>
        <v/>
      </c>
    </row>
    <row r="94" spans="2:64" ht="18.75" customHeight="1">
      <c r="B94" t="s">
        <v>895</v>
      </c>
      <c r="C94" t="s">
        <v>862</v>
      </c>
      <c r="E94" s="17" t="s">
        <v>1105</v>
      </c>
      <c r="G94" s="16" t="s">
        <v>896</v>
      </c>
      <c r="W94" s="17" t="str">
        <f>IF(H94&gt;0,H94/100,"")</f>
        <v/>
      </c>
      <c r="X94" s="17" t="str">
        <f>IF(I94&gt;0,I94/100,"")</f>
        <v/>
      </c>
      <c r="Y94" s="17" t="str">
        <f>IF(J94&gt;0,J94/100,"")</f>
        <v/>
      </c>
      <c r="Z94" s="17" t="str">
        <f>IF(K94&gt;0,K94/100,"")</f>
        <v/>
      </c>
      <c r="AA94" s="17" t="str">
        <f>IF(L94&gt;0,L94/100,"")</f>
        <v/>
      </c>
      <c r="AB94" s="17" t="str">
        <f>IF(M94&gt;0,M94/100,"")</f>
        <v/>
      </c>
      <c r="AC94" s="17" t="str">
        <f>IF(N94&gt;0,N94/100,"")</f>
        <v/>
      </c>
      <c r="AD94" s="17" t="str">
        <f>IF(O94&gt;0,O94/100,"")</f>
        <v/>
      </c>
      <c r="AE94" s="17" t="str">
        <f>IF(P94&gt;0,P94/100,"")</f>
        <v/>
      </c>
      <c r="AF94" s="17" t="str">
        <f>IF(Q94&gt;0,Q94/100,"")</f>
        <v/>
      </c>
      <c r="AG94" s="17" t="str">
        <f>IF(R94&gt;0,R94/100,"")</f>
        <v/>
      </c>
      <c r="AH94" s="17" t="str">
        <f>IF(S94&gt;0,S94/100,"")</f>
        <v/>
      </c>
      <c r="AI94" s="17" t="str">
        <f>IF(T94&gt;0,T94/100,"")</f>
        <v/>
      </c>
      <c r="AJ94" s="17" t="str">
        <f>IF(U94&gt;0,U94/100,"")</f>
        <v/>
      </c>
      <c r="AK94" s="17" t="str">
        <f>IF(H94&gt;0,CONCATENATE(IF(W94&lt;=12,W94,W94-12),IF(OR(W94&lt;12,W94=24),"am","pm"),"-",IF(X94&lt;=12,X94,X94-12),IF(OR(X94&lt;12,X94=24),"am","pm")),"")</f>
        <v/>
      </c>
      <c r="AL94" s="17" t="str">
        <f>IF(J94&gt;0,CONCATENATE(IF(Y94&lt;=12,Y94,Y94-12),IF(OR(Y94&lt;12,Y94=24),"am","pm"),"-",IF(Z94&lt;=12,Z94,Z94-12),IF(OR(Z94&lt;12,Z94=24),"am","pm")),"")</f>
        <v/>
      </c>
      <c r="AM94" s="17" t="str">
        <f>IF(L94&gt;0,CONCATENATE(IF(AA94&lt;=12,AA94,AA94-12),IF(OR(AA94&lt;12,AA94=24),"am","pm"),"-",IF(AB94&lt;=12,AB94,AB94-12),IF(OR(AB94&lt;12,AB94=24),"am","pm")),"")</f>
        <v/>
      </c>
      <c r="AN94" s="17" t="str">
        <f>IF(N94&gt;0,CONCATENATE(IF(AC94&lt;=12,AC94,AC94-12),IF(OR(AC94&lt;12,AC94=24),"am","pm"),"-",IF(AD94&lt;=12,AD94,AD94-12),IF(OR(AD94&lt;12,AD94=24),"am","pm")),"")</f>
        <v/>
      </c>
      <c r="AO94" s="17" t="str">
        <f>IF(P94&gt;0,CONCATENATE(IF(AE94&lt;=12,AE94,AE94-12),IF(OR(AE94&lt;12,AE94=24),"am","pm"),"-",IF(AF94&lt;=12,AF94,AF94-12),IF(OR(AF94&lt;12,AF94=24),"am","pm")),"")</f>
        <v/>
      </c>
      <c r="AP94" s="17" t="str">
        <f>IF(R94&gt;0,CONCATENATE(IF(AG94&lt;=12,AG94,AG94-12),IF(OR(AG94&lt;12,AG94=24),"am","pm"),"-",IF(AH94&lt;=12,AH94,AH94-12),IF(OR(AH94&lt;12,AH94=24),"am","pm")),"")</f>
        <v/>
      </c>
      <c r="AQ94" s="17" t="str">
        <f>IF(T94&gt;0,CONCATENATE(IF(AI94&lt;=12,AI94,AI94-12),IF(OR(AI94&lt;12,AI94=24),"am","pm"),"-",IF(AJ94&lt;=12,AJ94,AJ94-12),IF(OR(AJ94&lt;12,AJ94=24),"am","pm")),"")</f>
        <v/>
      </c>
      <c r="AR94" s="22" t="s">
        <v>1012</v>
      </c>
      <c r="AV94" s="4" t="s">
        <v>30</v>
      </c>
      <c r="AW94" s="4" t="s">
        <v>30</v>
      </c>
      <c r="AX94" s="16" t="str">
        <f>CONCATENATE("{
    'name': """,B94,""",
    'area': ","""",C94,""",",
"'hours': {
      'sunday-start':","""",H94,"""",", 'sunday-end':","""",I94,"""",", 'monday-start':","""",J94,"""",", 'monday-end':","""",K94,"""",", 'tuesday-start':","""",L94,"""",", 'tuesday-end':","""",M94,""", 'wednesday-start':","""",N94,""", 'wednesday-end':","""",O94,""", 'thursday-start':","""",P94,""", 'thursday-end':","""",Q94,""", 'friday-start':","""",R94,""", 'friday-end':","""",S94,""", 'saturday-start':","""",T94,""", 'saturday-end':","""",U94,"""","},","  'description': ","""",V94,"""",", 'link':","""",AR94,"""",", 'pricing':","""",E94,"""",",   'phone-number': ","""",F94,"""",", 'address': ","""",G94,"""",", 'other-amenities': [","'",AS94,"','",AT94,"','",AU94,"'","]",", 'has-drink':",AV94,", 'has-food':",AW94,"},")</f>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4" s="17" t="str">
        <f>IF(AS94&gt;0,"&lt;img src=@img/outdoor.png@&gt;","")</f>
        <v/>
      </c>
      <c r="AZ94" s="17" t="str">
        <f>IF(AT94&gt;0,"&lt;img src=@img/pets.png@&gt;","")</f>
        <v/>
      </c>
      <c r="BA94" s="17" t="str">
        <f>IF(AU94="hard","&lt;img src=@img/hard.png@&gt;",IF(AU94="medium","&lt;img src=@img/medium.png@&gt;",IF(AU94="easy","&lt;img src=@img/easy.png@&gt;","")))</f>
        <v/>
      </c>
      <c r="BB94" s="17" t="str">
        <f>IF(AV94="true","&lt;img src=@img/drinkicon.png@&gt;","")</f>
        <v/>
      </c>
      <c r="BC94" s="17" t="str">
        <f>IF(AW94="true","&lt;img src=@img/foodicon.png@&gt;","")</f>
        <v/>
      </c>
      <c r="BD94" s="17" t="str">
        <f>CONCATENATE(AY94,AZ94,BA94,BB94,BC94,BK94)</f>
        <v/>
      </c>
      <c r="BE94" s="17" t="str">
        <f>CONCATENATE(IF(AS94&gt;0,"outdoor ",""),IF(AT94&gt;0,"pet ",""),IF(AV94="true","drink ",""),IF(AW94="true","food ",""),AU94," ",E94," ",C94,IF(BJ94=TRUE," kid",""))</f>
        <v xml:space="preserve"> med aurora</v>
      </c>
      <c r="BF94" s="17" t="str">
        <f>IF(C94="highlands","Highlands",IF(C94="Washington","Washington Park",IF(C94="Downtown","Downtown",IF(C94="city","City Park",IF(C94="Uptown","Uptown",IF(C94="capital","Capital Hill",IF(C94="Ballpark","Ballpark",IF(C94="LoDo","LoDo",IF(C94="ranch","Highlands Ranch",IF(C94="five","Five Points",IF(C94="stapleton","Stapleton",IF(C94="Cherry","Cherry Creek",IF(C94="dtc","DTC",IF(C94="Baker","Baker",IF(C94="Lakewood","Lakewood",IF(C94="Westminster","Westminster",IF(C94="lowery","Lowery",IF(C94="meadows","Park Meadows",IF(C94="larimer","Larimer Square",IF(C94="RiNo","RiNo",IF(C94="aurora","Aurora","")))))))))))))))))))))</f>
        <v>Aurora</v>
      </c>
      <c r="BG94" s="17">
        <v>39.651457999999998</v>
      </c>
      <c r="BH94" s="17">
        <v>-104.771021</v>
      </c>
      <c r="BI94" s="17" t="str">
        <f>CONCATENATE("[",BG94,",",BH94,"],")</f>
        <v>[39.651458,-104.771021],</v>
      </c>
      <c r="BJ94" s="17"/>
      <c r="BK94" s="17" t="str">
        <f>IF(BJ94&gt;0,"&lt;img src=@img/kidicon.png@&gt;","")</f>
        <v/>
      </c>
      <c r="BL94" s="17"/>
    </row>
    <row r="95" spans="2:64" ht="18.75" customHeight="1">
      <c r="B95" t="s">
        <v>88</v>
      </c>
      <c r="C95" t="s">
        <v>858</v>
      </c>
      <c r="E95" s="17" t="s">
        <v>1105</v>
      </c>
      <c r="G95" s="17" t="s">
        <v>496</v>
      </c>
      <c r="H95" t="s">
        <v>452</v>
      </c>
      <c r="I95" t="s">
        <v>447</v>
      </c>
      <c r="J95" t="s">
        <v>452</v>
      </c>
      <c r="K95" t="s">
        <v>447</v>
      </c>
      <c r="L95" t="s">
        <v>452</v>
      </c>
      <c r="M95" t="s">
        <v>447</v>
      </c>
      <c r="N95" t="s">
        <v>452</v>
      </c>
      <c r="O95" t="s">
        <v>447</v>
      </c>
      <c r="P95" t="s">
        <v>452</v>
      </c>
      <c r="Q95" t="s">
        <v>447</v>
      </c>
      <c r="R95" t="s">
        <v>452</v>
      </c>
      <c r="S95" t="s">
        <v>447</v>
      </c>
      <c r="T95" t="s">
        <v>452</v>
      </c>
      <c r="U95" t="s">
        <v>447</v>
      </c>
      <c r="V95" s="8" t="s">
        <v>317</v>
      </c>
      <c r="W95" s="17">
        <f>IF(H95&gt;0,H95/100,"")</f>
        <v>16</v>
      </c>
      <c r="X95" s="17">
        <f>IF(I95&gt;0,I95/100,"")</f>
        <v>18</v>
      </c>
      <c r="Y95" s="17">
        <f>IF(J95&gt;0,J95/100,"")</f>
        <v>16</v>
      </c>
      <c r="Z95" s="17">
        <f>IF(K95&gt;0,K95/100,"")</f>
        <v>18</v>
      </c>
      <c r="AA95" s="17">
        <f>IF(L95&gt;0,L95/100,"")</f>
        <v>16</v>
      </c>
      <c r="AB95" s="17">
        <f>IF(M95&gt;0,M95/100,"")</f>
        <v>18</v>
      </c>
      <c r="AC95" s="17">
        <f>IF(N95&gt;0,N95/100,"")</f>
        <v>16</v>
      </c>
      <c r="AD95" s="17">
        <f>IF(O95&gt;0,O95/100,"")</f>
        <v>18</v>
      </c>
      <c r="AE95" s="17">
        <f>IF(P95&gt;0,P95/100,"")</f>
        <v>16</v>
      </c>
      <c r="AF95" s="17">
        <f>IF(Q95&gt;0,Q95/100,"")</f>
        <v>18</v>
      </c>
      <c r="AG95" s="17">
        <f>IF(R95&gt;0,R95/100,"")</f>
        <v>16</v>
      </c>
      <c r="AH95" s="17">
        <f>IF(S95&gt;0,S95/100,"")</f>
        <v>18</v>
      </c>
      <c r="AI95" s="17">
        <f>IF(T95&gt;0,T95/100,"")</f>
        <v>16</v>
      </c>
      <c r="AJ95" s="17">
        <f>IF(U95&gt;0,U95/100,"")</f>
        <v>18</v>
      </c>
      <c r="AK95" s="17" t="str">
        <f>IF(H95&gt;0,CONCATENATE(IF(W95&lt;=12,W95,W95-12),IF(OR(W95&lt;12,W95=24),"am","pm"),"-",IF(X95&lt;=12,X95,X95-12),IF(OR(X95&lt;12,X95=24),"am","pm")),"")</f>
        <v>4pm-6pm</v>
      </c>
      <c r="AL95" s="17" t="str">
        <f>IF(J95&gt;0,CONCATENATE(IF(Y95&lt;=12,Y95,Y95-12),IF(OR(Y95&lt;12,Y95=24),"am","pm"),"-",IF(Z95&lt;=12,Z95,Z95-12),IF(OR(Z95&lt;12,Z95=24),"am","pm")),"")</f>
        <v>4pm-6pm</v>
      </c>
      <c r="AM95" s="17" t="str">
        <f>IF(L95&gt;0,CONCATENATE(IF(AA95&lt;=12,AA95,AA95-12),IF(OR(AA95&lt;12,AA95=24),"am","pm"),"-",IF(AB95&lt;=12,AB95,AB95-12),IF(OR(AB95&lt;12,AB95=24),"am","pm")),"")</f>
        <v>4pm-6pm</v>
      </c>
      <c r="AN95" s="17" t="str">
        <f>IF(N95&gt;0,CONCATENATE(IF(AC95&lt;=12,AC95,AC95-12),IF(OR(AC95&lt;12,AC95=24),"am","pm"),"-",IF(AD95&lt;=12,AD95,AD95-12),IF(OR(AD95&lt;12,AD95=24),"am","pm")),"")</f>
        <v>4pm-6pm</v>
      </c>
      <c r="AO95" s="17" t="str">
        <f>IF(P95&gt;0,CONCATENATE(IF(AE95&lt;=12,AE95,AE95-12),IF(OR(AE95&lt;12,AE95=24),"am","pm"),"-",IF(AF95&lt;=12,AF95,AF95-12),IF(OR(AF95&lt;12,AF95=24),"am","pm")),"")</f>
        <v>4pm-6pm</v>
      </c>
      <c r="AP95" s="17" t="str">
        <f>IF(R95&gt;0,CONCATENATE(IF(AG95&lt;=12,AG95,AG95-12),IF(OR(AG95&lt;12,AG95=24),"am","pm"),"-",IF(AH95&lt;=12,AH95,AH95-12),IF(OR(AH95&lt;12,AH95=24),"am","pm")),"")</f>
        <v>4pm-6pm</v>
      </c>
      <c r="AQ95" s="17" t="str">
        <f>IF(T95&gt;0,CONCATENATE(IF(AI95&lt;=12,AI95,AI95-12),IF(OR(AI95&lt;12,AI95=24),"am","pm"),"-",IF(AJ95&lt;=12,AJ95,AJ95-12),IF(OR(AJ95&lt;12,AJ95=24),"am","pm")),"")</f>
        <v>4pm-6pm</v>
      </c>
      <c r="AR95" s="17" t="s">
        <v>688</v>
      </c>
      <c r="AS95" t="s">
        <v>442</v>
      </c>
      <c r="AT95" t="s">
        <v>443</v>
      </c>
      <c r="AV95" s="4" t="s">
        <v>29</v>
      </c>
      <c r="AW95" s="4" t="s">
        <v>29</v>
      </c>
      <c r="AX95" s="16" t="str">
        <f>CONCATENATE("{
    'name': """,B95,""",
    'area': ","""",C95,""",",
"'hours': {
      'sunday-start':","""",H95,"""",", 'sunday-end':","""",I95,"""",", 'monday-start':","""",J95,"""",", 'monday-end':","""",K95,"""",", 'tuesday-start':","""",L95,"""",", 'tuesday-end':","""",M95,""", 'wednesday-start':","""",N95,""", 'wednesday-end':","""",O95,""", 'thursday-start':","""",P95,""", 'thursday-end':","""",Q95,""", 'friday-start':","""",R95,""", 'friday-end':","""",S95,""", 'saturday-start':","""",T95,""", 'saturday-end':","""",U95,"""","},","  'description': ","""",V95,"""",", 'link':","""",AR95,"""",", 'pricing':","""",E95,"""",",   'phone-number': ","""",F95,"""",", 'address': ","""",G95,"""",", 'other-amenities': [","'",AS95,"','",AT95,"','",AU95,"'","]",", 'has-drink':",AV95,", 'has-food':",AW95,"},")</f>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5" s="17" t="str">
        <f>IF(AS95&gt;0,"&lt;img src=@img/outdoor.png@&gt;","")</f>
        <v>&lt;img src=@img/outdoor.png@&gt;</v>
      </c>
      <c r="AZ95" s="17" t="str">
        <f>IF(AT95&gt;0,"&lt;img src=@img/pets.png@&gt;","")</f>
        <v>&lt;img src=@img/pets.png@&gt;</v>
      </c>
      <c r="BA95" s="17" t="str">
        <f>IF(AU95="hard","&lt;img src=@img/hard.png@&gt;",IF(AU95="medium","&lt;img src=@img/medium.png@&gt;",IF(AU95="easy","&lt;img src=@img/easy.png@&gt;","")))</f>
        <v/>
      </c>
      <c r="BB95" s="17" t="str">
        <f>IF(AV95="true","&lt;img src=@img/drinkicon.png@&gt;","")</f>
        <v>&lt;img src=@img/drinkicon.png@&gt;</v>
      </c>
      <c r="BC95" s="17" t="str">
        <f>IF(AW95="true","&lt;img src=@img/foodicon.png@&gt;","")</f>
        <v>&lt;img src=@img/foodicon.png@&gt;</v>
      </c>
      <c r="BD95" s="17" t="str">
        <f>CONCATENATE(AY95,AZ95,BA95,BB95,BC95,BK95)</f>
        <v>&lt;img src=@img/outdoor.png@&gt;&lt;img src=@img/pets.png@&gt;&lt;img src=@img/drinkicon.png@&gt;&lt;img src=@img/foodicon.png@&gt;</v>
      </c>
      <c r="BE95" s="17" t="str">
        <f>CONCATENATE(IF(AS95&gt;0,"outdoor ",""),IF(AT95&gt;0,"pet ",""),IF(AV95="true","drink ",""),IF(AW95="true","food ",""),AU95," ",E95," ",C95,IF(BJ95=TRUE," kid",""))</f>
        <v>outdoor pet drink food  med highlands</v>
      </c>
      <c r="BF95" s="17" t="str">
        <f>IF(C95="highlands","Highlands",IF(C95="Washington","Washington Park",IF(C95="Downtown","Downtown",IF(C95="city","City Park",IF(C95="Uptown","Uptown",IF(C95="capital","Capital Hill",IF(C95="Ballpark","Ballpark",IF(C95="LoDo","LoDo",IF(C95="ranch","Highlands Ranch",IF(C95="five","Five Points",IF(C95="stapleton","Stapleton",IF(C95="Cherry","Cherry Creek",IF(C95="dtc","DTC",IF(C95="Baker","Baker",IF(C95="Lakewood","Lakewood",IF(C95="Westminster","Westminster",IF(C95="lowery","Lowery",IF(C95="meadows","Park Meadows",IF(C95="larimer","Larimer Square",IF(C95="RiNo","RiNo",IF(C95="aurora","Aurora","")))))))))))))))))))))</f>
        <v>Highlands</v>
      </c>
      <c r="BG95" s="17">
        <v>39.757776</v>
      </c>
      <c r="BH95" s="17">
        <v>-105.01134</v>
      </c>
      <c r="BI95" s="17" t="str">
        <f>CONCATENATE("[",BG95,",",BH95,"],")</f>
        <v>[39.757776,-105.01134],</v>
      </c>
      <c r="BJ95" s="17"/>
      <c r="BK95" s="17" t="str">
        <f>IF(BJ95&gt;0,"&lt;img src=@img/kidicon.png@&gt;","")</f>
        <v/>
      </c>
      <c r="BL95" s="7"/>
    </row>
    <row r="96" spans="2:64" ht="18.75" customHeight="1">
      <c r="B96" t="s">
        <v>192</v>
      </c>
      <c r="C96" t="s">
        <v>309</v>
      </c>
      <c r="E96" s="17" t="s">
        <v>1106</v>
      </c>
      <c r="G96" s="17" t="s">
        <v>599</v>
      </c>
      <c r="L96" t="s">
        <v>445</v>
      </c>
      <c r="M96" t="s">
        <v>447</v>
      </c>
      <c r="N96" t="s">
        <v>445</v>
      </c>
      <c r="O96" t="s">
        <v>447</v>
      </c>
      <c r="P96" t="s">
        <v>445</v>
      </c>
      <c r="Q96" t="s">
        <v>447</v>
      </c>
      <c r="R96" t="s">
        <v>445</v>
      </c>
      <c r="S96" t="s">
        <v>447</v>
      </c>
      <c r="V96" s="8" t="s">
        <v>395</v>
      </c>
      <c r="W96" s="17" t="str">
        <f>IF(H96&gt;0,H96/100,"")</f>
        <v/>
      </c>
      <c r="X96" s="17" t="str">
        <f>IF(I96&gt;0,I96/100,"")</f>
        <v/>
      </c>
      <c r="Y96" s="17" t="str">
        <f>IF(J96&gt;0,J96/100,"")</f>
        <v/>
      </c>
      <c r="Z96" s="17" t="str">
        <f>IF(K96&gt;0,K96/100,"")</f>
        <v/>
      </c>
      <c r="AA96" s="17">
        <f>IF(L96&gt;0,L96/100,"")</f>
        <v>15</v>
      </c>
      <c r="AB96" s="17">
        <f>IF(M96&gt;0,M96/100,"")</f>
        <v>18</v>
      </c>
      <c r="AC96" s="17">
        <f>IF(N96&gt;0,N96/100,"")</f>
        <v>15</v>
      </c>
      <c r="AD96" s="17">
        <f>IF(O96&gt;0,O96/100,"")</f>
        <v>18</v>
      </c>
      <c r="AE96" s="17">
        <f>IF(P96&gt;0,P96/100,"")</f>
        <v>15</v>
      </c>
      <c r="AF96" s="17">
        <f>IF(Q96&gt;0,Q96/100,"")</f>
        <v>18</v>
      </c>
      <c r="AG96" s="17">
        <f>IF(R96&gt;0,R96/100,"")</f>
        <v>15</v>
      </c>
      <c r="AH96" s="17">
        <f>IF(S96&gt;0,S96/100,"")</f>
        <v>18</v>
      </c>
      <c r="AI96" s="17" t="str">
        <f>IF(T96&gt;0,T96/100,"")</f>
        <v/>
      </c>
      <c r="AJ96" s="17" t="str">
        <f>IF(U96&gt;0,U96/100,"")</f>
        <v/>
      </c>
      <c r="AK96" s="17" t="str">
        <f>IF(H96&gt;0,CONCATENATE(IF(W96&lt;=12,W96,W96-12),IF(OR(W96&lt;12,W96=24),"am","pm"),"-",IF(X96&lt;=12,X96,X96-12),IF(OR(X96&lt;12,X96=24),"am","pm")),"")</f>
        <v/>
      </c>
      <c r="AL96" s="17" t="str">
        <f>IF(J96&gt;0,CONCATENATE(IF(Y96&lt;=12,Y96,Y96-12),IF(OR(Y96&lt;12,Y96=24),"am","pm"),"-",IF(Z96&lt;=12,Z96,Z96-12),IF(OR(Z96&lt;12,Z96=24),"am","pm")),"")</f>
        <v/>
      </c>
      <c r="AM96" s="17" t="str">
        <f>IF(L96&gt;0,CONCATENATE(IF(AA96&lt;=12,AA96,AA96-12),IF(OR(AA96&lt;12,AA96=24),"am","pm"),"-",IF(AB96&lt;=12,AB96,AB96-12),IF(OR(AB96&lt;12,AB96=24),"am","pm")),"")</f>
        <v>3pm-6pm</v>
      </c>
      <c r="AN96" s="17" t="str">
        <f>IF(N96&gt;0,CONCATENATE(IF(AC96&lt;=12,AC96,AC96-12),IF(OR(AC96&lt;12,AC96=24),"am","pm"),"-",IF(AD96&lt;=12,AD96,AD96-12),IF(OR(AD96&lt;12,AD96=24),"am","pm")),"")</f>
        <v>3pm-6pm</v>
      </c>
      <c r="AO96" s="17" t="str">
        <f>IF(P96&gt;0,CONCATENATE(IF(AE96&lt;=12,AE96,AE96-12),IF(OR(AE96&lt;12,AE96=24),"am","pm"),"-",IF(AF96&lt;=12,AF96,AF96-12),IF(OR(AF96&lt;12,AF96=24),"am","pm")),"")</f>
        <v>3pm-6pm</v>
      </c>
      <c r="AP96" s="17" t="str">
        <f>IF(R96&gt;0,CONCATENATE(IF(AG96&lt;=12,AG96,AG96-12),IF(OR(AG96&lt;12,AG96=24),"am","pm"),"-",IF(AH96&lt;=12,AH96,AH96-12),IF(OR(AH96&lt;12,AH96=24),"am","pm")),"")</f>
        <v>3pm-6pm</v>
      </c>
      <c r="AQ96" s="17" t="str">
        <f>IF(T96&gt;0,CONCATENATE(IF(AI96&lt;=12,AI96,AI96-12),IF(OR(AI96&lt;12,AI96=24),"am","pm"),"-",IF(AJ96&lt;=12,AJ96,AJ96-12),IF(OR(AJ96&lt;12,AJ96=24),"am","pm")),"")</f>
        <v/>
      </c>
      <c r="AR96" s="1" t="s">
        <v>786</v>
      </c>
      <c r="AV96" s="4" t="s">
        <v>29</v>
      </c>
      <c r="AW96" s="4" t="s">
        <v>29</v>
      </c>
      <c r="AX96" s="16" t="str">
        <f>CONCATENATE("{
    'name': """,B96,""",
    'area': ","""",C96,""",",
"'hours': {
      'sunday-start':","""",H96,"""",", 'sunday-end':","""",I96,"""",", 'monday-start':","""",J96,"""",", 'monday-end':","""",K96,"""",", 'tuesday-start':","""",L96,"""",", 'tuesday-end':","""",M96,""", 'wednesday-start':","""",N96,""", 'wednesday-end':","""",O96,""", 'thursday-start':","""",P96,""", 'thursday-end':","""",Q96,""", 'friday-start':","""",R96,""", 'friday-end':","""",S96,""", 'saturday-start':","""",T96,""", 'saturday-end':","""",U96,"""","},","  'description': ","""",V96,"""",", 'link':","""",AR96,"""",", 'pricing':","""",E96,"""",",   'phone-number': ","""",F96,"""",", 'address': ","""",G96,"""",", 'other-amenities': [","'",AS96,"','",AT96,"','",AU96,"'","]",", 'has-drink':",AV96,", 'has-food':",AW96,"},")</f>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6" s="17" t="str">
        <f>IF(AS96&gt;0,"&lt;img src=@img/outdoor.png@&gt;","")</f>
        <v/>
      </c>
      <c r="AZ96" s="17" t="str">
        <f>IF(AT96&gt;0,"&lt;img src=@img/pets.png@&gt;","")</f>
        <v/>
      </c>
      <c r="BA96" s="17" t="str">
        <f>IF(AU96="hard","&lt;img src=@img/hard.png@&gt;",IF(AU96="medium","&lt;img src=@img/medium.png@&gt;",IF(AU96="easy","&lt;img src=@img/easy.png@&gt;","")))</f>
        <v/>
      </c>
      <c r="BB96" s="17" t="str">
        <f>IF(AV96="true","&lt;img src=@img/drinkicon.png@&gt;","")</f>
        <v>&lt;img src=@img/drinkicon.png@&gt;</v>
      </c>
      <c r="BC96" s="17" t="str">
        <f>IF(AW96="true","&lt;img src=@img/foodicon.png@&gt;","")</f>
        <v>&lt;img src=@img/foodicon.png@&gt;</v>
      </c>
      <c r="BD96" s="17" t="str">
        <f>CONCATENATE(AY96,AZ96,BA96,BB96,BC96,BK96)</f>
        <v>&lt;img src=@img/drinkicon.png@&gt;&lt;img src=@img/foodicon.png@&gt;</v>
      </c>
      <c r="BE96" s="17" t="str">
        <f>CONCATENATE(IF(AS96&gt;0,"outdoor ",""),IF(AT96&gt;0,"pet ",""),IF(AV96="true","drink ",""),IF(AW96="true","food ",""),AU96," ",E96," ",C96,IF(BJ96=TRUE," kid",""))</f>
        <v>drink food  high Downtown</v>
      </c>
      <c r="BF96" s="17" t="str">
        <f>IF(C96="highlands","Highlands",IF(C96="Washington","Washington Park",IF(C96="Downtown","Downtown",IF(C96="city","City Park",IF(C96="Uptown","Uptown",IF(C96="capital","Capital Hill",IF(C96="Ballpark","Ballpark",IF(C96="LoDo","LoDo",IF(C96="ranch","Highlands Ranch",IF(C96="five","Five Points",IF(C96="stapleton","Stapleton",IF(C96="Cherry","Cherry Creek",IF(C96="dtc","DTC",IF(C96="Baker","Baker",IF(C96="Lakewood","Lakewood",IF(C96="Westminster","Westminster",IF(C96="lowery","Lowery",IF(C96="meadows","Park Meadows",IF(C96="larimer","Larimer Square",IF(C96="RiNo","RiNo",IF(C96="aurora","Aurora","")))))))))))))))))))))</f>
        <v>Downtown</v>
      </c>
      <c r="BG96" s="17">
        <v>39.746867999999999</v>
      </c>
      <c r="BH96" s="17">
        <v>-104.991186</v>
      </c>
      <c r="BI96" s="17" t="str">
        <f>CONCATENATE("[",BG96,",",BH96,"],")</f>
        <v>[39.746868,-104.991186],</v>
      </c>
      <c r="BJ96" s="17"/>
      <c r="BK96" s="17" t="str">
        <f>IF(BJ96&gt;0,"&lt;img src=@img/kidicon.png@&gt;","")</f>
        <v/>
      </c>
      <c r="BL96" s="7"/>
    </row>
    <row r="97" spans="2:64" ht="18.75" customHeight="1">
      <c r="B97" t="s">
        <v>89</v>
      </c>
      <c r="C97" t="s">
        <v>310</v>
      </c>
      <c r="E97" s="17" t="s">
        <v>1105</v>
      </c>
      <c r="G97" s="17" t="s">
        <v>497</v>
      </c>
      <c r="H97" t="s">
        <v>445</v>
      </c>
      <c r="I97" t="s">
        <v>448</v>
      </c>
      <c r="J97" t="s">
        <v>445</v>
      </c>
      <c r="K97" t="s">
        <v>448</v>
      </c>
      <c r="L97" t="s">
        <v>445</v>
      </c>
      <c r="M97" t="s">
        <v>448</v>
      </c>
      <c r="N97" t="s">
        <v>445</v>
      </c>
      <c r="O97" t="s">
        <v>448</v>
      </c>
      <c r="P97" t="s">
        <v>445</v>
      </c>
      <c r="Q97" t="s">
        <v>448</v>
      </c>
      <c r="R97" t="s">
        <v>445</v>
      </c>
      <c r="S97" t="s">
        <v>448</v>
      </c>
      <c r="T97" t="s">
        <v>445</v>
      </c>
      <c r="U97" t="s">
        <v>448</v>
      </c>
      <c r="V97" s="8" t="s">
        <v>324</v>
      </c>
      <c r="W97" s="17">
        <f>IF(H97&gt;0,H97/100,"")</f>
        <v>15</v>
      </c>
      <c r="X97" s="17">
        <f>IF(I97&gt;0,I97/100,"")</f>
        <v>19</v>
      </c>
      <c r="Y97" s="17">
        <f>IF(J97&gt;0,J97/100,"")</f>
        <v>15</v>
      </c>
      <c r="Z97" s="17">
        <f>IF(K97&gt;0,K97/100,"")</f>
        <v>19</v>
      </c>
      <c r="AA97" s="17">
        <f>IF(L97&gt;0,L97/100,"")</f>
        <v>15</v>
      </c>
      <c r="AB97" s="17">
        <f>IF(M97&gt;0,M97/100,"")</f>
        <v>19</v>
      </c>
      <c r="AC97" s="17">
        <f>IF(N97&gt;0,N97/100,"")</f>
        <v>15</v>
      </c>
      <c r="AD97" s="17">
        <f>IF(O97&gt;0,O97/100,"")</f>
        <v>19</v>
      </c>
      <c r="AE97" s="17">
        <f>IF(P97&gt;0,P97/100,"")</f>
        <v>15</v>
      </c>
      <c r="AF97" s="17">
        <f>IF(Q97&gt;0,Q97/100,"")</f>
        <v>19</v>
      </c>
      <c r="AG97" s="17">
        <f>IF(R97&gt;0,R97/100,"")</f>
        <v>15</v>
      </c>
      <c r="AH97" s="17">
        <f>IF(S97&gt;0,S97/100,"")</f>
        <v>19</v>
      </c>
      <c r="AI97" s="17">
        <f>IF(T97&gt;0,T97/100,"")</f>
        <v>15</v>
      </c>
      <c r="AJ97" s="17">
        <f>IF(U97&gt;0,U97/100,"")</f>
        <v>19</v>
      </c>
      <c r="AK97" s="17" t="str">
        <f>IF(H97&gt;0,CONCATENATE(IF(W97&lt;=12,W97,W97-12),IF(OR(W97&lt;12,W97=24),"am","pm"),"-",IF(X97&lt;=12,X97,X97-12),IF(OR(X97&lt;12,X97=24),"am","pm")),"")</f>
        <v>3pm-7pm</v>
      </c>
      <c r="AL97" s="17" t="str">
        <f>IF(J97&gt;0,CONCATENATE(IF(Y97&lt;=12,Y97,Y97-12),IF(OR(Y97&lt;12,Y97=24),"am","pm"),"-",IF(Z97&lt;=12,Z97,Z97-12),IF(OR(Z97&lt;12,Z97=24),"am","pm")),"")</f>
        <v>3pm-7pm</v>
      </c>
      <c r="AM97" s="17" t="str">
        <f>IF(L97&gt;0,CONCATENATE(IF(AA97&lt;=12,AA97,AA97-12),IF(OR(AA97&lt;12,AA97=24),"am","pm"),"-",IF(AB97&lt;=12,AB97,AB97-12),IF(OR(AB97&lt;12,AB97=24),"am","pm")),"")</f>
        <v>3pm-7pm</v>
      </c>
      <c r="AN97" s="17" t="str">
        <f>IF(N97&gt;0,CONCATENATE(IF(AC97&lt;=12,AC97,AC97-12),IF(OR(AC97&lt;12,AC97=24),"am","pm"),"-",IF(AD97&lt;=12,AD97,AD97-12),IF(OR(AD97&lt;12,AD97=24),"am","pm")),"")</f>
        <v>3pm-7pm</v>
      </c>
      <c r="AO97" s="17" t="str">
        <f>IF(P97&gt;0,CONCATENATE(IF(AE97&lt;=12,AE97,AE97-12),IF(OR(AE97&lt;12,AE97=24),"am","pm"),"-",IF(AF97&lt;=12,AF97,AF97-12),IF(OR(AF97&lt;12,AF97=24),"am","pm")),"")</f>
        <v>3pm-7pm</v>
      </c>
      <c r="AP97" s="17" t="str">
        <f>IF(R97&gt;0,CONCATENATE(IF(AG97&lt;=12,AG97,AG97-12),IF(OR(AG97&lt;12,AG97=24),"am","pm"),"-",IF(AH97&lt;=12,AH97,AH97-12),IF(OR(AH97&lt;12,AH97=24),"am","pm")),"")</f>
        <v>3pm-7pm</v>
      </c>
      <c r="AQ97" s="17" t="str">
        <f>IF(T97&gt;0,CONCATENATE(IF(AI97&lt;=12,AI97,AI97-12),IF(OR(AI97&lt;12,AI97=24),"am","pm"),"-",IF(AJ97&lt;=12,AJ97,AJ97-12),IF(OR(AJ97&lt;12,AJ97=24),"am","pm")),"")</f>
        <v>3pm-7pm</v>
      </c>
      <c r="AR97" s="2" t="s">
        <v>689</v>
      </c>
      <c r="AV97" s="4" t="s">
        <v>29</v>
      </c>
      <c r="AW97" s="4" t="s">
        <v>29</v>
      </c>
      <c r="AX97" s="16" t="str">
        <f>CONCATENATE("{
    'name': """,B97,""",
    'area': ","""",C97,""",",
"'hours': {
      'sunday-start':","""",H97,"""",", 'sunday-end':","""",I97,"""",", 'monday-start':","""",J97,"""",", 'monday-end':","""",K97,"""",", 'tuesday-start':","""",L97,"""",", 'tuesday-end':","""",M97,""", 'wednesday-start':","""",N97,""", 'wednesday-end':","""",O97,""", 'thursday-start':","""",P97,""", 'thursday-end':","""",Q97,""", 'friday-start':","""",R97,""", 'friday-end':","""",S97,""", 'saturday-start':","""",T97,""", 'saturday-end':","""",U97,"""","},","  'description': ","""",V97,"""",", 'link':","""",AR97,"""",", 'pricing':","""",E97,"""",",   'phone-number': ","""",F97,"""",", 'address': ","""",G97,"""",", 'other-amenities': [","'",AS97,"','",AT97,"','",AU97,"'","]",", 'has-drink':",AV97,", 'has-food':",AW97,"},")</f>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7" s="17" t="str">
        <f>IF(AS97&gt;0,"&lt;img src=@img/outdoor.png@&gt;","")</f>
        <v/>
      </c>
      <c r="AZ97" s="17" t="str">
        <f>IF(AT97&gt;0,"&lt;img src=@img/pets.png@&gt;","")</f>
        <v/>
      </c>
      <c r="BA97" s="17" t="str">
        <f>IF(AU97="hard","&lt;img src=@img/hard.png@&gt;",IF(AU97="medium","&lt;img src=@img/medium.png@&gt;",IF(AU97="easy","&lt;img src=@img/easy.png@&gt;","")))</f>
        <v/>
      </c>
      <c r="BB97" s="17" t="str">
        <f>IF(AV97="true","&lt;img src=@img/drinkicon.png@&gt;","")</f>
        <v>&lt;img src=@img/drinkicon.png@&gt;</v>
      </c>
      <c r="BC97" s="17" t="str">
        <f>IF(AW97="true","&lt;img src=@img/foodicon.png@&gt;","")</f>
        <v>&lt;img src=@img/foodicon.png@&gt;</v>
      </c>
      <c r="BD97" s="17" t="str">
        <f>CONCATENATE(AY97,AZ97,BA97,BB97,BC97,BK97)</f>
        <v>&lt;img src=@img/drinkicon.png@&gt;&lt;img src=@img/foodicon.png@&gt;</v>
      </c>
      <c r="BE97" s="17" t="str">
        <f>CONCATENATE(IF(AS97&gt;0,"outdoor ",""),IF(AT97&gt;0,"pet ",""),IF(AV97="true","drink ",""),IF(AW97="true","food ",""),AU97," ",E97," ",C97,IF(BJ97=TRUE," kid",""))</f>
        <v>drink food  med LoDo</v>
      </c>
      <c r="BF97" s="17" t="str">
        <f>IF(C97="highlands","Highlands",IF(C97="Washington","Washington Park",IF(C97="Downtown","Downtown",IF(C97="city","City Park",IF(C97="Uptown","Uptown",IF(C97="capital","Capital Hill",IF(C97="Ballpark","Ballpark",IF(C97="LoDo","LoDo",IF(C97="ranch","Highlands Ranch",IF(C97="five","Five Points",IF(C97="stapleton","Stapleton",IF(C97="Cherry","Cherry Creek",IF(C97="dtc","DTC",IF(C97="Baker","Baker",IF(C97="Lakewood","Lakewood",IF(C97="Westminster","Westminster",IF(C97="lowery","Lowery",IF(C97="meadows","Park Meadows",IF(C97="larimer","Larimer Square",IF(C97="RiNo","RiNo",IF(C97="aurora","Aurora","")))))))))))))))))))))</f>
        <v>LoDo</v>
      </c>
      <c r="BG97" s="17">
        <v>39.749901999999999</v>
      </c>
      <c r="BH97" s="17">
        <v>-104.999539</v>
      </c>
      <c r="BI97" s="17" t="str">
        <f>CONCATENATE("[",BG97,",",BH97,"],")</f>
        <v>[39.749902,-104.999539],</v>
      </c>
      <c r="BJ97" s="17"/>
      <c r="BK97" s="17" t="str">
        <f>IF(BJ97&gt;0,"&lt;img src=@img/kidicon.png@&gt;","")</f>
        <v/>
      </c>
      <c r="BL97" s="7"/>
    </row>
    <row r="98" spans="2:64" s="8" customFormat="1" ht="18.75" customHeight="1">
      <c r="B98" s="17" t="s">
        <v>193</v>
      </c>
      <c r="C98" s="17" t="s">
        <v>858</v>
      </c>
      <c r="D98" s="17"/>
      <c r="E98" s="17" t="s">
        <v>1105</v>
      </c>
      <c r="F98" s="17"/>
      <c r="G98" s="17" t="s">
        <v>600</v>
      </c>
      <c r="H98" s="17"/>
      <c r="I98" s="17"/>
      <c r="J98" s="17" t="s">
        <v>445</v>
      </c>
      <c r="K98" s="17" t="s">
        <v>447</v>
      </c>
      <c r="L98" s="17" t="s">
        <v>445</v>
      </c>
      <c r="M98" s="17" t="s">
        <v>447</v>
      </c>
      <c r="N98" s="17" t="s">
        <v>445</v>
      </c>
      <c r="O98" s="17" t="s">
        <v>447</v>
      </c>
      <c r="P98" s="17" t="s">
        <v>445</v>
      </c>
      <c r="Q98" s="17" t="s">
        <v>447</v>
      </c>
      <c r="R98" s="17" t="s">
        <v>445</v>
      </c>
      <c r="S98" s="17" t="s">
        <v>447</v>
      </c>
      <c r="T98" s="17"/>
      <c r="U98" s="17"/>
      <c r="V98" s="17" t="s">
        <v>1120</v>
      </c>
      <c r="W98" s="17" t="str">
        <f>IF(H98&gt;0,H98/100,"")</f>
        <v/>
      </c>
      <c r="X98" s="17" t="str">
        <f>IF(I98&gt;0,I98/100,"")</f>
        <v/>
      </c>
      <c r="Y98" s="17">
        <f>IF(J98&gt;0,J98/100,"")</f>
        <v>15</v>
      </c>
      <c r="Z98" s="17">
        <f>IF(K98&gt;0,K98/100,"")</f>
        <v>18</v>
      </c>
      <c r="AA98" s="17">
        <f>IF(L98&gt;0,L98/100,"")</f>
        <v>15</v>
      </c>
      <c r="AB98" s="17">
        <f>IF(M98&gt;0,M98/100,"")</f>
        <v>18</v>
      </c>
      <c r="AC98" s="17">
        <f>IF(N98&gt;0,N98/100,"")</f>
        <v>15</v>
      </c>
      <c r="AD98" s="17">
        <f>IF(O98&gt;0,O98/100,"")</f>
        <v>18</v>
      </c>
      <c r="AE98" s="17">
        <f>IF(P98&gt;0,P98/100,"")</f>
        <v>15</v>
      </c>
      <c r="AF98" s="17">
        <f>IF(Q98&gt;0,Q98/100,"")</f>
        <v>18</v>
      </c>
      <c r="AG98" s="17">
        <f>IF(R98&gt;0,R98/100,"")</f>
        <v>15</v>
      </c>
      <c r="AH98" s="17">
        <f>IF(S98&gt;0,S98/100,"")</f>
        <v>18</v>
      </c>
      <c r="AI98" s="17" t="str">
        <f>IF(T98&gt;0,T98/100,"")</f>
        <v/>
      </c>
      <c r="AJ98" s="17" t="str">
        <f>IF(U98&gt;0,U98/100,"")</f>
        <v/>
      </c>
      <c r="AK98" s="17" t="str">
        <f>IF(H98&gt;0,CONCATENATE(IF(W98&lt;=12,W98,W98-12),IF(OR(W98&lt;12,W98=24),"am","pm"),"-",IF(X98&lt;=12,X98,X98-12),IF(OR(X98&lt;12,X98=24),"am","pm")),"")</f>
        <v/>
      </c>
      <c r="AL98" s="17" t="str">
        <f>IF(J98&gt;0,CONCATENATE(IF(Y98&lt;=12,Y98,Y98-12),IF(OR(Y98&lt;12,Y98=24),"am","pm"),"-",IF(Z98&lt;=12,Z98,Z98-12),IF(OR(Z98&lt;12,Z98=24),"am","pm")),"")</f>
        <v>3pm-6pm</v>
      </c>
      <c r="AM98" s="17" t="str">
        <f>IF(L98&gt;0,CONCATENATE(IF(AA98&lt;=12,AA98,AA98-12),IF(OR(AA98&lt;12,AA98=24),"am","pm"),"-",IF(AB98&lt;=12,AB98,AB98-12),IF(OR(AB98&lt;12,AB98=24),"am","pm")),"")</f>
        <v>3pm-6pm</v>
      </c>
      <c r="AN98" s="17" t="str">
        <f>IF(N98&gt;0,CONCATENATE(IF(AC98&lt;=12,AC98,AC98-12),IF(OR(AC98&lt;12,AC98=24),"am","pm"),"-",IF(AD98&lt;=12,AD98,AD98-12),IF(OR(AD98&lt;12,AD98=24),"am","pm")),"")</f>
        <v>3pm-6pm</v>
      </c>
      <c r="AO98" s="17" t="str">
        <f>IF(P98&gt;0,CONCATENATE(IF(AE98&lt;=12,AE98,AE98-12),IF(OR(AE98&lt;12,AE98=24),"am","pm"),"-",IF(AF98&lt;=12,AF98,AF98-12),IF(OR(AF98&lt;12,AF98=24),"am","pm")),"")</f>
        <v>3pm-6pm</v>
      </c>
      <c r="AP98" s="17" t="str">
        <f>IF(R98&gt;0,CONCATENATE(IF(AG98&lt;=12,AG98,AG98-12),IF(OR(AG98&lt;12,AG98=24),"am","pm"),"-",IF(AH98&lt;=12,AH98,AH98-12),IF(OR(AH98&lt;12,AH98=24),"am","pm")),"")</f>
        <v>3pm-6pm</v>
      </c>
      <c r="AQ98" s="17" t="str">
        <f>IF(T98&gt;0,CONCATENATE(IF(AI98&lt;=12,AI98,AI98-12),IF(OR(AI98&lt;12,AI98=24),"am","pm"),"-",IF(AJ98&lt;=12,AJ98,AJ98-12),IF(OR(AJ98&lt;12,AJ98=24),"am","pm")),"")</f>
        <v/>
      </c>
      <c r="AR98" s="18" t="s">
        <v>787</v>
      </c>
      <c r="AS98" s="17"/>
      <c r="AT98" s="17"/>
      <c r="AU98" s="17"/>
      <c r="AV98" s="17" t="s">
        <v>29</v>
      </c>
      <c r="AW98" s="17" t="s">
        <v>29</v>
      </c>
      <c r="AX98" s="16" t="str">
        <f>CONCATENATE("{
    'name': """,B98,""",
    'area': ","""",C98,""",",
"'hours': {
      'sunday-start':","""",H98,"""",", 'sunday-end':","""",I98,"""",", 'monday-start':","""",J98,"""",", 'monday-end':","""",K98,"""",", 'tuesday-start':","""",L98,"""",", 'tuesday-end':","""",M98,""", 'wednesday-start':","""",N98,""", 'wednesday-end':","""",O98,""", 'thursday-start':","""",P98,""", 'thursday-end':","""",Q98,""", 'friday-start':","""",R98,""", 'friday-end':","""",S98,""", 'saturday-start':","""",T98,""", 'saturday-end':","""",U98,"""","},","  'description': ","""",V98,"""",", 'link':","""",AR98,"""",", 'pricing':","""",E98,"""",",   'phone-number': ","""",F98,"""",", 'address': ","""",G98,"""",", 'other-amenities': [","'",AS98,"','",AT98,"','",AU98,"'","]",", 'has-drink':",AV98,", 'has-food':",AW98,"},")</f>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8" s="17" t="str">
        <f>IF(AS98&gt;0,"&lt;img src=@img/outdoor.png@&gt;","")</f>
        <v/>
      </c>
      <c r="AZ98" s="17" t="str">
        <f>IF(AT98&gt;0,"&lt;img src=@img/pets.png@&gt;","")</f>
        <v/>
      </c>
      <c r="BA98" s="17" t="str">
        <f>IF(AU98="hard","&lt;img src=@img/hard.png@&gt;",IF(AU98="medium","&lt;img src=@img/medium.png@&gt;",IF(AU98="easy","&lt;img src=@img/easy.png@&gt;","")))</f>
        <v/>
      </c>
      <c r="BB98" s="17" t="str">
        <f>IF(AV98="true","&lt;img src=@img/drinkicon.png@&gt;","")</f>
        <v>&lt;img src=@img/drinkicon.png@&gt;</v>
      </c>
      <c r="BC98" s="17" t="str">
        <f>IF(AW98="true","&lt;img src=@img/foodicon.png@&gt;","")</f>
        <v>&lt;img src=@img/foodicon.png@&gt;</v>
      </c>
      <c r="BD98" s="17" t="str">
        <f>CONCATENATE(AY98,AZ98,BA98,BB98,BC98,BK98)</f>
        <v>&lt;img src=@img/drinkicon.png@&gt;&lt;img src=@img/foodicon.png@&gt;</v>
      </c>
      <c r="BE98" s="17" t="str">
        <f>CONCATENATE(IF(AS98&gt;0,"outdoor ",""),IF(AT98&gt;0,"pet ",""),IF(AV98="true","drink ",""),IF(AW98="true","food ",""),AU98," ",E98," ",C98,IF(BJ98=TRUE," kid",""))</f>
        <v>drink food  med highlands</v>
      </c>
      <c r="BF98" s="17" t="str">
        <f>IF(C98="highlands","Highlands",IF(C98="Washington","Washington Park",IF(C98="Downtown","Downtown",IF(C98="city","City Park",IF(C98="Uptown","Uptown",IF(C98="capital","Capital Hill",IF(C98="Ballpark","Ballpark",IF(C98="LoDo","LoDo",IF(C98="ranch","Highlands Ranch",IF(C98="five","Five Points",IF(C98="stapleton","Stapleton",IF(C98="Cherry","Cherry Creek",IF(C98="dtc","DTC",IF(C98="Baker","Baker",IF(C98="Lakewood","Lakewood",IF(C98="Westminster","Westminster",IF(C98="lowery","Lowery",IF(C98="meadows","Park Meadows",IF(C98="larimer","Larimer Square",IF(C98="RiNo","RiNo",IF(C98="aurora","Aurora","")))))))))))))))))))))</f>
        <v>Highlands</v>
      </c>
      <c r="BG98" s="17">
        <v>39.769083000000002</v>
      </c>
      <c r="BH98" s="17">
        <v>-105.01092800000001</v>
      </c>
      <c r="BI98" s="17" t="str">
        <f>CONCATENATE("[",BG98,",",BH98,"],")</f>
        <v>[39.769083,-105.010928],</v>
      </c>
      <c r="BJ98" s="17"/>
      <c r="BK98" s="17" t="str">
        <f>IF(BJ98&gt;0,"&lt;img src=@img/kidicon.png@&gt;","")</f>
        <v/>
      </c>
      <c r="BL98" s="7"/>
    </row>
    <row r="99" spans="2:64" ht="18.75" customHeight="1">
      <c r="B99" t="s">
        <v>90</v>
      </c>
      <c r="C99" t="s">
        <v>275</v>
      </c>
      <c r="E99" s="17" t="s">
        <v>1105</v>
      </c>
      <c r="G99" s="17" t="s">
        <v>498</v>
      </c>
      <c r="W99" s="17" t="str">
        <f>IF(H99&gt;0,H99/100,"")</f>
        <v/>
      </c>
      <c r="X99" s="17" t="str">
        <f>IF(I99&gt;0,I99/100,"")</f>
        <v/>
      </c>
      <c r="Y99" s="17" t="str">
        <f>IF(J99&gt;0,J99/100,"")</f>
        <v/>
      </c>
      <c r="Z99" s="17" t="str">
        <f>IF(K99&gt;0,K99/100,"")</f>
        <v/>
      </c>
      <c r="AA99" s="17" t="str">
        <f>IF(L99&gt;0,L99/100,"")</f>
        <v/>
      </c>
      <c r="AB99" s="17" t="str">
        <f>IF(M99&gt;0,M99/100,"")</f>
        <v/>
      </c>
      <c r="AC99" s="17" t="str">
        <f>IF(N99&gt;0,N99/100,"")</f>
        <v/>
      </c>
      <c r="AD99" s="17" t="str">
        <f>IF(O99&gt;0,O99/100,"")</f>
        <v/>
      </c>
      <c r="AE99" s="17" t="str">
        <f>IF(P99&gt;0,P99/100,"")</f>
        <v/>
      </c>
      <c r="AF99" s="17" t="str">
        <f>IF(Q99&gt;0,Q99/100,"")</f>
        <v/>
      </c>
      <c r="AG99" s="17" t="str">
        <f>IF(R99&gt;0,R99/100,"")</f>
        <v/>
      </c>
      <c r="AH99" s="17" t="str">
        <f>IF(S99&gt;0,S99/100,"")</f>
        <v/>
      </c>
      <c r="AI99" s="17" t="str">
        <f>IF(T99&gt;0,T99/100,"")</f>
        <v/>
      </c>
      <c r="AJ99" s="17" t="str">
        <f>IF(U99&gt;0,U99/100,"")</f>
        <v/>
      </c>
      <c r="AK99" s="17" t="str">
        <f>IF(H99&gt;0,CONCATENATE(IF(W99&lt;=12,W99,W99-12),IF(OR(W99&lt;12,W99=24),"am","pm"),"-",IF(X99&lt;=12,X99,X99-12),IF(OR(X99&lt;12,X99=24),"am","pm")),"")</f>
        <v/>
      </c>
      <c r="AL99" s="17" t="str">
        <f>IF(J99&gt;0,CONCATENATE(IF(Y99&lt;=12,Y99,Y99-12),IF(OR(Y99&lt;12,Y99=24),"am","pm"),"-",IF(Z99&lt;=12,Z99,Z99-12),IF(OR(Z99&lt;12,Z99=24),"am","pm")),"")</f>
        <v/>
      </c>
      <c r="AM99" s="17" t="str">
        <f>IF(L99&gt;0,CONCATENATE(IF(AA99&lt;=12,AA99,AA99-12),IF(OR(AA99&lt;12,AA99=24),"am","pm"),"-",IF(AB99&lt;=12,AB99,AB99-12),IF(OR(AB99&lt;12,AB99=24),"am","pm")),"")</f>
        <v/>
      </c>
      <c r="AN99" s="17" t="str">
        <f>IF(N99&gt;0,CONCATENATE(IF(AC99&lt;=12,AC99,AC99-12),IF(OR(AC99&lt;12,AC99=24),"am","pm"),"-",IF(AD99&lt;=12,AD99,AD99-12),IF(OR(AD99&lt;12,AD99=24),"am","pm")),"")</f>
        <v/>
      </c>
      <c r="AO99" s="17" t="str">
        <f>IF(P99&gt;0,CONCATENATE(IF(AE99&lt;=12,AE99,AE99-12),IF(OR(AE99&lt;12,AE99=24),"am","pm"),"-",IF(AF99&lt;=12,AF99,AF99-12),IF(OR(AF99&lt;12,AF99=24),"am","pm")),"")</f>
        <v/>
      </c>
      <c r="AP99" s="17" t="str">
        <f>IF(R99&gt;0,CONCATENATE(IF(AG99&lt;=12,AG99,AG99-12),IF(OR(AG99&lt;12,AG99=24),"am","pm"),"-",IF(AH99&lt;=12,AH99,AH99-12),IF(OR(AH99&lt;12,AH99=24),"am","pm")),"")</f>
        <v/>
      </c>
      <c r="AQ99" s="17" t="str">
        <f>IF(T99&gt;0,CONCATENATE(IF(AI99&lt;=12,AI99,AI99-12),IF(OR(AI99&lt;12,AI99=24),"am","pm"),"-",IF(AJ99&lt;=12,AJ99,AJ99-12),IF(OR(AJ99&lt;12,AJ99=24),"am","pm")),"")</f>
        <v/>
      </c>
      <c r="AR99" s="2" t="s">
        <v>690</v>
      </c>
      <c r="AV99" s="4" t="s">
        <v>30</v>
      </c>
      <c r="AW99" s="4" t="s">
        <v>30</v>
      </c>
      <c r="AX99" s="16" t="str">
        <f>CONCATENATE("{
    'name': """,B99,""",
    'area': ","""",C99,""",",
"'hours': {
      'sunday-start':","""",H99,"""",", 'sunday-end':","""",I99,"""",", 'monday-start':","""",J99,"""",", 'monday-end':","""",K99,"""",", 'tuesday-start':","""",L99,"""",", 'tuesday-end':","""",M99,""", 'wednesday-start':","""",N99,""", 'wednesday-end':","""",O99,""", 'thursday-start':","""",P99,""", 'thursday-end':","""",Q99,""", 'friday-start':","""",R99,""", 'friday-end':","""",S99,""", 'saturday-start':","""",T99,""", 'saturday-end':","""",U99,"""","},","  'description': ","""",V99,"""",", 'link':","""",AR99,"""",", 'pricing':","""",E99,"""",",   'phone-number': ","""",F99,"""",", 'address': ","""",G99,"""",", 'other-amenities': [","'",AS99,"','",AT99,"','",AU99,"'","]",", 'has-drink':",AV99,", 'has-food':",AW99,"},")</f>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99" s="17" t="str">
        <f>IF(AS99&gt;0,"&lt;img src=@img/outdoor.png@&gt;","")</f>
        <v/>
      </c>
      <c r="AZ99" s="17" t="str">
        <f>IF(AT99&gt;0,"&lt;img src=@img/pets.png@&gt;","")</f>
        <v/>
      </c>
      <c r="BA99" s="17" t="str">
        <f>IF(AU99="hard","&lt;img src=@img/hard.png@&gt;",IF(AU99="medium","&lt;img src=@img/medium.png@&gt;",IF(AU99="easy","&lt;img src=@img/easy.png@&gt;","")))</f>
        <v/>
      </c>
      <c r="BB99" s="17" t="str">
        <f>IF(AV99="true","&lt;img src=@img/drinkicon.png@&gt;","")</f>
        <v/>
      </c>
      <c r="BC99" s="17" t="str">
        <f>IF(AW99="true","&lt;img src=@img/foodicon.png@&gt;","")</f>
        <v/>
      </c>
      <c r="BD99" s="17" t="str">
        <f>CONCATENATE(AY99,AZ99,BA99,BB99,BC99,BK99)</f>
        <v/>
      </c>
      <c r="BE99" s="17" t="str">
        <f>CONCATENATE(IF(AS99&gt;0,"outdoor ",""),IF(AT99&gt;0,"pet ",""),IF(AV99="true","drink ",""),IF(AW99="true","food ",""),AU99," ",E99," ",C99,IF(BJ99=TRUE," kid",""))</f>
        <v xml:space="preserve"> med Baker</v>
      </c>
      <c r="BF99" s="17" t="str">
        <f>IF(C99="highlands","Highlands",IF(C99="Washington","Washington Park",IF(C99="Downtown","Downtown",IF(C99="city","City Park",IF(C99="Uptown","Uptown",IF(C99="capital","Capital Hill",IF(C99="Ballpark","Ballpark",IF(C99="LoDo","LoDo",IF(C99="ranch","Highlands Ranch",IF(C99="five","Five Points",IF(C99="stapleton","Stapleton",IF(C99="Cherry","Cherry Creek",IF(C99="dtc","DTC",IF(C99="Baker","Baker",IF(C99="Lakewood","Lakewood",IF(C99="Westminster","Westminster",IF(C99="lowery","Lowery",IF(C99="meadows","Park Meadows",IF(C99="larimer","Larimer Square",IF(C99="RiNo","RiNo",IF(C99="aurora","Aurora","")))))))))))))))))))))</f>
        <v>Baker</v>
      </c>
      <c r="BG99" s="17">
        <v>39.71311</v>
      </c>
      <c r="BH99" s="17">
        <v>-104.987033</v>
      </c>
      <c r="BI99" s="17" t="str">
        <f>CONCATENATE("[",BG99,",",BH99,"],")</f>
        <v>[39.71311,-104.987033],</v>
      </c>
      <c r="BJ99" s="17"/>
      <c r="BK99" s="17" t="str">
        <f>IF(BJ99&gt;0,"&lt;img src=@img/kidicon.png@&gt;","")</f>
        <v/>
      </c>
      <c r="BL99" s="7"/>
    </row>
    <row r="100" spans="2:64" ht="18.75" customHeight="1">
      <c r="B100" t="s">
        <v>254</v>
      </c>
      <c r="C100" t="s">
        <v>862</v>
      </c>
      <c r="E100" s="17" t="s">
        <v>1105</v>
      </c>
      <c r="G100" s="17" t="s">
        <v>284</v>
      </c>
      <c r="H100" t="s">
        <v>445</v>
      </c>
      <c r="I100" t="s">
        <v>448</v>
      </c>
      <c r="J100" t="s">
        <v>445</v>
      </c>
      <c r="K100" t="s">
        <v>448</v>
      </c>
      <c r="L100" t="s">
        <v>445</v>
      </c>
      <c r="M100" t="s">
        <v>448</v>
      </c>
      <c r="N100" t="s">
        <v>445</v>
      </c>
      <c r="O100" t="s">
        <v>448</v>
      </c>
      <c r="P100" t="s">
        <v>445</v>
      </c>
      <c r="Q100" t="s">
        <v>448</v>
      </c>
      <c r="R100" t="s">
        <v>445</v>
      </c>
      <c r="S100" t="s">
        <v>448</v>
      </c>
      <c r="T100" t="s">
        <v>445</v>
      </c>
      <c r="U100" t="s">
        <v>448</v>
      </c>
      <c r="V100" s="8" t="s">
        <v>1098</v>
      </c>
      <c r="W100" s="17">
        <f>IF(H100&gt;0,H100/100,"")</f>
        <v>15</v>
      </c>
      <c r="X100" s="17">
        <f>IF(I100&gt;0,I100/100,"")</f>
        <v>19</v>
      </c>
      <c r="Y100" s="17">
        <f>IF(J100&gt;0,J100/100,"")</f>
        <v>15</v>
      </c>
      <c r="Z100" s="17">
        <f>IF(K100&gt;0,K100/100,"")</f>
        <v>19</v>
      </c>
      <c r="AA100" s="17">
        <f>IF(L100&gt;0,L100/100,"")</f>
        <v>15</v>
      </c>
      <c r="AB100" s="17">
        <f>IF(M100&gt;0,M100/100,"")</f>
        <v>19</v>
      </c>
      <c r="AC100" s="17">
        <f>IF(N100&gt;0,N100/100,"")</f>
        <v>15</v>
      </c>
      <c r="AD100" s="17">
        <f>IF(O100&gt;0,O100/100,"")</f>
        <v>19</v>
      </c>
      <c r="AE100" s="17">
        <f>IF(P100&gt;0,P100/100,"")</f>
        <v>15</v>
      </c>
      <c r="AF100" s="17">
        <f>IF(Q100&gt;0,Q100/100,"")</f>
        <v>19</v>
      </c>
      <c r="AG100" s="17">
        <f>IF(R100&gt;0,R100/100,"")</f>
        <v>15</v>
      </c>
      <c r="AH100" s="17">
        <f>IF(S100&gt;0,S100/100,"")</f>
        <v>19</v>
      </c>
      <c r="AI100" s="17">
        <f>IF(T100&gt;0,T100/100,"")</f>
        <v>15</v>
      </c>
      <c r="AJ100" s="17">
        <f>IF(U100&gt;0,U100/100,"")</f>
        <v>19</v>
      </c>
      <c r="AK100" s="17" t="str">
        <f>IF(H100&gt;0,CONCATENATE(IF(W100&lt;=12,W100,W100-12),IF(OR(W100&lt;12,W100=24),"am","pm"),"-",IF(X100&lt;=12,X100,X100-12),IF(OR(X100&lt;12,X100=24),"am","pm")),"")</f>
        <v>3pm-7pm</v>
      </c>
      <c r="AL100" s="17" t="str">
        <f>IF(J100&gt;0,CONCATENATE(IF(Y100&lt;=12,Y100,Y100-12),IF(OR(Y100&lt;12,Y100=24),"am","pm"),"-",IF(Z100&lt;=12,Z100,Z100-12),IF(OR(Z100&lt;12,Z100=24),"am","pm")),"")</f>
        <v>3pm-7pm</v>
      </c>
      <c r="AM100" s="17" t="str">
        <f>IF(L100&gt;0,CONCATENATE(IF(AA100&lt;=12,AA100,AA100-12),IF(OR(AA100&lt;12,AA100=24),"am","pm"),"-",IF(AB100&lt;=12,AB100,AB100-12),IF(OR(AB100&lt;12,AB100=24),"am","pm")),"")</f>
        <v>3pm-7pm</v>
      </c>
      <c r="AN100" s="17" t="str">
        <f>IF(N100&gt;0,CONCATENATE(IF(AC100&lt;=12,AC100,AC100-12),IF(OR(AC100&lt;12,AC100=24),"am","pm"),"-",IF(AD100&lt;=12,AD100,AD100-12),IF(OR(AD100&lt;12,AD100=24),"am","pm")),"")</f>
        <v>3pm-7pm</v>
      </c>
      <c r="AO100" s="17" t="str">
        <f>IF(P100&gt;0,CONCATENATE(IF(AE100&lt;=12,AE100,AE100-12),IF(OR(AE100&lt;12,AE100=24),"am","pm"),"-",IF(AF100&lt;=12,AF100,AF100-12),IF(OR(AF100&lt;12,AF100=24),"am","pm")),"")</f>
        <v>3pm-7pm</v>
      </c>
      <c r="AP100" s="17" t="str">
        <f>IF(R100&gt;0,CONCATENATE(IF(AG100&lt;=12,AG100,AG100-12),IF(OR(AG100&lt;12,AG100=24),"am","pm"),"-",IF(AH100&lt;=12,AH100,AH100-12),IF(OR(AH100&lt;12,AH100=24),"am","pm")),"")</f>
        <v>3pm-7pm</v>
      </c>
      <c r="AQ100" s="17" t="str">
        <f>IF(T100&gt;0,CONCATENATE(IF(AI100&lt;=12,AI100,AI100-12),IF(OR(AI100&lt;12,AI100=24),"am","pm"),"-",IF(AJ100&lt;=12,AJ100,AJ100-12),IF(OR(AJ100&lt;12,AJ100=24),"am","pm")),"")</f>
        <v>3pm-7pm</v>
      </c>
      <c r="AR100" s="17" t="s">
        <v>840</v>
      </c>
      <c r="AS100" t="s">
        <v>442</v>
      </c>
      <c r="AV100" s="17" t="s">
        <v>29</v>
      </c>
      <c r="AW100" s="17" t="s">
        <v>29</v>
      </c>
      <c r="AX100" s="16" t="str">
        <f>CONCATENATE("{
    'name': """,B100,""",
    'area': ","""",C100,""",",
"'hours': {
      'sunday-start':","""",H100,"""",", 'sunday-end':","""",I100,"""",", 'monday-start':","""",J100,"""",", 'monday-end':","""",K100,"""",", 'tuesday-start':","""",L100,"""",", 'tuesday-end':","""",M100,""", 'wednesday-start':","""",N100,""", 'wednesday-end':","""",O100,""", 'thursday-start':","""",P100,""", 'thursday-end':","""",Q100,""", 'friday-start':","""",R100,""", 'friday-end':","""",S100,""", 'saturday-start':","""",T100,""", 'saturday-end':","""",U100,"""","},","  'description': ","""",V100,"""",", 'link':","""",AR100,"""",", 'pricing':","""",E100,"""",",   'phone-number': ","""",F100,"""",", 'address': ","""",G100,"""",", 'other-amenities': [","'",AS100,"','",AT100,"','",AU100,"'","]",", 'has-drink':",AV100,", 'has-food':",AW100,"},")</f>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00" s="17" t="str">
        <f>IF(AS100&gt;0,"&lt;img src=@img/outdoor.png@&gt;","")</f>
        <v>&lt;img src=@img/outdoor.png@&gt;</v>
      </c>
      <c r="AZ100" s="17" t="str">
        <f>IF(AT100&gt;0,"&lt;img src=@img/pets.png@&gt;","")</f>
        <v/>
      </c>
      <c r="BA100" s="17" t="str">
        <f>IF(AU100="hard","&lt;img src=@img/hard.png@&gt;",IF(AU100="medium","&lt;img src=@img/medium.png@&gt;",IF(AU100="easy","&lt;img src=@img/easy.png@&gt;","")))</f>
        <v/>
      </c>
      <c r="BB100" s="17" t="str">
        <f>IF(AV100="true","&lt;img src=@img/drinkicon.png@&gt;","")</f>
        <v>&lt;img src=@img/drinkicon.png@&gt;</v>
      </c>
      <c r="BC100" s="17" t="str">
        <f>IF(AW100="true","&lt;img src=@img/foodicon.png@&gt;","")</f>
        <v>&lt;img src=@img/foodicon.png@&gt;</v>
      </c>
      <c r="BD100" s="17" t="str">
        <f>CONCATENATE(AY100,AZ100,BA100,BB100,BC100,BK100)</f>
        <v>&lt;img src=@img/outdoor.png@&gt;&lt;img src=@img/drinkicon.png@&gt;&lt;img src=@img/foodicon.png@&gt;</v>
      </c>
      <c r="BE100" s="17" t="str">
        <f>CONCATENATE(IF(AS100&gt;0,"outdoor ",""),IF(AT100&gt;0,"pet ",""),IF(AV100="true","drink ",""),IF(AW100="true","food ",""),AU100," ",E100," ",C100,IF(BJ100=TRUE," kid",""))</f>
        <v>outdoor drink food  med aurora</v>
      </c>
      <c r="BF100" s="17" t="str">
        <f>IF(C100="highlands","Highlands",IF(C100="Washington","Washington Park",IF(C100="Downtown","Downtown",IF(C100="city","City Park",IF(C100="Uptown","Uptown",IF(C100="capital","Capital Hill",IF(C100="Ballpark","Ballpark",IF(C100="LoDo","LoDo",IF(C100="ranch","Highlands Ranch",IF(C100="five","Five Points",IF(C100="stapleton","Stapleton",IF(C100="Cherry","Cherry Creek",IF(C100="dtc","DTC",IF(C100="Baker","Baker",IF(C100="Lakewood","Lakewood",IF(C100="Westminster","Westminster",IF(C100="lowery","Lowery",IF(C100="meadows","Park Meadows",IF(C100="larimer","Larimer Square",IF(C100="RiNo","RiNo",IF(C100="aurora","Aurora","")))))))))))))))))))))</f>
        <v>Aurora</v>
      </c>
      <c r="BG100" s="17">
        <v>39.687908999999998</v>
      </c>
      <c r="BH100" s="17">
        <v>-104.86783200000001</v>
      </c>
      <c r="BI100" s="17" t="str">
        <f>CONCATENATE("[",BG100,",",BH100,"],")</f>
        <v>[39.687909,-104.867832],</v>
      </c>
      <c r="BJ100" s="17"/>
      <c r="BK100" s="17" t="str">
        <f>IF(BJ100&gt;0,"&lt;img src=@img/kidicon.png@&gt;","")</f>
        <v/>
      </c>
      <c r="BL100" s="7"/>
    </row>
    <row r="101" spans="2:64" ht="18.75" customHeight="1">
      <c r="B101" t="s">
        <v>91</v>
      </c>
      <c r="C101" t="s">
        <v>326</v>
      </c>
      <c r="E101" s="17" t="s">
        <v>1107</v>
      </c>
      <c r="G101" s="17" t="s">
        <v>499</v>
      </c>
      <c r="V101" s="17"/>
      <c r="W101" s="17" t="str">
        <f>IF(H101&gt;0,H101/100,"")</f>
        <v/>
      </c>
      <c r="X101" s="17" t="str">
        <f>IF(I101&gt;0,I101/100,"")</f>
        <v/>
      </c>
      <c r="Y101" s="17" t="str">
        <f>IF(J101&gt;0,J101/100,"")</f>
        <v/>
      </c>
      <c r="Z101" s="17" t="str">
        <f>IF(K101&gt;0,K101/100,"")</f>
        <v/>
      </c>
      <c r="AA101" s="17" t="str">
        <f>IF(L101&gt;0,L101/100,"")</f>
        <v/>
      </c>
      <c r="AB101" s="17" t="str">
        <f>IF(M101&gt;0,M101/100,"")</f>
        <v/>
      </c>
      <c r="AC101" s="17" t="str">
        <f>IF(N101&gt;0,N101/100,"")</f>
        <v/>
      </c>
      <c r="AD101" s="17" t="str">
        <f>IF(O101&gt;0,O101/100,"")</f>
        <v/>
      </c>
      <c r="AE101" s="17" t="str">
        <f>IF(P101&gt;0,P101/100,"")</f>
        <v/>
      </c>
      <c r="AF101" s="17" t="str">
        <f>IF(Q101&gt;0,Q101/100,"")</f>
        <v/>
      </c>
      <c r="AG101" s="17" t="str">
        <f>IF(R101&gt;0,R101/100,"")</f>
        <v/>
      </c>
      <c r="AH101" s="17" t="str">
        <f>IF(S101&gt;0,S101/100,"")</f>
        <v/>
      </c>
      <c r="AI101" s="17" t="str">
        <f>IF(T101&gt;0,T101/100,"")</f>
        <v/>
      </c>
      <c r="AJ101" s="17" t="str">
        <f>IF(U101&gt;0,U101/100,"")</f>
        <v/>
      </c>
      <c r="AK101" s="17" t="str">
        <f>IF(H101&gt;0,CONCATENATE(IF(W101&lt;=12,W101,W101-12),IF(OR(W101&lt;12,W101=24),"am","pm"),"-",IF(X101&lt;=12,X101,X101-12),IF(OR(X101&lt;12,X101=24),"am","pm")),"")</f>
        <v/>
      </c>
      <c r="AL101" s="17" t="str">
        <f>IF(J101&gt;0,CONCATENATE(IF(Y101&lt;=12,Y101,Y101-12),IF(OR(Y101&lt;12,Y101=24),"am","pm"),"-",IF(Z101&lt;=12,Z101,Z101-12),IF(OR(Z101&lt;12,Z101=24),"am","pm")),"")</f>
        <v/>
      </c>
      <c r="AM101" s="17" t="str">
        <f>IF(L101&gt;0,CONCATENATE(IF(AA101&lt;=12,AA101,AA101-12),IF(OR(AA101&lt;12,AA101=24),"am","pm"),"-",IF(AB101&lt;=12,AB101,AB101-12),IF(OR(AB101&lt;12,AB101=24),"am","pm")),"")</f>
        <v/>
      </c>
      <c r="AN101" s="17" t="str">
        <f>IF(N101&gt;0,CONCATENATE(IF(AC101&lt;=12,AC101,AC101-12),IF(OR(AC101&lt;12,AC101=24),"am","pm"),"-",IF(AD101&lt;=12,AD101,AD101-12),IF(OR(AD101&lt;12,AD101=24),"am","pm")),"")</f>
        <v/>
      </c>
      <c r="AO101" s="17" t="str">
        <f>IF(P101&gt;0,CONCATENATE(IF(AE101&lt;=12,AE101,AE101-12),IF(OR(AE101&lt;12,AE101=24),"am","pm"),"-",IF(AF101&lt;=12,AF101,AF101-12),IF(OR(AF101&lt;12,AF101=24),"am","pm")),"")</f>
        <v/>
      </c>
      <c r="AP101" s="17" t="str">
        <f>IF(R101&gt;0,CONCATENATE(IF(AG101&lt;=12,AG101,AG101-12),IF(OR(AG101&lt;12,AG101=24),"am","pm"),"-",IF(AH101&lt;=12,AH101,AH101-12),IF(OR(AH101&lt;12,AH101=24),"am","pm")),"")</f>
        <v/>
      </c>
      <c r="AQ101" s="17" t="str">
        <f>IF(T101&gt;0,CONCATENATE(IF(AI101&lt;=12,AI101,AI101-12),IF(OR(AI101&lt;12,AI101=24),"am","pm"),"-",IF(AJ101&lt;=12,AJ101,AJ101-12),IF(OR(AJ101&lt;12,AJ101=24),"am","pm")),"")</f>
        <v/>
      </c>
      <c r="AR101" s="18" t="s">
        <v>691</v>
      </c>
      <c r="AV101" s="17" t="s">
        <v>30</v>
      </c>
      <c r="AW101" s="17" t="s">
        <v>30</v>
      </c>
      <c r="AX101" s="16" t="str">
        <f>CONCATENATE("{
    'name': """,B101,""",
    'area': ","""",C101,""",",
"'hours': {
      'sunday-start':","""",H101,"""",", 'sunday-end':","""",I101,"""",", 'monday-start':","""",J101,"""",", 'monday-end':","""",K101,"""",", 'tuesday-start':","""",L101,"""",", 'tuesday-end':","""",M101,""", 'wednesday-start':","""",N101,""", 'wednesday-end':","""",O101,""", 'thursday-start':","""",P101,""", 'thursday-end':","""",Q101,""", 'friday-start':","""",R101,""", 'friday-end':","""",S101,""", 'saturday-start':","""",T101,""", 'saturday-end':","""",U101,"""","},","  'description': ","""",V101,"""",", 'link':","""",AR101,"""",", 'pricing':","""",E101,"""",",   'phone-number': ","""",F101,"""",", 'address': ","""",G101,"""",", 'other-amenities': [","'",AS101,"','",AT101,"','",AU101,"'","]",", 'has-drink':",AV101,", 'has-food':",AW101,"},")</f>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01" s="17" t="str">
        <f>IF(AS101&gt;0,"&lt;img src=@img/outdoor.png@&gt;","")</f>
        <v/>
      </c>
      <c r="AZ101" s="17" t="str">
        <f>IF(AT101&gt;0,"&lt;img src=@img/pets.png@&gt;","")</f>
        <v/>
      </c>
      <c r="BA101" s="17" t="str">
        <f>IF(AU101="hard","&lt;img src=@img/hard.png@&gt;",IF(AU101="medium","&lt;img src=@img/medium.png@&gt;",IF(AU101="easy","&lt;img src=@img/easy.png@&gt;","")))</f>
        <v/>
      </c>
      <c r="BB101" s="17" t="str">
        <f>IF(AV101="true","&lt;img src=@img/drinkicon.png@&gt;","")</f>
        <v/>
      </c>
      <c r="BC101" s="17" t="str">
        <f>IF(AW101="true","&lt;img src=@img/foodicon.png@&gt;","")</f>
        <v/>
      </c>
      <c r="BD101" s="17" t="str">
        <f>CONCATENATE(AY101,AZ101,BA101,BB101,BC101,BK101)</f>
        <v/>
      </c>
      <c r="BE101" s="17" t="str">
        <f>CONCATENATE(IF(AS101&gt;0,"outdoor ",""),IF(AT101&gt;0,"pet ",""),IF(AV101="true","drink ",""),IF(AW101="true","food ",""),AU101," ",E101," ",C101,IF(BJ101=TRUE," kid",""))</f>
        <v xml:space="preserve"> low Ballpark</v>
      </c>
      <c r="BF101" s="17" t="str">
        <f>IF(C101="highlands","Highlands",IF(C101="Washington","Washington Park",IF(C101="Downtown","Downtown",IF(C101="city","City Park",IF(C101="Uptown","Uptown",IF(C101="capital","Capital Hill",IF(C101="Ballpark","Ballpark",IF(C101="LoDo","LoDo",IF(C101="ranch","Highlands Ranch",IF(C101="five","Five Points",IF(C101="stapleton","Stapleton",IF(C101="Cherry","Cherry Creek",IF(C101="dtc","DTC",IF(C101="Baker","Baker",IF(C101="Lakewood","Lakewood",IF(C101="Westminster","Westminster",IF(C101="lowery","Lowery",IF(C101="meadows","Park Meadows",IF(C101="larimer","Larimer Square",IF(C101="RiNo","RiNo",IF(C101="aurora","Aurora","")))))))))))))))))))))</f>
        <v>Ballpark</v>
      </c>
      <c r="BG101" s="17">
        <v>39.753261999999999</v>
      </c>
      <c r="BH101" s="17">
        <v>-104.993309</v>
      </c>
      <c r="BI101" s="17" t="str">
        <f>CONCATENATE("[",BG101,",",BH101,"],")</f>
        <v>[39.753262,-104.993309],</v>
      </c>
      <c r="BJ101" s="17"/>
      <c r="BK101" s="17" t="str">
        <f>IF(BJ101&gt;0,"&lt;img src=@img/kidicon.png@&gt;","")</f>
        <v/>
      </c>
      <c r="BL101" s="7"/>
    </row>
    <row r="102" spans="2:64" ht="18.75" customHeight="1">
      <c r="B102" t="s">
        <v>924</v>
      </c>
      <c r="C102" t="s">
        <v>858</v>
      </c>
      <c r="E102" s="17" t="s">
        <v>1105</v>
      </c>
      <c r="G102" s="16" t="s">
        <v>925</v>
      </c>
      <c r="J102">
        <v>1500</v>
      </c>
      <c r="K102">
        <v>1800</v>
      </c>
      <c r="L102">
        <v>1500</v>
      </c>
      <c r="M102">
        <v>1800</v>
      </c>
      <c r="N102">
        <v>1500</v>
      </c>
      <c r="O102">
        <v>1800</v>
      </c>
      <c r="P102">
        <v>1500</v>
      </c>
      <c r="Q102">
        <v>1800</v>
      </c>
      <c r="R102">
        <v>1500</v>
      </c>
      <c r="S102">
        <v>1800</v>
      </c>
      <c r="V102" s="8" t="s">
        <v>1037</v>
      </c>
      <c r="W102" s="17" t="str">
        <f>IF(H102&gt;0,H102/100,"")</f>
        <v/>
      </c>
      <c r="X102" s="17" t="str">
        <f>IF(I102&gt;0,I102/100,"")</f>
        <v/>
      </c>
      <c r="Y102" s="17">
        <f>IF(J102&gt;0,J102/100,"")</f>
        <v>15</v>
      </c>
      <c r="Z102" s="17">
        <f>IF(K102&gt;0,K102/100,"")</f>
        <v>18</v>
      </c>
      <c r="AA102" s="17">
        <f>IF(L102&gt;0,L102/100,"")</f>
        <v>15</v>
      </c>
      <c r="AB102" s="17">
        <f>IF(M102&gt;0,M102/100,"")</f>
        <v>18</v>
      </c>
      <c r="AC102" s="17">
        <f>IF(N102&gt;0,N102/100,"")</f>
        <v>15</v>
      </c>
      <c r="AD102" s="17">
        <f>IF(O102&gt;0,O102/100,"")</f>
        <v>18</v>
      </c>
      <c r="AE102" s="17">
        <f>IF(P102&gt;0,P102/100,"")</f>
        <v>15</v>
      </c>
      <c r="AF102" s="17">
        <f>IF(Q102&gt;0,Q102/100,"")</f>
        <v>18</v>
      </c>
      <c r="AG102" s="17">
        <f>IF(R102&gt;0,R102/100,"")</f>
        <v>15</v>
      </c>
      <c r="AH102" s="17">
        <f>IF(S102&gt;0,S102/100,"")</f>
        <v>18</v>
      </c>
      <c r="AI102" s="17" t="str">
        <f>IF(T102&gt;0,T102/100,"")</f>
        <v/>
      </c>
      <c r="AJ102" s="17" t="str">
        <f>IF(U102&gt;0,U102/100,"")</f>
        <v/>
      </c>
      <c r="AK102" s="17" t="str">
        <f>IF(H102&gt;0,CONCATENATE(IF(W102&lt;=12,W102,W102-12),IF(OR(W102&lt;12,W102=24),"am","pm"),"-",IF(X102&lt;=12,X102,X102-12),IF(OR(X102&lt;12,X102=24),"am","pm")),"")</f>
        <v/>
      </c>
      <c r="AL102" s="17" t="str">
        <f>IF(J102&gt;0,CONCATENATE(IF(Y102&lt;=12,Y102,Y102-12),IF(OR(Y102&lt;12,Y102=24),"am","pm"),"-",IF(Z102&lt;=12,Z102,Z102-12),IF(OR(Z102&lt;12,Z102=24),"am","pm")),"")</f>
        <v>3pm-6pm</v>
      </c>
      <c r="AM102" s="17" t="str">
        <f>IF(L102&gt;0,CONCATENATE(IF(AA102&lt;=12,AA102,AA102-12),IF(OR(AA102&lt;12,AA102=24),"am","pm"),"-",IF(AB102&lt;=12,AB102,AB102-12),IF(OR(AB102&lt;12,AB102=24),"am","pm")),"")</f>
        <v>3pm-6pm</v>
      </c>
      <c r="AN102" s="17" t="str">
        <f>IF(N102&gt;0,CONCATENATE(IF(AC102&lt;=12,AC102,AC102-12),IF(OR(AC102&lt;12,AC102=24),"am","pm"),"-",IF(AD102&lt;=12,AD102,AD102-12),IF(OR(AD102&lt;12,AD102=24),"am","pm")),"")</f>
        <v>3pm-6pm</v>
      </c>
      <c r="AO102" s="17" t="str">
        <f>IF(P102&gt;0,CONCATENATE(IF(AE102&lt;=12,AE102,AE102-12),IF(OR(AE102&lt;12,AE102=24),"am","pm"),"-",IF(AF102&lt;=12,AF102,AF102-12),IF(OR(AF102&lt;12,AF102=24),"am","pm")),"")</f>
        <v>3pm-6pm</v>
      </c>
      <c r="AP102" s="17" t="str">
        <f>IF(R102&gt;0,CONCATENATE(IF(AG102&lt;=12,AG102,AG102-12),IF(OR(AG102&lt;12,AG102=24),"am","pm"),"-",IF(AH102&lt;=12,AH102,AH102-12),IF(OR(AH102&lt;12,AH102=24),"am","pm")),"")</f>
        <v>3pm-6pm</v>
      </c>
      <c r="AQ102" s="17" t="str">
        <f>IF(T102&gt;0,CONCATENATE(IF(AI102&lt;=12,AI102,AI102-12),IF(OR(AI102&lt;12,AI102=24),"am","pm"),"-",IF(AJ102&lt;=12,AJ102,AJ102-12),IF(OR(AJ102&lt;12,AJ102=24),"am","pm")),"")</f>
        <v/>
      </c>
      <c r="AR102" s="17" t="s">
        <v>1036</v>
      </c>
      <c r="AV102" s="4" t="s">
        <v>29</v>
      </c>
      <c r="AW102" s="4" t="s">
        <v>30</v>
      </c>
      <c r="AX102" s="16" t="str">
        <f>CONCATENATE("{
    'name': """,B102,""",
    'area': ","""",C102,""",",
"'hours': {
      'sunday-start':","""",H102,"""",", 'sunday-end':","""",I102,"""",", 'monday-start':","""",J102,"""",", 'monday-end':","""",K102,"""",", 'tuesday-start':","""",L102,"""",", 'tuesday-end':","""",M102,""", 'wednesday-start':","""",N102,""", 'wednesday-end':","""",O102,""", 'thursday-start':","""",P102,""", 'thursday-end':","""",Q102,""", 'friday-start':","""",R102,""", 'friday-end':","""",S102,""", 'saturday-start':","""",T102,""", 'saturday-end':","""",U102,"""","},","  'description': ","""",V102,"""",", 'link':","""",AR102,"""",", 'pricing':","""",E102,"""",",   'phone-number': ","""",F102,"""",", 'address': ","""",G102,"""",", 'other-amenities': [","'",AS102,"','",AT102,"','",AU102,"'","]",", 'has-drink':",AV102,", 'has-food':",AW102,"},")</f>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102" s="17" t="str">
        <f>IF(AS102&gt;0,"&lt;img src=@img/outdoor.png@&gt;","")</f>
        <v/>
      </c>
      <c r="AZ102" s="17" t="str">
        <f>IF(AT102&gt;0,"&lt;img src=@img/pets.png@&gt;","")</f>
        <v/>
      </c>
      <c r="BA102" s="17" t="str">
        <f>IF(AU102="hard","&lt;img src=@img/hard.png@&gt;",IF(AU102="medium","&lt;img src=@img/medium.png@&gt;",IF(AU102="easy","&lt;img src=@img/easy.png@&gt;","")))</f>
        <v/>
      </c>
      <c r="BB102" s="17" t="str">
        <f>IF(AV102="true","&lt;img src=@img/drinkicon.png@&gt;","")</f>
        <v>&lt;img src=@img/drinkicon.png@&gt;</v>
      </c>
      <c r="BC102" s="17" t="str">
        <f>IF(AW102="true","&lt;img src=@img/foodicon.png@&gt;","")</f>
        <v/>
      </c>
      <c r="BD102" s="17" t="str">
        <f>CONCATENATE(AY102,AZ102,BA102,BB102,BC102,BK102)</f>
        <v>&lt;img src=@img/drinkicon.png@&gt;</v>
      </c>
      <c r="BE102" s="17" t="str">
        <f>CONCATENATE(IF(AS102&gt;0,"outdoor ",""),IF(AT102&gt;0,"pet ",""),IF(AV102="true","drink ",""),IF(AW102="true","food ",""),AU102," ",E102," ",C102,IF(BJ102=TRUE," kid",""))</f>
        <v>drink  med highlands</v>
      </c>
      <c r="BF102" s="17" t="str">
        <f>IF(C102="highlands","Highlands",IF(C102="Washington","Washington Park",IF(C102="Downtown","Downtown",IF(C102="city","City Park",IF(C102="Uptown","Uptown",IF(C102="capital","Capital Hill",IF(C102="Ballpark","Ballpark",IF(C102="LoDo","LoDo",IF(C102="ranch","Highlands Ranch",IF(C102="five","Five Points",IF(C102="stapleton","Stapleton",IF(C102="Cherry","Cherry Creek",IF(C102="dtc","DTC",IF(C102="Baker","Baker",IF(C102="Lakewood","Lakewood",IF(C102="Westminster","Westminster",IF(C102="lowery","Lowery",IF(C102="meadows","Park Meadows",IF(C102="larimer","Larimer Square",IF(C102="RiNo","RiNo",IF(C102="aurora","Aurora","")))))))))))))))))))))</f>
        <v>Highlands</v>
      </c>
      <c r="BG102" s="17">
        <v>39.769289000000001</v>
      </c>
      <c r="BH102" s="17">
        <v>-105.03209699999999</v>
      </c>
      <c r="BI102" s="17" t="str">
        <f>CONCATENATE("[",BG102,",",BH102,"],")</f>
        <v>[39.769289,-105.032097],</v>
      </c>
      <c r="BJ102" s="17"/>
      <c r="BK102" s="17" t="str">
        <f>IF(BJ102&gt;0,"&lt;img src=@img/kidicon.png@&gt;","")</f>
        <v/>
      </c>
      <c r="BL102" s="17"/>
    </row>
    <row r="103" spans="2:64" ht="18.75" customHeight="1">
      <c r="B103" t="s">
        <v>92</v>
      </c>
      <c r="C103" t="s">
        <v>655</v>
      </c>
      <c r="E103" s="17" t="s">
        <v>1107</v>
      </c>
      <c r="G103" s="17" t="s">
        <v>500</v>
      </c>
      <c r="H103" t="s">
        <v>445</v>
      </c>
      <c r="I103" t="s">
        <v>448</v>
      </c>
      <c r="J103" t="s">
        <v>445</v>
      </c>
      <c r="K103" t="s">
        <v>448</v>
      </c>
      <c r="L103" t="s">
        <v>445</v>
      </c>
      <c r="M103" t="s">
        <v>448</v>
      </c>
      <c r="N103" t="s">
        <v>445</v>
      </c>
      <c r="O103" t="s">
        <v>448</v>
      </c>
      <c r="P103" t="s">
        <v>445</v>
      </c>
      <c r="Q103" t="s">
        <v>448</v>
      </c>
      <c r="R103" t="s">
        <v>445</v>
      </c>
      <c r="S103" t="s">
        <v>448</v>
      </c>
      <c r="T103" t="s">
        <v>445</v>
      </c>
      <c r="U103" t="s">
        <v>448</v>
      </c>
      <c r="V103" s="8" t="s">
        <v>325</v>
      </c>
      <c r="W103" s="17">
        <f>IF(H103&gt;0,H103/100,"")</f>
        <v>15</v>
      </c>
      <c r="X103" s="17">
        <f>IF(I103&gt;0,I103/100,"")</f>
        <v>19</v>
      </c>
      <c r="Y103" s="17">
        <f>IF(J103&gt;0,J103/100,"")</f>
        <v>15</v>
      </c>
      <c r="Z103" s="17">
        <f>IF(K103&gt;0,K103/100,"")</f>
        <v>19</v>
      </c>
      <c r="AA103" s="17">
        <f>IF(L103&gt;0,L103/100,"")</f>
        <v>15</v>
      </c>
      <c r="AB103" s="17">
        <f>IF(M103&gt;0,M103/100,"")</f>
        <v>19</v>
      </c>
      <c r="AC103" s="17">
        <f>IF(N103&gt;0,N103/100,"")</f>
        <v>15</v>
      </c>
      <c r="AD103" s="17">
        <f>IF(O103&gt;0,O103/100,"")</f>
        <v>19</v>
      </c>
      <c r="AE103" s="17">
        <f>IF(P103&gt;0,P103/100,"")</f>
        <v>15</v>
      </c>
      <c r="AF103" s="17">
        <f>IF(Q103&gt;0,Q103/100,"")</f>
        <v>19</v>
      </c>
      <c r="AG103" s="17">
        <f>IF(R103&gt;0,R103/100,"")</f>
        <v>15</v>
      </c>
      <c r="AH103" s="17">
        <f>IF(S103&gt;0,S103/100,"")</f>
        <v>19</v>
      </c>
      <c r="AI103" s="17">
        <f>IF(T103&gt;0,T103/100,"")</f>
        <v>15</v>
      </c>
      <c r="AJ103" s="17">
        <f>IF(U103&gt;0,U103/100,"")</f>
        <v>19</v>
      </c>
      <c r="AK103" s="17" t="str">
        <f>IF(H103&gt;0,CONCATENATE(IF(W103&lt;=12,W103,W103-12),IF(OR(W103&lt;12,W103=24),"am","pm"),"-",IF(X103&lt;=12,X103,X103-12),IF(OR(X103&lt;12,X103=24),"am","pm")),"")</f>
        <v>3pm-7pm</v>
      </c>
      <c r="AL103" s="17" t="str">
        <f>IF(J103&gt;0,CONCATENATE(IF(Y103&lt;=12,Y103,Y103-12),IF(OR(Y103&lt;12,Y103=24),"am","pm"),"-",IF(Z103&lt;=12,Z103,Z103-12),IF(OR(Z103&lt;12,Z103=24),"am","pm")),"")</f>
        <v>3pm-7pm</v>
      </c>
      <c r="AM103" s="17" t="str">
        <f>IF(L103&gt;0,CONCATENATE(IF(AA103&lt;=12,AA103,AA103-12),IF(OR(AA103&lt;12,AA103=24),"am","pm"),"-",IF(AB103&lt;=12,AB103,AB103-12),IF(OR(AB103&lt;12,AB103=24),"am","pm")),"")</f>
        <v>3pm-7pm</v>
      </c>
      <c r="AN103" s="17" t="str">
        <f>IF(N103&gt;0,CONCATENATE(IF(AC103&lt;=12,AC103,AC103-12),IF(OR(AC103&lt;12,AC103=24),"am","pm"),"-",IF(AD103&lt;=12,AD103,AD103-12),IF(OR(AD103&lt;12,AD103=24),"am","pm")),"")</f>
        <v>3pm-7pm</v>
      </c>
      <c r="AO103" s="17" t="str">
        <f>IF(P103&gt;0,CONCATENATE(IF(AE103&lt;=12,AE103,AE103-12),IF(OR(AE103&lt;12,AE103=24),"am","pm"),"-",IF(AF103&lt;=12,AF103,AF103-12),IF(OR(AF103&lt;12,AF103=24),"am","pm")),"")</f>
        <v>3pm-7pm</v>
      </c>
      <c r="AP103" s="17" t="str">
        <f>IF(R103&gt;0,CONCATENATE(IF(AG103&lt;=12,AG103,AG103-12),IF(OR(AG103&lt;12,AG103=24),"am","pm"),"-",IF(AH103&lt;=12,AH103,AH103-12),IF(OR(AH103&lt;12,AH103=24),"am","pm")),"")</f>
        <v>3pm-7pm</v>
      </c>
      <c r="AQ103" s="17" t="str">
        <f>IF(T103&gt;0,CONCATENATE(IF(AI103&lt;=12,AI103,AI103-12),IF(OR(AI103&lt;12,AI103=24),"am","pm"),"-",IF(AJ103&lt;=12,AJ103,AJ103-12),IF(OR(AJ103&lt;12,AJ103=24),"am","pm")),"")</f>
        <v>3pm-7pm</v>
      </c>
      <c r="AR103" s="2" t="s">
        <v>692</v>
      </c>
      <c r="AV103" s="4" t="s">
        <v>29</v>
      </c>
      <c r="AW103" s="4" t="s">
        <v>30</v>
      </c>
      <c r="AX103" s="16" t="str">
        <f>CONCATENATE("{
    'name': """,B103,""",
    'area': ","""",C103,""",",
"'hours': {
      'sunday-start':","""",H103,"""",", 'sunday-end':","""",I103,"""",", 'monday-start':","""",J103,"""",", 'monday-end':","""",K103,"""",", 'tuesday-start':","""",L103,"""",", 'tuesday-end':","""",M103,""", 'wednesday-start':","""",N103,""", 'wednesday-end':","""",O103,""", 'thursday-start':","""",P103,""", 'thursday-end':","""",Q103,""", 'friday-start':","""",R103,""", 'friday-end':","""",S103,""", 'saturday-start':","""",T103,""", 'saturday-end':","""",U103,"""","},","  'description': ","""",V103,"""",", 'link':","""",AR103,"""",", 'pricing':","""",E103,"""",",   'phone-number': ","""",F103,"""",", 'address': ","""",G103,"""",", 'other-amenities': [","'",AS103,"','",AT103,"','",AU103,"'","]",", 'has-drink':",AV103,", 'has-food':",AW103,"},")</f>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03" s="17" t="str">
        <f>IF(AS103&gt;0,"&lt;img src=@img/outdoor.png@&gt;","")</f>
        <v/>
      </c>
      <c r="AZ103" s="17" t="str">
        <f>IF(AT103&gt;0,"&lt;img src=@img/pets.png@&gt;","")</f>
        <v/>
      </c>
      <c r="BA103" s="17" t="str">
        <f>IF(AU103="hard","&lt;img src=@img/hard.png@&gt;",IF(AU103="medium","&lt;img src=@img/medium.png@&gt;",IF(AU103="easy","&lt;img src=@img/easy.png@&gt;","")))</f>
        <v/>
      </c>
      <c r="BB103" s="17" t="str">
        <f>IF(AV103="true","&lt;img src=@img/drinkicon.png@&gt;","")</f>
        <v>&lt;img src=@img/drinkicon.png@&gt;</v>
      </c>
      <c r="BC103" s="17" t="str">
        <f>IF(AW103="true","&lt;img src=@img/foodicon.png@&gt;","")</f>
        <v/>
      </c>
      <c r="BD103" s="17" t="str">
        <f>CONCATENATE(AY103,AZ103,BA103,BB103,BC103,BK103)</f>
        <v>&lt;img src=@img/drinkicon.png@&gt;</v>
      </c>
      <c r="BE103" s="17" t="str">
        <f>CONCATENATE(IF(AS103&gt;0,"outdoor ",""),IF(AT103&gt;0,"pet ",""),IF(AV103="true","drink ",""),IF(AW103="true","food ",""),AU103," ",E103," ",C103,IF(BJ103=TRUE," kid",""))</f>
        <v>drink  low city</v>
      </c>
      <c r="BF103" s="17" t="str">
        <f>IF(C103="highlands","Highlands",IF(C103="Washington","Washington Park",IF(C103="Downtown","Downtown",IF(C103="city","City Park",IF(C103="Uptown","Uptown",IF(C103="capital","Capital Hill",IF(C103="Ballpark","Ballpark",IF(C103="LoDo","LoDo",IF(C103="ranch","Highlands Ranch",IF(C103="five","Five Points",IF(C103="stapleton","Stapleton",IF(C103="Cherry","Cherry Creek",IF(C103="dtc","DTC",IF(C103="Baker","Baker",IF(C103="Lakewood","Lakewood",IF(C103="Westminster","Westminster",IF(C103="lowery","Lowery",IF(C103="meadows","Park Meadows",IF(C103="larimer","Larimer Square",IF(C103="RiNo","RiNo",IF(C103="aurora","Aurora","")))))))))))))))))))))</f>
        <v>City Park</v>
      </c>
      <c r="BG103" s="17">
        <v>39.739961000000001</v>
      </c>
      <c r="BH103" s="17">
        <v>-104.94860300000001</v>
      </c>
      <c r="BI103" s="17" t="str">
        <f>CONCATENATE("[",BG103,",",BH103,"],")</f>
        <v>[39.739961,-104.948603],</v>
      </c>
      <c r="BJ103" s="17"/>
      <c r="BK103" s="17" t="str">
        <f>IF(BJ103&gt;0,"&lt;img src=@img/kidicon.png@&gt;","")</f>
        <v/>
      </c>
      <c r="BL103" s="7"/>
    </row>
    <row r="104" spans="2:64" ht="18.75" customHeight="1">
      <c r="B104" t="s">
        <v>93</v>
      </c>
      <c r="C104" s="17" t="s">
        <v>1085</v>
      </c>
      <c r="E104" s="17" t="s">
        <v>1105</v>
      </c>
      <c r="G104" s="17" t="s">
        <v>501</v>
      </c>
      <c r="H104" t="s">
        <v>452</v>
      </c>
      <c r="I104" t="s">
        <v>448</v>
      </c>
      <c r="J104" t="s">
        <v>457</v>
      </c>
      <c r="L104" t="s">
        <v>452</v>
      </c>
      <c r="M104" t="s">
        <v>448</v>
      </c>
      <c r="N104" t="s">
        <v>452</v>
      </c>
      <c r="O104" t="s">
        <v>448</v>
      </c>
      <c r="P104" t="s">
        <v>452</v>
      </c>
      <c r="Q104" t="s">
        <v>448</v>
      </c>
      <c r="R104" t="s">
        <v>452</v>
      </c>
      <c r="S104" t="s">
        <v>448</v>
      </c>
      <c r="T104" t="s">
        <v>452</v>
      </c>
      <c r="U104" t="s">
        <v>448</v>
      </c>
      <c r="V104" s="8" t="s">
        <v>1121</v>
      </c>
      <c r="W104" s="17">
        <f>IF(H104&gt;0,H104/100,"")</f>
        <v>16</v>
      </c>
      <c r="X104" s="17">
        <f>IF(I104&gt;0,I104/100,"")</f>
        <v>19</v>
      </c>
      <c r="Y104" s="17">
        <f>IF(J104&gt;0,J104/100,"")</f>
        <v>11.3</v>
      </c>
      <c r="Z104" s="17" t="str">
        <f>IF(K104&gt;0,K104/100,"")</f>
        <v/>
      </c>
      <c r="AA104" s="17">
        <f>IF(L104&gt;0,L104/100,"")</f>
        <v>16</v>
      </c>
      <c r="AB104" s="17">
        <f>IF(M104&gt;0,M104/100,"")</f>
        <v>19</v>
      </c>
      <c r="AC104" s="17">
        <f>IF(N104&gt;0,N104/100,"")</f>
        <v>16</v>
      </c>
      <c r="AD104" s="17">
        <f>IF(O104&gt;0,O104/100,"")</f>
        <v>19</v>
      </c>
      <c r="AE104" s="17">
        <f>IF(P104&gt;0,P104/100,"")</f>
        <v>16</v>
      </c>
      <c r="AF104" s="17">
        <f>IF(Q104&gt;0,Q104/100,"")</f>
        <v>19</v>
      </c>
      <c r="AG104" s="17">
        <f>IF(R104&gt;0,R104/100,"")</f>
        <v>16</v>
      </c>
      <c r="AH104" s="17">
        <f>IF(S104&gt;0,S104/100,"")</f>
        <v>19</v>
      </c>
      <c r="AI104" s="17">
        <f>IF(T104&gt;0,T104/100,"")</f>
        <v>16</v>
      </c>
      <c r="AJ104" s="17">
        <f>IF(U104&gt;0,U104/100,"")</f>
        <v>19</v>
      </c>
      <c r="AK104" s="17" t="str">
        <f>IF(H104&gt;0,CONCATENATE(IF(W104&lt;=12,W104,W104-12),IF(OR(W104&lt;12,W104=24),"am","pm"),"-",IF(X104&lt;=12,X104,X104-12),IF(OR(X104&lt;12,X104=24),"am","pm")),"")</f>
        <v>4pm-7pm</v>
      </c>
      <c r="AL104" s="17" t="e">
        <f>IF(J104&gt;0,CONCATENATE(IF(Y104&lt;=12,Y104,Y104-12),IF(OR(Y104&lt;12,Y104=24),"am","pm"),"-",IF(Z104&lt;=12,Z104,Z104-12),IF(OR(Z104&lt;12,Z104=24),"am","pm")),"")</f>
        <v>#VALUE!</v>
      </c>
      <c r="AM104" s="17" t="str">
        <f>IF(L104&gt;0,CONCATENATE(IF(AA104&lt;=12,AA104,AA104-12),IF(OR(AA104&lt;12,AA104=24),"am","pm"),"-",IF(AB104&lt;=12,AB104,AB104-12),IF(OR(AB104&lt;12,AB104=24),"am","pm")),"")</f>
        <v>4pm-7pm</v>
      </c>
      <c r="AN104" s="17" t="str">
        <f>IF(N104&gt;0,CONCATENATE(IF(AC104&lt;=12,AC104,AC104-12),IF(OR(AC104&lt;12,AC104=24),"am","pm"),"-",IF(AD104&lt;=12,AD104,AD104-12),IF(OR(AD104&lt;12,AD104=24),"am","pm")),"")</f>
        <v>4pm-7pm</v>
      </c>
      <c r="AO104" s="17" t="str">
        <f>IF(P104&gt;0,CONCATENATE(IF(AE104&lt;=12,AE104,AE104-12),IF(OR(AE104&lt;12,AE104=24),"am","pm"),"-",IF(AF104&lt;=12,AF104,AF104-12),IF(OR(AF104&lt;12,AF104=24),"am","pm")),"")</f>
        <v>4pm-7pm</v>
      </c>
      <c r="AP104" s="17" t="str">
        <f>IF(R104&gt;0,CONCATENATE(IF(AG104&lt;=12,AG104,AG104-12),IF(OR(AG104&lt;12,AG104=24),"am","pm"),"-",IF(AH104&lt;=12,AH104,AH104-12),IF(OR(AH104&lt;12,AH104=24),"am","pm")),"")</f>
        <v>4pm-7pm</v>
      </c>
      <c r="AQ104" s="17" t="str">
        <f>IF(T104&gt;0,CONCATENATE(IF(AI104&lt;=12,AI104,AI104-12),IF(OR(AI104&lt;12,AI104=24),"am","pm"),"-",IF(AJ104&lt;=12,AJ104,AJ104-12),IF(OR(AJ104&lt;12,AJ104=24),"am","pm")),"")</f>
        <v>4pm-7pm</v>
      </c>
      <c r="AR104" s="1" t="s">
        <v>693</v>
      </c>
      <c r="AV104" s="4" t="s">
        <v>29</v>
      </c>
      <c r="AW104" s="4" t="s">
        <v>30</v>
      </c>
      <c r="AX104" s="16" t="str">
        <f>CONCATENATE("{
    'name': """,B104,""",
    'area': ","""",C104,""",",
"'hours': {
      'sunday-start':","""",H104,"""",", 'sunday-end':","""",I104,"""",", 'monday-start':","""",J104,"""",", 'monday-end':","""",K104,"""",", 'tuesday-start':","""",L104,"""",", 'tuesday-end':","""",M104,""", 'wednesday-start':","""",N104,""", 'wednesday-end':","""",O104,""", 'thursday-start':","""",P104,""", 'thursday-end':","""",Q104,""", 'friday-start':","""",R104,""", 'friday-end':","""",S104,""", 'saturday-start':","""",T104,""", 'saturday-end':","""",U104,"""","},","  'description': ","""",V104,"""",", 'link':","""",AR104,"""",", 'pricing':","""",E104,"""",",   'phone-number': ","""",F104,"""",", 'address': ","""",G104,"""",", 'other-amenities': [","'",AS104,"','",AT104,"','",AU104,"'","]",", 'has-drink':",AV104,", 'has-food':",AW104,"},")</f>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4" s="17" t="str">
        <f>IF(AS104&gt;0,"&lt;img src=@img/outdoor.png@&gt;","")</f>
        <v/>
      </c>
      <c r="AZ104" s="17" t="str">
        <f>IF(AT104&gt;0,"&lt;img src=@img/pets.png@&gt;","")</f>
        <v/>
      </c>
      <c r="BA104" s="17" t="str">
        <f>IF(AU104="hard","&lt;img src=@img/hard.png@&gt;",IF(AU104="medium","&lt;img src=@img/medium.png@&gt;",IF(AU104="easy","&lt;img src=@img/easy.png@&gt;","")))</f>
        <v/>
      </c>
      <c r="BB104" s="17" t="str">
        <f>IF(AV104="true","&lt;img src=@img/drinkicon.png@&gt;","")</f>
        <v>&lt;img src=@img/drinkicon.png@&gt;</v>
      </c>
      <c r="BC104" s="17" t="str">
        <f>IF(AW104="true","&lt;img src=@img/foodicon.png@&gt;","")</f>
        <v/>
      </c>
      <c r="BD104" s="17" t="str">
        <f>CONCATENATE(AY104,AZ104,BA104,BB104,BC104,BK104)</f>
        <v>&lt;img src=@img/drinkicon.png@&gt;</v>
      </c>
      <c r="BE104" s="17" t="str">
        <f>CONCATENATE(IF(AS104&gt;0,"outdoor ",""),IF(AT104&gt;0,"pet ",""),IF(AV104="true","drink ",""),IF(AW104="true","food ",""),AU104," ",E104," ",C104,IF(BJ104=TRUE," kid",""))</f>
        <v>drink  med capital</v>
      </c>
      <c r="BF104" s="17" t="str">
        <f>IF(C104="highlands","Highlands",IF(C104="Washington","Washington Park",IF(C104="Downtown","Downtown",IF(C104="city","City Park",IF(C104="Uptown","Uptown",IF(C104="capital","Capital Hill",IF(C104="Ballpark","Ballpark",IF(C104="LoDo","LoDo",IF(C104="ranch","Highlands Ranch",IF(C104="five","Five Points",IF(C104="stapleton","Stapleton",IF(C104="Cherry","Cherry Creek",IF(C104="dtc","DTC",IF(C104="Baker","Baker",IF(C104="Lakewood","Lakewood",IF(C104="Westminster","Westminster",IF(C104="lowery","Lowery",IF(C104="meadows","Park Meadows",IF(C104="larimer","Larimer Square",IF(C104="RiNo","RiNo",IF(C104="aurora","Aurora","")))))))))))))))))))))</f>
        <v>Capital Hill</v>
      </c>
      <c r="BG104" s="17">
        <v>39.726928000000001</v>
      </c>
      <c r="BH104" s="17">
        <v>-104.982012</v>
      </c>
      <c r="BI104" s="17" t="str">
        <f>CONCATENATE("[",BG104,",",BH104,"],")</f>
        <v>[39.726928,-104.982012],</v>
      </c>
      <c r="BJ104" s="17"/>
      <c r="BK104" s="17" t="str">
        <f>IF(BJ104&gt;0,"&lt;img src=@img/kidicon.png@&gt;","")</f>
        <v/>
      </c>
      <c r="BL104" s="7"/>
    </row>
    <row r="105" spans="2:64" ht="18.75" customHeight="1">
      <c r="B105" t="s">
        <v>963</v>
      </c>
      <c r="C105" t="s">
        <v>860</v>
      </c>
      <c r="E105" s="17" t="s">
        <v>1105</v>
      </c>
      <c r="G105" s="16" t="s">
        <v>964</v>
      </c>
      <c r="H105">
        <v>1500</v>
      </c>
      <c r="I105">
        <v>1900</v>
      </c>
      <c r="J105">
        <v>1500</v>
      </c>
      <c r="K105">
        <v>1900</v>
      </c>
      <c r="L105" s="17">
        <v>1500</v>
      </c>
      <c r="M105" s="17">
        <v>1900</v>
      </c>
      <c r="N105" s="17">
        <v>1500</v>
      </c>
      <c r="O105" s="17">
        <v>1900</v>
      </c>
      <c r="P105" s="17">
        <v>1500</v>
      </c>
      <c r="Q105" s="17">
        <v>1900</v>
      </c>
      <c r="R105" s="17">
        <v>1500</v>
      </c>
      <c r="S105" s="17">
        <v>1900</v>
      </c>
      <c r="T105" s="17">
        <v>1500</v>
      </c>
      <c r="U105" s="17">
        <v>1900</v>
      </c>
      <c r="V105" s="23" t="s">
        <v>1069</v>
      </c>
      <c r="W105" s="17">
        <f>IF(H105&gt;0,H105/100,"")</f>
        <v>15</v>
      </c>
      <c r="X105" s="17">
        <f>IF(I105&gt;0,I105/100,"")</f>
        <v>19</v>
      </c>
      <c r="Y105" s="17">
        <f>IF(J105&gt;0,J105/100,"")</f>
        <v>15</v>
      </c>
      <c r="Z105" s="17">
        <f>IF(K105&gt;0,K105/100,"")</f>
        <v>19</v>
      </c>
      <c r="AA105" s="17">
        <f>IF(L105&gt;0,L105/100,"")</f>
        <v>15</v>
      </c>
      <c r="AB105" s="17">
        <f>IF(M105&gt;0,M105/100,"")</f>
        <v>19</v>
      </c>
      <c r="AC105" s="17">
        <f>IF(N105&gt;0,N105/100,"")</f>
        <v>15</v>
      </c>
      <c r="AD105" s="17">
        <f>IF(O105&gt;0,O105/100,"")</f>
        <v>19</v>
      </c>
      <c r="AE105" s="17">
        <f>IF(P105&gt;0,P105/100,"")</f>
        <v>15</v>
      </c>
      <c r="AF105" s="17">
        <f>IF(Q105&gt;0,Q105/100,"")</f>
        <v>19</v>
      </c>
      <c r="AG105" s="17">
        <f>IF(R105&gt;0,R105/100,"")</f>
        <v>15</v>
      </c>
      <c r="AH105" s="17">
        <f>IF(S105&gt;0,S105/100,"")</f>
        <v>19</v>
      </c>
      <c r="AI105" s="17">
        <f>IF(T105&gt;0,T105/100,"")</f>
        <v>15</v>
      </c>
      <c r="AJ105" s="17">
        <f>IF(U105&gt;0,U105/100,"")</f>
        <v>19</v>
      </c>
      <c r="AK105" s="17" t="str">
        <f>IF(H105&gt;0,CONCATENATE(IF(W105&lt;=12,W105,W105-12),IF(OR(W105&lt;12,W105=24),"am","pm"),"-",IF(X105&lt;=12,X105,X105-12),IF(OR(X105&lt;12,X105=24),"am","pm")),"")</f>
        <v>3pm-7pm</v>
      </c>
      <c r="AL105" s="17" t="str">
        <f>IF(J105&gt;0,CONCATENATE(IF(Y105&lt;=12,Y105,Y105-12),IF(OR(Y105&lt;12,Y105=24),"am","pm"),"-",IF(Z105&lt;=12,Z105,Z105-12),IF(OR(Z105&lt;12,Z105=24),"am","pm")),"")</f>
        <v>3pm-7pm</v>
      </c>
      <c r="AM105" s="17" t="str">
        <f>IF(L105&gt;0,CONCATENATE(IF(AA105&lt;=12,AA105,AA105-12),IF(OR(AA105&lt;12,AA105=24),"am","pm"),"-",IF(AB105&lt;=12,AB105,AB105-12),IF(OR(AB105&lt;12,AB105=24),"am","pm")),"")</f>
        <v>3pm-7pm</v>
      </c>
      <c r="AN105" s="17" t="str">
        <f>IF(N105&gt;0,CONCATENATE(IF(AC105&lt;=12,AC105,AC105-12),IF(OR(AC105&lt;12,AC105=24),"am","pm"),"-",IF(AD105&lt;=12,AD105,AD105-12),IF(OR(AD105&lt;12,AD105=24),"am","pm")),"")</f>
        <v>3pm-7pm</v>
      </c>
      <c r="AO105" s="17" t="str">
        <f>IF(P105&gt;0,CONCATENATE(IF(AE105&lt;=12,AE105,AE105-12),IF(OR(AE105&lt;12,AE105=24),"am","pm"),"-",IF(AF105&lt;=12,AF105,AF105-12),IF(OR(AF105&lt;12,AF105=24),"am","pm")),"")</f>
        <v>3pm-7pm</v>
      </c>
      <c r="AP105" s="17" t="str">
        <f>IF(R105&gt;0,CONCATENATE(IF(AG105&lt;=12,AG105,AG105-12),IF(OR(AG105&lt;12,AG105=24),"am","pm"),"-",IF(AH105&lt;=12,AH105,AH105-12),IF(OR(AH105&lt;12,AH105=24),"am","pm")),"")</f>
        <v>3pm-7pm</v>
      </c>
      <c r="AQ105" s="17" t="str">
        <f>IF(T105&gt;0,CONCATENATE(IF(AI105&lt;=12,AI105,AI105-12),IF(OR(AI105&lt;12,AI105=24),"am","pm"),"-",IF(AJ105&lt;=12,AJ105,AJ105-12),IF(OR(AJ105&lt;12,AJ105=24),"am","pm")),"")</f>
        <v>3pm-7pm</v>
      </c>
      <c r="AR105" s="17" t="s">
        <v>1068</v>
      </c>
      <c r="AV105" s="4" t="s">
        <v>29</v>
      </c>
      <c r="AW105" s="4" t="s">
        <v>29</v>
      </c>
      <c r="AX105" s="16" t="str">
        <f>CONCATENATE("{
    'name': """,B105,""",
    'area': ","""",C105,""",",
"'hours': {
      'sunday-start':","""",H105,"""",", 'sunday-end':","""",I105,"""",", 'monday-start':","""",J105,"""",", 'monday-end':","""",K105,"""",", 'tuesday-start':","""",L105,"""",", 'tuesday-end':","""",M105,""", 'wednesday-start':","""",N105,""", 'wednesday-end':","""",O105,""", 'thursday-start':","""",P105,""", 'thursday-end':","""",Q105,""", 'friday-start':","""",R105,""", 'friday-end':","""",S105,""", 'saturday-start':","""",T105,""", 'saturday-end':","""",U105,"""","},","  'description': ","""",V105,"""",", 'link':","""",AR105,"""",", 'pricing':","""",E105,"""",",   'phone-number': ","""",F105,"""",", 'address': ","""",G105,"""",", 'other-amenities': [","'",AS105,"','",AT105,"','",AU105,"'","]",", 'has-drink':",AV105,", 'has-food':",AW105,"},")</f>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5" s="17" t="str">
        <f>IF(AS105&gt;0,"&lt;img src=@img/outdoor.png@&gt;","")</f>
        <v/>
      </c>
      <c r="AZ105" s="17" t="str">
        <f>IF(AT105&gt;0,"&lt;img src=@img/pets.png@&gt;","")</f>
        <v/>
      </c>
      <c r="BA105" s="17" t="str">
        <f>IF(AU105="hard","&lt;img src=@img/hard.png@&gt;",IF(AU105="medium","&lt;img src=@img/medium.png@&gt;",IF(AU105="easy","&lt;img src=@img/easy.png@&gt;","")))</f>
        <v/>
      </c>
      <c r="BB105" s="17" t="str">
        <f>IF(AV105="true","&lt;img src=@img/drinkicon.png@&gt;","")</f>
        <v>&lt;img src=@img/drinkicon.png@&gt;</v>
      </c>
      <c r="BC105" s="17" t="str">
        <f>IF(AW105="true","&lt;img src=@img/foodicon.png@&gt;","")</f>
        <v>&lt;img src=@img/foodicon.png@&gt;</v>
      </c>
      <c r="BD105" s="17" t="str">
        <f>CONCATENATE(AY105,AZ105,BA105,BB105,BC105,BK105)</f>
        <v>&lt;img src=@img/drinkicon.png@&gt;&lt;img src=@img/foodicon.png@&gt;</v>
      </c>
      <c r="BE105" s="17" t="str">
        <f>CONCATENATE(IF(AS105&gt;0,"outdoor ",""),IF(AT105&gt;0,"pet ",""),IF(AV105="true","drink ",""),IF(AW105="true","food ",""),AU105," ",E105," ",C105,IF(BJ105=TRUE," kid",""))</f>
        <v>drink food  med dtc</v>
      </c>
      <c r="BF105" s="17" t="str">
        <f>IF(C105="highlands","Highlands",IF(C105="Washington","Washington Park",IF(C105="Downtown","Downtown",IF(C105="city","City Park",IF(C105="Uptown","Uptown",IF(C105="capital","Capital Hill",IF(C105="Ballpark","Ballpark",IF(C105="LoDo","LoDo",IF(C105="ranch","Highlands Ranch",IF(C105="five","Five Points",IF(C105="stapleton","Stapleton",IF(C105="Cherry","Cherry Creek",IF(C105="dtc","DTC",IF(C105="Baker","Baker",IF(C105="Lakewood","Lakewood",IF(C105="Westminster","Westminster",IF(C105="lowery","Lowery",IF(C105="meadows","Park Meadows",IF(C105="larimer","Larimer Square",IF(C105="RiNo","RiNo",IF(C105="aurora","Aurora","")))))))))))))))))))))</f>
        <v>DTC</v>
      </c>
      <c r="BG105" s="17">
        <v>39.625340000000001</v>
      </c>
      <c r="BH105" s="17">
        <v>-104.893152</v>
      </c>
      <c r="BI105" s="17" t="str">
        <f>CONCATENATE("[",BG105,",",BH105,"],")</f>
        <v>[39.62534,-104.893152],</v>
      </c>
      <c r="BJ105" s="17"/>
      <c r="BK105" s="17" t="str">
        <f>IF(BJ105&gt;0,"&lt;img src=@img/kidicon.png@&gt;","")</f>
        <v/>
      </c>
      <c r="BL105" s="17"/>
    </row>
    <row r="106" spans="2:64" ht="18.75" customHeight="1">
      <c r="B106" t="s">
        <v>194</v>
      </c>
      <c r="C106" t="s">
        <v>857</v>
      </c>
      <c r="E106" s="17" t="s">
        <v>1107</v>
      </c>
      <c r="G106" s="17" t="s">
        <v>601</v>
      </c>
      <c r="J106" t="s">
        <v>445</v>
      </c>
      <c r="K106" t="s">
        <v>447</v>
      </c>
      <c r="L106" t="s">
        <v>445</v>
      </c>
      <c r="M106" t="s">
        <v>447</v>
      </c>
      <c r="N106" t="s">
        <v>445</v>
      </c>
      <c r="O106" t="s">
        <v>447</v>
      </c>
      <c r="P106" t="s">
        <v>445</v>
      </c>
      <c r="Q106" t="s">
        <v>447</v>
      </c>
      <c r="R106" t="s">
        <v>445</v>
      </c>
      <c r="S106" t="s">
        <v>447</v>
      </c>
      <c r="V106" s="8" t="s">
        <v>396</v>
      </c>
      <c r="W106" s="17" t="str">
        <f>IF(H106&gt;0,H106/100,"")</f>
        <v/>
      </c>
      <c r="X106" s="17" t="str">
        <f>IF(I106&gt;0,I106/100,"")</f>
        <v/>
      </c>
      <c r="Y106" s="17">
        <f>IF(J106&gt;0,J106/100,"")</f>
        <v>15</v>
      </c>
      <c r="Z106" s="17">
        <f>IF(K106&gt;0,K106/100,"")</f>
        <v>18</v>
      </c>
      <c r="AA106" s="17">
        <f>IF(L106&gt;0,L106/100,"")</f>
        <v>15</v>
      </c>
      <c r="AB106" s="17">
        <f>IF(M106&gt;0,M106/100,"")</f>
        <v>18</v>
      </c>
      <c r="AC106" s="17">
        <f>IF(N106&gt;0,N106/100,"")</f>
        <v>15</v>
      </c>
      <c r="AD106" s="17">
        <f>IF(O106&gt;0,O106/100,"")</f>
        <v>18</v>
      </c>
      <c r="AE106" s="17">
        <f>IF(P106&gt;0,P106/100,"")</f>
        <v>15</v>
      </c>
      <c r="AF106" s="17">
        <f>IF(Q106&gt;0,Q106/100,"")</f>
        <v>18</v>
      </c>
      <c r="AG106" s="17">
        <f>IF(R106&gt;0,R106/100,"")</f>
        <v>15</v>
      </c>
      <c r="AH106" s="17">
        <f>IF(S106&gt;0,S106/100,"")</f>
        <v>18</v>
      </c>
      <c r="AI106" s="17" t="str">
        <f>IF(T106&gt;0,T106/100,"")</f>
        <v/>
      </c>
      <c r="AJ106" s="17" t="str">
        <f>IF(U106&gt;0,U106/100,"")</f>
        <v/>
      </c>
      <c r="AK106" s="17" t="str">
        <f>IF(H106&gt;0,CONCATENATE(IF(W106&lt;=12,W106,W106-12),IF(OR(W106&lt;12,W106=24),"am","pm"),"-",IF(X106&lt;=12,X106,X106-12),IF(OR(X106&lt;12,X106=24),"am","pm")),"")</f>
        <v/>
      </c>
      <c r="AL106" s="17" t="str">
        <f>IF(J106&gt;0,CONCATENATE(IF(Y106&lt;=12,Y106,Y106-12),IF(OR(Y106&lt;12,Y106=24),"am","pm"),"-",IF(Z106&lt;=12,Z106,Z106-12),IF(OR(Z106&lt;12,Z106=24),"am","pm")),"")</f>
        <v>3pm-6pm</v>
      </c>
      <c r="AM106" s="17" t="str">
        <f>IF(L106&gt;0,CONCATENATE(IF(AA106&lt;=12,AA106,AA106-12),IF(OR(AA106&lt;12,AA106=24),"am","pm"),"-",IF(AB106&lt;=12,AB106,AB106-12),IF(OR(AB106&lt;12,AB106=24),"am","pm")),"")</f>
        <v>3pm-6pm</v>
      </c>
      <c r="AN106" s="17" t="str">
        <f>IF(N106&gt;0,CONCATENATE(IF(AC106&lt;=12,AC106,AC106-12),IF(OR(AC106&lt;12,AC106=24),"am","pm"),"-",IF(AD106&lt;=12,AD106,AD106-12),IF(OR(AD106&lt;12,AD106=24),"am","pm")),"")</f>
        <v>3pm-6pm</v>
      </c>
      <c r="AO106" s="17" t="str">
        <f>IF(P106&gt;0,CONCATENATE(IF(AE106&lt;=12,AE106,AE106-12),IF(OR(AE106&lt;12,AE106=24),"am","pm"),"-",IF(AF106&lt;=12,AF106,AF106-12),IF(OR(AF106&lt;12,AF106=24),"am","pm")),"")</f>
        <v>3pm-6pm</v>
      </c>
      <c r="AP106" s="17" t="str">
        <f>IF(R106&gt;0,CONCATENATE(IF(AG106&lt;=12,AG106,AG106-12),IF(OR(AG106&lt;12,AG106=24),"am","pm"),"-",IF(AH106&lt;=12,AH106,AH106-12),IF(OR(AH106&lt;12,AH106=24),"am","pm")),"")</f>
        <v>3pm-6pm</v>
      </c>
      <c r="AQ106" s="17" t="str">
        <f>IF(T106&gt;0,CONCATENATE(IF(AI106&lt;=12,AI106,AI106-12),IF(OR(AI106&lt;12,AI106=24),"am","pm"),"-",IF(AJ106&lt;=12,AJ106,AJ106-12),IF(OR(AJ106&lt;12,AJ106=24),"am","pm")),"")</f>
        <v/>
      </c>
      <c r="AR106" s="2" t="s">
        <v>788</v>
      </c>
      <c r="AU106" s="17"/>
      <c r="AV106" s="4" t="s">
        <v>29</v>
      </c>
      <c r="AW106" s="4" t="s">
        <v>30</v>
      </c>
      <c r="AX106" s="16" t="str">
        <f>CONCATENATE("{
    'name': """,B106,""",
    'area': ","""",C106,""",",
"'hours': {
      'sunday-start':","""",H106,"""",", 'sunday-end':","""",I106,"""",", 'monday-start':","""",J106,"""",", 'monday-end':","""",K106,"""",", 'tuesday-start':","""",L106,"""",", 'tuesday-end':","""",M106,""", 'wednesday-start':","""",N106,""", 'wednesday-end':","""",O106,""", 'thursday-start':","""",P106,""", 'thursday-end':","""",Q106,""", 'friday-start':","""",R106,""", 'friday-end':","""",S106,""", 'saturday-start':","""",T106,""", 'saturday-end':","""",U106,"""","},","  'description': ","""",V106,"""",", 'link':","""",AR106,"""",", 'pricing':","""",E106,"""",",   'phone-number': ","""",F106,"""",", 'address': ","""",G106,"""",", 'other-amenities': [","'",AS106,"','",AT106,"','",AU106,"'","]",", 'has-drink':",AV106,", 'has-food':",AW106,"},")</f>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6" s="17" t="str">
        <f>IF(AS106&gt;0,"&lt;img src=@img/outdoor.png@&gt;","")</f>
        <v/>
      </c>
      <c r="AZ106" s="17" t="str">
        <f>IF(AT106&gt;0,"&lt;img src=@img/pets.png@&gt;","")</f>
        <v/>
      </c>
      <c r="BA106" s="17" t="str">
        <f>IF(AU106="hard","&lt;img src=@img/hard.png@&gt;",IF(AU106="medium","&lt;img src=@img/medium.png@&gt;",IF(AU106="easy","&lt;img src=@img/easy.png@&gt;","")))</f>
        <v/>
      </c>
      <c r="BB106" s="17" t="str">
        <f>IF(AV106="true","&lt;img src=@img/drinkicon.png@&gt;","")</f>
        <v>&lt;img src=@img/drinkicon.png@&gt;</v>
      </c>
      <c r="BC106" s="17" t="str">
        <f>IF(AW106="true","&lt;img src=@img/foodicon.png@&gt;","")</f>
        <v/>
      </c>
      <c r="BD106" s="17" t="str">
        <f>CONCATENATE(AY106,AZ106,BA106,BB106,BC106,BK106)</f>
        <v>&lt;img src=@img/drinkicon.png@&gt;</v>
      </c>
      <c r="BE106" s="17" t="str">
        <f>CONCATENATE(IF(AS106&gt;0,"outdoor ",""),IF(AT106&gt;0,"pet ",""),IF(AV106="true","drink ",""),IF(AW106="true","food ",""),AU106," ",E106," ",C106,IF(BJ106=TRUE," kid",""))</f>
        <v>drink  low ranch</v>
      </c>
      <c r="BF106" s="17" t="str">
        <f>IF(C106="highlands","Highlands",IF(C106="Washington","Washington Park",IF(C106="Downtown","Downtown",IF(C106="city","City Park",IF(C106="Uptown","Uptown",IF(C106="capital","Capital Hill",IF(C106="Ballpark","Ballpark",IF(C106="LoDo","LoDo",IF(C106="ranch","Highlands Ranch",IF(C106="five","Five Points",IF(C106="stapleton","Stapleton",IF(C106="Cherry","Cherry Creek",IF(C106="dtc","DTC",IF(C106="Baker","Baker",IF(C106="Lakewood","Lakewood",IF(C106="Westminster","Westminster",IF(C106="lowery","Lowery",IF(C106="meadows","Park Meadows",IF(C106="larimer","Larimer Square",IF(C106="RiNo","RiNo",IF(C106="aurora","Aurora","")))))))))))))))))))))</f>
        <v>Highlands Ranch</v>
      </c>
      <c r="BG106" s="17">
        <v>39.548974000000001</v>
      </c>
      <c r="BH106" s="17">
        <v>-105.03431999999999</v>
      </c>
      <c r="BI106" s="17" t="str">
        <f>CONCATENATE("[",BG106,",",BH106,"],")</f>
        <v>[39.548974,-105.03432],</v>
      </c>
      <c r="BJ106" s="17"/>
      <c r="BK106" s="17" t="str">
        <f>IF(BJ106&gt;0,"&lt;img src=@img/kidicon.png@&gt;","")</f>
        <v/>
      </c>
      <c r="BL106" s="7"/>
    </row>
    <row r="107" spans="2:64" s="8" customFormat="1" ht="18.75" customHeight="1">
      <c r="B107" s="17" t="s">
        <v>239</v>
      </c>
      <c r="C107" s="17" t="s">
        <v>653</v>
      </c>
      <c r="D107" s="17"/>
      <c r="E107" s="17" t="s">
        <v>1107</v>
      </c>
      <c r="F107" s="17"/>
      <c r="G107" s="17" t="s">
        <v>646</v>
      </c>
      <c r="H107" s="17"/>
      <c r="I107" s="17"/>
      <c r="J107" s="17"/>
      <c r="K107" s="17"/>
      <c r="L107" s="17" t="s">
        <v>461</v>
      </c>
      <c r="M107" s="17" t="s">
        <v>447</v>
      </c>
      <c r="N107" s="17" t="s">
        <v>461</v>
      </c>
      <c r="O107" s="17" t="s">
        <v>447</v>
      </c>
      <c r="P107" s="17" t="s">
        <v>461</v>
      </c>
      <c r="Q107" s="17" t="s">
        <v>447</v>
      </c>
      <c r="R107" s="17" t="s">
        <v>461</v>
      </c>
      <c r="S107" s="17" t="s">
        <v>447</v>
      </c>
      <c r="T107" s="17"/>
      <c r="U107" s="17"/>
      <c r="W107" s="17" t="str">
        <f>IF(H107&gt;0,H107/100,"")</f>
        <v/>
      </c>
      <c r="X107" s="17" t="str">
        <f>IF(I107&gt;0,I107/100,"")</f>
        <v/>
      </c>
      <c r="Y107" s="17" t="str">
        <f>IF(J107&gt;0,J107/100,"")</f>
        <v/>
      </c>
      <c r="Z107" s="17" t="str">
        <f>IF(K107&gt;0,K107/100,"")</f>
        <v/>
      </c>
      <c r="AA107" s="17">
        <f>IF(L107&gt;0,L107/100,"")</f>
        <v>16.3</v>
      </c>
      <c r="AB107" s="17">
        <f>IF(M107&gt;0,M107/100,"")</f>
        <v>18</v>
      </c>
      <c r="AC107" s="17">
        <f>IF(N107&gt;0,N107/100,"")</f>
        <v>16.3</v>
      </c>
      <c r="AD107" s="17">
        <f>IF(O107&gt;0,O107/100,"")</f>
        <v>18</v>
      </c>
      <c r="AE107" s="17">
        <f>IF(P107&gt;0,P107/100,"")</f>
        <v>16.3</v>
      </c>
      <c r="AF107" s="17">
        <f>IF(Q107&gt;0,Q107/100,"")</f>
        <v>18</v>
      </c>
      <c r="AG107" s="17">
        <f>IF(R107&gt;0,R107/100,"")</f>
        <v>16.3</v>
      </c>
      <c r="AH107" s="17">
        <f>IF(S107&gt;0,S107/100,"")</f>
        <v>18</v>
      </c>
      <c r="AI107" s="17" t="str">
        <f>IF(T107&gt;0,T107/100,"")</f>
        <v/>
      </c>
      <c r="AJ107" s="17" t="str">
        <f>IF(U107&gt;0,U107/100,"")</f>
        <v/>
      </c>
      <c r="AK107" s="17" t="str">
        <f>IF(H107&gt;0,CONCATENATE(IF(W107&lt;=12,W107,W107-12),IF(OR(W107&lt;12,W107=24),"am","pm"),"-",IF(X107&lt;=12,X107,X107-12),IF(OR(X107&lt;12,X107=24),"am","pm")),"")</f>
        <v/>
      </c>
      <c r="AL107" s="17" t="str">
        <f>IF(J107&gt;0,CONCATENATE(IF(Y107&lt;=12,Y107,Y107-12),IF(OR(Y107&lt;12,Y107=24),"am","pm"),"-",IF(Z107&lt;=12,Z107,Z107-12),IF(OR(Z107&lt;12,Z107=24),"am","pm")),"")</f>
        <v/>
      </c>
      <c r="AM107" s="17" t="str">
        <f>IF(L107&gt;0,CONCATENATE(IF(AA107&lt;=12,AA107,AA107-12),IF(OR(AA107&lt;12,AA107=24),"am","pm"),"-",IF(AB107&lt;=12,AB107,AB107-12),IF(OR(AB107&lt;12,AB107=24),"am","pm")),"")</f>
        <v>4.3pm-6pm</v>
      </c>
      <c r="AN107" s="17" t="str">
        <f>IF(N107&gt;0,CONCATENATE(IF(AC107&lt;=12,AC107,AC107-12),IF(OR(AC107&lt;12,AC107=24),"am","pm"),"-",IF(AD107&lt;=12,AD107,AD107-12),IF(OR(AD107&lt;12,AD107=24),"am","pm")),"")</f>
        <v>4.3pm-6pm</v>
      </c>
      <c r="AO107" s="17" t="str">
        <f>IF(P107&gt;0,CONCATENATE(IF(AE107&lt;=12,AE107,AE107-12),IF(OR(AE107&lt;12,AE107=24),"am","pm"),"-",IF(AF107&lt;=12,AF107,AF107-12),IF(OR(AF107&lt;12,AF107=24),"am","pm")),"")</f>
        <v>4.3pm-6pm</v>
      </c>
      <c r="AP107" s="17" t="str">
        <f>IF(R107&gt;0,CONCATENATE(IF(AG107&lt;=12,AG107,AG107-12),IF(OR(AG107&lt;12,AG107=24),"am","pm"),"-",IF(AH107&lt;=12,AH107,AH107-12),IF(OR(AH107&lt;12,AH107=24),"am","pm")),"")</f>
        <v>4.3pm-6pm</v>
      </c>
      <c r="AQ107" s="17" t="str">
        <f>IF(T107&gt;0,CONCATENATE(IF(AI107&lt;=12,AI107,AI107-12),IF(OR(AI107&lt;12,AI107=24),"am","pm"),"-",IF(AJ107&lt;=12,AJ107,AJ107-12),IF(OR(AJ107&lt;12,AJ107=24),"am","pm")),"")</f>
        <v/>
      </c>
      <c r="AR107" s="17" t="s">
        <v>831</v>
      </c>
      <c r="AS107" s="17"/>
      <c r="AT107" s="17"/>
      <c r="AU107" s="17"/>
      <c r="AV107" s="17" t="s">
        <v>30</v>
      </c>
      <c r="AW107" s="17" t="s">
        <v>30</v>
      </c>
      <c r="AX107" s="16" t="str">
        <f>CONCATENATE("{
    'name': """,B107,""",
    'area': ","""",C107,""",",
"'hours': {
      'sunday-start':","""",H107,"""",", 'sunday-end':","""",I107,"""",", 'monday-start':","""",J107,"""",", 'monday-end':","""",K107,"""",", 'tuesday-start':","""",L107,"""",", 'tuesday-end':","""",M107,""", 'wednesday-start':","""",N107,""", 'wednesday-end':","""",O107,""", 'thursday-start':","""",P107,""", 'thursday-end':","""",Q107,""", 'friday-start':","""",R107,""", 'friday-end':","""",S107,""", 'saturday-start':","""",T107,""", 'saturday-end':","""",U107,"""","},","  'description': ","""",V107,"""",", 'link':","""",AR107,"""",", 'pricing':","""",E107,"""",",   'phone-number': ","""",F107,"""",", 'address': ","""",G107,"""",", 'other-amenities': [","'",AS107,"','",AT107,"','",AU107,"'","]",", 'has-drink':",AV107,", 'has-food':",AW107,"},")</f>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7" s="17" t="str">
        <f>IF(AS107&gt;0,"&lt;img src=@img/outdoor.png@&gt;","")</f>
        <v/>
      </c>
      <c r="AZ107" s="17" t="str">
        <f>IF(AT107&gt;0,"&lt;img src=@img/pets.png@&gt;","")</f>
        <v/>
      </c>
      <c r="BA107" s="17" t="str">
        <f>IF(AU107="hard","&lt;img src=@img/hard.png@&gt;",IF(AU107="medium","&lt;img src=@img/medium.png@&gt;",IF(AU107="easy","&lt;img src=@img/easy.png@&gt;","")))</f>
        <v/>
      </c>
      <c r="BB107" s="17" t="str">
        <f>IF(AV107="true","&lt;img src=@img/drinkicon.png@&gt;","")</f>
        <v/>
      </c>
      <c r="BC107" s="17" t="str">
        <f>IF(AW107="true","&lt;img src=@img/foodicon.png@&gt;","")</f>
        <v/>
      </c>
      <c r="BD107" s="17" t="str">
        <f>CONCATENATE(AY107,AZ107,BA107,BB107,BC107,BK107)</f>
        <v/>
      </c>
      <c r="BE107" s="17" t="str">
        <f>CONCATENATE(IF(AS107&gt;0,"outdoor ",""),IF(AT107&gt;0,"pet ",""),IF(AV107="true","drink ",""),IF(AW107="true","food ",""),AU107," ",E107," ",C107,IF(BJ107=TRUE," kid",""))</f>
        <v xml:space="preserve"> low Washington</v>
      </c>
      <c r="BF107" s="17" t="str">
        <f>IF(C107="highlands","Highlands",IF(C107="Washington","Washington Park",IF(C107="Downtown","Downtown",IF(C107="city","City Park",IF(C107="Uptown","Uptown",IF(C107="capital","Capital Hill",IF(C107="Ballpark","Ballpark",IF(C107="LoDo","LoDo",IF(C107="ranch","Highlands Ranch",IF(C107="five","Five Points",IF(C107="stapleton","Stapleton",IF(C107="Cherry","Cherry Creek",IF(C107="dtc","DTC",IF(C107="Baker","Baker",IF(C107="Lakewood","Lakewood",IF(C107="Westminster","Westminster",IF(C107="lowery","Lowery",IF(C107="meadows","Park Meadows",IF(C107="larimer","Larimer Square",IF(C107="RiNo","RiNo",IF(C107="aurora","Aurora","")))))))))))))))))))))</f>
        <v>Washington Park</v>
      </c>
      <c r="BG107" s="17">
        <v>39.689124</v>
      </c>
      <c r="BH107" s="17">
        <v>-104.971554</v>
      </c>
      <c r="BI107" s="17" t="str">
        <f>CONCATENATE("[",BG107,",",BH107,"],")</f>
        <v>[39.689124,-104.971554],</v>
      </c>
      <c r="BJ107" s="17"/>
      <c r="BK107" s="17" t="str">
        <f>IF(BJ107&gt;0,"&lt;img src=@img/kidicon.png@&gt;","")</f>
        <v/>
      </c>
      <c r="BL107" s="7"/>
    </row>
    <row r="108" spans="2:64" ht="18.75" customHeight="1">
      <c r="B108" t="s">
        <v>195</v>
      </c>
      <c r="C108" t="s">
        <v>309</v>
      </c>
      <c r="E108" s="17" t="s">
        <v>1106</v>
      </c>
      <c r="G108" s="17" t="s">
        <v>602</v>
      </c>
      <c r="J108" t="s">
        <v>445</v>
      </c>
      <c r="K108" t="s">
        <v>446</v>
      </c>
      <c r="L108" t="s">
        <v>445</v>
      </c>
      <c r="M108" t="s">
        <v>446</v>
      </c>
      <c r="N108" t="s">
        <v>445</v>
      </c>
      <c r="O108" t="s">
        <v>446</v>
      </c>
      <c r="P108" t="s">
        <v>445</v>
      </c>
      <c r="Q108" t="s">
        <v>446</v>
      </c>
      <c r="R108" t="s">
        <v>445</v>
      </c>
      <c r="S108" t="s">
        <v>446</v>
      </c>
      <c r="V108" s="8" t="s">
        <v>397</v>
      </c>
      <c r="W108" s="17" t="str">
        <f>IF(H108&gt;0,H108/100,"")</f>
        <v/>
      </c>
      <c r="X108" s="17" t="str">
        <f>IF(I108&gt;0,I108/100,"")</f>
        <v/>
      </c>
      <c r="Y108" s="17">
        <f>IF(J108&gt;0,J108/100,"")</f>
        <v>15</v>
      </c>
      <c r="Z108" s="17">
        <f>IF(K108&gt;0,K108/100,"")</f>
        <v>18.3</v>
      </c>
      <c r="AA108" s="17">
        <f>IF(L108&gt;0,L108/100,"")</f>
        <v>15</v>
      </c>
      <c r="AB108" s="17">
        <f>IF(M108&gt;0,M108/100,"")</f>
        <v>18.3</v>
      </c>
      <c r="AC108" s="17">
        <f>IF(N108&gt;0,N108/100,"")</f>
        <v>15</v>
      </c>
      <c r="AD108" s="17">
        <f>IF(O108&gt;0,O108/100,"")</f>
        <v>18.3</v>
      </c>
      <c r="AE108" s="17">
        <f>IF(P108&gt;0,P108/100,"")</f>
        <v>15</v>
      </c>
      <c r="AF108" s="17">
        <f>IF(Q108&gt;0,Q108/100,"")</f>
        <v>18.3</v>
      </c>
      <c r="AG108" s="17">
        <f>IF(R108&gt;0,R108/100,"")</f>
        <v>15</v>
      </c>
      <c r="AH108" s="17">
        <f>IF(S108&gt;0,S108/100,"")</f>
        <v>18.3</v>
      </c>
      <c r="AI108" s="17" t="str">
        <f>IF(T108&gt;0,T108/100,"")</f>
        <v/>
      </c>
      <c r="AJ108" s="17" t="str">
        <f>IF(U108&gt;0,U108/100,"")</f>
        <v/>
      </c>
      <c r="AK108" s="17" t="str">
        <f>IF(H108&gt;0,CONCATENATE(IF(W108&lt;=12,W108,W108-12),IF(OR(W108&lt;12,W108=24),"am","pm"),"-",IF(X108&lt;=12,X108,X108-12),IF(OR(X108&lt;12,X108=24),"am","pm")),"")</f>
        <v/>
      </c>
      <c r="AL108" s="17" t="str">
        <f>IF(J108&gt;0,CONCATENATE(IF(Y108&lt;=12,Y108,Y108-12),IF(OR(Y108&lt;12,Y108=24),"am","pm"),"-",IF(Z108&lt;=12,Z108,Z108-12),IF(OR(Z108&lt;12,Z108=24),"am","pm")),"")</f>
        <v>3pm-6.3pm</v>
      </c>
      <c r="AM108" s="17" t="str">
        <f>IF(L108&gt;0,CONCATENATE(IF(AA108&lt;=12,AA108,AA108-12),IF(OR(AA108&lt;12,AA108=24),"am","pm"),"-",IF(AB108&lt;=12,AB108,AB108-12),IF(OR(AB108&lt;12,AB108=24),"am","pm")),"")</f>
        <v>3pm-6.3pm</v>
      </c>
      <c r="AN108" s="17" t="str">
        <f>IF(N108&gt;0,CONCATENATE(IF(AC108&lt;=12,AC108,AC108-12),IF(OR(AC108&lt;12,AC108=24),"am","pm"),"-",IF(AD108&lt;=12,AD108,AD108-12),IF(OR(AD108&lt;12,AD108=24),"am","pm")),"")</f>
        <v>3pm-6.3pm</v>
      </c>
      <c r="AO108" s="17" t="str">
        <f>IF(P108&gt;0,CONCATENATE(IF(AE108&lt;=12,AE108,AE108-12),IF(OR(AE108&lt;12,AE108=24),"am","pm"),"-",IF(AF108&lt;=12,AF108,AF108-12),IF(OR(AF108&lt;12,AF108=24),"am","pm")),"")</f>
        <v>3pm-6.3pm</v>
      </c>
      <c r="AP108" s="17" t="str">
        <f>IF(R108&gt;0,CONCATENATE(IF(AG108&lt;=12,AG108,AG108-12),IF(OR(AG108&lt;12,AG108=24),"am","pm"),"-",IF(AH108&lt;=12,AH108,AH108-12),IF(OR(AH108&lt;12,AH108=24),"am","pm")),"")</f>
        <v>3pm-6.3pm</v>
      </c>
      <c r="AQ108" s="17" t="str">
        <f>IF(T108&gt;0,CONCATENATE(IF(AI108&lt;=12,AI108,AI108-12),IF(OR(AI108&lt;12,AI108=24),"am","pm"),"-",IF(AJ108&lt;=12,AJ108,AJ108-12),IF(OR(AJ108&lt;12,AJ108=24),"am","pm")),"")</f>
        <v/>
      </c>
      <c r="AR108" s="1" t="s">
        <v>789</v>
      </c>
      <c r="AU108" s="4"/>
      <c r="AV108" s="4" t="s">
        <v>29</v>
      </c>
      <c r="AW108" s="4" t="s">
        <v>29</v>
      </c>
      <c r="AX108" s="16" t="str">
        <f>CONCATENATE("{
    'name': """,B108,""",
    'area': ","""",C108,""",",
"'hours': {
      'sunday-start':","""",H108,"""",", 'sunday-end':","""",I108,"""",", 'monday-start':","""",J108,"""",", 'monday-end':","""",K108,"""",", 'tuesday-start':","""",L108,"""",", 'tuesday-end':","""",M108,""", 'wednesday-start':","""",N108,""", 'wednesday-end':","""",O108,""", 'thursday-start':","""",P108,""", 'thursday-end':","""",Q108,""", 'friday-start':","""",R108,""", 'friday-end':","""",S108,""", 'saturday-start':","""",T108,""", 'saturday-end':","""",U108,"""","},","  'description': ","""",V108,"""",", 'link':","""",AR108,"""",", 'pricing':","""",E108,"""",",   'phone-number': ","""",F108,"""",", 'address': ","""",G108,"""",", 'other-amenities': [","'",AS108,"','",AT108,"','",AU108,"'","]",", 'has-drink':",AV108,", 'has-food':",AW108,"},")</f>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8" s="17" t="str">
        <f>IF(AS108&gt;0,"&lt;img src=@img/outdoor.png@&gt;","")</f>
        <v/>
      </c>
      <c r="AZ108" s="17" t="str">
        <f>IF(AT108&gt;0,"&lt;img src=@img/pets.png@&gt;","")</f>
        <v/>
      </c>
      <c r="BA108" s="17" t="str">
        <f>IF(AU108="hard","&lt;img src=@img/hard.png@&gt;",IF(AU108="medium","&lt;img src=@img/medium.png@&gt;",IF(AU108="easy","&lt;img src=@img/easy.png@&gt;","")))</f>
        <v/>
      </c>
      <c r="BB108" s="17" t="str">
        <f>IF(AV108="true","&lt;img src=@img/drinkicon.png@&gt;","")</f>
        <v>&lt;img src=@img/drinkicon.png@&gt;</v>
      </c>
      <c r="BC108" s="17" t="str">
        <f>IF(AW108="true","&lt;img src=@img/foodicon.png@&gt;","")</f>
        <v>&lt;img src=@img/foodicon.png@&gt;</v>
      </c>
      <c r="BD108" s="17" t="str">
        <f>CONCATENATE(AY108,AZ108,BA108,BB108,BC108,BK108)</f>
        <v>&lt;img src=@img/drinkicon.png@&gt;&lt;img src=@img/foodicon.png@&gt;</v>
      </c>
      <c r="BE108" s="17" t="str">
        <f>CONCATENATE(IF(AS108&gt;0,"outdoor ",""),IF(AT108&gt;0,"pet ",""),IF(AV108="true","drink ",""),IF(AW108="true","food ",""),AU108," ",E108," ",C108,IF(BJ108=TRUE," kid",""))</f>
        <v>drink food  high Downtown</v>
      </c>
      <c r="BF108" s="17" t="str">
        <f>IF(C108="highlands","Highlands",IF(C108="Washington","Washington Park",IF(C108="Downtown","Downtown",IF(C108="city","City Park",IF(C108="Uptown","Uptown",IF(C108="capital","Capital Hill",IF(C108="Ballpark","Ballpark",IF(C108="LoDo","LoDo",IF(C108="ranch","Highlands Ranch",IF(C108="five","Five Points",IF(C108="stapleton","Stapleton",IF(C108="Cherry","Cherry Creek",IF(C108="dtc","DTC",IF(C108="Baker","Baker",IF(C108="Lakewood","Lakewood",IF(C108="Westminster","Westminster",IF(C108="lowery","Lowery",IF(C108="meadows","Park Meadows",IF(C108="larimer","Larimer Square",IF(C108="RiNo","RiNo",IF(C108="aurora","Aurora","")))))))))))))))))))))</f>
        <v>Downtown</v>
      </c>
      <c r="BG108" s="17">
        <v>39.747703999999999</v>
      </c>
      <c r="BH108" s="17">
        <v>-104.989786</v>
      </c>
      <c r="BI108" s="17" t="str">
        <f>CONCATENATE("[",BG108,",",BH108,"],")</f>
        <v>[39.747704,-104.989786],</v>
      </c>
      <c r="BJ108" s="17"/>
      <c r="BK108" s="17" t="str">
        <f>IF(BJ108&gt;0,"&lt;img src=@img/kidicon.png@&gt;","")</f>
        <v/>
      </c>
      <c r="BL108" s="7"/>
    </row>
    <row r="109" spans="2:64" ht="18.75" customHeight="1">
      <c r="B109" t="s">
        <v>94</v>
      </c>
      <c r="C109" t="s">
        <v>326</v>
      </c>
      <c r="E109" s="17" t="s">
        <v>1105</v>
      </c>
      <c r="G109" s="17" t="s">
        <v>502</v>
      </c>
      <c r="J109" t="s">
        <v>455</v>
      </c>
      <c r="K109" t="s">
        <v>447</v>
      </c>
      <c r="L109" t="s">
        <v>455</v>
      </c>
      <c r="M109" t="s">
        <v>447</v>
      </c>
      <c r="N109" t="s">
        <v>455</v>
      </c>
      <c r="O109" t="s">
        <v>447</v>
      </c>
      <c r="P109" t="s">
        <v>455</v>
      </c>
      <c r="Q109" t="s">
        <v>447</v>
      </c>
      <c r="R109" t="s">
        <v>455</v>
      </c>
      <c r="S109" t="s">
        <v>447</v>
      </c>
      <c r="V109" s="8" t="s">
        <v>1122</v>
      </c>
      <c r="W109" s="17" t="str">
        <f>IF(H109&gt;0,H109/100,"")</f>
        <v/>
      </c>
      <c r="X109" s="17" t="str">
        <f>IF(I109&gt;0,I109/100,"")</f>
        <v/>
      </c>
      <c r="Y109" s="17">
        <f>IF(J109&gt;0,J109/100,"")</f>
        <v>14</v>
      </c>
      <c r="Z109" s="17">
        <f>IF(K109&gt;0,K109/100,"")</f>
        <v>18</v>
      </c>
      <c r="AA109" s="17">
        <f>IF(L109&gt;0,L109/100,"")</f>
        <v>14</v>
      </c>
      <c r="AB109" s="17">
        <f>IF(M109&gt;0,M109/100,"")</f>
        <v>18</v>
      </c>
      <c r="AC109" s="17">
        <f>IF(N109&gt;0,N109/100,"")</f>
        <v>14</v>
      </c>
      <c r="AD109" s="17">
        <f>IF(O109&gt;0,O109/100,"")</f>
        <v>18</v>
      </c>
      <c r="AE109" s="17">
        <f>IF(P109&gt;0,P109/100,"")</f>
        <v>14</v>
      </c>
      <c r="AF109" s="17">
        <f>IF(Q109&gt;0,Q109/100,"")</f>
        <v>18</v>
      </c>
      <c r="AG109" s="17">
        <f>IF(R109&gt;0,R109/100,"")</f>
        <v>14</v>
      </c>
      <c r="AH109" s="17">
        <f>IF(S109&gt;0,S109/100,"")</f>
        <v>18</v>
      </c>
      <c r="AI109" s="17" t="str">
        <f>IF(T109&gt;0,T109/100,"")</f>
        <v/>
      </c>
      <c r="AJ109" s="17" t="str">
        <f>IF(U109&gt;0,U109/100,"")</f>
        <v/>
      </c>
      <c r="AK109" s="17" t="str">
        <f>IF(H109&gt;0,CONCATENATE(IF(W109&lt;=12,W109,W109-12),IF(OR(W109&lt;12,W109=24),"am","pm"),"-",IF(X109&lt;=12,X109,X109-12),IF(OR(X109&lt;12,X109=24),"am","pm")),"")</f>
        <v/>
      </c>
      <c r="AL109" s="17" t="str">
        <f>IF(J109&gt;0,CONCATENATE(IF(Y109&lt;=12,Y109,Y109-12),IF(OR(Y109&lt;12,Y109=24),"am","pm"),"-",IF(Z109&lt;=12,Z109,Z109-12),IF(OR(Z109&lt;12,Z109=24),"am","pm")),"")</f>
        <v>2pm-6pm</v>
      </c>
      <c r="AM109" s="17" t="str">
        <f>IF(L109&gt;0,CONCATENATE(IF(AA109&lt;=12,AA109,AA109-12),IF(OR(AA109&lt;12,AA109=24),"am","pm"),"-",IF(AB109&lt;=12,AB109,AB109-12),IF(OR(AB109&lt;12,AB109=24),"am","pm")),"")</f>
        <v>2pm-6pm</v>
      </c>
      <c r="AN109" s="17" t="str">
        <f>IF(N109&gt;0,CONCATENATE(IF(AC109&lt;=12,AC109,AC109-12),IF(OR(AC109&lt;12,AC109=24),"am","pm"),"-",IF(AD109&lt;=12,AD109,AD109-12),IF(OR(AD109&lt;12,AD109=24),"am","pm")),"")</f>
        <v>2pm-6pm</v>
      </c>
      <c r="AO109" s="17" t="str">
        <f>IF(P109&gt;0,CONCATENATE(IF(AE109&lt;=12,AE109,AE109-12),IF(OR(AE109&lt;12,AE109=24),"am","pm"),"-",IF(AF109&lt;=12,AF109,AF109-12),IF(OR(AF109&lt;12,AF109=24),"am","pm")),"")</f>
        <v>2pm-6pm</v>
      </c>
      <c r="AP109" s="17" t="str">
        <f>IF(R109&gt;0,CONCATENATE(IF(AG109&lt;=12,AG109,AG109-12),IF(OR(AG109&lt;12,AG109=24),"am","pm"),"-",IF(AH109&lt;=12,AH109,AH109-12),IF(OR(AH109&lt;12,AH109=24),"am","pm")),"")</f>
        <v>2pm-6pm</v>
      </c>
      <c r="AQ109" s="17" t="str">
        <f>IF(T109&gt;0,CONCATENATE(IF(AI109&lt;=12,AI109,AI109-12),IF(OR(AI109&lt;12,AI109=24),"am","pm"),"-",IF(AJ109&lt;=12,AJ109,AJ109-12),IF(OR(AJ109&lt;12,AJ109=24),"am","pm")),"")</f>
        <v/>
      </c>
      <c r="AR109" s="1" t="s">
        <v>694</v>
      </c>
      <c r="AV109" s="4" t="s">
        <v>29</v>
      </c>
      <c r="AW109" s="4" t="s">
        <v>30</v>
      </c>
      <c r="AX109" s="16" t="str">
        <f>CONCATENATE("{
    'name': """,B109,""",
    'area': ","""",C109,""",",
"'hours': {
      'sunday-start':","""",H109,"""",", 'sunday-end':","""",I109,"""",", 'monday-start':","""",J109,"""",", 'monday-end':","""",K109,"""",", 'tuesday-start':","""",L109,"""",", 'tuesday-end':","""",M109,""", 'wednesday-start':","""",N109,""", 'wednesday-end':","""",O109,""", 'thursday-start':","""",P109,""", 'thursday-end':","""",Q109,""", 'friday-start':","""",R109,""", 'friday-end':","""",S109,""", 'saturday-start':","""",T109,""", 'saturday-end':","""",U109,"""","},","  'description': ","""",V109,"""",", 'link':","""",AR109,"""",", 'pricing':","""",E109,"""",",   'phone-number': ","""",F109,"""",", 'address': ","""",G109,"""",", 'other-amenities': [","'",AS109,"','",AT109,"','",AU109,"'","]",", 'has-drink':",AV109,", 'has-food':",AW109,"},")</f>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09" s="17" t="str">
        <f>IF(AS109&gt;0,"&lt;img src=@img/outdoor.png@&gt;","")</f>
        <v/>
      </c>
      <c r="AZ109" s="17" t="str">
        <f>IF(AT109&gt;0,"&lt;img src=@img/pets.png@&gt;","")</f>
        <v/>
      </c>
      <c r="BA109" s="17" t="str">
        <f>IF(AU109="hard","&lt;img src=@img/hard.png@&gt;",IF(AU109="medium","&lt;img src=@img/medium.png@&gt;",IF(AU109="easy","&lt;img src=@img/easy.png@&gt;","")))</f>
        <v/>
      </c>
      <c r="BB109" s="17" t="str">
        <f>IF(AV109="true","&lt;img src=@img/drinkicon.png@&gt;","")</f>
        <v>&lt;img src=@img/drinkicon.png@&gt;</v>
      </c>
      <c r="BC109" s="17" t="str">
        <f>IF(AW109="true","&lt;img src=@img/foodicon.png@&gt;","")</f>
        <v/>
      </c>
      <c r="BD109" s="17" t="str">
        <f>CONCATENATE(AY109,AZ109,BA109,BB109,BC109,BK109)</f>
        <v>&lt;img src=@img/drinkicon.png@&gt;</v>
      </c>
      <c r="BE109" s="17" t="str">
        <f>CONCATENATE(IF(AS109&gt;0,"outdoor ",""),IF(AT109&gt;0,"pet ",""),IF(AV109="true","drink ",""),IF(AW109="true","food ",""),AU109," ",E109," ",C109,IF(BJ109=TRUE," kid",""))</f>
        <v>drink  med Ballpark</v>
      </c>
      <c r="BF109" s="17" t="str">
        <f>IF(C109="highlands","Highlands",IF(C109="Washington","Washington Park",IF(C109="Downtown","Downtown",IF(C109="city","City Park",IF(C109="Uptown","Uptown",IF(C109="capital","Capital Hill",IF(C109="Ballpark","Ballpark",IF(C109="LoDo","LoDo",IF(C109="ranch","Highlands Ranch",IF(C109="five","Five Points",IF(C109="stapleton","Stapleton",IF(C109="Cherry","Cherry Creek",IF(C109="dtc","DTC",IF(C109="Baker","Baker",IF(C109="Lakewood","Lakewood",IF(C109="Westminster","Westminster",IF(C109="lowery","Lowery",IF(C109="meadows","Park Meadows",IF(C109="larimer","Larimer Square",IF(C109="RiNo","RiNo",IF(C109="aurora","Aurora","")))))))))))))))))))))</f>
        <v>Ballpark</v>
      </c>
      <c r="BG109" s="17">
        <v>39.753548000000002</v>
      </c>
      <c r="BH109" s="17">
        <v>-104.99488100000001</v>
      </c>
      <c r="BI109" s="17" t="str">
        <f>CONCATENATE("[",BG109,",",BH109,"],")</f>
        <v>[39.753548,-104.994881],</v>
      </c>
      <c r="BJ109" s="17"/>
      <c r="BK109" s="17" t="str">
        <f>IF(BJ109&gt;0,"&lt;img src=@img/kidicon.png@&gt;","")</f>
        <v/>
      </c>
      <c r="BL109" s="7"/>
    </row>
    <row r="110" spans="2:64" ht="18.75" customHeight="1">
      <c r="B110" t="s">
        <v>95</v>
      </c>
      <c r="C110" t="s">
        <v>858</v>
      </c>
      <c r="E110" s="17" t="s">
        <v>1105</v>
      </c>
      <c r="G110" s="17" t="s">
        <v>503</v>
      </c>
      <c r="J110" t="s">
        <v>445</v>
      </c>
      <c r="K110" t="s">
        <v>446</v>
      </c>
      <c r="L110" t="s">
        <v>445</v>
      </c>
      <c r="M110" t="s">
        <v>446</v>
      </c>
      <c r="N110" t="s">
        <v>445</v>
      </c>
      <c r="O110" t="s">
        <v>446</v>
      </c>
      <c r="P110" t="s">
        <v>445</v>
      </c>
      <c r="Q110" t="s">
        <v>446</v>
      </c>
      <c r="R110" t="s">
        <v>445</v>
      </c>
      <c r="S110" t="s">
        <v>446</v>
      </c>
      <c r="V110" s="8" t="s">
        <v>1123</v>
      </c>
      <c r="W110" s="17" t="str">
        <f>IF(H110&gt;0,H110/100,"")</f>
        <v/>
      </c>
      <c r="X110" s="17" t="str">
        <f>IF(I110&gt;0,I110/100,"")</f>
        <v/>
      </c>
      <c r="Y110" s="17">
        <f>IF(J110&gt;0,J110/100,"")</f>
        <v>15</v>
      </c>
      <c r="Z110" s="17">
        <f>IF(K110&gt;0,K110/100,"")</f>
        <v>18.3</v>
      </c>
      <c r="AA110" s="17">
        <f>IF(L110&gt;0,L110/100,"")</f>
        <v>15</v>
      </c>
      <c r="AB110" s="17">
        <f>IF(M110&gt;0,M110/100,"")</f>
        <v>18.3</v>
      </c>
      <c r="AC110" s="17">
        <f>IF(N110&gt;0,N110/100,"")</f>
        <v>15</v>
      </c>
      <c r="AD110" s="17">
        <f>IF(O110&gt;0,O110/100,"")</f>
        <v>18.3</v>
      </c>
      <c r="AE110" s="17">
        <f>IF(P110&gt;0,P110/100,"")</f>
        <v>15</v>
      </c>
      <c r="AF110" s="17">
        <f>IF(Q110&gt;0,Q110/100,"")</f>
        <v>18.3</v>
      </c>
      <c r="AG110" s="17">
        <f>IF(R110&gt;0,R110/100,"")</f>
        <v>15</v>
      </c>
      <c r="AH110" s="17">
        <f>IF(S110&gt;0,S110/100,"")</f>
        <v>18.3</v>
      </c>
      <c r="AI110" s="17" t="str">
        <f>IF(T110&gt;0,T110/100,"")</f>
        <v/>
      </c>
      <c r="AJ110" s="17" t="str">
        <f>IF(U110&gt;0,U110/100,"")</f>
        <v/>
      </c>
      <c r="AK110" s="17" t="str">
        <f>IF(H110&gt;0,CONCATENATE(IF(W110&lt;=12,W110,W110-12),IF(OR(W110&lt;12,W110=24),"am","pm"),"-",IF(X110&lt;=12,X110,X110-12),IF(OR(X110&lt;12,X110=24),"am","pm")),"")</f>
        <v/>
      </c>
      <c r="AL110" s="17" t="str">
        <f>IF(J110&gt;0,CONCATENATE(IF(Y110&lt;=12,Y110,Y110-12),IF(OR(Y110&lt;12,Y110=24),"am","pm"),"-",IF(Z110&lt;=12,Z110,Z110-12),IF(OR(Z110&lt;12,Z110=24),"am","pm")),"")</f>
        <v>3pm-6.3pm</v>
      </c>
      <c r="AM110" s="17" t="str">
        <f>IF(L110&gt;0,CONCATENATE(IF(AA110&lt;=12,AA110,AA110-12),IF(OR(AA110&lt;12,AA110=24),"am","pm"),"-",IF(AB110&lt;=12,AB110,AB110-12),IF(OR(AB110&lt;12,AB110=24),"am","pm")),"")</f>
        <v>3pm-6.3pm</v>
      </c>
      <c r="AN110" s="17" t="str">
        <f>IF(N110&gt;0,CONCATENATE(IF(AC110&lt;=12,AC110,AC110-12),IF(OR(AC110&lt;12,AC110=24),"am","pm"),"-",IF(AD110&lt;=12,AD110,AD110-12),IF(OR(AD110&lt;12,AD110=24),"am","pm")),"")</f>
        <v>3pm-6.3pm</v>
      </c>
      <c r="AO110" s="17" t="str">
        <f>IF(P110&gt;0,CONCATENATE(IF(AE110&lt;=12,AE110,AE110-12),IF(OR(AE110&lt;12,AE110=24),"am","pm"),"-",IF(AF110&lt;=12,AF110,AF110-12),IF(OR(AF110&lt;12,AF110=24),"am","pm")),"")</f>
        <v>3pm-6.3pm</v>
      </c>
      <c r="AP110" s="17" t="str">
        <f>IF(R110&gt;0,CONCATENATE(IF(AG110&lt;=12,AG110,AG110-12),IF(OR(AG110&lt;12,AG110=24),"am","pm"),"-",IF(AH110&lt;=12,AH110,AH110-12),IF(OR(AH110&lt;12,AH110=24),"am","pm")),"")</f>
        <v>3pm-6.3pm</v>
      </c>
      <c r="AQ110" s="17" t="str">
        <f>IF(T110&gt;0,CONCATENATE(IF(AI110&lt;=12,AI110,AI110-12),IF(OR(AI110&lt;12,AI110=24),"am","pm"),"-",IF(AJ110&lt;=12,AJ110,AJ110-12),IF(OR(AJ110&lt;12,AJ110=24),"am","pm")),"")</f>
        <v/>
      </c>
      <c r="AR110" s="17" t="s">
        <v>695</v>
      </c>
      <c r="AS110" t="s">
        <v>442</v>
      </c>
      <c r="AV110" s="4" t="s">
        <v>29</v>
      </c>
      <c r="AW110" s="4" t="s">
        <v>444</v>
      </c>
      <c r="AX110" s="16" t="str">
        <f>CONCATENATE("{
    'name': """,B110,""",
    'area': ","""",C110,""",",
"'hours': {
      'sunday-start':","""",H110,"""",", 'sunday-end':","""",I110,"""",", 'monday-start':","""",J110,"""",", 'monday-end':","""",K110,"""",", 'tuesday-start':","""",L110,"""",", 'tuesday-end':","""",M110,""", 'wednesday-start':","""",N110,""", 'wednesday-end':","""",O110,""", 'thursday-start':","""",P110,""", 'thursday-end':","""",Q110,""", 'friday-start':","""",R110,""", 'friday-end':","""",S110,""", 'saturday-start':","""",T110,""", 'saturday-end':","""",U110,"""","},","  'description': ","""",V110,"""",", 'link':","""",AR110,"""",", 'pricing':","""",E110,"""",",   'phone-number': ","""",F110,"""",", 'address': ","""",G110,"""",", 'other-amenities': [","'",AS110,"','",AT110,"','",AU110,"'","]",", 'has-drink':",AV110,", 'has-food':",AW110,"},")</f>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10" s="17" t="str">
        <f>IF(AS110&gt;0,"&lt;img src=@img/outdoor.png@&gt;","")</f>
        <v>&lt;img src=@img/outdoor.png@&gt;</v>
      </c>
      <c r="AZ110" s="17" t="str">
        <f>IF(AT110&gt;0,"&lt;img src=@img/pets.png@&gt;","")</f>
        <v/>
      </c>
      <c r="BA110" s="17" t="str">
        <f>IF(AU110="hard","&lt;img src=@img/hard.png@&gt;",IF(AU110="medium","&lt;img src=@img/medium.png@&gt;",IF(AU110="easy","&lt;img src=@img/easy.png@&gt;","")))</f>
        <v/>
      </c>
      <c r="BB110" s="17" t="str">
        <f>IF(AV110="true","&lt;img src=@img/drinkicon.png@&gt;","")</f>
        <v>&lt;img src=@img/drinkicon.png@&gt;</v>
      </c>
      <c r="BC110" s="17" t="str">
        <f>IF(AW110="true","&lt;img src=@img/foodicon.png@&gt;","")</f>
        <v/>
      </c>
      <c r="BD110" s="17" t="str">
        <f>CONCATENATE(AY110,AZ110,BA110,BB110,BC110,BK110)</f>
        <v>&lt;img src=@img/outdoor.png@&gt;&lt;img src=@img/drinkicon.png@&gt;</v>
      </c>
      <c r="BE110" s="17" t="str">
        <f>CONCATENATE(IF(AS110&gt;0,"outdoor ",""),IF(AT110&gt;0,"pet ",""),IF(AV110="true","drink ",""),IF(AW110="true","food ",""),AU110," ",E110," ",C110,IF(BJ110=TRUE," kid",""))</f>
        <v>outdoor drink  med highlands</v>
      </c>
      <c r="BF110" s="17" t="str">
        <f>IF(C110="highlands","Highlands",IF(C110="Washington","Washington Park",IF(C110="Downtown","Downtown",IF(C110="city","City Park",IF(C110="Uptown","Uptown",IF(C110="capital","Capital Hill",IF(C110="Ballpark","Ballpark",IF(C110="LoDo","LoDo",IF(C110="ranch","Highlands Ranch",IF(C110="five","Five Points",IF(C110="stapleton","Stapleton",IF(C110="Cherry","Cherry Creek",IF(C110="dtc","DTC",IF(C110="Baker","Baker",IF(C110="Lakewood","Lakewood",IF(C110="Westminster","Westminster",IF(C110="lowery","Lowery",IF(C110="meadows","Park Meadows",IF(C110="larimer","Larimer Square",IF(C110="RiNo","RiNo",IF(C110="aurora","Aurora","")))))))))))))))))))))</f>
        <v>Highlands</v>
      </c>
      <c r="BG110" s="17">
        <v>39.762279999999997</v>
      </c>
      <c r="BH110" s="17">
        <v>-105.01330299999999</v>
      </c>
      <c r="BI110" s="17" t="str">
        <f>CONCATENATE("[",BG110,",",BH110,"],")</f>
        <v>[39.76228,-105.013303],</v>
      </c>
      <c r="BJ110" s="17"/>
      <c r="BK110" s="17" t="str">
        <f>IF(BJ110&gt;0,"&lt;img src=@img/kidicon.png@&gt;","")</f>
        <v/>
      </c>
      <c r="BL110" s="7"/>
    </row>
    <row r="111" spans="2:64" ht="18.75" customHeight="1">
      <c r="B111" t="s">
        <v>96</v>
      </c>
      <c r="C111" t="s">
        <v>858</v>
      </c>
      <c r="E111" s="17" t="s">
        <v>1105</v>
      </c>
      <c r="G111" s="17" t="s">
        <v>504</v>
      </c>
      <c r="H111" t="s">
        <v>452</v>
      </c>
      <c r="I111" t="s">
        <v>448</v>
      </c>
      <c r="J111" t="s">
        <v>452</v>
      </c>
      <c r="K111" t="s">
        <v>448</v>
      </c>
      <c r="L111" t="s">
        <v>452</v>
      </c>
      <c r="M111" t="s">
        <v>448</v>
      </c>
      <c r="N111" t="s">
        <v>452</v>
      </c>
      <c r="O111" t="s">
        <v>448</v>
      </c>
      <c r="P111" t="s">
        <v>452</v>
      </c>
      <c r="Q111" t="s">
        <v>448</v>
      </c>
      <c r="R111" t="s">
        <v>452</v>
      </c>
      <c r="S111" t="s">
        <v>448</v>
      </c>
      <c r="T111" t="s">
        <v>452</v>
      </c>
      <c r="U111" t="s">
        <v>448</v>
      </c>
      <c r="V111" s="8" t="s">
        <v>327</v>
      </c>
      <c r="W111" s="17">
        <f>IF(H111&gt;0,H111/100,"")</f>
        <v>16</v>
      </c>
      <c r="X111" s="17">
        <f>IF(I111&gt;0,I111/100,"")</f>
        <v>19</v>
      </c>
      <c r="Y111" s="17">
        <f>IF(J111&gt;0,J111/100,"")</f>
        <v>16</v>
      </c>
      <c r="Z111" s="17">
        <f>IF(K111&gt;0,K111/100,"")</f>
        <v>19</v>
      </c>
      <c r="AA111" s="17">
        <f>IF(L111&gt;0,L111/100,"")</f>
        <v>16</v>
      </c>
      <c r="AB111" s="17">
        <f>IF(M111&gt;0,M111/100,"")</f>
        <v>19</v>
      </c>
      <c r="AC111" s="17">
        <f>IF(N111&gt;0,N111/100,"")</f>
        <v>16</v>
      </c>
      <c r="AD111" s="17">
        <f>IF(O111&gt;0,O111/100,"")</f>
        <v>19</v>
      </c>
      <c r="AE111" s="17">
        <f>IF(P111&gt;0,P111/100,"")</f>
        <v>16</v>
      </c>
      <c r="AF111" s="17">
        <f>IF(Q111&gt;0,Q111/100,"")</f>
        <v>19</v>
      </c>
      <c r="AG111" s="17">
        <f>IF(R111&gt;0,R111/100,"")</f>
        <v>16</v>
      </c>
      <c r="AH111" s="17">
        <f>IF(S111&gt;0,S111/100,"")</f>
        <v>19</v>
      </c>
      <c r="AI111" s="17">
        <f>IF(T111&gt;0,T111/100,"")</f>
        <v>16</v>
      </c>
      <c r="AJ111" s="17">
        <f>IF(U111&gt;0,U111/100,"")</f>
        <v>19</v>
      </c>
      <c r="AK111" s="17" t="str">
        <f>IF(H111&gt;0,CONCATENATE(IF(W111&lt;=12,W111,W111-12),IF(OR(W111&lt;12,W111=24),"am","pm"),"-",IF(X111&lt;=12,X111,X111-12),IF(OR(X111&lt;12,X111=24),"am","pm")),"")</f>
        <v>4pm-7pm</v>
      </c>
      <c r="AL111" s="17" t="str">
        <f>IF(J111&gt;0,CONCATENATE(IF(Y111&lt;=12,Y111,Y111-12),IF(OR(Y111&lt;12,Y111=24),"am","pm"),"-",IF(Z111&lt;=12,Z111,Z111-12),IF(OR(Z111&lt;12,Z111=24),"am","pm")),"")</f>
        <v>4pm-7pm</v>
      </c>
      <c r="AM111" s="17" t="str">
        <f>IF(L111&gt;0,CONCATENATE(IF(AA111&lt;=12,AA111,AA111-12),IF(OR(AA111&lt;12,AA111=24),"am","pm"),"-",IF(AB111&lt;=12,AB111,AB111-12),IF(OR(AB111&lt;12,AB111=24),"am","pm")),"")</f>
        <v>4pm-7pm</v>
      </c>
      <c r="AN111" s="17" t="str">
        <f>IF(N111&gt;0,CONCATENATE(IF(AC111&lt;=12,AC111,AC111-12),IF(OR(AC111&lt;12,AC111=24),"am","pm"),"-",IF(AD111&lt;=12,AD111,AD111-12),IF(OR(AD111&lt;12,AD111=24),"am","pm")),"")</f>
        <v>4pm-7pm</v>
      </c>
      <c r="AO111" s="17" t="str">
        <f>IF(P111&gt;0,CONCATENATE(IF(AE111&lt;=12,AE111,AE111-12),IF(OR(AE111&lt;12,AE111=24),"am","pm"),"-",IF(AF111&lt;=12,AF111,AF111-12),IF(OR(AF111&lt;12,AF111=24),"am","pm")),"")</f>
        <v>4pm-7pm</v>
      </c>
      <c r="AP111" s="17" t="str">
        <f>IF(R111&gt;0,CONCATENATE(IF(AG111&lt;=12,AG111,AG111-12),IF(OR(AG111&lt;12,AG111=24),"am","pm"),"-",IF(AH111&lt;=12,AH111,AH111-12),IF(OR(AH111&lt;12,AH111=24),"am","pm")),"")</f>
        <v>4pm-7pm</v>
      </c>
      <c r="AQ111" s="17" t="str">
        <f>IF(T111&gt;0,CONCATENATE(IF(AI111&lt;=12,AI111,AI111-12),IF(OR(AI111&lt;12,AI111=24),"am","pm"),"-",IF(AJ111&lt;=12,AJ111,AJ111-12),IF(OR(AJ111&lt;12,AJ111=24),"am","pm")),"")</f>
        <v>4pm-7pm</v>
      </c>
      <c r="AR111" s="1" t="s">
        <v>696</v>
      </c>
      <c r="AS111" t="s">
        <v>442</v>
      </c>
      <c r="AV111" s="4" t="s">
        <v>29</v>
      </c>
      <c r="AW111" s="4" t="s">
        <v>30</v>
      </c>
      <c r="AX111" s="16" t="str">
        <f>CONCATENATE("{
    'name': """,B111,""",
    'area': ","""",C111,""",",
"'hours': {
      'sunday-start':","""",H111,"""",", 'sunday-end':","""",I111,"""",", 'monday-start':","""",J111,"""",", 'monday-end':","""",K111,"""",", 'tuesday-start':","""",L111,"""",", 'tuesday-end':","""",M111,""", 'wednesday-start':","""",N111,""", 'wednesday-end':","""",O111,""", 'thursday-start':","""",P111,""", 'thursday-end':","""",Q111,""", 'friday-start':","""",R111,""", 'friday-end':","""",S111,""", 'saturday-start':","""",T111,""", 'saturday-end':","""",U111,"""","},","  'description': ","""",V111,"""",", 'link':","""",AR111,"""",", 'pricing':","""",E111,"""",",   'phone-number': ","""",F111,"""",", 'address': ","""",G111,"""",", 'other-amenities': [","'",AS111,"','",AT111,"','",AU111,"'","]",", 'has-drink':",AV111,", 'has-food':",AW111,"},")</f>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11" s="17" t="str">
        <f>IF(AS111&gt;0,"&lt;img src=@img/outdoor.png@&gt;","")</f>
        <v>&lt;img src=@img/outdoor.png@&gt;</v>
      </c>
      <c r="AZ111" s="17" t="str">
        <f>IF(AT111&gt;0,"&lt;img src=@img/pets.png@&gt;","")</f>
        <v/>
      </c>
      <c r="BA111" s="17" t="str">
        <f>IF(AU111="hard","&lt;img src=@img/hard.png@&gt;",IF(AU111="medium","&lt;img src=@img/medium.png@&gt;",IF(AU111="easy","&lt;img src=@img/easy.png@&gt;","")))</f>
        <v/>
      </c>
      <c r="BB111" s="17" t="str">
        <f>IF(AV111="true","&lt;img src=@img/drinkicon.png@&gt;","")</f>
        <v>&lt;img src=@img/drinkicon.png@&gt;</v>
      </c>
      <c r="BC111" s="17" t="str">
        <f>IF(AW111="true","&lt;img src=@img/foodicon.png@&gt;","")</f>
        <v/>
      </c>
      <c r="BD111" s="17" t="str">
        <f>CONCATENATE(AY111,AZ111,BA111,BB111,BC111,BK111)</f>
        <v>&lt;img src=@img/outdoor.png@&gt;&lt;img src=@img/drinkicon.png@&gt;</v>
      </c>
      <c r="BE111" s="17" t="str">
        <f>CONCATENATE(IF(AS111&gt;0,"outdoor ",""),IF(AT111&gt;0,"pet ",""),IF(AV111="true","drink ",""),IF(AW111="true","food ",""),AU111," ",E111," ",C111,IF(BJ111=TRUE," kid",""))</f>
        <v>outdoor drink  med highlands</v>
      </c>
      <c r="BF111" s="17" t="str">
        <f>IF(C111="highlands","Highlands",IF(C111="Washington","Washington Park",IF(C111="Downtown","Downtown",IF(C111="city","City Park",IF(C111="Uptown","Uptown",IF(C111="capital","Capital Hill",IF(C111="Ballpark","Ballpark",IF(C111="LoDo","LoDo",IF(C111="ranch","Highlands Ranch",IF(C111="five","Five Points",IF(C111="stapleton","Stapleton",IF(C111="Cherry","Cherry Creek",IF(C111="dtc","DTC",IF(C111="Baker","Baker",IF(C111="Lakewood","Lakewood",IF(C111="Westminster","Westminster",IF(C111="lowery","Lowery",IF(C111="meadows","Park Meadows",IF(C111="larimer","Larimer Square",IF(C111="RiNo","RiNo",IF(C111="aurora","Aurora","")))))))))))))))))))))</f>
        <v>Highlands</v>
      </c>
      <c r="BG111" s="17">
        <v>39.764588000000003</v>
      </c>
      <c r="BH111" s="17">
        <v>-105.00390299999999</v>
      </c>
      <c r="BI111" s="17" t="str">
        <f>CONCATENATE("[",BG111,",",BH111,"],")</f>
        <v>[39.764588,-105.003903],</v>
      </c>
      <c r="BJ111" s="17"/>
      <c r="BK111" s="17" t="str">
        <f>IF(BJ111&gt;0,"&lt;img src=@img/kidicon.png@&gt;","")</f>
        <v/>
      </c>
      <c r="BL111" s="7"/>
    </row>
    <row r="112" spans="2:64" s="8" customFormat="1" ht="18.75" customHeight="1">
      <c r="B112" s="17" t="s">
        <v>249</v>
      </c>
      <c r="C112" s="17" t="s">
        <v>275</v>
      </c>
      <c r="D112" s="17"/>
      <c r="E112" s="17" t="s">
        <v>1105</v>
      </c>
      <c r="F112" s="17"/>
      <c r="G112" s="17" t="s">
        <v>280</v>
      </c>
      <c r="H112" s="17"/>
      <c r="I112" s="17"/>
      <c r="J112" s="17" t="s">
        <v>451</v>
      </c>
      <c r="K112" s="17" t="s">
        <v>448</v>
      </c>
      <c r="L112" s="17" t="s">
        <v>451</v>
      </c>
      <c r="M112" s="17" t="s">
        <v>448</v>
      </c>
      <c r="N112" s="17" t="s">
        <v>451</v>
      </c>
      <c r="O112" s="17" t="s">
        <v>448</v>
      </c>
      <c r="P112" s="17" t="s">
        <v>451</v>
      </c>
      <c r="Q112" s="17" t="s">
        <v>448</v>
      </c>
      <c r="R112" s="17" t="s">
        <v>451</v>
      </c>
      <c r="S112" s="17" t="s">
        <v>448</v>
      </c>
      <c r="T112" s="17"/>
      <c r="U112" s="17"/>
      <c r="V112" s="8" t="s">
        <v>1088</v>
      </c>
      <c r="W112" s="17" t="str">
        <f>IF(H112&gt;0,H112/100,"")</f>
        <v/>
      </c>
      <c r="X112" s="17" t="str">
        <f>IF(I112&gt;0,I112/100,"")</f>
        <v/>
      </c>
      <c r="Y112" s="17">
        <f>IF(J112&gt;0,J112/100,"")</f>
        <v>11</v>
      </c>
      <c r="Z112" s="17">
        <f>IF(K112&gt;0,K112/100,"")</f>
        <v>19</v>
      </c>
      <c r="AA112" s="17">
        <f>IF(L112&gt;0,L112/100,"")</f>
        <v>11</v>
      </c>
      <c r="AB112" s="17">
        <f>IF(M112&gt;0,M112/100,"")</f>
        <v>19</v>
      </c>
      <c r="AC112" s="17">
        <f>IF(N112&gt;0,N112/100,"")</f>
        <v>11</v>
      </c>
      <c r="AD112" s="17">
        <f>IF(O112&gt;0,O112/100,"")</f>
        <v>19</v>
      </c>
      <c r="AE112" s="17">
        <f>IF(P112&gt;0,P112/100,"")</f>
        <v>11</v>
      </c>
      <c r="AF112" s="17">
        <f>IF(Q112&gt;0,Q112/100,"")</f>
        <v>19</v>
      </c>
      <c r="AG112" s="17">
        <f>IF(R112&gt;0,R112/100,"")</f>
        <v>11</v>
      </c>
      <c r="AH112" s="17">
        <f>IF(S112&gt;0,S112/100,"")</f>
        <v>19</v>
      </c>
      <c r="AI112" s="17" t="str">
        <f>IF(T112&gt;0,T112/100,"")</f>
        <v/>
      </c>
      <c r="AJ112" s="17" t="str">
        <f>IF(U112&gt;0,U112/100,"")</f>
        <v/>
      </c>
      <c r="AK112" s="17" t="str">
        <f>IF(H112&gt;0,CONCATENATE(IF(W112&lt;=12,W112,W112-12),IF(OR(W112&lt;12,W112=24),"am","pm"),"-",IF(X112&lt;=12,X112,X112-12),IF(OR(X112&lt;12,X112=24),"am","pm")),"")</f>
        <v/>
      </c>
      <c r="AL112" s="17" t="str">
        <f>IF(J112&gt;0,CONCATENATE(IF(Y112&lt;=12,Y112,Y112-12),IF(OR(Y112&lt;12,Y112=24),"am","pm"),"-",IF(Z112&lt;=12,Z112,Z112-12),IF(OR(Z112&lt;12,Z112=24),"am","pm")),"")</f>
        <v>11am-7pm</v>
      </c>
      <c r="AM112" s="17" t="str">
        <f>IF(L112&gt;0,CONCATENATE(IF(AA112&lt;=12,AA112,AA112-12),IF(OR(AA112&lt;12,AA112=24),"am","pm"),"-",IF(AB112&lt;=12,AB112,AB112-12),IF(OR(AB112&lt;12,AB112=24),"am","pm")),"")</f>
        <v>11am-7pm</v>
      </c>
      <c r="AN112" s="17" t="str">
        <f>IF(N112&gt;0,CONCATENATE(IF(AC112&lt;=12,AC112,AC112-12),IF(OR(AC112&lt;12,AC112=24),"am","pm"),"-",IF(AD112&lt;=12,AD112,AD112-12),IF(OR(AD112&lt;12,AD112=24),"am","pm")),"")</f>
        <v>11am-7pm</v>
      </c>
      <c r="AO112" s="17" t="str">
        <f>IF(P112&gt;0,CONCATENATE(IF(AE112&lt;=12,AE112,AE112-12),IF(OR(AE112&lt;12,AE112=24),"am","pm"),"-",IF(AF112&lt;=12,AF112,AF112-12),IF(OR(AF112&lt;12,AF112=24),"am","pm")),"")</f>
        <v>11am-7pm</v>
      </c>
      <c r="AP112" s="17" t="str">
        <f>IF(R112&gt;0,CONCATENATE(IF(AG112&lt;=12,AG112,AG112-12),IF(OR(AG112&lt;12,AG112=24),"am","pm"),"-",IF(AH112&lt;=12,AH112,AH112-12),IF(OR(AH112&lt;12,AH112=24),"am","pm")),"")</f>
        <v>11am-7pm</v>
      </c>
      <c r="AQ112" s="17" t="str">
        <f>IF(T112&gt;0,CONCATENATE(IF(AI112&lt;=12,AI112,AI112-12),IF(OR(AI112&lt;12,AI112=24),"am","pm"),"-",IF(AJ112&lt;=12,AJ112,AJ112-12),IF(OR(AJ112&lt;12,AJ112=24),"am","pm")),"")</f>
        <v/>
      </c>
      <c r="AR112" s="17" t="s">
        <v>436</v>
      </c>
      <c r="AS112" s="17" t="s">
        <v>442</v>
      </c>
      <c r="AT112" s="17"/>
      <c r="AU112" s="17"/>
      <c r="AV112" s="17" t="s">
        <v>29</v>
      </c>
      <c r="AW112" s="17" t="s">
        <v>30</v>
      </c>
      <c r="AX112" s="16" t="str">
        <f>CONCATENATE("{
    'name': """,B112,""",
    'area': ","""",C112,""",",
"'hours': {
      'sunday-start':","""",H112,"""",", 'sunday-end':","""",I112,"""",", 'monday-start':","""",J112,"""",", 'monday-end':","""",K112,"""",", 'tuesday-start':","""",L112,"""",", 'tuesday-end':","""",M112,""", 'wednesday-start':","""",N112,""", 'wednesday-end':","""",O112,""", 'thursday-start':","""",P112,""", 'thursday-end':","""",Q112,""", 'friday-start':","""",R112,""", 'friday-end':","""",S112,""", 'saturday-start':","""",T112,""", 'saturday-end':","""",U112,"""","},","  'description': ","""",V112,"""",", 'link':","""",AR112,"""",", 'pricing':","""",E112,"""",",   'phone-number': ","""",F112,"""",", 'address': ","""",G112,"""",", 'other-amenities': [","'",AS112,"','",AT112,"','",AU112,"'","]",", 'has-drink':",AV112,", 'has-food':",AW112,"},")</f>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12" s="17" t="str">
        <f>IF(AS112&gt;0,"&lt;img src=@img/outdoor.png@&gt;","")</f>
        <v>&lt;img src=@img/outdoor.png@&gt;</v>
      </c>
      <c r="AZ112" s="17" t="str">
        <f>IF(AT112&gt;0,"&lt;img src=@img/pets.png@&gt;","")</f>
        <v/>
      </c>
      <c r="BA112" s="17" t="str">
        <f>IF(AU112="hard","&lt;img src=@img/hard.png@&gt;",IF(AU112="medium","&lt;img src=@img/medium.png@&gt;",IF(AU112="easy","&lt;img src=@img/easy.png@&gt;","")))</f>
        <v/>
      </c>
      <c r="BB112" s="17" t="str">
        <f>IF(AV112="true","&lt;img src=@img/drinkicon.png@&gt;","")</f>
        <v>&lt;img src=@img/drinkicon.png@&gt;</v>
      </c>
      <c r="BC112" s="17" t="str">
        <f>IF(AW112="true","&lt;img src=@img/foodicon.png@&gt;","")</f>
        <v/>
      </c>
      <c r="BD112" s="17" t="str">
        <f>CONCATENATE(AY112,AZ112,BA112,BB112,BC112,BK112)</f>
        <v>&lt;img src=@img/outdoor.png@&gt;&lt;img src=@img/drinkicon.png@&gt;</v>
      </c>
      <c r="BE112" s="17" t="str">
        <f>CONCATENATE(IF(AS112&gt;0,"outdoor ",""),IF(AT112&gt;0,"pet ",""),IF(AV112="true","drink ",""),IF(AW112="true","food ",""),AU112," ",E112," ",C112,IF(BJ112=TRUE," kid",""))</f>
        <v>outdoor drink  med Baker</v>
      </c>
      <c r="BF112" s="17" t="str">
        <f>IF(C112="highlands","Highlands",IF(C112="Washington","Washington Park",IF(C112="Downtown","Downtown",IF(C112="city","City Park",IF(C112="Uptown","Uptown",IF(C112="capital","Capital Hill",IF(C112="Ballpark","Ballpark",IF(C112="LoDo","LoDo",IF(C112="ranch","Highlands Ranch",IF(C112="five","Five Points",IF(C112="stapleton","Stapleton",IF(C112="Cherry","Cherry Creek",IF(C112="dtc","DTC",IF(C112="Baker","Baker",IF(C112="Lakewood","Lakewood",IF(C112="Westminster","Westminster",IF(C112="lowery","Lowery",IF(C112="meadows","Park Meadows",IF(C112="larimer","Larimer Square",IF(C112="RiNo","RiNo",IF(C112="aurora","Aurora","")))))))))))))))))))))</f>
        <v>Baker</v>
      </c>
      <c r="BG112" s="17">
        <v>39.717194999999997</v>
      </c>
      <c r="BH112" s="17">
        <v>-104.98712399999999</v>
      </c>
      <c r="BI112" s="17" t="str">
        <f>CONCATENATE("[",BG112,",",BH112,"],")</f>
        <v>[39.717195,-104.987124],</v>
      </c>
      <c r="BJ112" s="17"/>
      <c r="BK112" s="17" t="str">
        <f>IF(BJ112&gt;0,"&lt;img src=@img/kidicon.png@&gt;","")</f>
        <v/>
      </c>
      <c r="BL112" s="7"/>
    </row>
    <row r="113" spans="2:64" ht="18.75" customHeight="1">
      <c r="B113" t="s">
        <v>196</v>
      </c>
      <c r="C113" t="s">
        <v>310</v>
      </c>
      <c r="E113" s="17" t="s">
        <v>1105</v>
      </c>
      <c r="G113" s="17" t="s">
        <v>603</v>
      </c>
      <c r="J113" t="s">
        <v>445</v>
      </c>
      <c r="K113" t="s">
        <v>446</v>
      </c>
      <c r="L113" t="s">
        <v>445</v>
      </c>
      <c r="M113" t="s">
        <v>446</v>
      </c>
      <c r="N113" t="s">
        <v>445</v>
      </c>
      <c r="O113" t="s">
        <v>446</v>
      </c>
      <c r="P113" t="s">
        <v>445</v>
      </c>
      <c r="Q113" t="s">
        <v>446</v>
      </c>
      <c r="R113" t="s">
        <v>445</v>
      </c>
      <c r="S113" t="s">
        <v>446</v>
      </c>
      <c r="V113" s="8" t="s">
        <v>398</v>
      </c>
      <c r="W113" s="17" t="str">
        <f>IF(H113&gt;0,H113/100,"")</f>
        <v/>
      </c>
      <c r="X113" s="17" t="str">
        <f>IF(I113&gt;0,I113/100,"")</f>
        <v/>
      </c>
      <c r="Y113" s="17">
        <f>IF(J113&gt;0,J113/100,"")</f>
        <v>15</v>
      </c>
      <c r="Z113" s="17">
        <f>IF(K113&gt;0,K113/100,"")</f>
        <v>18.3</v>
      </c>
      <c r="AA113" s="17">
        <f>IF(L113&gt;0,L113/100,"")</f>
        <v>15</v>
      </c>
      <c r="AB113" s="17">
        <f>IF(M113&gt;0,M113/100,"")</f>
        <v>18.3</v>
      </c>
      <c r="AC113" s="17">
        <f>IF(N113&gt;0,N113/100,"")</f>
        <v>15</v>
      </c>
      <c r="AD113" s="17">
        <f>IF(O113&gt;0,O113/100,"")</f>
        <v>18.3</v>
      </c>
      <c r="AE113" s="17">
        <f>IF(P113&gt;0,P113/100,"")</f>
        <v>15</v>
      </c>
      <c r="AF113" s="17">
        <f>IF(Q113&gt;0,Q113/100,"")</f>
        <v>18.3</v>
      </c>
      <c r="AG113" s="17">
        <f>IF(R113&gt;0,R113/100,"")</f>
        <v>15</v>
      </c>
      <c r="AH113" s="17">
        <f>IF(S113&gt;0,S113/100,"")</f>
        <v>18.3</v>
      </c>
      <c r="AI113" s="17" t="str">
        <f>IF(T113&gt;0,T113/100,"")</f>
        <v/>
      </c>
      <c r="AJ113" s="17" t="str">
        <f>IF(U113&gt;0,U113/100,"")</f>
        <v/>
      </c>
      <c r="AK113" s="17" t="str">
        <f>IF(H113&gt;0,CONCATENATE(IF(W113&lt;=12,W113,W113-12),IF(OR(W113&lt;12,W113=24),"am","pm"),"-",IF(X113&lt;=12,X113,X113-12),IF(OR(X113&lt;12,X113=24),"am","pm")),"")</f>
        <v/>
      </c>
      <c r="AL113" s="17" t="str">
        <f>IF(J113&gt;0,CONCATENATE(IF(Y113&lt;=12,Y113,Y113-12),IF(OR(Y113&lt;12,Y113=24),"am","pm"),"-",IF(Z113&lt;=12,Z113,Z113-12),IF(OR(Z113&lt;12,Z113=24),"am","pm")),"")</f>
        <v>3pm-6.3pm</v>
      </c>
      <c r="AM113" s="17" t="str">
        <f>IF(L113&gt;0,CONCATENATE(IF(AA113&lt;=12,AA113,AA113-12),IF(OR(AA113&lt;12,AA113=24),"am","pm"),"-",IF(AB113&lt;=12,AB113,AB113-12),IF(OR(AB113&lt;12,AB113=24),"am","pm")),"")</f>
        <v>3pm-6.3pm</v>
      </c>
      <c r="AN113" s="17" t="str">
        <f>IF(N113&gt;0,CONCATENATE(IF(AC113&lt;=12,AC113,AC113-12),IF(OR(AC113&lt;12,AC113=24),"am","pm"),"-",IF(AD113&lt;=12,AD113,AD113-12),IF(OR(AD113&lt;12,AD113=24),"am","pm")),"")</f>
        <v>3pm-6.3pm</v>
      </c>
      <c r="AO113" s="17" t="str">
        <f>IF(P113&gt;0,CONCATENATE(IF(AE113&lt;=12,AE113,AE113-12),IF(OR(AE113&lt;12,AE113=24),"am","pm"),"-",IF(AF113&lt;=12,AF113,AF113-12),IF(OR(AF113&lt;12,AF113=24),"am","pm")),"")</f>
        <v>3pm-6.3pm</v>
      </c>
      <c r="AP113" s="17" t="str">
        <f>IF(R113&gt;0,CONCATENATE(IF(AG113&lt;=12,AG113,AG113-12),IF(OR(AG113&lt;12,AG113=24),"am","pm"),"-",IF(AH113&lt;=12,AH113,AH113-12),IF(OR(AH113&lt;12,AH113=24),"am","pm")),"")</f>
        <v>3pm-6.3pm</v>
      </c>
      <c r="AQ113" s="17" t="str">
        <f>IF(T113&gt;0,CONCATENATE(IF(AI113&lt;=12,AI113,AI113-12),IF(OR(AI113&lt;12,AI113=24),"am","pm"),"-",IF(AJ113&lt;=12,AJ113,AJ113-12),IF(OR(AJ113&lt;12,AJ113=24),"am","pm")),"")</f>
        <v/>
      </c>
      <c r="AR113" s="1" t="s">
        <v>790</v>
      </c>
      <c r="AS113" t="s">
        <v>442</v>
      </c>
      <c r="AT113" t="s">
        <v>443</v>
      </c>
      <c r="AV113" s="4" t="s">
        <v>29</v>
      </c>
      <c r="AW113" s="4" t="s">
        <v>29</v>
      </c>
      <c r="AX113" s="16" t="str">
        <f>CONCATENATE("{
    'name': """,B113,""",
    'area': ","""",C113,""",",
"'hours': {
      'sunday-start':","""",H113,"""",", 'sunday-end':","""",I113,"""",", 'monday-start':","""",J113,"""",", 'monday-end':","""",K113,"""",", 'tuesday-start':","""",L113,"""",", 'tuesday-end':","""",M113,""", 'wednesday-start':","""",N113,""", 'wednesday-end':","""",O113,""", 'thursday-start':","""",P113,""", 'thursday-end':","""",Q113,""", 'friday-start':","""",R113,""", 'friday-end':","""",S113,""", 'saturday-start':","""",T113,""", 'saturday-end':","""",U113,"""","},","  'description': ","""",V113,"""",", 'link':","""",AR113,"""",", 'pricing':","""",E113,"""",",   'phone-number': ","""",F113,"""",", 'address': ","""",G113,"""",", 'other-amenities': [","'",AS113,"','",AT113,"','",AU113,"'","]",", 'has-drink':",AV113,", 'has-food':",AW113,"},")</f>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13" s="17" t="str">
        <f>IF(AS113&gt;0,"&lt;img src=@img/outdoor.png@&gt;","")</f>
        <v>&lt;img src=@img/outdoor.png@&gt;</v>
      </c>
      <c r="AZ113" s="17" t="str">
        <f>IF(AT113&gt;0,"&lt;img src=@img/pets.png@&gt;","")</f>
        <v>&lt;img src=@img/pets.png@&gt;</v>
      </c>
      <c r="BA113" s="17" t="str">
        <f>IF(AU113="hard","&lt;img src=@img/hard.png@&gt;",IF(AU113="medium","&lt;img src=@img/medium.png@&gt;",IF(AU113="easy","&lt;img src=@img/easy.png@&gt;","")))</f>
        <v/>
      </c>
      <c r="BB113" s="17" t="str">
        <f>IF(AV113="true","&lt;img src=@img/drinkicon.png@&gt;","")</f>
        <v>&lt;img src=@img/drinkicon.png@&gt;</v>
      </c>
      <c r="BC113" s="17" t="str">
        <f>IF(AW113="true","&lt;img src=@img/foodicon.png@&gt;","")</f>
        <v>&lt;img src=@img/foodicon.png@&gt;</v>
      </c>
      <c r="BD113" s="17" t="str">
        <f>CONCATENATE(AY113,AZ113,BA113,BB113,BC113,BK113)</f>
        <v>&lt;img src=@img/outdoor.png@&gt;&lt;img src=@img/pets.png@&gt;&lt;img src=@img/drinkicon.png@&gt;&lt;img src=@img/foodicon.png@&gt;</v>
      </c>
      <c r="BE113" s="17" t="str">
        <f>CONCATENATE(IF(AS113&gt;0,"outdoor ",""),IF(AT113&gt;0,"pet ",""),IF(AV113="true","drink ",""),IF(AW113="true","food ",""),AU113," ",E113," ",C113,IF(BJ113=TRUE," kid",""))</f>
        <v>outdoor pet drink food  med LoDo</v>
      </c>
      <c r="BF113" s="17" t="str">
        <f>IF(C113="highlands","Highlands",IF(C113="Washington","Washington Park",IF(C113="Downtown","Downtown",IF(C113="city","City Park",IF(C113="Uptown","Uptown",IF(C113="capital","Capital Hill",IF(C113="Ballpark","Ballpark",IF(C113="LoDo","LoDo",IF(C113="ranch","Highlands Ranch",IF(C113="five","Five Points",IF(C113="stapleton","Stapleton",IF(C113="Cherry","Cherry Creek",IF(C113="dtc","DTC",IF(C113="Baker","Baker",IF(C113="Lakewood","Lakewood",IF(C113="Westminster","Westminster",IF(C113="lowery","Lowery",IF(C113="meadows","Park Meadows",IF(C113="larimer","Larimer Square",IF(C113="RiNo","RiNo",IF(C113="aurora","Aurora","")))))))))))))))))))))</f>
        <v>LoDo</v>
      </c>
      <c r="BG113" s="17">
        <v>39.753656999999997</v>
      </c>
      <c r="BH113" s="17">
        <v>-104.99915799999999</v>
      </c>
      <c r="BI113" s="17" t="str">
        <f>CONCATENATE("[",BG113,",",BH113,"],")</f>
        <v>[39.753657,-104.999158],</v>
      </c>
      <c r="BJ113" s="17"/>
      <c r="BK113" s="17" t="str">
        <f>IF(BJ113&gt;0,"&lt;img src=@img/kidicon.png@&gt;","")</f>
        <v/>
      </c>
      <c r="BL113" s="7"/>
    </row>
    <row r="114" spans="2:64" ht="18.75" customHeight="1">
      <c r="B114" s="17" t="s">
        <v>197</v>
      </c>
      <c r="C114" s="17" t="s">
        <v>858</v>
      </c>
      <c r="D114" s="17"/>
      <c r="E114" s="17" t="s">
        <v>1105</v>
      </c>
      <c r="F114" s="17"/>
      <c r="G114" s="17" t="s">
        <v>604</v>
      </c>
      <c r="H114" s="17"/>
      <c r="I114" s="17"/>
      <c r="J114" s="17" t="s">
        <v>445</v>
      </c>
      <c r="K114" s="17" t="s">
        <v>447</v>
      </c>
      <c r="L114" s="17" t="s">
        <v>445</v>
      </c>
      <c r="M114" s="17" t="s">
        <v>447</v>
      </c>
      <c r="N114" s="17" t="s">
        <v>445</v>
      </c>
      <c r="O114" s="17" t="s">
        <v>447</v>
      </c>
      <c r="P114" s="17" t="s">
        <v>445</v>
      </c>
      <c r="Q114" s="17" t="s">
        <v>452</v>
      </c>
      <c r="R114" s="17" t="s">
        <v>445</v>
      </c>
      <c r="S114" s="17" t="s">
        <v>452</v>
      </c>
      <c r="T114" s="17"/>
      <c r="U114" s="17"/>
      <c r="V114" s="17" t="s">
        <v>399</v>
      </c>
      <c r="W114" s="17" t="str">
        <f>IF(H114&gt;0,H114/100,"")</f>
        <v/>
      </c>
      <c r="X114" s="17" t="str">
        <f>IF(I114&gt;0,I114/100,"")</f>
        <v/>
      </c>
      <c r="Y114" s="17">
        <f>IF(J114&gt;0,J114/100,"")</f>
        <v>15</v>
      </c>
      <c r="Z114" s="17">
        <f>IF(K114&gt;0,K114/100,"")</f>
        <v>18</v>
      </c>
      <c r="AA114" s="17">
        <f>IF(L114&gt;0,L114/100,"")</f>
        <v>15</v>
      </c>
      <c r="AB114" s="17">
        <f>IF(M114&gt;0,M114/100,"")</f>
        <v>18</v>
      </c>
      <c r="AC114" s="17">
        <f>IF(N114&gt;0,N114/100,"")</f>
        <v>15</v>
      </c>
      <c r="AD114" s="17">
        <f>IF(O114&gt;0,O114/100,"")</f>
        <v>18</v>
      </c>
      <c r="AE114" s="17">
        <f>IF(P114&gt;0,P114/100,"")</f>
        <v>15</v>
      </c>
      <c r="AF114" s="17">
        <f>IF(Q114&gt;0,Q114/100,"")</f>
        <v>16</v>
      </c>
      <c r="AG114" s="17">
        <f>IF(R114&gt;0,R114/100,"")</f>
        <v>15</v>
      </c>
      <c r="AH114" s="17">
        <f>IF(S114&gt;0,S114/100,"")</f>
        <v>16</v>
      </c>
      <c r="AI114" s="17" t="str">
        <f>IF(T114&gt;0,T114/100,"")</f>
        <v/>
      </c>
      <c r="AJ114" s="17" t="str">
        <f>IF(U114&gt;0,U114/100,"")</f>
        <v/>
      </c>
      <c r="AK114" s="17" t="str">
        <f>IF(H114&gt;0,CONCATENATE(IF(W114&lt;=12,W114,W114-12),IF(OR(W114&lt;12,W114=24),"am","pm"),"-",IF(X114&lt;=12,X114,X114-12),IF(OR(X114&lt;12,X114=24),"am","pm")),"")</f>
        <v/>
      </c>
      <c r="AL114" s="17" t="str">
        <f>IF(J114&gt;0,CONCATENATE(IF(Y114&lt;=12,Y114,Y114-12),IF(OR(Y114&lt;12,Y114=24),"am","pm"),"-",IF(Z114&lt;=12,Z114,Z114-12),IF(OR(Z114&lt;12,Z114=24),"am","pm")),"")</f>
        <v>3pm-6pm</v>
      </c>
      <c r="AM114" s="17" t="str">
        <f>IF(L114&gt;0,CONCATENATE(IF(AA114&lt;=12,AA114,AA114-12),IF(OR(AA114&lt;12,AA114=24),"am","pm"),"-",IF(AB114&lt;=12,AB114,AB114-12),IF(OR(AB114&lt;12,AB114=24),"am","pm")),"")</f>
        <v>3pm-6pm</v>
      </c>
      <c r="AN114" s="17" t="str">
        <f>IF(N114&gt;0,CONCATENATE(IF(AC114&lt;=12,AC114,AC114-12),IF(OR(AC114&lt;12,AC114=24),"am","pm"),"-",IF(AD114&lt;=12,AD114,AD114-12),IF(OR(AD114&lt;12,AD114=24),"am","pm")),"")</f>
        <v>3pm-6pm</v>
      </c>
      <c r="AO114" s="17" t="str">
        <f>IF(P114&gt;0,CONCATENATE(IF(AE114&lt;=12,AE114,AE114-12),IF(OR(AE114&lt;12,AE114=24),"am","pm"),"-",IF(AF114&lt;=12,AF114,AF114-12),IF(OR(AF114&lt;12,AF114=24),"am","pm")),"")</f>
        <v>3pm-4pm</v>
      </c>
      <c r="AP114" s="17" t="str">
        <f>IF(R114&gt;0,CONCATENATE(IF(AG114&lt;=12,AG114,AG114-12),IF(OR(AG114&lt;12,AG114=24),"am","pm"),"-",IF(AH114&lt;=12,AH114,AH114-12),IF(OR(AH114&lt;12,AH114=24),"am","pm")),"")</f>
        <v>3pm-4pm</v>
      </c>
      <c r="AQ114" s="17" t="str">
        <f>IF(T114&gt;0,CONCATENATE(IF(AI114&lt;=12,AI114,AI114-12),IF(OR(AI114&lt;12,AI114=24),"am","pm"),"-",IF(AJ114&lt;=12,AJ114,AJ114-12),IF(OR(AJ114&lt;12,AJ114=24),"am","pm")),"")</f>
        <v/>
      </c>
      <c r="AR114" s="18" t="s">
        <v>791</v>
      </c>
      <c r="AS114" s="17"/>
      <c r="AT114" s="17"/>
      <c r="AU114" s="17"/>
      <c r="AV114" s="17" t="s">
        <v>29</v>
      </c>
      <c r="AW114" s="17" t="s">
        <v>29</v>
      </c>
      <c r="AX114" s="16" t="str">
        <f>CONCATENATE("{
    'name': """,B114,""",
    'area': ","""",C114,""",",
"'hours': {
      'sunday-start':","""",H114,"""",", 'sunday-end':","""",I114,"""",", 'monday-start':","""",J114,"""",", 'monday-end':","""",K114,"""",", 'tuesday-start':","""",L114,"""",", 'tuesday-end':","""",M114,""", 'wednesday-start':","""",N114,""", 'wednesday-end':","""",O114,""", 'thursday-start':","""",P114,""", 'thursday-end':","""",Q114,""", 'friday-start':","""",R114,""", 'friday-end':","""",S114,""", 'saturday-start':","""",T114,""", 'saturday-end':","""",U114,"""","},","  'description': ","""",V114,"""",", 'link':","""",AR114,"""",", 'pricing':","""",E114,"""",",   'phone-number': ","""",F114,"""",", 'address': ","""",G114,"""",", 'other-amenities': [","'",AS114,"','",AT114,"','",AU114,"'","]",", 'has-drink':",AV114,", 'has-food':",AW114,"},")</f>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4" s="17" t="str">
        <f>IF(AS114&gt;0,"&lt;img src=@img/outdoor.png@&gt;","")</f>
        <v/>
      </c>
      <c r="AZ114" s="17" t="str">
        <f>IF(AT114&gt;0,"&lt;img src=@img/pets.png@&gt;","")</f>
        <v/>
      </c>
      <c r="BA114" s="17" t="str">
        <f>IF(AU114="hard","&lt;img src=@img/hard.png@&gt;",IF(AU114="medium","&lt;img src=@img/medium.png@&gt;",IF(AU114="easy","&lt;img src=@img/easy.png@&gt;","")))</f>
        <v/>
      </c>
      <c r="BB114" s="17" t="str">
        <f>IF(AV114="true","&lt;img src=@img/drinkicon.png@&gt;","")</f>
        <v>&lt;img src=@img/drinkicon.png@&gt;</v>
      </c>
      <c r="BC114" s="17" t="str">
        <f>IF(AW114="true","&lt;img src=@img/foodicon.png@&gt;","")</f>
        <v>&lt;img src=@img/foodicon.png@&gt;</v>
      </c>
      <c r="BD114" s="17" t="str">
        <f>CONCATENATE(AY114,AZ114,BA114,BB114,BC114,BK114)</f>
        <v>&lt;img src=@img/drinkicon.png@&gt;&lt;img src=@img/foodicon.png@&gt;</v>
      </c>
      <c r="BE114" s="17" t="str">
        <f>CONCATENATE(IF(AS114&gt;0,"outdoor ",""),IF(AT114&gt;0,"pet ",""),IF(AV114="true","drink ",""),IF(AW114="true","food ",""),AU114," ",E114," ",C114,IF(BJ114=TRUE," kid",""))</f>
        <v>drink food  med highlands</v>
      </c>
      <c r="BF114" s="17" t="str">
        <f>IF(C114="highlands","Highlands",IF(C114="Washington","Washington Park",IF(C114="Downtown","Downtown",IF(C114="city","City Park",IF(C114="Uptown","Uptown",IF(C114="capital","Capital Hill",IF(C114="Ballpark","Ballpark",IF(C114="LoDo","LoDo",IF(C114="ranch","Highlands Ranch",IF(C114="five","Five Points",IF(C114="stapleton","Stapleton",IF(C114="Cherry","Cherry Creek",IF(C114="dtc","DTC",IF(C114="Baker","Baker",IF(C114="Lakewood","Lakewood",IF(C114="Westminster","Westminster",IF(C114="lowery","Lowery",IF(C114="meadows","Park Meadows",IF(C114="larimer","Larimer Square",IF(C114="RiNo","RiNo",IF(C114="aurora","Aurora","")))))))))))))))))))))</f>
        <v>Highlands</v>
      </c>
      <c r="BG114" s="17">
        <v>39.771388000000002</v>
      </c>
      <c r="BH114" s="17">
        <v>-105.04373200000001</v>
      </c>
      <c r="BI114" s="17" t="str">
        <f>CONCATENATE("[",BG114,",",BH114,"],")</f>
        <v>[39.771388,-105.043732],</v>
      </c>
      <c r="BJ114" s="17"/>
      <c r="BK114" s="17" t="str">
        <f>IF(BJ114&gt;0,"&lt;img src=@img/kidicon.png@&gt;","")</f>
        <v/>
      </c>
      <c r="BL114" s="7"/>
    </row>
    <row r="115" spans="2:64" s="17" customFormat="1" ht="18.75" customHeight="1">
      <c r="B115" s="17" t="s">
        <v>97</v>
      </c>
      <c r="C115" s="17" t="s">
        <v>275</v>
      </c>
      <c r="E115" s="17" t="s">
        <v>1105</v>
      </c>
      <c r="G115" s="17" t="s">
        <v>505</v>
      </c>
      <c r="H115" s="17" t="s">
        <v>445</v>
      </c>
      <c r="I115" s="17" t="s">
        <v>447</v>
      </c>
      <c r="J115" s="17" t="s">
        <v>445</v>
      </c>
      <c r="K115" s="17" t="s">
        <v>447</v>
      </c>
      <c r="L115" s="17" t="s">
        <v>445</v>
      </c>
      <c r="M115" s="17" t="s">
        <v>447</v>
      </c>
      <c r="N115" s="17" t="s">
        <v>445</v>
      </c>
      <c r="O115" s="17" t="s">
        <v>447</v>
      </c>
      <c r="P115" s="17" t="s">
        <v>445</v>
      </c>
      <c r="Q115" s="17" t="s">
        <v>447</v>
      </c>
      <c r="R115" s="17" t="s">
        <v>445</v>
      </c>
      <c r="S115" s="17" t="s">
        <v>447</v>
      </c>
      <c r="T115" s="17" t="s">
        <v>445</v>
      </c>
      <c r="U115" s="17" t="s">
        <v>447</v>
      </c>
      <c r="V115" s="8" t="s">
        <v>1124</v>
      </c>
      <c r="W115" s="17">
        <f>IF(H115&gt;0,H115/100,"")</f>
        <v>15</v>
      </c>
      <c r="X115" s="17">
        <f>IF(I115&gt;0,I115/100,"")</f>
        <v>18</v>
      </c>
      <c r="Y115" s="17">
        <f>IF(J115&gt;0,J115/100,"")</f>
        <v>15</v>
      </c>
      <c r="Z115" s="17">
        <f>IF(K115&gt;0,K115/100,"")</f>
        <v>18</v>
      </c>
      <c r="AA115" s="17">
        <f>IF(L115&gt;0,L115/100,"")</f>
        <v>15</v>
      </c>
      <c r="AB115" s="17">
        <f>IF(M115&gt;0,M115/100,"")</f>
        <v>18</v>
      </c>
      <c r="AC115" s="17">
        <f>IF(N115&gt;0,N115/100,"")</f>
        <v>15</v>
      </c>
      <c r="AD115" s="17">
        <f>IF(O115&gt;0,O115/100,"")</f>
        <v>18</v>
      </c>
      <c r="AE115" s="17">
        <f>IF(P115&gt;0,P115/100,"")</f>
        <v>15</v>
      </c>
      <c r="AF115" s="17">
        <f>IF(Q115&gt;0,Q115/100,"")</f>
        <v>18</v>
      </c>
      <c r="AG115" s="17">
        <f>IF(R115&gt;0,R115/100,"")</f>
        <v>15</v>
      </c>
      <c r="AH115" s="17">
        <f>IF(S115&gt;0,S115/100,"")</f>
        <v>18</v>
      </c>
      <c r="AI115" s="17">
        <f>IF(T115&gt;0,T115/100,"")</f>
        <v>15</v>
      </c>
      <c r="AJ115" s="17">
        <f>IF(U115&gt;0,U115/100,"")</f>
        <v>18</v>
      </c>
      <c r="AK115" s="17" t="str">
        <f>IF(H115&gt;0,CONCATENATE(IF(W115&lt;=12,W115,W115-12),IF(OR(W115&lt;12,W115=24),"am","pm"),"-",IF(X115&lt;=12,X115,X115-12),IF(OR(X115&lt;12,X115=24),"am","pm")),"")</f>
        <v>3pm-6pm</v>
      </c>
      <c r="AL115" s="17" t="str">
        <f>IF(J115&gt;0,CONCATENATE(IF(Y115&lt;=12,Y115,Y115-12),IF(OR(Y115&lt;12,Y115=24),"am","pm"),"-",IF(Z115&lt;=12,Z115,Z115-12),IF(OR(Z115&lt;12,Z115=24),"am","pm")),"")</f>
        <v>3pm-6pm</v>
      </c>
      <c r="AM115" s="17" t="str">
        <f>IF(L115&gt;0,CONCATENATE(IF(AA115&lt;=12,AA115,AA115-12),IF(OR(AA115&lt;12,AA115=24),"am","pm"),"-",IF(AB115&lt;=12,AB115,AB115-12),IF(OR(AB115&lt;12,AB115=24),"am","pm")),"")</f>
        <v>3pm-6pm</v>
      </c>
      <c r="AN115" s="17" t="str">
        <f>IF(N115&gt;0,CONCATENATE(IF(AC115&lt;=12,AC115,AC115-12),IF(OR(AC115&lt;12,AC115=24),"am","pm"),"-",IF(AD115&lt;=12,AD115,AD115-12),IF(OR(AD115&lt;12,AD115=24),"am","pm")),"")</f>
        <v>3pm-6pm</v>
      </c>
      <c r="AO115" s="17" t="str">
        <f>IF(P115&gt;0,CONCATENATE(IF(AE115&lt;=12,AE115,AE115-12),IF(OR(AE115&lt;12,AE115=24),"am","pm"),"-",IF(AF115&lt;=12,AF115,AF115-12),IF(OR(AF115&lt;12,AF115=24),"am","pm")),"")</f>
        <v>3pm-6pm</v>
      </c>
      <c r="AP115" s="17" t="str">
        <f>IF(R115&gt;0,CONCATENATE(IF(AG115&lt;=12,AG115,AG115-12),IF(OR(AG115&lt;12,AG115=24),"am","pm"),"-",IF(AH115&lt;=12,AH115,AH115-12),IF(OR(AH115&lt;12,AH115=24),"am","pm")),"")</f>
        <v>3pm-6pm</v>
      </c>
      <c r="AQ115" s="17" t="str">
        <f>IF(T115&gt;0,CONCATENATE(IF(AI115&lt;=12,AI115,AI115-12),IF(OR(AI115&lt;12,AI115=24),"am","pm"),"-",IF(AJ115&lt;=12,AJ115,AJ115-12),IF(OR(AJ115&lt;12,AJ115=24),"am","pm")),"")</f>
        <v>3pm-6pm</v>
      </c>
      <c r="AR115" s="1" t="s">
        <v>697</v>
      </c>
      <c r="AV115" s="4" t="s">
        <v>29</v>
      </c>
      <c r="AW115" s="4" t="s">
        <v>29</v>
      </c>
      <c r="AX115" s="16" t="str">
        <f>CONCATENATE("{
    'name': """,B115,""",
    'area': ","""",C115,""",",
"'hours': {
      'sunday-start':","""",H115,"""",", 'sunday-end':","""",I115,"""",", 'monday-start':","""",J115,"""",", 'monday-end':","""",K115,"""",", 'tuesday-start':","""",L115,"""",", 'tuesday-end':","""",M115,""", 'wednesday-start':","""",N115,""", 'wednesday-end':","""",O115,""", 'thursday-start':","""",P115,""", 'thursday-end':","""",Q115,""", 'friday-start':","""",R115,""", 'friday-end':","""",S115,""", 'saturday-start':","""",T115,""", 'saturday-end':","""",U115,"""","},","  'description': ","""",V115,"""",", 'link':","""",AR115,"""",", 'pricing':","""",E115,"""",",   'phone-number': ","""",F115,"""",", 'address': ","""",G115,"""",", 'other-amenities': [","'",AS115,"','",AT115,"','",AU115,"'","]",", 'has-drink':",AV115,", 'has-food':",AW115,"},")</f>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5" s="17" t="str">
        <f>IF(AS115&gt;0,"&lt;img src=@img/outdoor.png@&gt;","")</f>
        <v/>
      </c>
      <c r="AZ115" s="17" t="str">
        <f>IF(AT115&gt;0,"&lt;img src=@img/pets.png@&gt;","")</f>
        <v/>
      </c>
      <c r="BA115" s="17" t="str">
        <f>IF(AU115="hard","&lt;img src=@img/hard.png@&gt;",IF(AU115="medium","&lt;img src=@img/medium.png@&gt;",IF(AU115="easy","&lt;img src=@img/easy.png@&gt;","")))</f>
        <v/>
      </c>
      <c r="BB115" s="17" t="str">
        <f>IF(AV115="true","&lt;img src=@img/drinkicon.png@&gt;","")</f>
        <v>&lt;img src=@img/drinkicon.png@&gt;</v>
      </c>
      <c r="BC115" s="17" t="str">
        <f>IF(AW115="true","&lt;img src=@img/foodicon.png@&gt;","")</f>
        <v>&lt;img src=@img/foodicon.png@&gt;</v>
      </c>
      <c r="BD115" s="17" t="str">
        <f>CONCATENATE(AY115,AZ115,BA115,BB115,BC115,BK115)</f>
        <v>&lt;img src=@img/drinkicon.png@&gt;&lt;img src=@img/foodicon.png@&gt;</v>
      </c>
      <c r="BE115" s="17" t="str">
        <f>CONCATENATE(IF(AS115&gt;0,"outdoor ",""),IF(AT115&gt;0,"pet ",""),IF(AV115="true","drink ",""),IF(AW115="true","food ",""),AU115," ",E115," ",C115,IF(BJ115=TRUE," kid",""))</f>
        <v>drink food  med Baker</v>
      </c>
      <c r="BF115" s="17" t="str">
        <f>IF(C115="highlands","Highlands",IF(C115="Washington","Washington Park",IF(C115="Downtown","Downtown",IF(C115="city","City Park",IF(C115="Uptown","Uptown",IF(C115="capital","Capital Hill",IF(C115="Ballpark","Ballpark",IF(C115="LoDo","LoDo",IF(C115="ranch","Highlands Ranch",IF(C115="five","Five Points",IF(C115="stapleton","Stapleton",IF(C115="Cherry","Cherry Creek",IF(C115="dtc","DTC",IF(C115="Baker","Baker",IF(C115="Lakewood","Lakewood",IF(C115="Westminster","Westminster",IF(C115="lowery","Lowery",IF(C115="meadows","Park Meadows",IF(C115="larimer","Larimer Square",IF(C115="RiNo","RiNo",IF(C115="aurora","Aurora","")))))))))))))))))))))</f>
        <v>Baker</v>
      </c>
      <c r="BG115" s="17">
        <v>39.718100999999997</v>
      </c>
      <c r="BH115" s="17">
        <v>-104.987201</v>
      </c>
      <c r="BI115" s="17" t="str">
        <f>CONCATENATE("[",BG115,",",BH115,"],")</f>
        <v>[39.718101,-104.987201],</v>
      </c>
      <c r="BK115" s="17" t="str">
        <f>IF(BJ115&gt;0,"&lt;img src=@img/kidicon.png@&gt;","")</f>
        <v/>
      </c>
      <c r="BL115" s="7"/>
    </row>
    <row r="116" spans="2:64" ht="18.75" customHeight="1">
      <c r="B116" t="s">
        <v>939</v>
      </c>
      <c r="C116" t="s">
        <v>1085</v>
      </c>
      <c r="E116" s="17" t="s">
        <v>1105</v>
      </c>
      <c r="G116" s="16" t="s">
        <v>940</v>
      </c>
      <c r="W116" s="17" t="str">
        <f>IF(H116&gt;0,H116/100,"")</f>
        <v/>
      </c>
      <c r="X116" s="17" t="str">
        <f>IF(I116&gt;0,I116/100,"")</f>
        <v/>
      </c>
      <c r="Y116" s="17" t="str">
        <f>IF(J116&gt;0,J116/100,"")</f>
        <v/>
      </c>
      <c r="Z116" s="17" t="str">
        <f>IF(K116&gt;0,K116/100,"")</f>
        <v/>
      </c>
      <c r="AA116" s="17" t="str">
        <f>IF(L116&gt;0,L116/100,"")</f>
        <v/>
      </c>
      <c r="AB116" s="17" t="str">
        <f>IF(M116&gt;0,M116/100,"")</f>
        <v/>
      </c>
      <c r="AC116" s="17" t="str">
        <f>IF(N116&gt;0,N116/100,"")</f>
        <v/>
      </c>
      <c r="AD116" s="17" t="str">
        <f>IF(O116&gt;0,O116/100,"")</f>
        <v/>
      </c>
      <c r="AE116" s="17" t="str">
        <f>IF(P116&gt;0,P116/100,"")</f>
        <v/>
      </c>
      <c r="AF116" s="17" t="str">
        <f>IF(Q116&gt;0,Q116/100,"")</f>
        <v/>
      </c>
      <c r="AG116" s="17" t="str">
        <f>IF(R116&gt;0,R116/100,"")</f>
        <v/>
      </c>
      <c r="AH116" s="17" t="str">
        <f>IF(S116&gt;0,S116/100,"")</f>
        <v/>
      </c>
      <c r="AI116" s="17" t="str">
        <f>IF(T116&gt;0,T116/100,"")</f>
        <v/>
      </c>
      <c r="AJ116" s="17" t="str">
        <f>IF(U116&gt;0,U116/100,"")</f>
        <v/>
      </c>
      <c r="AK116" s="17" t="str">
        <f>IF(H116&gt;0,CONCATENATE(IF(W116&lt;=12,W116,W116-12),IF(OR(W116&lt;12,W116=24),"am","pm"),"-",IF(X116&lt;=12,X116,X116-12),IF(OR(X116&lt;12,X116=24),"am","pm")),"")</f>
        <v/>
      </c>
      <c r="AL116" s="17" t="str">
        <f>IF(J116&gt;0,CONCATENATE(IF(Y116&lt;=12,Y116,Y116-12),IF(OR(Y116&lt;12,Y116=24),"am","pm"),"-",IF(Z116&lt;=12,Z116,Z116-12),IF(OR(Z116&lt;12,Z116=24),"am","pm")),"")</f>
        <v/>
      </c>
      <c r="AM116" s="17" t="str">
        <f>IF(L116&gt;0,CONCATENATE(IF(AA116&lt;=12,AA116,AA116-12),IF(OR(AA116&lt;12,AA116=24),"am","pm"),"-",IF(AB116&lt;=12,AB116,AB116-12),IF(OR(AB116&lt;12,AB116=24),"am","pm")),"")</f>
        <v/>
      </c>
      <c r="AN116" s="17" t="str">
        <f>IF(N116&gt;0,CONCATENATE(IF(AC116&lt;=12,AC116,AC116-12),IF(OR(AC116&lt;12,AC116=24),"am","pm"),"-",IF(AD116&lt;=12,AD116,AD116-12),IF(OR(AD116&lt;12,AD116=24),"am","pm")),"")</f>
        <v/>
      </c>
      <c r="AO116" s="17" t="str">
        <f>IF(P116&gt;0,CONCATENATE(IF(AE116&lt;=12,AE116,AE116-12),IF(OR(AE116&lt;12,AE116=24),"am","pm"),"-",IF(AF116&lt;=12,AF116,AF116-12),IF(OR(AF116&lt;12,AF116=24),"am","pm")),"")</f>
        <v/>
      </c>
      <c r="AP116" s="17" t="str">
        <f>IF(R116&gt;0,CONCATENATE(IF(AG116&lt;=12,AG116,AG116-12),IF(OR(AG116&lt;12,AG116=24),"am","pm"),"-",IF(AH116&lt;=12,AH116,AH116-12),IF(OR(AH116&lt;12,AH116=24),"am","pm")),"")</f>
        <v/>
      </c>
      <c r="AQ116" s="17" t="str">
        <f>IF(T116&gt;0,CONCATENATE(IF(AI116&lt;=12,AI116,AI116-12),IF(OR(AI116&lt;12,AI116=24),"am","pm"),"-",IF(AJ116&lt;=12,AJ116,AJ116-12),IF(OR(AJ116&lt;12,AJ116=24),"am","pm")),"")</f>
        <v/>
      </c>
      <c r="AR116" s="17" t="s">
        <v>1050</v>
      </c>
      <c r="AV116" s="4" t="s">
        <v>30</v>
      </c>
      <c r="AW116" s="4" t="s">
        <v>30</v>
      </c>
      <c r="AX116" s="16" t="str">
        <f>CONCATENATE("{
    'name': """,B116,""",
    'area': ","""",C116,""",",
"'hours': {
      'sunday-start':","""",H116,"""",", 'sunday-end':","""",I116,"""",", 'monday-start':","""",J116,"""",", 'monday-end':","""",K116,"""",", 'tuesday-start':","""",L116,"""",", 'tuesday-end':","""",M116,""", 'wednesday-start':","""",N116,""", 'wednesday-end':","""",O116,""", 'thursday-start':","""",P116,""", 'thursday-end':","""",Q116,""", 'friday-start':","""",R116,""", 'friday-end':","""",S116,""", 'saturday-start':","""",T116,""", 'saturday-end':","""",U116,"""","},","  'description': ","""",V116,"""",", 'link':","""",AR116,"""",", 'pricing':","""",E116,"""",",   'phone-number': ","""",F116,"""",", 'address': ","""",G116,"""",", 'other-amenities': [","'",AS116,"','",AT116,"','",AU116,"'","]",", 'has-drink':",AV116,", 'has-food':",AW116,"},")</f>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6" s="17" t="str">
        <f>IF(AS116&gt;0,"&lt;img src=@img/outdoor.png@&gt;","")</f>
        <v/>
      </c>
      <c r="AZ116" s="17" t="str">
        <f>IF(AT116&gt;0,"&lt;img src=@img/pets.png@&gt;","")</f>
        <v/>
      </c>
      <c r="BA116" s="17" t="str">
        <f>IF(AU116="hard","&lt;img src=@img/hard.png@&gt;",IF(AU116="medium","&lt;img src=@img/medium.png@&gt;",IF(AU116="easy","&lt;img src=@img/easy.png@&gt;","")))</f>
        <v/>
      </c>
      <c r="BB116" s="17" t="str">
        <f>IF(AV116="true","&lt;img src=@img/drinkicon.png@&gt;","")</f>
        <v/>
      </c>
      <c r="BC116" s="17" t="str">
        <f>IF(AW116="true","&lt;img src=@img/foodicon.png@&gt;","")</f>
        <v/>
      </c>
      <c r="BD116" s="17" t="str">
        <f>CONCATENATE(AY116,AZ116,BA116,BB116,BC116,BK116)</f>
        <v/>
      </c>
      <c r="BE116" s="17" t="str">
        <f>CONCATENATE(IF(AS116&gt;0,"outdoor ",""),IF(AT116&gt;0,"pet ",""),IF(AV116="true","drink ",""),IF(AW116="true","food ",""),AU116," ",E116," ",C116,IF(BJ116=TRUE," kid",""))</f>
        <v xml:space="preserve"> med capital</v>
      </c>
      <c r="BF116" s="17" t="str">
        <f>IF(C116="highlands","Highlands",IF(C116="Washington","Washington Park",IF(C116="Downtown","Downtown",IF(C116="city","City Park",IF(C116="Uptown","Uptown",IF(C116="capital","Capital Hill",IF(C116="Ballpark","Ballpark",IF(C116="LoDo","LoDo",IF(C116="ranch","Highlands Ranch",IF(C116="five","Five Points",IF(C116="stapleton","Stapleton",IF(C116="Cherry","Cherry Creek",IF(C116="dtc","DTC",IF(C116="Baker","Baker",IF(C116="Lakewood","Lakewood",IF(C116="Westminster","Westminster",IF(C116="lowery","Lowery",IF(C116="meadows","Park Meadows",IF(C116="larimer","Larimer Square",IF(C116="RiNo","RiNo",IF(C116="aurora","Aurora","")))))))))))))))))))))</f>
        <v>Capital Hill</v>
      </c>
      <c r="BG116" s="17">
        <v>39.737020000000001</v>
      </c>
      <c r="BH116" s="17">
        <v>-104.979404</v>
      </c>
      <c r="BI116" s="17" t="str">
        <f>CONCATENATE("[",BG116,",",BH116,"],")</f>
        <v>[39.73702,-104.979404],</v>
      </c>
      <c r="BJ116" s="17"/>
      <c r="BK116" s="17" t="str">
        <f>IF(BJ116&gt;0,"&lt;img src=@img/kidicon.png@&gt;","")</f>
        <v/>
      </c>
      <c r="BL116" s="17"/>
    </row>
    <row r="117" spans="2:64" ht="18.75" customHeight="1">
      <c r="B117" t="s">
        <v>98</v>
      </c>
      <c r="C117" t="s">
        <v>655</v>
      </c>
      <c r="E117" s="17" t="s">
        <v>1105</v>
      </c>
      <c r="G117" s="17" t="s">
        <v>506</v>
      </c>
      <c r="H117" t="s">
        <v>445</v>
      </c>
      <c r="I117" t="s">
        <v>447</v>
      </c>
      <c r="J117" t="s">
        <v>445</v>
      </c>
      <c r="K117" t="s">
        <v>447</v>
      </c>
      <c r="L117" t="s">
        <v>445</v>
      </c>
      <c r="M117" t="s">
        <v>447</v>
      </c>
      <c r="N117" t="s">
        <v>445</v>
      </c>
      <c r="O117" t="s">
        <v>447</v>
      </c>
      <c r="P117" t="s">
        <v>445</v>
      </c>
      <c r="Q117" t="s">
        <v>447</v>
      </c>
      <c r="R117" t="s">
        <v>445</v>
      </c>
      <c r="S117" t="s">
        <v>447</v>
      </c>
      <c r="T117" t="s">
        <v>445</v>
      </c>
      <c r="U117" t="s">
        <v>447</v>
      </c>
      <c r="V117" s="8" t="s">
        <v>328</v>
      </c>
      <c r="W117" s="17">
        <f>IF(H117&gt;0,H117/100,"")</f>
        <v>15</v>
      </c>
      <c r="X117" s="17">
        <f>IF(I117&gt;0,I117/100,"")</f>
        <v>18</v>
      </c>
      <c r="Y117" s="17">
        <f>IF(J117&gt;0,J117/100,"")</f>
        <v>15</v>
      </c>
      <c r="Z117" s="17">
        <f>IF(K117&gt;0,K117/100,"")</f>
        <v>18</v>
      </c>
      <c r="AA117" s="17">
        <f>IF(L117&gt;0,L117/100,"")</f>
        <v>15</v>
      </c>
      <c r="AB117" s="17">
        <f>IF(M117&gt;0,M117/100,"")</f>
        <v>18</v>
      </c>
      <c r="AC117" s="17">
        <f>IF(N117&gt;0,N117/100,"")</f>
        <v>15</v>
      </c>
      <c r="AD117" s="17">
        <f>IF(O117&gt;0,O117/100,"")</f>
        <v>18</v>
      </c>
      <c r="AE117" s="17">
        <f>IF(P117&gt;0,P117/100,"")</f>
        <v>15</v>
      </c>
      <c r="AF117" s="17">
        <f>IF(Q117&gt;0,Q117/100,"")</f>
        <v>18</v>
      </c>
      <c r="AG117" s="17">
        <f>IF(R117&gt;0,R117/100,"")</f>
        <v>15</v>
      </c>
      <c r="AH117" s="17">
        <f>IF(S117&gt;0,S117/100,"")</f>
        <v>18</v>
      </c>
      <c r="AI117" s="17">
        <f>IF(T117&gt;0,T117/100,"")</f>
        <v>15</v>
      </c>
      <c r="AJ117" s="17">
        <f>IF(U117&gt;0,U117/100,"")</f>
        <v>18</v>
      </c>
      <c r="AK117" s="17" t="str">
        <f>IF(H117&gt;0,CONCATENATE(IF(W117&lt;=12,W117,W117-12),IF(OR(W117&lt;12,W117=24),"am","pm"),"-",IF(X117&lt;=12,X117,X117-12),IF(OR(X117&lt;12,X117=24),"am","pm")),"")</f>
        <v>3pm-6pm</v>
      </c>
      <c r="AL117" s="17" t="str">
        <f>IF(J117&gt;0,CONCATENATE(IF(Y117&lt;=12,Y117,Y117-12),IF(OR(Y117&lt;12,Y117=24),"am","pm"),"-",IF(Z117&lt;=12,Z117,Z117-12),IF(OR(Z117&lt;12,Z117=24),"am","pm")),"")</f>
        <v>3pm-6pm</v>
      </c>
      <c r="AM117" s="17" t="str">
        <f>IF(L117&gt;0,CONCATENATE(IF(AA117&lt;=12,AA117,AA117-12),IF(OR(AA117&lt;12,AA117=24),"am","pm"),"-",IF(AB117&lt;=12,AB117,AB117-12),IF(OR(AB117&lt;12,AB117=24),"am","pm")),"")</f>
        <v>3pm-6pm</v>
      </c>
      <c r="AN117" s="17" t="str">
        <f>IF(N117&gt;0,CONCATENATE(IF(AC117&lt;=12,AC117,AC117-12),IF(OR(AC117&lt;12,AC117=24),"am","pm"),"-",IF(AD117&lt;=12,AD117,AD117-12),IF(OR(AD117&lt;12,AD117=24),"am","pm")),"")</f>
        <v>3pm-6pm</v>
      </c>
      <c r="AO117" s="17" t="str">
        <f>IF(P117&gt;0,CONCATENATE(IF(AE117&lt;=12,AE117,AE117-12),IF(OR(AE117&lt;12,AE117=24),"am","pm"),"-",IF(AF117&lt;=12,AF117,AF117-12),IF(OR(AF117&lt;12,AF117=24),"am","pm")),"")</f>
        <v>3pm-6pm</v>
      </c>
      <c r="AP117" s="17" t="str">
        <f>IF(R117&gt;0,CONCATENATE(IF(AG117&lt;=12,AG117,AG117-12),IF(OR(AG117&lt;12,AG117=24),"am","pm"),"-",IF(AH117&lt;=12,AH117,AH117-12),IF(OR(AH117&lt;12,AH117=24),"am","pm")),"")</f>
        <v>3pm-6pm</v>
      </c>
      <c r="AQ117" s="17" t="str">
        <f>IF(T117&gt;0,CONCATENATE(IF(AI117&lt;=12,AI117,AI117-12),IF(OR(AI117&lt;12,AI117=24),"am","pm"),"-",IF(AJ117&lt;=12,AJ117,AJ117-12),IF(OR(AJ117&lt;12,AJ117=24),"am","pm")),"")</f>
        <v>3pm-6pm</v>
      </c>
      <c r="AR117" s="1" t="s">
        <v>698</v>
      </c>
      <c r="AV117" s="17" t="s">
        <v>29</v>
      </c>
      <c r="AW117" s="17" t="s">
        <v>29</v>
      </c>
      <c r="AX117" s="16" t="str">
        <f>CONCATENATE("{
    'name': """,B117,""",
    'area': ","""",C117,""",",
"'hours': {
      'sunday-start':","""",H117,"""",", 'sunday-end':","""",I117,"""",", 'monday-start':","""",J117,"""",", 'monday-end':","""",K117,"""",", 'tuesday-start':","""",L117,"""",", 'tuesday-end':","""",M117,""", 'wednesday-start':","""",N117,""", 'wednesday-end':","""",O117,""", 'thursday-start':","""",P117,""", 'thursday-end':","""",Q117,""", 'friday-start':","""",R117,""", 'friday-end':","""",S117,""", 'saturday-start':","""",T117,""", 'saturday-end':","""",U117,"""","},","  'description': ","""",V117,"""",", 'link':","""",AR117,"""",", 'pricing':","""",E117,"""",",   'phone-number': ","""",F117,"""",", 'address': ","""",G117,"""",", 'other-amenities': [","'",AS117,"','",AT117,"','",AU117,"'","]",", 'has-drink':",AV117,", 'has-food':",AW117,"},")</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7" s="17" t="str">
        <f>IF(AS117&gt;0,"&lt;img src=@img/outdoor.png@&gt;","")</f>
        <v/>
      </c>
      <c r="AZ117" s="17" t="str">
        <f>IF(AT117&gt;0,"&lt;img src=@img/pets.png@&gt;","")</f>
        <v/>
      </c>
      <c r="BA117" s="17" t="str">
        <f>IF(AU117="hard","&lt;img src=@img/hard.png@&gt;",IF(AU117="medium","&lt;img src=@img/medium.png@&gt;",IF(AU117="easy","&lt;img src=@img/easy.png@&gt;","")))</f>
        <v/>
      </c>
      <c r="BB117" s="17" t="str">
        <f>IF(AV117="true","&lt;img src=@img/drinkicon.png@&gt;","")</f>
        <v>&lt;img src=@img/drinkicon.png@&gt;</v>
      </c>
      <c r="BC117" s="17" t="str">
        <f>IF(AW117="true","&lt;img src=@img/foodicon.png@&gt;","")</f>
        <v>&lt;img src=@img/foodicon.png@&gt;</v>
      </c>
      <c r="BD117" s="17" t="str">
        <f>CONCATENATE(AY117,AZ117,BA117,BB117,BC117,BK117)</f>
        <v>&lt;img src=@img/drinkicon.png@&gt;&lt;img src=@img/foodicon.png@&gt;</v>
      </c>
      <c r="BE117" s="17" t="str">
        <f>CONCATENATE(IF(AS117&gt;0,"outdoor ",""),IF(AT117&gt;0,"pet ",""),IF(AV117="true","drink ",""),IF(AW117="true","food ",""),AU117," ",E117," ",C117,IF(BJ117=TRUE," kid",""))</f>
        <v>drink food  med city</v>
      </c>
      <c r="BF117" s="17" t="str">
        <f>IF(C117="highlands","Highlands",IF(C117="Washington","Washington Park",IF(C117="Downtown","Downtown",IF(C117="city","City Park",IF(C117="Uptown","Uptown",IF(C117="capital","Capital Hill",IF(C117="Ballpark","Ballpark",IF(C117="LoDo","LoDo",IF(C117="ranch","Highlands Ranch",IF(C117="five","Five Points",IF(C117="stapleton","Stapleton",IF(C117="Cherry","Cherry Creek",IF(C117="dtc","DTC",IF(C117="Baker","Baker",IF(C117="Lakewood","Lakewood",IF(C117="Westminster","Westminster",IF(C117="lowery","Lowery",IF(C117="meadows","Park Meadows",IF(C117="larimer","Larimer Square",IF(C117="RiNo","RiNo",IF(C117="aurora","Aurora","")))))))))))))))))))))</f>
        <v>City Park</v>
      </c>
      <c r="BG117" s="17">
        <v>39.743485</v>
      </c>
      <c r="BH117" s="17">
        <v>-104.969341</v>
      </c>
      <c r="BI117" s="17" t="str">
        <f>CONCATENATE("[",BG117,",",BH117,"],")</f>
        <v>[39.743485,-104.969341],</v>
      </c>
      <c r="BJ117" s="17"/>
      <c r="BK117" s="17" t="str">
        <f>IF(BJ117&gt;0,"&lt;img src=@img/kidicon.png@&gt;","")</f>
        <v/>
      </c>
      <c r="BL117" s="7"/>
    </row>
    <row r="118" spans="2:64" ht="18.75" customHeight="1">
      <c r="B118" s="17" t="s">
        <v>99</v>
      </c>
      <c r="C118" t="s">
        <v>310</v>
      </c>
      <c r="E118" s="17" t="s">
        <v>1105</v>
      </c>
      <c r="G118" s="17" t="s">
        <v>507</v>
      </c>
      <c r="J118" t="s">
        <v>445</v>
      </c>
      <c r="K118" t="s">
        <v>448</v>
      </c>
      <c r="L118" t="s">
        <v>445</v>
      </c>
      <c r="M118" t="s">
        <v>448</v>
      </c>
      <c r="N118" t="s">
        <v>445</v>
      </c>
      <c r="O118" t="s">
        <v>448</v>
      </c>
      <c r="P118" t="s">
        <v>445</v>
      </c>
      <c r="Q118" t="s">
        <v>448</v>
      </c>
      <c r="R118" t="s">
        <v>445</v>
      </c>
      <c r="S118" t="s">
        <v>448</v>
      </c>
      <c r="V118" s="8" t="s">
        <v>329</v>
      </c>
      <c r="W118" s="17" t="str">
        <f>IF(H118&gt;0,H118/100,"")</f>
        <v/>
      </c>
      <c r="X118" s="17" t="str">
        <f>IF(I118&gt;0,I118/100,"")</f>
        <v/>
      </c>
      <c r="Y118" s="17">
        <f>IF(J118&gt;0,J118/100,"")</f>
        <v>15</v>
      </c>
      <c r="Z118" s="17">
        <f>IF(K118&gt;0,K118/100,"")</f>
        <v>19</v>
      </c>
      <c r="AA118" s="17">
        <f>IF(L118&gt;0,L118/100,"")</f>
        <v>15</v>
      </c>
      <c r="AB118" s="17">
        <f>IF(M118&gt;0,M118/100,"")</f>
        <v>19</v>
      </c>
      <c r="AC118" s="17">
        <f>IF(N118&gt;0,N118/100,"")</f>
        <v>15</v>
      </c>
      <c r="AD118" s="17">
        <f>IF(O118&gt;0,O118/100,"")</f>
        <v>19</v>
      </c>
      <c r="AE118" s="17">
        <f>IF(P118&gt;0,P118/100,"")</f>
        <v>15</v>
      </c>
      <c r="AF118" s="17">
        <f>IF(Q118&gt;0,Q118/100,"")</f>
        <v>19</v>
      </c>
      <c r="AG118" s="17">
        <f>IF(R118&gt;0,R118/100,"")</f>
        <v>15</v>
      </c>
      <c r="AH118" s="17">
        <f>IF(S118&gt;0,S118/100,"")</f>
        <v>19</v>
      </c>
      <c r="AI118" s="17" t="str">
        <f>IF(T118&gt;0,T118/100,"")</f>
        <v/>
      </c>
      <c r="AJ118" s="17" t="str">
        <f>IF(U118&gt;0,U118/100,"")</f>
        <v/>
      </c>
      <c r="AK118" s="17" t="str">
        <f>IF(H118&gt;0,CONCATENATE(IF(W118&lt;=12,W118,W118-12),IF(OR(W118&lt;12,W118=24),"am","pm"),"-",IF(X118&lt;=12,X118,X118-12),IF(OR(X118&lt;12,X118=24),"am","pm")),"")</f>
        <v/>
      </c>
      <c r="AL118" s="17" t="str">
        <f>IF(J118&gt;0,CONCATENATE(IF(Y118&lt;=12,Y118,Y118-12),IF(OR(Y118&lt;12,Y118=24),"am","pm"),"-",IF(Z118&lt;=12,Z118,Z118-12),IF(OR(Z118&lt;12,Z118=24),"am","pm")),"")</f>
        <v>3pm-7pm</v>
      </c>
      <c r="AM118" s="17" t="str">
        <f>IF(L118&gt;0,CONCATENATE(IF(AA118&lt;=12,AA118,AA118-12),IF(OR(AA118&lt;12,AA118=24),"am","pm"),"-",IF(AB118&lt;=12,AB118,AB118-12),IF(OR(AB118&lt;12,AB118=24),"am","pm")),"")</f>
        <v>3pm-7pm</v>
      </c>
      <c r="AN118" s="17" t="str">
        <f>IF(N118&gt;0,CONCATENATE(IF(AC118&lt;=12,AC118,AC118-12),IF(OR(AC118&lt;12,AC118=24),"am","pm"),"-",IF(AD118&lt;=12,AD118,AD118-12),IF(OR(AD118&lt;12,AD118=24),"am","pm")),"")</f>
        <v>3pm-7pm</v>
      </c>
      <c r="AO118" s="17" t="str">
        <f>IF(P118&gt;0,CONCATENATE(IF(AE118&lt;=12,AE118,AE118-12),IF(OR(AE118&lt;12,AE118=24),"am","pm"),"-",IF(AF118&lt;=12,AF118,AF118-12),IF(OR(AF118&lt;12,AF118=24),"am","pm")),"")</f>
        <v>3pm-7pm</v>
      </c>
      <c r="AP118" s="17" t="str">
        <f>IF(R118&gt;0,CONCATENATE(IF(AG118&lt;=12,AG118,AG118-12),IF(OR(AG118&lt;12,AG118=24),"am","pm"),"-",IF(AH118&lt;=12,AH118,AH118-12),IF(OR(AH118&lt;12,AH118=24),"am","pm")),"")</f>
        <v>3pm-7pm</v>
      </c>
      <c r="AQ118" s="17" t="str">
        <f>IF(T118&gt;0,CONCATENATE(IF(AI118&lt;=12,AI118,AI118-12),IF(OR(AI118&lt;12,AI118=24),"am","pm"),"-",IF(AJ118&lt;=12,AJ118,AJ118-12),IF(OR(AJ118&lt;12,AJ118=24),"am","pm")),"")</f>
        <v/>
      </c>
      <c r="AR118" s="17" t="s">
        <v>699</v>
      </c>
      <c r="AV118" s="17" t="s">
        <v>29</v>
      </c>
      <c r="AW118" s="17" t="s">
        <v>30</v>
      </c>
      <c r="AX118" s="16" t="str">
        <f>CONCATENATE("{
    'name': """,B118,""",
    'area': ","""",C118,""",",
"'hours': {
      'sunday-start':","""",H118,"""",", 'sunday-end':","""",I118,"""",", 'monday-start':","""",J118,"""",", 'monday-end':","""",K118,"""",", 'tuesday-start':","""",L118,"""",", 'tuesday-end':","""",M118,""", 'wednesday-start':","""",N118,""", 'wednesday-end':","""",O118,""", 'thursday-start':","""",P118,""", 'thursday-end':","""",Q118,""", 'friday-start':","""",R118,""", 'friday-end':","""",S118,""", 'saturday-start':","""",T118,""", 'saturday-end':","""",U118,"""","},","  'description': ","""",V118,"""",", 'link':","""",AR118,"""",", 'pricing':","""",E118,"""",",   'phone-number': ","""",F118,"""",", 'address': ","""",G118,"""",", 'other-amenities': [","'",AS118,"','",AT118,"','",AU118,"'","]",", 'has-drink':",AV118,", 'has-food':",AW118,"},")</f>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8" s="17" t="str">
        <f>IF(AS118&gt;0,"&lt;img src=@img/outdoor.png@&gt;","")</f>
        <v/>
      </c>
      <c r="AZ118" s="17" t="str">
        <f>IF(AT118&gt;0,"&lt;img src=@img/pets.png@&gt;","")</f>
        <v/>
      </c>
      <c r="BA118" s="17" t="str">
        <f>IF(AU118="hard","&lt;img src=@img/hard.png@&gt;",IF(AU118="medium","&lt;img src=@img/medium.png@&gt;",IF(AU118="easy","&lt;img src=@img/easy.png@&gt;","")))</f>
        <v/>
      </c>
      <c r="BB118" s="17" t="str">
        <f>IF(AV118="true","&lt;img src=@img/drinkicon.png@&gt;","")</f>
        <v>&lt;img src=@img/drinkicon.png@&gt;</v>
      </c>
      <c r="BC118" s="17" t="str">
        <f>IF(AW118="true","&lt;img src=@img/foodicon.png@&gt;","")</f>
        <v/>
      </c>
      <c r="BD118" s="17" t="str">
        <f>CONCATENATE(AY118,AZ118,BA118,BB118,BC118,BK118)</f>
        <v>&lt;img src=@img/drinkicon.png@&gt;</v>
      </c>
      <c r="BE118" s="17" t="str">
        <f>CONCATENATE(IF(AS118&gt;0,"outdoor ",""),IF(AT118&gt;0,"pet ",""),IF(AV118="true","drink ",""),IF(AW118="true","food ",""),AU118," ",E118," ",C118,IF(BJ118=TRUE," kid",""))</f>
        <v>drink  med LoDo</v>
      </c>
      <c r="BF118" s="17" t="str">
        <f>IF(C118="highlands","Highlands",IF(C118="Washington","Washington Park",IF(C118="Downtown","Downtown",IF(C118="city","City Park",IF(C118="Uptown","Uptown",IF(C118="capital","Capital Hill",IF(C118="Ballpark","Ballpark",IF(C118="LoDo","LoDo",IF(C118="ranch","Highlands Ranch",IF(C118="five","Five Points",IF(C118="stapleton","Stapleton",IF(C118="Cherry","Cherry Creek",IF(C118="dtc","DTC",IF(C118="Baker","Baker",IF(C118="Lakewood","Lakewood",IF(C118="Westminster","Westminster",IF(C118="lowery","Lowery",IF(C118="meadows","Park Meadows",IF(C118="larimer","Larimer Square",IF(C118="RiNo","RiNo",IF(C118="aurora","Aurora","")))))))))))))))))))))</f>
        <v>LoDo</v>
      </c>
      <c r="BG118" s="17">
        <v>39.754244</v>
      </c>
      <c r="BH118" s="17">
        <v>-104.998261</v>
      </c>
      <c r="BI118" s="17" t="str">
        <f>CONCATENATE("[",BG118,",",BH118,"],")</f>
        <v>[39.754244,-104.998261],</v>
      </c>
      <c r="BJ118" s="17"/>
      <c r="BK118" s="17" t="str">
        <f>IF(BJ118&gt;0,"&lt;img src=@img/kidicon.png@&gt;","")</f>
        <v/>
      </c>
      <c r="BL118" s="7"/>
    </row>
    <row r="119" spans="2:64" ht="18.75" customHeight="1">
      <c r="B119" s="17" t="s">
        <v>100</v>
      </c>
      <c r="C119" t="s">
        <v>326</v>
      </c>
      <c r="E119" s="17" t="s">
        <v>1105</v>
      </c>
      <c r="G119" s="17" t="s">
        <v>508</v>
      </c>
      <c r="H119" t="s">
        <v>445</v>
      </c>
      <c r="I119" t="s">
        <v>447</v>
      </c>
      <c r="J119" t="s">
        <v>445</v>
      </c>
      <c r="K119" t="s">
        <v>447</v>
      </c>
      <c r="L119" t="s">
        <v>445</v>
      </c>
      <c r="M119" t="s">
        <v>447</v>
      </c>
      <c r="N119" t="s">
        <v>445</v>
      </c>
      <c r="O119" t="s">
        <v>447</v>
      </c>
      <c r="P119" t="s">
        <v>445</v>
      </c>
      <c r="Q119" t="s">
        <v>447</v>
      </c>
      <c r="R119" t="s">
        <v>445</v>
      </c>
      <c r="S119" t="s">
        <v>447</v>
      </c>
      <c r="T119" t="s">
        <v>445</v>
      </c>
      <c r="U119" t="s">
        <v>447</v>
      </c>
      <c r="V119" s="8" t="s">
        <v>330</v>
      </c>
      <c r="W119" s="17">
        <f>IF(H119&gt;0,H119/100,"")</f>
        <v>15</v>
      </c>
      <c r="X119" s="17">
        <f>IF(I119&gt;0,I119/100,"")</f>
        <v>18</v>
      </c>
      <c r="Y119" s="17">
        <f>IF(J119&gt;0,J119/100,"")</f>
        <v>15</v>
      </c>
      <c r="Z119" s="17">
        <f>IF(K119&gt;0,K119/100,"")</f>
        <v>18</v>
      </c>
      <c r="AA119" s="17">
        <f>IF(L119&gt;0,L119/100,"")</f>
        <v>15</v>
      </c>
      <c r="AB119" s="17">
        <f>IF(M119&gt;0,M119/100,"")</f>
        <v>18</v>
      </c>
      <c r="AC119" s="17">
        <f>IF(N119&gt;0,N119/100,"")</f>
        <v>15</v>
      </c>
      <c r="AD119" s="17">
        <f>IF(O119&gt;0,O119/100,"")</f>
        <v>18</v>
      </c>
      <c r="AE119" s="17">
        <f>IF(P119&gt;0,P119/100,"")</f>
        <v>15</v>
      </c>
      <c r="AF119" s="17">
        <f>IF(Q119&gt;0,Q119/100,"")</f>
        <v>18</v>
      </c>
      <c r="AG119" s="17">
        <f>IF(R119&gt;0,R119/100,"")</f>
        <v>15</v>
      </c>
      <c r="AH119" s="17">
        <f>IF(S119&gt;0,S119/100,"")</f>
        <v>18</v>
      </c>
      <c r="AI119" s="17">
        <f>IF(T119&gt;0,T119/100,"")</f>
        <v>15</v>
      </c>
      <c r="AJ119" s="17">
        <f>IF(U119&gt;0,U119/100,"")</f>
        <v>18</v>
      </c>
      <c r="AK119" s="17" t="str">
        <f>IF(H119&gt;0,CONCATENATE(IF(W119&lt;=12,W119,W119-12),IF(OR(W119&lt;12,W119=24),"am","pm"),"-",IF(X119&lt;=12,X119,X119-12),IF(OR(X119&lt;12,X119=24),"am","pm")),"")</f>
        <v>3pm-6pm</v>
      </c>
      <c r="AL119" s="17" t="str">
        <f>IF(J119&gt;0,CONCATENATE(IF(Y119&lt;=12,Y119,Y119-12),IF(OR(Y119&lt;12,Y119=24),"am","pm"),"-",IF(Z119&lt;=12,Z119,Z119-12),IF(OR(Z119&lt;12,Z119=24),"am","pm")),"")</f>
        <v>3pm-6pm</v>
      </c>
      <c r="AM119" s="17" t="str">
        <f>IF(L119&gt;0,CONCATENATE(IF(AA119&lt;=12,AA119,AA119-12),IF(OR(AA119&lt;12,AA119=24),"am","pm"),"-",IF(AB119&lt;=12,AB119,AB119-12),IF(OR(AB119&lt;12,AB119=24),"am","pm")),"")</f>
        <v>3pm-6pm</v>
      </c>
      <c r="AN119" s="17" t="str">
        <f>IF(N119&gt;0,CONCATENATE(IF(AC119&lt;=12,AC119,AC119-12),IF(OR(AC119&lt;12,AC119=24),"am","pm"),"-",IF(AD119&lt;=12,AD119,AD119-12),IF(OR(AD119&lt;12,AD119=24),"am","pm")),"")</f>
        <v>3pm-6pm</v>
      </c>
      <c r="AO119" s="17" t="str">
        <f>IF(P119&gt;0,CONCATENATE(IF(AE119&lt;=12,AE119,AE119-12),IF(OR(AE119&lt;12,AE119=24),"am","pm"),"-",IF(AF119&lt;=12,AF119,AF119-12),IF(OR(AF119&lt;12,AF119=24),"am","pm")),"")</f>
        <v>3pm-6pm</v>
      </c>
      <c r="AP119" s="17" t="str">
        <f>IF(R119&gt;0,CONCATENATE(IF(AG119&lt;=12,AG119,AG119-12),IF(OR(AG119&lt;12,AG119=24),"am","pm"),"-",IF(AH119&lt;=12,AH119,AH119-12),IF(OR(AH119&lt;12,AH119=24),"am","pm")),"")</f>
        <v>3pm-6pm</v>
      </c>
      <c r="AQ119" s="17" t="str">
        <f>IF(T119&gt;0,CONCATENATE(IF(AI119&lt;=12,AI119,AI119-12),IF(OR(AI119&lt;12,AI119=24),"am","pm"),"-",IF(AJ119&lt;=12,AJ119,AJ119-12),IF(OR(AJ119&lt;12,AJ119=24),"am","pm")),"")</f>
        <v>3pm-6pm</v>
      </c>
      <c r="AR119" s="2" t="s">
        <v>700</v>
      </c>
      <c r="AS119" t="s">
        <v>442</v>
      </c>
      <c r="AV119" s="4" t="s">
        <v>29</v>
      </c>
      <c r="AW119" s="4" t="s">
        <v>29</v>
      </c>
      <c r="AX119" s="16" t="str">
        <f>CONCATENATE("{
    'name': """,B119,""",
    'area': ","""",C119,""",",
"'hours': {
      'sunday-start':","""",H119,"""",", 'sunday-end':","""",I119,"""",", 'monday-start':","""",J119,"""",", 'monday-end':","""",K119,"""",", 'tuesday-start':","""",L119,"""",", 'tuesday-end':","""",M119,""", 'wednesday-start':","""",N119,""", 'wednesday-end':","""",O119,""", 'thursday-start':","""",P119,""", 'thursday-end':","""",Q119,""", 'friday-start':","""",R119,""", 'friday-end':","""",S119,""", 'saturday-start':","""",T119,""", 'saturday-end':","""",U119,"""","},","  'description': ","""",V119,"""",", 'link':","""",AR119,"""",", 'pricing':","""",E119,"""",",   'phone-number': ","""",F119,"""",", 'address': ","""",G119,"""",", 'other-amenities': [","'",AS119,"','",AT119,"','",AU119,"'","]",", 'has-drink':",AV119,", 'has-food':",AW119,"},")</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19" s="17" t="str">
        <f>IF(AS119&gt;0,"&lt;img src=@img/outdoor.png@&gt;","")</f>
        <v>&lt;img src=@img/outdoor.png@&gt;</v>
      </c>
      <c r="AZ119" s="17" t="str">
        <f>IF(AT119&gt;0,"&lt;img src=@img/pets.png@&gt;","")</f>
        <v/>
      </c>
      <c r="BA119" s="17" t="str">
        <f>IF(AU119="hard","&lt;img src=@img/hard.png@&gt;",IF(AU119="medium","&lt;img src=@img/medium.png@&gt;",IF(AU119="easy","&lt;img src=@img/easy.png@&gt;","")))</f>
        <v/>
      </c>
      <c r="BB119" s="17" t="str">
        <f>IF(AV119="true","&lt;img src=@img/drinkicon.png@&gt;","")</f>
        <v>&lt;img src=@img/drinkicon.png@&gt;</v>
      </c>
      <c r="BC119" s="17" t="str">
        <f>IF(AW119="true","&lt;img src=@img/foodicon.png@&gt;","")</f>
        <v>&lt;img src=@img/foodicon.png@&gt;</v>
      </c>
      <c r="BD119" s="17" t="str">
        <f>CONCATENATE(AY119,AZ119,BA119,BB119,BC119,BK119)</f>
        <v>&lt;img src=@img/outdoor.png@&gt;&lt;img src=@img/drinkicon.png@&gt;&lt;img src=@img/foodicon.png@&gt;</v>
      </c>
      <c r="BE119" s="17" t="str">
        <f>CONCATENATE(IF(AS119&gt;0,"outdoor ",""),IF(AT119&gt;0,"pet ",""),IF(AV119="true","drink ",""),IF(AW119="true","food ",""),AU119," ",E119," ",C119,IF(BJ119=TRUE," kid",""))</f>
        <v>outdoor drink food  med Ballpark</v>
      </c>
      <c r="BF119" s="17" t="str">
        <f>IF(C119="highlands","Highlands",IF(C119="Washington","Washington Park",IF(C119="Downtown","Downtown",IF(C119="city","City Park",IF(C119="Uptown","Uptown",IF(C119="capital","Capital Hill",IF(C119="Ballpark","Ballpark",IF(C119="LoDo","LoDo",IF(C119="ranch","Highlands Ranch",IF(C119="five","Five Points",IF(C119="stapleton","Stapleton",IF(C119="Cherry","Cherry Creek",IF(C119="dtc","DTC",IF(C119="Baker","Baker",IF(C119="Lakewood","Lakewood",IF(C119="Westminster","Westminster",IF(C119="lowery","Lowery",IF(C119="meadows","Park Meadows",IF(C119="larimer","Larimer Square",IF(C119="RiNo","RiNo",IF(C119="aurora","Aurora","")))))))))))))))))))))</f>
        <v>Ballpark</v>
      </c>
      <c r="BG119" s="17">
        <v>39.75423</v>
      </c>
      <c r="BH119" s="17">
        <v>-104.990593</v>
      </c>
      <c r="BI119" s="17" t="str">
        <f>CONCATENATE("[",BG119,",",BH119,"],")</f>
        <v>[39.75423,-104.990593],</v>
      </c>
      <c r="BJ119" s="17"/>
      <c r="BK119" s="17" t="str">
        <f>IF(BJ119&gt;0,"&lt;img src=@img/kidicon.png@&gt;","")</f>
        <v/>
      </c>
      <c r="BL119" s="7"/>
    </row>
    <row r="120" spans="2:64" ht="18.75" customHeight="1">
      <c r="B120" s="1" t="s">
        <v>893</v>
      </c>
      <c r="C120" t="s">
        <v>276</v>
      </c>
      <c r="E120" s="17" t="s">
        <v>1105</v>
      </c>
      <c r="G120" s="16" t="s">
        <v>894</v>
      </c>
      <c r="W120" s="17" t="str">
        <f>IF(H120&gt;0,H120/100,"")</f>
        <v/>
      </c>
      <c r="X120" s="17" t="str">
        <f>IF(I120&gt;0,I120/100,"")</f>
        <v/>
      </c>
      <c r="Y120" s="17" t="str">
        <f>IF(J120&gt;0,J120/100,"")</f>
        <v/>
      </c>
      <c r="Z120" s="17" t="str">
        <f>IF(K120&gt;0,K120/100,"")</f>
        <v/>
      </c>
      <c r="AA120" s="17" t="str">
        <f>IF(L120&gt;0,L120/100,"")</f>
        <v/>
      </c>
      <c r="AB120" s="17" t="str">
        <f>IF(M120&gt;0,M120/100,"")</f>
        <v/>
      </c>
      <c r="AC120" s="17" t="str">
        <f>IF(N120&gt;0,N120/100,"")</f>
        <v/>
      </c>
      <c r="AD120" s="17" t="str">
        <f>IF(O120&gt;0,O120/100,"")</f>
        <v/>
      </c>
      <c r="AE120" s="17" t="str">
        <f>IF(P120&gt;0,P120/100,"")</f>
        <v/>
      </c>
      <c r="AF120" s="17" t="str">
        <f>IF(Q120&gt;0,Q120/100,"")</f>
        <v/>
      </c>
      <c r="AG120" s="17" t="str">
        <f>IF(R120&gt;0,R120/100,"")</f>
        <v/>
      </c>
      <c r="AH120" s="17" t="str">
        <f>IF(S120&gt;0,S120/100,"")</f>
        <v/>
      </c>
      <c r="AI120" s="17" t="str">
        <f>IF(T120&gt;0,T120/100,"")</f>
        <v/>
      </c>
      <c r="AJ120" s="17" t="str">
        <f>IF(U120&gt;0,U120/100,"")</f>
        <v/>
      </c>
      <c r="AK120" s="17" t="str">
        <f>IF(H120&gt;0,CONCATENATE(IF(W120&lt;=12,W120,W120-12),IF(OR(W120&lt;12,W120=24),"am","pm"),"-",IF(X120&lt;=12,X120,X120-12),IF(OR(X120&lt;12,X120=24),"am","pm")),"")</f>
        <v/>
      </c>
      <c r="AL120" s="17" t="str">
        <f>IF(J120&gt;0,CONCATENATE(IF(Y120&lt;=12,Y120,Y120-12),IF(OR(Y120&lt;12,Y120=24),"am","pm"),"-",IF(Z120&lt;=12,Z120,Z120-12),IF(OR(Z120&lt;12,Z120=24),"am","pm")),"")</f>
        <v/>
      </c>
      <c r="AM120" s="17" t="str">
        <f>IF(L120&gt;0,CONCATENATE(IF(AA120&lt;=12,AA120,AA120-12),IF(OR(AA120&lt;12,AA120=24),"am","pm"),"-",IF(AB120&lt;=12,AB120,AB120-12),IF(OR(AB120&lt;12,AB120=24),"am","pm")),"")</f>
        <v/>
      </c>
      <c r="AN120" s="17" t="str">
        <f>IF(N120&gt;0,CONCATENATE(IF(AC120&lt;=12,AC120,AC120-12),IF(OR(AC120&lt;12,AC120=24),"am","pm"),"-",IF(AD120&lt;=12,AD120,AD120-12),IF(OR(AD120&lt;12,AD120=24),"am","pm")),"")</f>
        <v/>
      </c>
      <c r="AO120" s="17" t="str">
        <f>IF(P120&gt;0,CONCATENATE(IF(AE120&lt;=12,AE120,AE120-12),IF(OR(AE120&lt;12,AE120=24),"am","pm"),"-",IF(AF120&lt;=12,AF120,AF120-12),IF(OR(AF120&lt;12,AF120=24),"am","pm")),"")</f>
        <v/>
      </c>
      <c r="AP120" s="17" t="str">
        <f>IF(R120&gt;0,CONCATENATE(IF(AG120&lt;=12,AG120,AG120-12),IF(OR(AG120&lt;12,AG120=24),"am","pm"),"-",IF(AH120&lt;=12,AH120,AH120-12),IF(OR(AH120&lt;12,AH120=24),"am","pm")),"")</f>
        <v/>
      </c>
      <c r="AQ120" s="17" t="str">
        <f>IF(T120&gt;0,CONCATENATE(IF(AI120&lt;=12,AI120,AI120-12),IF(OR(AI120&lt;12,AI120=24),"am","pm"),"-",IF(AJ120&lt;=12,AJ120,AJ120-12),IF(OR(AJ120&lt;12,AJ120=24),"am","pm")),"")</f>
        <v/>
      </c>
      <c r="AR120" s="17" t="s">
        <v>1011</v>
      </c>
      <c r="AV120" s="4" t="s">
        <v>30</v>
      </c>
      <c r="AW120" s="4" t="s">
        <v>30</v>
      </c>
      <c r="AX120" s="16" t="str">
        <f>CONCATENATE("{
    'name': """,B120,""",
    'area': ","""",C120,""",",
"'hours': {
      'sunday-start':","""",H120,"""",", 'sunday-end':","""",I120,"""",", 'monday-start':","""",J120,"""",", 'monday-end':","""",K120,"""",", 'tuesday-start':","""",L120,"""",", 'tuesday-end':","""",M120,""", 'wednesday-start':","""",N120,""", 'wednesday-end':","""",O120,""", 'thursday-start':","""",P120,""", 'thursday-end':","""",Q120,""", 'friday-start':","""",R120,""", 'friday-end':","""",S120,""", 'saturday-start':","""",T120,""", 'saturday-end':","""",U120,"""","},","  'description': ","""",V120,"""",", 'link':","""",AR120,"""",", 'pricing':","""",E120,"""",",   'phone-number': ","""",F120,"""",", 'address': ","""",G120,"""",", 'other-amenities': [","'",AS120,"','",AT120,"','",AU120,"'","]",", 'has-drink':",AV120,", 'has-food':",AW120,"},")</f>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20" s="17" t="str">
        <f>IF(AS120&gt;0,"&lt;img src=@img/outdoor.png@&gt;","")</f>
        <v/>
      </c>
      <c r="AZ120" s="17" t="str">
        <f>IF(AT120&gt;0,"&lt;img src=@img/pets.png@&gt;","")</f>
        <v/>
      </c>
      <c r="BA120" s="17" t="str">
        <f>IF(AU120="hard","&lt;img src=@img/hard.png@&gt;",IF(AU120="medium","&lt;img src=@img/medium.png@&gt;",IF(AU120="easy","&lt;img src=@img/easy.png@&gt;","")))</f>
        <v/>
      </c>
      <c r="BB120" s="17" t="str">
        <f>IF(AV120="true","&lt;img src=@img/drinkicon.png@&gt;","")</f>
        <v/>
      </c>
      <c r="BC120" s="17" t="str">
        <f>IF(AW120="true","&lt;img src=@img/foodicon.png@&gt;","")</f>
        <v/>
      </c>
      <c r="BD120" s="17" t="str">
        <f>CONCATENATE(AY120,AZ120,BA120,BB120,BC120,BK120)</f>
        <v/>
      </c>
      <c r="BE120" s="17" t="str">
        <f>CONCATENATE(IF(AS120&gt;0,"outdoor ",""),IF(AT120&gt;0,"pet ",""),IF(AV120="true","drink ",""),IF(AW120="true","food ",""),AU120," ",E120," ",C120,IF(BJ120=TRUE," kid",""))</f>
        <v xml:space="preserve"> med RiNo</v>
      </c>
      <c r="BF120" s="17" t="str">
        <f>IF(C120="highlands","Highlands",IF(C120="Washington","Washington Park",IF(C120="Downtown","Downtown",IF(C120="city","City Park",IF(C120="Uptown","Uptown",IF(C120="capital","Capital Hill",IF(C120="Ballpark","Ballpark",IF(C120="LoDo","LoDo",IF(C120="ranch","Highlands Ranch",IF(C120="five","Five Points",IF(C120="stapleton","Stapleton",IF(C120="Cherry","Cherry Creek",IF(C120="dtc","DTC",IF(C120="Baker","Baker",IF(C120="Lakewood","Lakewood",IF(C120="Westminster","Westminster",IF(C120="lowery","Lowery",IF(C120="meadows","Park Meadows",IF(C120="larimer","Larimer Square",IF(C120="RiNo","RiNo",IF(C120="aurora","Aurora","")))))))))))))))))))))</f>
        <v>RiNo</v>
      </c>
      <c r="BG120" s="17">
        <v>39.765352</v>
      </c>
      <c r="BH120" s="17">
        <v>-104.97877099999999</v>
      </c>
      <c r="BI120" s="17" t="str">
        <f>CONCATENATE("[",BG120,",",BH120,"],")</f>
        <v>[39.765352,-104.978771],</v>
      </c>
      <c r="BJ120" s="17"/>
      <c r="BK120" s="17" t="str">
        <f>IF(BJ120&gt;0,"&lt;img src=@img/kidicon.png@&gt;","")</f>
        <v/>
      </c>
      <c r="BL120" s="17"/>
    </row>
    <row r="121" spans="2:64" ht="18.75" customHeight="1">
      <c r="B121" t="s">
        <v>101</v>
      </c>
      <c r="C121" t="s">
        <v>1085</v>
      </c>
      <c r="E121" s="17" t="s">
        <v>1105</v>
      </c>
      <c r="G121" s="17" t="s">
        <v>509</v>
      </c>
      <c r="H121" t="s">
        <v>452</v>
      </c>
      <c r="I121" t="s">
        <v>447</v>
      </c>
      <c r="J121" t="s">
        <v>452</v>
      </c>
      <c r="K121" t="s">
        <v>447</v>
      </c>
      <c r="L121" t="s">
        <v>452</v>
      </c>
      <c r="M121" t="s">
        <v>447</v>
      </c>
      <c r="N121" t="s">
        <v>452</v>
      </c>
      <c r="O121" t="s">
        <v>447</v>
      </c>
      <c r="P121" t="s">
        <v>452</v>
      </c>
      <c r="Q121" t="s">
        <v>447</v>
      </c>
      <c r="R121" t="s">
        <v>452</v>
      </c>
      <c r="S121" t="s">
        <v>447</v>
      </c>
      <c r="T121" t="s">
        <v>452</v>
      </c>
      <c r="U121" t="s">
        <v>447</v>
      </c>
      <c r="V121" s="8" t="s">
        <v>1125</v>
      </c>
      <c r="W121" s="17">
        <f>IF(H121&gt;0,H121/100,"")</f>
        <v>16</v>
      </c>
      <c r="X121" s="17">
        <f>IF(I121&gt;0,I121/100,"")</f>
        <v>18</v>
      </c>
      <c r="Y121" s="17">
        <f>IF(J121&gt;0,J121/100,"")</f>
        <v>16</v>
      </c>
      <c r="Z121" s="17">
        <f>IF(K121&gt;0,K121/100,"")</f>
        <v>18</v>
      </c>
      <c r="AA121" s="17">
        <f>IF(L121&gt;0,L121/100,"")</f>
        <v>16</v>
      </c>
      <c r="AB121" s="17">
        <f>IF(M121&gt;0,M121/100,"")</f>
        <v>18</v>
      </c>
      <c r="AC121" s="17">
        <f>IF(N121&gt;0,N121/100,"")</f>
        <v>16</v>
      </c>
      <c r="AD121" s="17">
        <f>IF(O121&gt;0,O121/100,"")</f>
        <v>18</v>
      </c>
      <c r="AE121" s="17">
        <f>IF(P121&gt;0,P121/100,"")</f>
        <v>16</v>
      </c>
      <c r="AF121" s="17">
        <f>IF(Q121&gt;0,Q121/100,"")</f>
        <v>18</v>
      </c>
      <c r="AG121" s="17">
        <f>IF(R121&gt;0,R121/100,"")</f>
        <v>16</v>
      </c>
      <c r="AH121" s="17">
        <f>IF(S121&gt;0,S121/100,"")</f>
        <v>18</v>
      </c>
      <c r="AI121" s="17">
        <f>IF(T121&gt;0,T121/100,"")</f>
        <v>16</v>
      </c>
      <c r="AJ121" s="17">
        <f>IF(U121&gt;0,U121/100,"")</f>
        <v>18</v>
      </c>
      <c r="AK121" s="17" t="str">
        <f>IF(H121&gt;0,CONCATENATE(IF(W121&lt;=12,W121,W121-12),IF(OR(W121&lt;12,W121=24),"am","pm"),"-",IF(X121&lt;=12,X121,X121-12),IF(OR(X121&lt;12,X121=24),"am","pm")),"")</f>
        <v>4pm-6pm</v>
      </c>
      <c r="AL121" s="17" t="str">
        <f>IF(J121&gt;0,CONCATENATE(IF(Y121&lt;=12,Y121,Y121-12),IF(OR(Y121&lt;12,Y121=24),"am","pm"),"-",IF(Z121&lt;=12,Z121,Z121-12),IF(OR(Z121&lt;12,Z121=24),"am","pm")),"")</f>
        <v>4pm-6pm</v>
      </c>
      <c r="AM121" s="17" t="str">
        <f>IF(L121&gt;0,CONCATENATE(IF(AA121&lt;=12,AA121,AA121-12),IF(OR(AA121&lt;12,AA121=24),"am","pm"),"-",IF(AB121&lt;=12,AB121,AB121-12),IF(OR(AB121&lt;12,AB121=24),"am","pm")),"")</f>
        <v>4pm-6pm</v>
      </c>
      <c r="AN121" s="17" t="str">
        <f>IF(N121&gt;0,CONCATENATE(IF(AC121&lt;=12,AC121,AC121-12),IF(OR(AC121&lt;12,AC121=24),"am","pm"),"-",IF(AD121&lt;=12,AD121,AD121-12),IF(OR(AD121&lt;12,AD121=24),"am","pm")),"")</f>
        <v>4pm-6pm</v>
      </c>
      <c r="AO121" s="17" t="str">
        <f>IF(P121&gt;0,CONCATENATE(IF(AE121&lt;=12,AE121,AE121-12),IF(OR(AE121&lt;12,AE121=24),"am","pm"),"-",IF(AF121&lt;=12,AF121,AF121-12),IF(OR(AF121&lt;12,AF121=24),"am","pm")),"")</f>
        <v>4pm-6pm</v>
      </c>
      <c r="AP121" s="17" t="str">
        <f>IF(R121&gt;0,CONCATENATE(IF(AG121&lt;=12,AG121,AG121-12),IF(OR(AG121&lt;12,AG121=24),"am","pm"),"-",IF(AH121&lt;=12,AH121,AH121-12),IF(OR(AH121&lt;12,AH121=24),"am","pm")),"")</f>
        <v>4pm-6pm</v>
      </c>
      <c r="AQ121" s="17" t="str">
        <f>IF(T121&gt;0,CONCATENATE(IF(AI121&lt;=12,AI121,AI121-12),IF(OR(AI121&lt;12,AI121=24),"am","pm"),"-",IF(AJ121&lt;=12,AJ121,AJ121-12),IF(OR(AJ121&lt;12,AJ121=24),"am","pm")),"")</f>
        <v>4pm-6pm</v>
      </c>
      <c r="AR121" s="1" t="s">
        <v>701</v>
      </c>
      <c r="AV121" s="4" t="s">
        <v>29</v>
      </c>
      <c r="AW121" s="4" t="s">
        <v>29</v>
      </c>
      <c r="AX121" s="16" t="str">
        <f>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21" s="17" t="str">
        <f>IF(AS121&gt;0,"&lt;img src=@img/outdoor.png@&gt;","")</f>
        <v/>
      </c>
      <c r="AZ121" s="17" t="str">
        <f>IF(AT121&gt;0,"&lt;img src=@img/pets.png@&gt;","")</f>
        <v/>
      </c>
      <c r="BA121" s="17" t="str">
        <f>IF(AU121="hard","&lt;img src=@img/hard.png@&gt;",IF(AU121="medium","&lt;img src=@img/medium.png@&gt;",IF(AU121="easy","&lt;img src=@img/easy.png@&gt;","")))</f>
        <v/>
      </c>
      <c r="BB121" s="17" t="str">
        <f>IF(AV121="true","&lt;img src=@img/drinkicon.png@&gt;","")</f>
        <v>&lt;img src=@img/drinkicon.png@&gt;</v>
      </c>
      <c r="BC121" s="17" t="str">
        <f>IF(AW121="true","&lt;img src=@img/foodicon.png@&gt;","")</f>
        <v>&lt;img src=@img/foodicon.png@&gt;</v>
      </c>
      <c r="BD121" s="17" t="str">
        <f>CONCATENATE(AY121,AZ121,BA121,BB121,BC121,BK121)</f>
        <v>&lt;img src=@img/drinkicon.png@&gt;&lt;img src=@img/foodicon.png@&gt;</v>
      </c>
      <c r="BE121" s="17" t="str">
        <f>CONCATENATE(IF(AS121&gt;0,"outdoor ",""),IF(AT121&gt;0,"pet ",""),IF(AV121="true","drink ",""),IF(AW121="true","food ",""),AU121," ",E121," ",C121,IF(BJ121=TRUE," kid",""))</f>
        <v>drink food  med capital</v>
      </c>
      <c r="BF121" s="17" t="str">
        <f>IF(C121="highlands","Highlands",IF(C121="Washington","Washington Park",IF(C121="Downtown","Downtown",IF(C121="city","City Park",IF(C121="Uptown","Uptown",IF(C121="capital","Capital Hill",IF(C121="Ballpark","Ballpark",IF(C121="LoDo","LoDo",IF(C121="ranch","Highlands Ranch",IF(C121="five","Five Points",IF(C121="stapleton","Stapleton",IF(C121="Cherry","Cherry Creek",IF(C121="dtc","DTC",IF(C121="Baker","Baker",IF(C121="Lakewood","Lakewood",IF(C121="Westminster","Westminster",IF(C121="lowery","Lowery",IF(C121="meadows","Park Meadows",IF(C121="larimer","Larimer Square",IF(C121="RiNo","RiNo",IF(C121="aurora","Aurora","")))))))))))))))))))))</f>
        <v>Capital Hill</v>
      </c>
      <c r="BG121" s="17">
        <v>39.732211</v>
      </c>
      <c r="BH121" s="17">
        <v>-104.99881000000001</v>
      </c>
      <c r="BI121" s="17" t="str">
        <f>CONCATENATE("[",BG121,",",BH121,"],")</f>
        <v>[39.732211,-104.99881],</v>
      </c>
      <c r="BJ121" s="17"/>
      <c r="BK121" s="17" t="str">
        <f>IF(BJ121&gt;0,"&lt;img src=@img/kidicon.png@&gt;","")</f>
        <v/>
      </c>
      <c r="BL121" s="7"/>
    </row>
    <row r="122" spans="2:64" s="17" customFormat="1" ht="18.75" customHeight="1">
      <c r="B122" s="17" t="s">
        <v>102</v>
      </c>
      <c r="C122" s="17" t="s">
        <v>275</v>
      </c>
      <c r="E122" s="17" t="s">
        <v>1105</v>
      </c>
      <c r="G122" s="17" t="s">
        <v>510</v>
      </c>
      <c r="J122" s="17" t="s">
        <v>445</v>
      </c>
      <c r="K122" s="17" t="s">
        <v>448</v>
      </c>
      <c r="L122" s="17" t="s">
        <v>445</v>
      </c>
      <c r="M122" s="17" t="s">
        <v>448</v>
      </c>
      <c r="N122" s="17" t="s">
        <v>445</v>
      </c>
      <c r="O122" s="17" t="s">
        <v>448</v>
      </c>
      <c r="P122" s="17" t="s">
        <v>445</v>
      </c>
      <c r="Q122" s="17" t="s">
        <v>448</v>
      </c>
      <c r="R122" s="17" t="s">
        <v>445</v>
      </c>
      <c r="S122" s="17" t="s">
        <v>448</v>
      </c>
      <c r="V122" s="8" t="s">
        <v>1126</v>
      </c>
      <c r="W122" s="17" t="str">
        <f>IF(H122&gt;0,H122/100,"")</f>
        <v/>
      </c>
      <c r="X122" s="17" t="str">
        <f>IF(I122&gt;0,I122/100,"")</f>
        <v/>
      </c>
      <c r="Y122" s="17">
        <f>IF(J122&gt;0,J122/100,"")</f>
        <v>15</v>
      </c>
      <c r="Z122" s="17">
        <f>IF(K122&gt;0,K122/100,"")</f>
        <v>19</v>
      </c>
      <c r="AA122" s="17">
        <f>IF(L122&gt;0,L122/100,"")</f>
        <v>15</v>
      </c>
      <c r="AB122" s="17">
        <f>IF(M122&gt;0,M122/100,"")</f>
        <v>19</v>
      </c>
      <c r="AC122" s="17">
        <f>IF(N122&gt;0,N122/100,"")</f>
        <v>15</v>
      </c>
      <c r="AD122" s="17">
        <f>IF(O122&gt;0,O122/100,"")</f>
        <v>19</v>
      </c>
      <c r="AE122" s="17">
        <f>IF(P122&gt;0,P122/100,"")</f>
        <v>15</v>
      </c>
      <c r="AF122" s="17">
        <f>IF(Q122&gt;0,Q122/100,"")</f>
        <v>19</v>
      </c>
      <c r="AG122" s="17">
        <f>IF(R122&gt;0,R122/100,"")</f>
        <v>15</v>
      </c>
      <c r="AH122" s="17">
        <f>IF(S122&gt;0,S122/100,"")</f>
        <v>19</v>
      </c>
      <c r="AI122" s="17" t="str">
        <f>IF(T122&gt;0,T122/100,"")</f>
        <v/>
      </c>
      <c r="AJ122" s="17" t="str">
        <f>IF(U122&gt;0,U122/100,"")</f>
        <v/>
      </c>
      <c r="AK122" s="17" t="str">
        <f>IF(H122&gt;0,CONCATENATE(IF(W122&lt;=12,W122,W122-12),IF(OR(W122&lt;12,W122=24),"am","pm"),"-",IF(X122&lt;=12,X122,X122-12),IF(OR(X122&lt;12,X122=24),"am","pm")),"")</f>
        <v/>
      </c>
      <c r="AL122" s="17" t="str">
        <f>IF(J122&gt;0,CONCATENATE(IF(Y122&lt;=12,Y122,Y122-12),IF(OR(Y122&lt;12,Y122=24),"am","pm"),"-",IF(Z122&lt;=12,Z122,Z122-12),IF(OR(Z122&lt;12,Z122=24),"am","pm")),"")</f>
        <v>3pm-7pm</v>
      </c>
      <c r="AM122" s="17" t="str">
        <f>IF(L122&gt;0,CONCATENATE(IF(AA122&lt;=12,AA122,AA122-12),IF(OR(AA122&lt;12,AA122=24),"am","pm"),"-",IF(AB122&lt;=12,AB122,AB122-12),IF(OR(AB122&lt;12,AB122=24),"am","pm")),"")</f>
        <v>3pm-7pm</v>
      </c>
      <c r="AN122" s="17" t="str">
        <f>IF(N122&gt;0,CONCATENATE(IF(AC122&lt;=12,AC122,AC122-12),IF(OR(AC122&lt;12,AC122=24),"am","pm"),"-",IF(AD122&lt;=12,AD122,AD122-12),IF(OR(AD122&lt;12,AD122=24),"am","pm")),"")</f>
        <v>3pm-7pm</v>
      </c>
      <c r="AO122" s="17" t="str">
        <f>IF(P122&gt;0,CONCATENATE(IF(AE122&lt;=12,AE122,AE122-12),IF(OR(AE122&lt;12,AE122=24),"am","pm"),"-",IF(AF122&lt;=12,AF122,AF122-12),IF(OR(AF122&lt;12,AF122=24),"am","pm")),"")</f>
        <v>3pm-7pm</v>
      </c>
      <c r="AP122" s="17" t="str">
        <f>IF(R122&gt;0,CONCATENATE(IF(AG122&lt;=12,AG122,AG122-12),IF(OR(AG122&lt;12,AG122=24),"am","pm"),"-",IF(AH122&lt;=12,AH122,AH122-12),IF(OR(AH122&lt;12,AH122=24),"am","pm")),"")</f>
        <v>3pm-7pm</v>
      </c>
      <c r="AQ122" s="17" t="str">
        <f>IF(T122&gt;0,CONCATENATE(IF(AI122&lt;=12,AI122,AI122-12),IF(OR(AI122&lt;12,AI122=24),"am","pm"),"-",IF(AJ122&lt;=12,AJ122,AJ122-12),IF(OR(AJ122&lt;12,AJ122=24),"am","pm")),"")</f>
        <v/>
      </c>
      <c r="AR122" s="1" t="s">
        <v>702</v>
      </c>
      <c r="AV122" s="4" t="s">
        <v>29</v>
      </c>
      <c r="AW122" s="4" t="s">
        <v>30</v>
      </c>
      <c r="AX122" s="16" t="str">
        <f>CONCATENATE("{
    'name': """,B122,""",
    'area': ","""",C122,""",",
"'hours': {
      'sunday-start':","""",H122,"""",", 'sunday-end':","""",I122,"""",", 'monday-start':","""",J122,"""",", 'monday-end':","""",K122,"""",", 'tuesday-start':","""",L122,"""",", 'tuesday-end':","""",M122,""", 'wednesday-start':","""",N122,""", 'wednesday-end':","""",O122,""", 'thursday-start':","""",P122,""", 'thursday-end':","""",Q122,""", 'friday-start':","""",R122,""", 'friday-end':","""",S122,""", 'saturday-start':","""",T122,""", 'saturday-end':","""",U122,"""","},","  'description': ","""",V122,"""",", 'link':","""",AR122,"""",", 'pricing':","""",E122,"""",",   'phone-number': ","""",F122,"""",", 'address': ","""",G122,"""",", 'other-amenities': [","'",AS122,"','",AT122,"','",AU122,"'","]",", 'has-drink':",AV122,", 'has-food':",AW122,"},")</f>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22" s="17" t="str">
        <f>IF(AS122&gt;0,"&lt;img src=@img/outdoor.png@&gt;","")</f>
        <v/>
      </c>
      <c r="AZ122" s="17" t="str">
        <f>IF(AT122&gt;0,"&lt;img src=@img/pets.png@&gt;","")</f>
        <v/>
      </c>
      <c r="BA122" s="17" t="str">
        <f>IF(AU122="hard","&lt;img src=@img/hard.png@&gt;",IF(AU122="medium","&lt;img src=@img/medium.png@&gt;",IF(AU122="easy","&lt;img src=@img/easy.png@&gt;","")))</f>
        <v/>
      </c>
      <c r="BB122" s="17" t="str">
        <f>IF(AV122="true","&lt;img src=@img/drinkicon.png@&gt;","")</f>
        <v>&lt;img src=@img/drinkicon.png@&gt;</v>
      </c>
      <c r="BC122" s="17" t="str">
        <f>IF(AW122="true","&lt;img src=@img/foodicon.png@&gt;","")</f>
        <v/>
      </c>
      <c r="BD122" s="17" t="str">
        <f>CONCATENATE(AY122,AZ122,BA122,BB122,BC122,BK122)</f>
        <v>&lt;img src=@img/drinkicon.png@&gt;</v>
      </c>
      <c r="BE122" s="17" t="str">
        <f>CONCATENATE(IF(AS122&gt;0,"outdoor ",""),IF(AT122&gt;0,"pet ",""),IF(AV122="true","drink ",""),IF(AW122="true","food ",""),AU122," ",E122," ",C122,IF(BJ122=TRUE," kid",""))</f>
        <v>drink  med Baker</v>
      </c>
      <c r="BF122" s="17" t="str">
        <f>IF(C122="highlands","Highlands",IF(C122="Washington","Washington Park",IF(C122="Downtown","Downtown",IF(C122="city","City Park",IF(C122="Uptown","Uptown",IF(C122="capital","Capital Hill",IF(C122="Ballpark","Ballpark",IF(C122="LoDo","LoDo",IF(C122="ranch","Highlands Ranch",IF(C122="five","Five Points",IF(C122="stapleton","Stapleton",IF(C122="Cherry","Cherry Creek",IF(C122="dtc","DTC",IF(C122="Baker","Baker",IF(C122="Lakewood","Lakewood",IF(C122="Westminster","Westminster",IF(C122="lowery","Lowery",IF(C122="meadows","Park Meadows",IF(C122="larimer","Larimer Square",IF(C122="RiNo","RiNo",IF(C122="aurora","Aurora","")))))))))))))))))))))</f>
        <v>Baker</v>
      </c>
      <c r="BG122" s="17">
        <v>39.715550999999998</v>
      </c>
      <c r="BH122" s="17">
        <v>-104.98719199999999</v>
      </c>
      <c r="BI122" s="17" t="str">
        <f>CONCATENATE("[",BG122,",",BH122,"],")</f>
        <v>[39.715551,-104.987192],</v>
      </c>
      <c r="BK122" s="17" t="str">
        <f>IF(BJ122&gt;0,"&lt;img src=@img/kidicon.png@&gt;","")</f>
        <v/>
      </c>
      <c r="BL122" s="7"/>
    </row>
    <row r="123" spans="2:64" s="17" customFormat="1" ht="18.75" customHeight="1">
      <c r="B123" s="17" t="s">
        <v>103</v>
      </c>
      <c r="C123" s="17" t="s">
        <v>655</v>
      </c>
      <c r="E123" s="17" t="s">
        <v>1105</v>
      </c>
      <c r="G123" s="17" t="s">
        <v>511</v>
      </c>
      <c r="H123" s="17" t="s">
        <v>445</v>
      </c>
      <c r="I123" s="17" t="s">
        <v>448</v>
      </c>
      <c r="J123" s="17" t="s">
        <v>445</v>
      </c>
      <c r="K123" s="17" t="s">
        <v>448</v>
      </c>
      <c r="L123" s="17" t="s">
        <v>445</v>
      </c>
      <c r="M123" s="17" t="s">
        <v>448</v>
      </c>
      <c r="N123" s="17" t="s">
        <v>445</v>
      </c>
      <c r="O123" s="17" t="s">
        <v>448</v>
      </c>
      <c r="P123" s="17" t="s">
        <v>445</v>
      </c>
      <c r="Q123" s="17" t="s">
        <v>448</v>
      </c>
      <c r="R123" s="17" t="s">
        <v>445</v>
      </c>
      <c r="S123" s="17" t="s">
        <v>448</v>
      </c>
      <c r="T123" s="17" t="s">
        <v>445</v>
      </c>
      <c r="U123" s="17" t="s">
        <v>448</v>
      </c>
      <c r="V123" s="8" t="s">
        <v>1127</v>
      </c>
      <c r="W123" s="17">
        <f>IF(H123&gt;0,H123/100,"")</f>
        <v>15</v>
      </c>
      <c r="X123" s="17">
        <f>IF(I123&gt;0,I123/100,"")</f>
        <v>19</v>
      </c>
      <c r="Y123" s="17">
        <f>IF(J123&gt;0,J123/100,"")</f>
        <v>15</v>
      </c>
      <c r="Z123" s="17">
        <f>IF(K123&gt;0,K123/100,"")</f>
        <v>19</v>
      </c>
      <c r="AA123" s="17">
        <f>IF(L123&gt;0,L123/100,"")</f>
        <v>15</v>
      </c>
      <c r="AB123" s="17">
        <f>IF(M123&gt;0,M123/100,"")</f>
        <v>19</v>
      </c>
      <c r="AC123" s="17">
        <f>IF(N123&gt;0,N123/100,"")</f>
        <v>15</v>
      </c>
      <c r="AD123" s="17">
        <f>IF(O123&gt;0,O123/100,"")</f>
        <v>19</v>
      </c>
      <c r="AE123" s="17">
        <f>IF(P123&gt;0,P123/100,"")</f>
        <v>15</v>
      </c>
      <c r="AF123" s="17">
        <f>IF(Q123&gt;0,Q123/100,"")</f>
        <v>19</v>
      </c>
      <c r="AG123" s="17">
        <f>IF(R123&gt;0,R123/100,"")</f>
        <v>15</v>
      </c>
      <c r="AH123" s="17">
        <f>IF(S123&gt;0,S123/100,"")</f>
        <v>19</v>
      </c>
      <c r="AI123" s="17">
        <f>IF(T123&gt;0,T123/100,"")</f>
        <v>15</v>
      </c>
      <c r="AJ123" s="17">
        <f>IF(U123&gt;0,U123/100,"")</f>
        <v>19</v>
      </c>
      <c r="AK123" s="17" t="str">
        <f>IF(H123&gt;0,CONCATENATE(IF(W123&lt;=12,W123,W123-12),IF(OR(W123&lt;12,W123=24),"am","pm"),"-",IF(X123&lt;=12,X123,X123-12),IF(OR(X123&lt;12,X123=24),"am","pm")),"")</f>
        <v>3pm-7pm</v>
      </c>
      <c r="AL123" s="17" t="str">
        <f>IF(J123&gt;0,CONCATENATE(IF(Y123&lt;=12,Y123,Y123-12),IF(OR(Y123&lt;12,Y123=24),"am","pm"),"-",IF(Z123&lt;=12,Z123,Z123-12),IF(OR(Z123&lt;12,Z123=24),"am","pm")),"")</f>
        <v>3pm-7pm</v>
      </c>
      <c r="AM123" s="17" t="str">
        <f>IF(L123&gt;0,CONCATENATE(IF(AA123&lt;=12,AA123,AA123-12),IF(OR(AA123&lt;12,AA123=24),"am","pm"),"-",IF(AB123&lt;=12,AB123,AB123-12),IF(OR(AB123&lt;12,AB123=24),"am","pm")),"")</f>
        <v>3pm-7pm</v>
      </c>
      <c r="AN123" s="17" t="str">
        <f>IF(N123&gt;0,CONCATENATE(IF(AC123&lt;=12,AC123,AC123-12),IF(OR(AC123&lt;12,AC123=24),"am","pm"),"-",IF(AD123&lt;=12,AD123,AD123-12),IF(OR(AD123&lt;12,AD123=24),"am","pm")),"")</f>
        <v>3pm-7pm</v>
      </c>
      <c r="AO123" s="17" t="str">
        <f>IF(P123&gt;0,CONCATENATE(IF(AE123&lt;=12,AE123,AE123-12),IF(OR(AE123&lt;12,AE123=24),"am","pm"),"-",IF(AF123&lt;=12,AF123,AF123-12),IF(OR(AF123&lt;12,AF123=24),"am","pm")),"")</f>
        <v>3pm-7pm</v>
      </c>
      <c r="AP123" s="17" t="str">
        <f>IF(R123&gt;0,CONCATENATE(IF(AG123&lt;=12,AG123,AG123-12),IF(OR(AG123&lt;12,AG123=24),"am","pm"),"-",IF(AH123&lt;=12,AH123,AH123-12),IF(OR(AH123&lt;12,AH123=24),"am","pm")),"")</f>
        <v>3pm-7pm</v>
      </c>
      <c r="AQ123" s="17" t="str">
        <f>IF(T123&gt;0,CONCATENATE(IF(AI123&lt;=12,AI123,AI123-12),IF(OR(AI123&lt;12,AI123=24),"am","pm"),"-",IF(AJ123&lt;=12,AJ123,AJ123-12),IF(OR(AJ123&lt;12,AJ123=24),"am","pm")),"")</f>
        <v>3pm-7pm</v>
      </c>
      <c r="AR123" s="1" t="s">
        <v>703</v>
      </c>
      <c r="AT123" s="17" t="s">
        <v>443</v>
      </c>
      <c r="AV123" s="4" t="s">
        <v>29</v>
      </c>
      <c r="AW123" s="4" t="s">
        <v>29</v>
      </c>
      <c r="AX123" s="16" t="str">
        <f>CONCATENATE("{
    'name': """,B123,""",
    'area': ","""",C123,""",",
"'hours': {
      'sunday-start':","""",H123,"""",", 'sunday-end':","""",I123,"""",", 'monday-start':","""",J123,"""",", 'monday-end':","""",K123,"""",", 'tuesday-start':","""",L123,"""",", 'tuesday-end':","""",M123,""", 'wednesday-start':","""",N123,""", 'wednesday-end':","""",O123,""", 'thursday-start':","""",P123,""", 'thursday-end':","""",Q123,""", 'friday-start':","""",R123,""", 'friday-end':","""",S123,""", 'saturday-start':","""",T123,""", 'saturday-end':","""",U123,"""","},","  'description': ","""",V123,"""",", 'link':","""",AR123,"""",", 'pricing':","""",E123,"""",",   'phone-number': ","""",F123,"""",", 'address': ","""",G123,"""",", 'other-amenities': [","'",AS123,"','",AT123,"','",AU123,"'","]",", 'has-drink':",AV123,", 'has-food':",AW123,"},")</f>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23" s="17" t="str">
        <f>IF(AS123&gt;0,"&lt;img src=@img/outdoor.png@&gt;","")</f>
        <v/>
      </c>
      <c r="AZ123" s="17" t="str">
        <f>IF(AT123&gt;0,"&lt;img src=@img/pets.png@&gt;","")</f>
        <v>&lt;img src=@img/pets.png@&gt;</v>
      </c>
      <c r="BA123" s="17" t="str">
        <f>IF(AU123="hard","&lt;img src=@img/hard.png@&gt;",IF(AU123="medium","&lt;img src=@img/medium.png@&gt;",IF(AU123="easy","&lt;img src=@img/easy.png@&gt;","")))</f>
        <v/>
      </c>
      <c r="BB123" s="17" t="str">
        <f>IF(AV123="true","&lt;img src=@img/drinkicon.png@&gt;","")</f>
        <v>&lt;img src=@img/drinkicon.png@&gt;</v>
      </c>
      <c r="BC123" s="17" t="str">
        <f>IF(AW123="true","&lt;img src=@img/foodicon.png@&gt;","")</f>
        <v>&lt;img src=@img/foodicon.png@&gt;</v>
      </c>
      <c r="BD123" s="17" t="str">
        <f>CONCATENATE(AY123,AZ123,BA123,BB123,BC123,BK123)</f>
        <v>&lt;img src=@img/pets.png@&gt;&lt;img src=@img/drinkicon.png@&gt;&lt;img src=@img/foodicon.png@&gt;</v>
      </c>
      <c r="BE123" s="17" t="str">
        <f>CONCATENATE(IF(AS123&gt;0,"outdoor ",""),IF(AT123&gt;0,"pet ",""),IF(AV123="true","drink ",""),IF(AW123="true","food ",""),AU123," ",E123," ",C123,IF(BJ123=TRUE," kid",""))</f>
        <v>pet drink food  med city</v>
      </c>
      <c r="BF123" s="17" t="str">
        <f>IF(C123="highlands","Highlands",IF(C123="Washington","Washington Park",IF(C123="Downtown","Downtown",IF(C123="city","City Park",IF(C123="Uptown","Uptown",IF(C123="capital","Capital Hill",IF(C123="Ballpark","Ballpark",IF(C123="LoDo","LoDo",IF(C123="ranch","Highlands Ranch",IF(C123="five","Five Points",IF(C123="stapleton","Stapleton",IF(C123="Cherry","Cherry Creek",IF(C123="dtc","DTC",IF(C123="Baker","Baker",IF(C123="Lakewood","Lakewood",IF(C123="Westminster","Westminster",IF(C123="lowery","Lowery",IF(C123="meadows","Park Meadows",IF(C123="larimer","Larimer Square",IF(C123="RiNo","RiNo",IF(C123="aurora","Aurora","")))))))))))))))))))))</f>
        <v>City Park</v>
      </c>
      <c r="BG123" s="17">
        <v>39.740233000000003</v>
      </c>
      <c r="BH123" s="17">
        <v>-104.971879</v>
      </c>
      <c r="BI123" s="17" t="str">
        <f>CONCATENATE("[",BG123,",",BH123,"],")</f>
        <v>[39.740233,-104.971879],</v>
      </c>
      <c r="BK123" s="17" t="str">
        <f>IF(BJ123&gt;0,"&lt;img src=@img/kidicon.png@&gt;","")</f>
        <v/>
      </c>
      <c r="BL123" s="7"/>
    </row>
    <row r="124" spans="2:64" s="17" customFormat="1" ht="18.75" customHeight="1">
      <c r="B124" s="17" t="s">
        <v>240</v>
      </c>
      <c r="C124" s="17" t="s">
        <v>653</v>
      </c>
      <c r="E124" s="17" t="s">
        <v>1105</v>
      </c>
      <c r="G124" s="17" t="s">
        <v>647</v>
      </c>
      <c r="L124" s="17" t="s">
        <v>447</v>
      </c>
      <c r="M124" s="17" t="s">
        <v>448</v>
      </c>
      <c r="N124" s="17" t="s">
        <v>447</v>
      </c>
      <c r="O124" s="17" t="s">
        <v>448</v>
      </c>
      <c r="P124" s="17" t="s">
        <v>447</v>
      </c>
      <c r="Q124" s="17" t="s">
        <v>448</v>
      </c>
      <c r="R124" s="17" t="s">
        <v>447</v>
      </c>
      <c r="S124" s="17" t="s">
        <v>448</v>
      </c>
      <c r="T124" s="17" t="s">
        <v>449</v>
      </c>
      <c r="U124" s="17" t="s">
        <v>448</v>
      </c>
      <c r="V124" s="8" t="s">
        <v>425</v>
      </c>
      <c r="W124" s="17" t="str">
        <f>IF(H124&gt;0,H124/100,"")</f>
        <v/>
      </c>
      <c r="X124" s="17" t="str">
        <f>IF(I124&gt;0,I124/100,"")</f>
        <v/>
      </c>
      <c r="Y124" s="17" t="str">
        <f>IF(J124&gt;0,J124/100,"")</f>
        <v/>
      </c>
      <c r="Z124" s="17" t="str">
        <f>IF(K124&gt;0,K124/100,"")</f>
        <v/>
      </c>
      <c r="AA124" s="17">
        <f>IF(L124&gt;0,L124/100,"")</f>
        <v>18</v>
      </c>
      <c r="AB124" s="17">
        <f>IF(M124&gt;0,M124/100,"")</f>
        <v>19</v>
      </c>
      <c r="AC124" s="17">
        <f>IF(N124&gt;0,N124/100,"")</f>
        <v>18</v>
      </c>
      <c r="AD124" s="17">
        <f>IF(O124&gt;0,O124/100,"")</f>
        <v>19</v>
      </c>
      <c r="AE124" s="17">
        <f>IF(P124&gt;0,P124/100,"")</f>
        <v>18</v>
      </c>
      <c r="AF124" s="17">
        <f>IF(Q124&gt;0,Q124/100,"")</f>
        <v>19</v>
      </c>
      <c r="AG124" s="17">
        <f>IF(R124&gt;0,R124/100,"")</f>
        <v>18</v>
      </c>
      <c r="AH124" s="17">
        <f>IF(S124&gt;0,S124/100,"")</f>
        <v>19</v>
      </c>
      <c r="AI124" s="17">
        <f>IF(T124&gt;0,T124/100,"")</f>
        <v>17</v>
      </c>
      <c r="AJ124" s="17">
        <f>IF(U124&gt;0,U124/100,"")</f>
        <v>19</v>
      </c>
      <c r="AK124" s="17" t="str">
        <f>IF(H124&gt;0,CONCATENATE(IF(W124&lt;=12,W124,W124-12),IF(OR(W124&lt;12,W124=24),"am","pm"),"-",IF(X124&lt;=12,X124,X124-12),IF(OR(X124&lt;12,X124=24),"am","pm")),"")</f>
        <v/>
      </c>
      <c r="AL124" s="17" t="str">
        <f>IF(J124&gt;0,CONCATENATE(IF(Y124&lt;=12,Y124,Y124-12),IF(OR(Y124&lt;12,Y124=24),"am","pm"),"-",IF(Z124&lt;=12,Z124,Z124-12),IF(OR(Z124&lt;12,Z124=24),"am","pm")),"")</f>
        <v/>
      </c>
      <c r="AM124" s="17" t="str">
        <f>IF(L124&gt;0,CONCATENATE(IF(AA124&lt;=12,AA124,AA124-12),IF(OR(AA124&lt;12,AA124=24),"am","pm"),"-",IF(AB124&lt;=12,AB124,AB124-12),IF(OR(AB124&lt;12,AB124=24),"am","pm")),"")</f>
        <v>6pm-7pm</v>
      </c>
      <c r="AN124" s="17" t="str">
        <f>IF(N124&gt;0,CONCATENATE(IF(AC124&lt;=12,AC124,AC124-12),IF(OR(AC124&lt;12,AC124=24),"am","pm"),"-",IF(AD124&lt;=12,AD124,AD124-12),IF(OR(AD124&lt;12,AD124=24),"am","pm")),"")</f>
        <v>6pm-7pm</v>
      </c>
      <c r="AO124" s="17" t="str">
        <f>IF(P124&gt;0,CONCATENATE(IF(AE124&lt;=12,AE124,AE124-12),IF(OR(AE124&lt;12,AE124=24),"am","pm"),"-",IF(AF124&lt;=12,AF124,AF124-12),IF(OR(AF124&lt;12,AF124=24),"am","pm")),"")</f>
        <v>6pm-7pm</v>
      </c>
      <c r="AP124" s="17" t="str">
        <f>IF(R124&gt;0,CONCATENATE(IF(AG124&lt;=12,AG124,AG124-12),IF(OR(AG124&lt;12,AG124=24),"am","pm"),"-",IF(AH124&lt;=12,AH124,AH124-12),IF(OR(AH124&lt;12,AH124=24),"am","pm")),"")</f>
        <v>6pm-7pm</v>
      </c>
      <c r="AQ124" s="17" t="str">
        <f>IF(T124&gt;0,CONCATENATE(IF(AI124&lt;=12,AI124,AI124-12),IF(OR(AI124&lt;12,AI124=24),"am","pm"),"-",IF(AJ124&lt;=12,AJ124,AJ124-12),IF(OR(AJ124&lt;12,AJ124=24),"am","pm")),"")</f>
        <v>5pm-7pm</v>
      </c>
      <c r="AR124" s="17" t="s">
        <v>832</v>
      </c>
      <c r="AS124" s="17" t="s">
        <v>442</v>
      </c>
      <c r="AV124" s="17" t="s">
        <v>29</v>
      </c>
      <c r="AW124" s="17" t="s">
        <v>29</v>
      </c>
      <c r="AX124" s="16" t="str">
        <f>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4" s="17" t="str">
        <f>IF(AS124&gt;0,"&lt;img src=@img/outdoor.png@&gt;","")</f>
        <v>&lt;img src=@img/outdoor.png@&gt;</v>
      </c>
      <c r="AZ124" s="17" t="str">
        <f>IF(AT124&gt;0,"&lt;img src=@img/pets.png@&gt;","")</f>
        <v/>
      </c>
      <c r="BA124" s="17" t="str">
        <f>IF(AU124="hard","&lt;img src=@img/hard.png@&gt;",IF(AU124="medium","&lt;img src=@img/medium.png@&gt;",IF(AU124="easy","&lt;img src=@img/easy.png@&gt;","")))</f>
        <v/>
      </c>
      <c r="BB124" s="17" t="str">
        <f>IF(AV124="true","&lt;img src=@img/drinkicon.png@&gt;","")</f>
        <v>&lt;img src=@img/drinkicon.png@&gt;</v>
      </c>
      <c r="BC124" s="17" t="str">
        <f>IF(AW124="true","&lt;img src=@img/foodicon.png@&gt;","")</f>
        <v>&lt;img src=@img/foodicon.png@&gt;</v>
      </c>
      <c r="BD124" s="17" t="str">
        <f>CONCATENATE(AY124,AZ124,BA124,BB124,BC124,BK124)</f>
        <v>&lt;img src=@img/outdoor.png@&gt;&lt;img src=@img/drinkicon.png@&gt;&lt;img src=@img/foodicon.png@&gt;</v>
      </c>
      <c r="BE124" s="17" t="str">
        <f>CONCATENATE(IF(AS124&gt;0,"outdoor ",""),IF(AT124&gt;0,"pet ",""),IF(AV124="true","drink ",""),IF(AW124="true","food ",""),AU124," ",E124," ",C124,IF(BJ124=TRUE," kid",""))</f>
        <v>outdoor drink food  med Washington</v>
      </c>
      <c r="BF124" s="17" t="str">
        <f>IF(C124="highlands","Highlands",IF(C124="Washington","Washington Park",IF(C124="Downtown","Downtown",IF(C124="city","City Park",IF(C124="Uptown","Uptown",IF(C124="capital","Capital Hill",IF(C124="Ballpark","Ballpark",IF(C124="LoDo","LoDo",IF(C124="ranch","Highlands Ranch",IF(C124="five","Five Points",IF(C124="stapleton","Stapleton",IF(C124="Cherry","Cherry Creek",IF(C124="dtc","DTC",IF(C124="Baker","Baker",IF(C124="Lakewood","Lakewood",IF(C124="Westminster","Westminster",IF(C124="lowery","Lowery",IF(C124="meadows","Park Meadows",IF(C124="larimer","Larimer Square",IF(C124="RiNo","RiNo",IF(C124="aurora","Aurora","")))))))))))))))))))))</f>
        <v>Washington Park</v>
      </c>
      <c r="BG124" s="17">
        <v>39.689574999999998</v>
      </c>
      <c r="BH124" s="17">
        <v>-104.980825</v>
      </c>
      <c r="BI124" s="17" t="str">
        <f>CONCATENATE("[",BG124,",",BH124,"],")</f>
        <v>[39.689575,-104.980825],</v>
      </c>
      <c r="BK124" s="17" t="str">
        <f>IF(BJ124&gt;0,"&lt;img src=@img/kidicon.png@&gt;","")</f>
        <v/>
      </c>
      <c r="BL124" s="7"/>
    </row>
    <row r="125" spans="2:64" ht="18.75" customHeight="1">
      <c r="B125" s="17" t="s">
        <v>104</v>
      </c>
      <c r="C125" s="17" t="s">
        <v>310</v>
      </c>
      <c r="D125" s="17"/>
      <c r="E125" s="17" t="s">
        <v>1105</v>
      </c>
      <c r="F125" s="17"/>
      <c r="G125" s="17" t="s">
        <v>512</v>
      </c>
      <c r="H125" s="17"/>
      <c r="I125" s="17"/>
      <c r="J125" s="17"/>
      <c r="K125" s="17"/>
      <c r="L125" s="17"/>
      <c r="M125" s="17"/>
      <c r="N125" s="17"/>
      <c r="O125" s="17"/>
      <c r="P125" s="17"/>
      <c r="Q125" s="17"/>
      <c r="R125" s="17"/>
      <c r="S125" s="17"/>
      <c r="T125" s="17"/>
      <c r="U125" s="17"/>
      <c r="V125" s="8">
        <v>0</v>
      </c>
      <c r="W125" s="17" t="str">
        <f>IF(H125&gt;0,H125/100,"")</f>
        <v/>
      </c>
      <c r="X125" s="17" t="str">
        <f>IF(I125&gt;0,I125/100,"")</f>
        <v/>
      </c>
      <c r="Y125" s="17" t="str">
        <f>IF(J125&gt;0,J125/100,"")</f>
        <v/>
      </c>
      <c r="Z125" s="17" t="str">
        <f>IF(K125&gt;0,K125/100,"")</f>
        <v/>
      </c>
      <c r="AA125" s="17" t="str">
        <f>IF(L125&gt;0,L125/100,"")</f>
        <v/>
      </c>
      <c r="AB125" s="17" t="str">
        <f>IF(M125&gt;0,M125/100,"")</f>
        <v/>
      </c>
      <c r="AC125" s="17" t="str">
        <f>IF(N125&gt;0,N125/100,"")</f>
        <v/>
      </c>
      <c r="AD125" s="17" t="str">
        <f>IF(O125&gt;0,O125/100,"")</f>
        <v/>
      </c>
      <c r="AE125" s="17" t="str">
        <f>IF(P125&gt;0,P125/100,"")</f>
        <v/>
      </c>
      <c r="AF125" s="17" t="str">
        <f>IF(Q125&gt;0,Q125/100,"")</f>
        <v/>
      </c>
      <c r="AG125" s="17" t="str">
        <f>IF(R125&gt;0,R125/100,"")</f>
        <v/>
      </c>
      <c r="AH125" s="17" t="str">
        <f>IF(S125&gt;0,S125/100,"")</f>
        <v/>
      </c>
      <c r="AI125" s="17" t="str">
        <f>IF(T125&gt;0,T125/100,"")</f>
        <v/>
      </c>
      <c r="AJ125" s="17" t="str">
        <f>IF(U125&gt;0,U125/100,"")</f>
        <v/>
      </c>
      <c r="AK125" s="17" t="str">
        <f>IF(H125&gt;0,CONCATENATE(IF(W125&lt;=12,W125,W125-12),IF(OR(W125&lt;12,W125=24),"am","pm"),"-",IF(X125&lt;=12,X125,X125-12),IF(OR(X125&lt;12,X125=24),"am","pm")),"")</f>
        <v/>
      </c>
      <c r="AL125" s="17" t="str">
        <f>IF(J125&gt;0,CONCATENATE(IF(Y125&lt;=12,Y125,Y125-12),IF(OR(Y125&lt;12,Y125=24),"am","pm"),"-",IF(Z125&lt;=12,Z125,Z125-12),IF(OR(Z125&lt;12,Z125=24),"am","pm")),"")</f>
        <v/>
      </c>
      <c r="AM125" s="17" t="str">
        <f>IF(L125&gt;0,CONCATENATE(IF(AA125&lt;=12,AA125,AA125-12),IF(OR(AA125&lt;12,AA125=24),"am","pm"),"-",IF(AB125&lt;=12,AB125,AB125-12),IF(OR(AB125&lt;12,AB125=24),"am","pm")),"")</f>
        <v/>
      </c>
      <c r="AN125" s="17" t="str">
        <f>IF(N125&gt;0,CONCATENATE(IF(AC125&lt;=12,AC125,AC125-12),IF(OR(AC125&lt;12,AC125=24),"am","pm"),"-",IF(AD125&lt;=12,AD125,AD125-12),IF(OR(AD125&lt;12,AD125=24),"am","pm")),"")</f>
        <v/>
      </c>
      <c r="AO125" s="17" t="str">
        <f>IF(P125&gt;0,CONCATENATE(IF(AE125&lt;=12,AE125,AE125-12),IF(OR(AE125&lt;12,AE125=24),"am","pm"),"-",IF(AF125&lt;=12,AF125,AF125-12),IF(OR(AF125&lt;12,AF125=24),"am","pm")),"")</f>
        <v/>
      </c>
      <c r="AP125" s="17" t="str">
        <f>IF(R125&gt;0,CONCATENATE(IF(AG125&lt;=12,AG125,AG125-12),IF(OR(AG125&lt;12,AG125=24),"am","pm"),"-",IF(AH125&lt;=12,AH125,AH125-12),IF(OR(AH125&lt;12,AH125=24),"am","pm")),"")</f>
        <v/>
      </c>
      <c r="AQ125" s="17" t="str">
        <f>IF(T125&gt;0,CONCATENATE(IF(AI125&lt;=12,AI125,AI125-12),IF(OR(AI125&lt;12,AI125=24),"am","pm"),"-",IF(AJ125&lt;=12,AJ125,AJ125-12),IF(OR(AJ125&lt;12,AJ125=24),"am","pm")),"")</f>
        <v/>
      </c>
      <c r="AR125" s="1" t="s">
        <v>704</v>
      </c>
      <c r="AS125" s="17"/>
      <c r="AT125" s="17"/>
      <c r="AU125" s="17"/>
      <c r="AV125" s="4" t="s">
        <v>30</v>
      </c>
      <c r="AW125" s="4" t="s">
        <v>30</v>
      </c>
      <c r="AX125" s="16" t="str">
        <f>CONCATENATE("{
    'name': """,B125,""",
    'area': ","""",C125,""",",
"'hours': {
      'sunday-start':","""",H125,"""",", 'sunday-end':","""",I125,"""",", 'monday-start':","""",J125,"""",", 'monday-end':","""",K125,"""",", 'tuesday-start':","""",L125,"""",", 'tuesday-end':","""",M125,""", 'wednesday-start':","""",N125,""", 'wednesday-end':","""",O125,""", 'thursday-start':","""",P125,""", 'thursday-end':","""",Q125,""", 'friday-start':","""",R125,""", 'friday-end':","""",S125,""", 'saturday-start':","""",T125,""", 'saturday-end':","""",U125,"""","},","  'description': ","""",V125,"""",", 'link':","""",AR125,"""",", 'pricing':","""",E125,"""",",   'phone-number': ","""",F125,"""",", 'address': ","""",G125,"""",", 'other-amenities': [","'",AS125,"','",AT125,"','",AU125,"'","]",", 'has-drink':",AV125,", 'has-food':",AW125,"},")</f>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5" s="17" t="str">
        <f>IF(AS125&gt;0,"&lt;img src=@img/outdoor.png@&gt;","")</f>
        <v/>
      </c>
      <c r="AZ125" s="17" t="str">
        <f>IF(AT125&gt;0,"&lt;img src=@img/pets.png@&gt;","")</f>
        <v/>
      </c>
      <c r="BA125" s="17" t="str">
        <f>IF(AU125="hard","&lt;img src=@img/hard.png@&gt;",IF(AU125="medium","&lt;img src=@img/medium.png@&gt;",IF(AU125="easy","&lt;img src=@img/easy.png@&gt;","")))</f>
        <v/>
      </c>
      <c r="BB125" s="17" t="str">
        <f>IF(AV125="true","&lt;img src=@img/drinkicon.png@&gt;","")</f>
        <v/>
      </c>
      <c r="BC125" s="17" t="str">
        <f>IF(AW125="true","&lt;img src=@img/foodicon.png@&gt;","")</f>
        <v/>
      </c>
      <c r="BD125" s="17" t="str">
        <f>CONCATENATE(AY125,AZ125,BA125,BB125,BC125,BK125)</f>
        <v/>
      </c>
      <c r="BE125" s="17" t="str">
        <f>CONCATENATE(IF(AS125&gt;0,"outdoor ",""),IF(AT125&gt;0,"pet ",""),IF(AV125="true","drink ",""),IF(AW125="true","food ",""),AU125," ",E125," ",C125,IF(BJ125=TRUE," kid",""))</f>
        <v xml:space="preserve"> med LoDo</v>
      </c>
      <c r="BF125" s="17" t="str">
        <f>IF(C125="highlands","Highlands",IF(C125="Washington","Washington Park",IF(C125="Downtown","Downtown",IF(C125="city","City Park",IF(C125="Uptown","Uptown",IF(C125="capital","Capital Hill",IF(C125="Ballpark","Ballpark",IF(C125="LoDo","LoDo",IF(C125="ranch","Highlands Ranch",IF(C125="five","Five Points",IF(C125="stapleton","Stapleton",IF(C125="Cherry","Cherry Creek",IF(C125="dtc","DTC",IF(C125="Baker","Baker",IF(C125="Lakewood","Lakewood",IF(C125="Westminster","Westminster",IF(C125="lowery","Lowery",IF(C125="meadows","Park Meadows",IF(C125="larimer","Larimer Square",IF(C125="RiNo","RiNo",IF(C125="aurora","Aurora","")))))))))))))))))))))</f>
        <v>LoDo</v>
      </c>
      <c r="BG125" s="17">
        <v>39.754506999999997</v>
      </c>
      <c r="BH125" s="17">
        <v>-104.99506599999999</v>
      </c>
      <c r="BI125" s="17" t="str">
        <f>CONCATENATE("[",BG125,",",BH125,"],")</f>
        <v>[39.754507,-104.995066],</v>
      </c>
      <c r="BJ125" s="17"/>
      <c r="BK125" s="17" t="str">
        <f>IF(BJ125&gt;0,"&lt;img src=@img/kidicon.png@&gt;","")</f>
        <v/>
      </c>
      <c r="BL125" s="7"/>
    </row>
    <row r="126" spans="2:64" ht="18.75" customHeight="1">
      <c r="B126" s="13" t="s">
        <v>105</v>
      </c>
      <c r="C126" s="8" t="s">
        <v>310</v>
      </c>
      <c r="D126" s="8"/>
      <c r="E126" s="17" t="s">
        <v>1106</v>
      </c>
      <c r="F126" s="8"/>
      <c r="G126" s="17" t="s">
        <v>513</v>
      </c>
      <c r="H126" s="8" t="s">
        <v>452</v>
      </c>
      <c r="I126" s="8" t="s">
        <v>447</v>
      </c>
      <c r="J126" s="8" t="s">
        <v>452</v>
      </c>
      <c r="K126" s="8" t="s">
        <v>458</v>
      </c>
      <c r="L126" s="8" t="s">
        <v>452</v>
      </c>
      <c r="M126" s="8" t="s">
        <v>447</v>
      </c>
      <c r="N126" s="8" t="s">
        <v>452</v>
      </c>
      <c r="O126" s="8" t="s">
        <v>447</v>
      </c>
      <c r="P126" s="8" t="s">
        <v>452</v>
      </c>
      <c r="Q126" s="8" t="s">
        <v>447</v>
      </c>
      <c r="R126" s="8" t="s">
        <v>452</v>
      </c>
      <c r="S126" s="8" t="s">
        <v>447</v>
      </c>
      <c r="T126" s="8" t="s">
        <v>452</v>
      </c>
      <c r="U126" s="8" t="s">
        <v>447</v>
      </c>
      <c r="V126" s="8" t="s">
        <v>331</v>
      </c>
      <c r="W126" s="17">
        <f>IF(H126&gt;0,H126/100,"")</f>
        <v>16</v>
      </c>
      <c r="X126" s="17">
        <f>IF(I126&gt;0,I126/100,"")</f>
        <v>18</v>
      </c>
      <c r="Y126" s="17">
        <f>IF(J126&gt;0,J126/100,"")</f>
        <v>16</v>
      </c>
      <c r="Z126" s="17">
        <f>IF(K126&gt;0,K126/100,"")</f>
        <v>23</v>
      </c>
      <c r="AA126" s="17">
        <f>IF(L126&gt;0,L126/100,"")</f>
        <v>16</v>
      </c>
      <c r="AB126" s="17">
        <f>IF(M126&gt;0,M126/100,"")</f>
        <v>18</v>
      </c>
      <c r="AC126" s="17">
        <f>IF(N126&gt;0,N126/100,"")</f>
        <v>16</v>
      </c>
      <c r="AD126" s="17">
        <f>IF(O126&gt;0,O126/100,"")</f>
        <v>18</v>
      </c>
      <c r="AE126" s="17">
        <f>IF(P126&gt;0,P126/100,"")</f>
        <v>16</v>
      </c>
      <c r="AF126" s="17">
        <f>IF(Q126&gt;0,Q126/100,"")</f>
        <v>18</v>
      </c>
      <c r="AG126" s="17">
        <f>IF(R126&gt;0,R126/100,"")</f>
        <v>16</v>
      </c>
      <c r="AH126" s="17">
        <f>IF(S126&gt;0,S126/100,"")</f>
        <v>18</v>
      </c>
      <c r="AI126" s="17">
        <f>IF(T126&gt;0,T126/100,"")</f>
        <v>16</v>
      </c>
      <c r="AJ126" s="17">
        <f>IF(U126&gt;0,U126/100,"")</f>
        <v>18</v>
      </c>
      <c r="AK126" s="17" t="str">
        <f>IF(H126&gt;0,CONCATENATE(IF(W126&lt;=12,W126,W126-12),IF(OR(W126&lt;12,W126=24),"am","pm"),"-",IF(X126&lt;=12,X126,X126-12),IF(OR(X126&lt;12,X126=24),"am","pm")),"")</f>
        <v>4pm-6pm</v>
      </c>
      <c r="AL126" s="17" t="str">
        <f>IF(J126&gt;0,CONCATENATE(IF(Y126&lt;=12,Y126,Y126-12),IF(OR(Y126&lt;12,Y126=24),"am","pm"),"-",IF(Z126&lt;=12,Z126,Z126-12),IF(OR(Z126&lt;12,Z126=24),"am","pm")),"")</f>
        <v>4pm-11pm</v>
      </c>
      <c r="AM126" s="17" t="str">
        <f>IF(L126&gt;0,CONCATENATE(IF(AA126&lt;=12,AA126,AA126-12),IF(OR(AA126&lt;12,AA126=24),"am","pm"),"-",IF(AB126&lt;=12,AB126,AB126-12),IF(OR(AB126&lt;12,AB126=24),"am","pm")),"")</f>
        <v>4pm-6pm</v>
      </c>
      <c r="AN126" s="17" t="str">
        <f>IF(N126&gt;0,CONCATENATE(IF(AC126&lt;=12,AC126,AC126-12),IF(OR(AC126&lt;12,AC126=24),"am","pm"),"-",IF(AD126&lt;=12,AD126,AD126-12),IF(OR(AD126&lt;12,AD126=24),"am","pm")),"")</f>
        <v>4pm-6pm</v>
      </c>
      <c r="AO126" s="17" t="str">
        <f>IF(P126&gt;0,CONCATENATE(IF(AE126&lt;=12,AE126,AE126-12),IF(OR(AE126&lt;12,AE126=24),"am","pm"),"-",IF(AF126&lt;=12,AF126,AF126-12),IF(OR(AF126&lt;12,AF126=24),"am","pm")),"")</f>
        <v>4pm-6pm</v>
      </c>
      <c r="AP126" s="17" t="str">
        <f>IF(R126&gt;0,CONCATENATE(IF(AG126&lt;=12,AG126,AG126-12),IF(OR(AG126&lt;12,AG126=24),"am","pm"),"-",IF(AH126&lt;=12,AH126,AH126-12),IF(OR(AH126&lt;12,AH126=24),"am","pm")),"")</f>
        <v>4pm-6pm</v>
      </c>
      <c r="AQ126" s="17" t="str">
        <f>IF(T126&gt;0,CONCATENATE(IF(AI126&lt;=12,AI126,AI126-12),IF(OR(AI126&lt;12,AI126=24),"am","pm"),"-",IF(AJ126&lt;=12,AJ126,AJ126-12),IF(OR(AJ126&lt;12,AJ126=24),"am","pm")),"")</f>
        <v>4pm-6pm</v>
      </c>
      <c r="AR126" s="10" t="s">
        <v>705</v>
      </c>
      <c r="AS126" s="8" t="s">
        <v>442</v>
      </c>
      <c r="AT126" s="8"/>
      <c r="AU126" s="8"/>
      <c r="AV126" s="11" t="s">
        <v>29</v>
      </c>
      <c r="AW126" s="11" t="s">
        <v>29</v>
      </c>
      <c r="AX126" s="16" t="str">
        <f>CONCATENATE("{
    'name': """,B126,""",
    'area': ","""",C126,""",",
"'hours': {
      'sunday-start':","""",H126,"""",", 'sunday-end':","""",I126,"""",", 'monday-start':","""",J126,"""",", 'monday-end':","""",K126,"""",", 'tuesday-start':","""",L126,"""",", 'tuesday-end':","""",M126,""", 'wednesday-start':","""",N126,""", 'wednesday-end':","""",O126,""", 'thursday-start':","""",P126,""", 'thursday-end':","""",Q126,""", 'friday-start':","""",R126,""", 'friday-end':","""",S126,""", 'saturday-start':","""",T126,""", 'saturday-end':","""",U126,"""","},","  'description': ","""",V126,"""",", 'link':","""",AR126,"""",", 'pricing':","""",E126,"""",",   'phone-number': ","""",F126,"""",", 'address': ","""",G126,"""",", 'other-amenities': [","'",AS126,"','",AT126,"','",AU126,"'","]",", 'has-drink':",AV126,", 'has-food':",AW126,"},")</f>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6" s="17" t="str">
        <f>IF(AS126&gt;0,"&lt;img src=@img/outdoor.png@&gt;","")</f>
        <v>&lt;img src=@img/outdoor.png@&gt;</v>
      </c>
      <c r="AZ126" s="17" t="str">
        <f>IF(AT126&gt;0,"&lt;img src=@img/pets.png@&gt;","")</f>
        <v/>
      </c>
      <c r="BA126" s="17" t="str">
        <f>IF(AU126="hard","&lt;img src=@img/hard.png@&gt;",IF(AU126="medium","&lt;img src=@img/medium.png@&gt;",IF(AU126="easy","&lt;img src=@img/easy.png@&gt;","")))</f>
        <v/>
      </c>
      <c r="BB126" s="17" t="str">
        <f>IF(AV126="true","&lt;img src=@img/drinkicon.png@&gt;","")</f>
        <v>&lt;img src=@img/drinkicon.png@&gt;</v>
      </c>
      <c r="BC126" s="17" t="str">
        <f>IF(AW126="true","&lt;img src=@img/foodicon.png@&gt;","")</f>
        <v>&lt;img src=@img/foodicon.png@&gt;</v>
      </c>
      <c r="BD126" s="17" t="str">
        <f>CONCATENATE(AY126,AZ126,BA126,BB126,BC126,BK126)</f>
        <v>&lt;img src=@img/outdoor.png@&gt;&lt;img src=@img/drinkicon.png@&gt;&lt;img src=@img/foodicon.png@&gt;</v>
      </c>
      <c r="BE126" s="17" t="str">
        <f>CONCATENATE(IF(AS126&gt;0,"outdoor ",""),IF(AT126&gt;0,"pet ",""),IF(AV126="true","drink ",""),IF(AW126="true","food ",""),AU126," ",E126," ",C126,IF(BJ126=TRUE," kid",""))</f>
        <v>outdoor drink food  high LoDo</v>
      </c>
      <c r="BF126" s="17" t="str">
        <f>IF(C126="highlands","Highlands",IF(C126="Washington","Washington Park",IF(C126="Downtown","Downtown",IF(C126="city","City Park",IF(C126="Uptown","Uptown",IF(C126="capital","Capital Hill",IF(C126="Ballpark","Ballpark",IF(C126="LoDo","LoDo",IF(C126="ranch","Highlands Ranch",IF(C126="five","Five Points",IF(C126="stapleton","Stapleton",IF(C126="Cherry","Cherry Creek",IF(C126="dtc","DTC",IF(C126="Baker","Baker",IF(C126="Lakewood","Lakewood",IF(C126="Westminster","Westminster",IF(C126="lowery","Lowery",IF(C126="meadows","Park Meadows",IF(C126="larimer","Larimer Square",IF(C126="RiNo","RiNo",IF(C126="aurora","Aurora","")))))))))))))))))))))</f>
        <v>LoDo</v>
      </c>
      <c r="BG126" s="17">
        <v>39.752104000000003</v>
      </c>
      <c r="BH126" s="17">
        <v>-104.99851200000001</v>
      </c>
      <c r="BI126" s="17" t="str">
        <f>CONCATENATE("[",BG126,",",BH126,"],")</f>
        <v>[39.752104,-104.998512],</v>
      </c>
      <c r="BJ126" s="17"/>
      <c r="BK126" s="17" t="str">
        <f>IF(BJ126&gt;0,"&lt;img src=@img/kidicon.png@&gt;","")</f>
        <v/>
      </c>
      <c r="BL126" s="7"/>
    </row>
    <row r="127" spans="2:64" ht="18.75" customHeight="1">
      <c r="B127" s="8" t="s">
        <v>106</v>
      </c>
      <c r="C127" s="8" t="s">
        <v>652</v>
      </c>
      <c r="D127" s="8"/>
      <c r="E127" s="17" t="s">
        <v>1106</v>
      </c>
      <c r="F127" s="8"/>
      <c r="G127" s="17" t="s">
        <v>514</v>
      </c>
      <c r="H127" s="8" t="s">
        <v>452</v>
      </c>
      <c r="I127" s="8" t="s">
        <v>447</v>
      </c>
      <c r="J127" s="8" t="s">
        <v>452</v>
      </c>
      <c r="K127" s="8" t="s">
        <v>458</v>
      </c>
      <c r="L127" s="8" t="s">
        <v>452</v>
      </c>
      <c r="M127" s="8" t="s">
        <v>447</v>
      </c>
      <c r="N127" s="8" t="s">
        <v>452</v>
      </c>
      <c r="O127" s="8" t="s">
        <v>447</v>
      </c>
      <c r="P127" s="8" t="s">
        <v>452</v>
      </c>
      <c r="Q127" s="8" t="s">
        <v>447</v>
      </c>
      <c r="R127" s="8" t="s">
        <v>452</v>
      </c>
      <c r="S127" s="8" t="s">
        <v>447</v>
      </c>
      <c r="T127" s="8" t="s">
        <v>452</v>
      </c>
      <c r="U127" s="8" t="s">
        <v>447</v>
      </c>
      <c r="V127" s="8" t="s">
        <v>1128</v>
      </c>
      <c r="W127" s="17">
        <f>IF(H127&gt;0,H127/100,"")</f>
        <v>16</v>
      </c>
      <c r="X127" s="17">
        <f>IF(I127&gt;0,I127/100,"")</f>
        <v>18</v>
      </c>
      <c r="Y127" s="17">
        <f>IF(J127&gt;0,J127/100,"")</f>
        <v>16</v>
      </c>
      <c r="Z127" s="17">
        <f>IF(K127&gt;0,K127/100,"")</f>
        <v>23</v>
      </c>
      <c r="AA127" s="17">
        <f>IF(L127&gt;0,L127/100,"")</f>
        <v>16</v>
      </c>
      <c r="AB127" s="17">
        <f>IF(M127&gt;0,M127/100,"")</f>
        <v>18</v>
      </c>
      <c r="AC127" s="17">
        <f>IF(N127&gt;0,N127/100,"")</f>
        <v>16</v>
      </c>
      <c r="AD127" s="17">
        <f>IF(O127&gt;0,O127/100,"")</f>
        <v>18</v>
      </c>
      <c r="AE127" s="17">
        <f>IF(P127&gt;0,P127/100,"")</f>
        <v>16</v>
      </c>
      <c r="AF127" s="17">
        <f>IF(Q127&gt;0,Q127/100,"")</f>
        <v>18</v>
      </c>
      <c r="AG127" s="17">
        <f>IF(R127&gt;0,R127/100,"")</f>
        <v>16</v>
      </c>
      <c r="AH127" s="17">
        <f>IF(S127&gt;0,S127/100,"")</f>
        <v>18</v>
      </c>
      <c r="AI127" s="17">
        <f>IF(T127&gt;0,T127/100,"")</f>
        <v>16</v>
      </c>
      <c r="AJ127" s="17">
        <f>IF(U127&gt;0,U127/100,"")</f>
        <v>18</v>
      </c>
      <c r="AK127" s="17" t="str">
        <f>IF(H127&gt;0,CONCATENATE(IF(W127&lt;=12,W127,W127-12),IF(OR(W127&lt;12,W127=24),"am","pm"),"-",IF(X127&lt;=12,X127,X127-12),IF(OR(X127&lt;12,X127=24),"am","pm")),"")</f>
        <v>4pm-6pm</v>
      </c>
      <c r="AL127" s="17" t="str">
        <f>IF(J127&gt;0,CONCATENATE(IF(Y127&lt;=12,Y127,Y127-12),IF(OR(Y127&lt;12,Y127=24),"am","pm"),"-",IF(Z127&lt;=12,Z127,Z127-12),IF(OR(Z127&lt;12,Z127=24),"am","pm")),"")</f>
        <v>4pm-11pm</v>
      </c>
      <c r="AM127" s="17" t="str">
        <f>IF(L127&gt;0,CONCATENATE(IF(AA127&lt;=12,AA127,AA127-12),IF(OR(AA127&lt;12,AA127=24),"am","pm"),"-",IF(AB127&lt;=12,AB127,AB127-12),IF(OR(AB127&lt;12,AB127=24),"am","pm")),"")</f>
        <v>4pm-6pm</v>
      </c>
      <c r="AN127" s="17" t="str">
        <f>IF(N127&gt;0,CONCATENATE(IF(AC127&lt;=12,AC127,AC127-12),IF(OR(AC127&lt;12,AC127=24),"am","pm"),"-",IF(AD127&lt;=12,AD127,AD127-12),IF(OR(AD127&lt;12,AD127=24),"am","pm")),"")</f>
        <v>4pm-6pm</v>
      </c>
      <c r="AO127" s="17" t="str">
        <f>IF(P127&gt;0,CONCATENATE(IF(AE127&lt;=12,AE127,AE127-12),IF(OR(AE127&lt;12,AE127=24),"am","pm"),"-",IF(AF127&lt;=12,AF127,AF127-12),IF(OR(AF127&lt;12,AF127=24),"am","pm")),"")</f>
        <v>4pm-6pm</v>
      </c>
      <c r="AP127" s="17" t="str">
        <f>IF(R127&gt;0,CONCATENATE(IF(AG127&lt;=12,AG127,AG127-12),IF(OR(AG127&lt;12,AG127=24),"am","pm"),"-",IF(AH127&lt;=12,AH127,AH127-12),IF(OR(AH127&lt;12,AH127=24),"am","pm")),"")</f>
        <v>4pm-6pm</v>
      </c>
      <c r="AQ127" s="17" t="str">
        <f>IF(T127&gt;0,CONCATENATE(IF(AI127&lt;=12,AI127,AI127-12),IF(OR(AI127&lt;12,AI127=24),"am","pm"),"-",IF(AJ127&lt;=12,AJ127,AJ127-12),IF(OR(AJ127&lt;12,AJ127=24),"am","pm")),"")</f>
        <v>4pm-6pm</v>
      </c>
      <c r="AR127" s="8" t="s">
        <v>706</v>
      </c>
      <c r="AS127" s="8"/>
      <c r="AT127" s="8"/>
      <c r="AU127" s="8"/>
      <c r="AV127" s="8" t="s">
        <v>29</v>
      </c>
      <c r="AW127" s="8" t="s">
        <v>29</v>
      </c>
      <c r="AX127" s="16" t="str">
        <f>CONCATENATE("{
    'name': """,B127,""",
    'area': ","""",C127,""",",
"'hours': {
      'sunday-start':","""",H127,"""",", 'sunday-end':","""",I127,"""",", 'monday-start':","""",J127,"""",", 'monday-end':","""",K127,"""",", 'tuesday-start':","""",L127,"""",", 'tuesday-end':","""",M127,""", 'wednesday-start':","""",N127,""", 'wednesday-end':","""",O127,""", 'thursday-start':","""",P127,""", 'thursday-end':","""",Q127,""", 'friday-start':","""",R127,""", 'friday-end':","""",S127,""", 'saturday-start':","""",T127,""", 'saturday-end':","""",U127,"""","},","  'description': ","""",V127,"""",", 'link':","""",AR127,"""",", 'pricing':","""",E127,"""",",   'phone-number': ","""",F127,"""",", 'address': ","""",G127,"""",", 'other-amenities': [","'",AS127,"','",AT127,"','",AU127,"'","]",", 'has-drink':",AV127,", 'has-food':",AW127,"},")</f>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7" s="17" t="str">
        <f>IF(AS127&gt;0,"&lt;img src=@img/outdoor.png@&gt;","")</f>
        <v/>
      </c>
      <c r="AZ127" s="17" t="str">
        <f>IF(AT127&gt;0,"&lt;img src=@img/pets.png@&gt;","")</f>
        <v/>
      </c>
      <c r="BA127" s="17" t="str">
        <f>IF(AU127="hard","&lt;img src=@img/hard.png@&gt;",IF(AU127="medium","&lt;img src=@img/medium.png@&gt;",IF(AU127="easy","&lt;img src=@img/easy.png@&gt;","")))</f>
        <v/>
      </c>
      <c r="BB127" s="17" t="str">
        <f>IF(AV127="true","&lt;img src=@img/drinkicon.png@&gt;","")</f>
        <v>&lt;img src=@img/drinkicon.png@&gt;</v>
      </c>
      <c r="BC127" s="17" t="str">
        <f>IF(AW127="true","&lt;img src=@img/foodicon.png@&gt;","")</f>
        <v>&lt;img src=@img/foodicon.png@&gt;</v>
      </c>
      <c r="BD127" s="17" t="str">
        <f>CONCATENATE(AY127,AZ127,BA127,BB127,BC127,BK127)</f>
        <v>&lt;img src=@img/drinkicon.png@&gt;&lt;img src=@img/foodicon.png@&gt;</v>
      </c>
      <c r="BE127" s="17" t="str">
        <f>CONCATENATE(IF(AS127&gt;0,"outdoor ",""),IF(AT127&gt;0,"pet ",""),IF(AV127="true","drink ",""),IF(AW127="true","food ",""),AU127," ",E127," ",C127,IF(BJ127=TRUE," kid",""))</f>
        <v>drink food  high Cherry</v>
      </c>
      <c r="BF127" s="17" t="str">
        <f>IF(C127="highlands","Highlands",IF(C127="Washington","Washington Park",IF(C127="Downtown","Downtown",IF(C127="city","City Park",IF(C127="Uptown","Uptown",IF(C127="capital","Capital Hill",IF(C127="Ballpark","Ballpark",IF(C127="LoDo","LoDo",IF(C127="ranch","Highlands Ranch",IF(C127="five","Five Points",IF(C127="stapleton","Stapleton",IF(C127="Cherry","Cherry Creek",IF(C127="dtc","DTC",IF(C127="Baker","Baker",IF(C127="Lakewood","Lakewood",IF(C127="Westminster","Westminster",IF(C127="lowery","Lowery",IF(C127="meadows","Park Meadows",IF(C127="larimer","Larimer Square",IF(C127="RiNo","RiNo",IF(C127="aurora","Aurora","")))))))))))))))))))))</f>
        <v>Cherry Creek</v>
      </c>
      <c r="BG127" s="17">
        <v>39.705559000000001</v>
      </c>
      <c r="BH127" s="17">
        <v>-104.938931</v>
      </c>
      <c r="BI127" s="17" t="str">
        <f>CONCATENATE("[",BG127,",",BH127,"],")</f>
        <v>[39.705559,-104.938931],</v>
      </c>
      <c r="BJ127" s="17"/>
      <c r="BK127" s="17" t="str">
        <f>IF(BJ127&gt;0,"&lt;img src=@img/kidicon.png@&gt;","")</f>
        <v/>
      </c>
      <c r="BL127" s="7"/>
    </row>
    <row r="128" spans="2:64" ht="18.75" customHeight="1">
      <c r="B128" s="8" t="s">
        <v>107</v>
      </c>
      <c r="C128" s="8" t="s">
        <v>332</v>
      </c>
      <c r="D128" s="8"/>
      <c r="E128" s="17" t="s">
        <v>1105</v>
      </c>
      <c r="F128" s="8"/>
      <c r="G128" s="17" t="s">
        <v>515</v>
      </c>
      <c r="H128" s="8" t="s">
        <v>452</v>
      </c>
      <c r="I128" s="8" t="s">
        <v>446</v>
      </c>
      <c r="J128" s="8" t="s">
        <v>452</v>
      </c>
      <c r="K128" s="8" t="s">
        <v>446</v>
      </c>
      <c r="L128" s="8" t="s">
        <v>452</v>
      </c>
      <c r="M128" s="8" t="s">
        <v>446</v>
      </c>
      <c r="N128" s="8" t="s">
        <v>452</v>
      </c>
      <c r="O128" s="8" t="s">
        <v>446</v>
      </c>
      <c r="P128" s="8" t="s">
        <v>452</v>
      </c>
      <c r="Q128" s="8" t="s">
        <v>446</v>
      </c>
      <c r="R128" s="8" t="s">
        <v>452</v>
      </c>
      <c r="S128" s="8" t="s">
        <v>446</v>
      </c>
      <c r="T128" s="8" t="s">
        <v>452</v>
      </c>
      <c r="U128" s="8" t="s">
        <v>446</v>
      </c>
      <c r="V128" s="8" t="s">
        <v>333</v>
      </c>
      <c r="W128" s="17">
        <f>IF(H128&gt;0,H128/100,"")</f>
        <v>16</v>
      </c>
      <c r="X128" s="17">
        <f>IF(I128&gt;0,I128/100,"")</f>
        <v>18.3</v>
      </c>
      <c r="Y128" s="17">
        <f>IF(J128&gt;0,J128/100,"")</f>
        <v>16</v>
      </c>
      <c r="Z128" s="17">
        <f>IF(K128&gt;0,K128/100,"")</f>
        <v>18.3</v>
      </c>
      <c r="AA128" s="17">
        <f>IF(L128&gt;0,L128/100,"")</f>
        <v>16</v>
      </c>
      <c r="AB128" s="17">
        <f>IF(M128&gt;0,M128/100,"")</f>
        <v>18.3</v>
      </c>
      <c r="AC128" s="17">
        <f>IF(N128&gt;0,N128/100,"")</f>
        <v>16</v>
      </c>
      <c r="AD128" s="17">
        <f>IF(O128&gt;0,O128/100,"")</f>
        <v>18.3</v>
      </c>
      <c r="AE128" s="17">
        <f>IF(P128&gt;0,P128/100,"")</f>
        <v>16</v>
      </c>
      <c r="AF128" s="17">
        <f>IF(Q128&gt;0,Q128/100,"")</f>
        <v>18.3</v>
      </c>
      <c r="AG128" s="17">
        <f>IF(R128&gt;0,R128/100,"")</f>
        <v>16</v>
      </c>
      <c r="AH128" s="17">
        <f>IF(S128&gt;0,S128/100,"")</f>
        <v>18.3</v>
      </c>
      <c r="AI128" s="17">
        <f>IF(T128&gt;0,T128/100,"")</f>
        <v>16</v>
      </c>
      <c r="AJ128" s="17">
        <f>IF(U128&gt;0,U128/100,"")</f>
        <v>18.3</v>
      </c>
      <c r="AK128" s="17" t="str">
        <f>IF(H128&gt;0,CONCATENATE(IF(W128&lt;=12,W128,W128-12),IF(OR(W128&lt;12,W128=24),"am","pm"),"-",IF(X128&lt;=12,X128,X128-12),IF(OR(X128&lt;12,X128=24),"am","pm")),"")</f>
        <v>4pm-6.3pm</v>
      </c>
      <c r="AL128" s="17" t="str">
        <f>IF(J128&gt;0,CONCATENATE(IF(Y128&lt;=12,Y128,Y128-12),IF(OR(Y128&lt;12,Y128=24),"am","pm"),"-",IF(Z128&lt;=12,Z128,Z128-12),IF(OR(Z128&lt;12,Z128=24),"am","pm")),"")</f>
        <v>4pm-6.3pm</v>
      </c>
      <c r="AM128" s="17" t="str">
        <f>IF(L128&gt;0,CONCATENATE(IF(AA128&lt;=12,AA128,AA128-12),IF(OR(AA128&lt;12,AA128=24),"am","pm"),"-",IF(AB128&lt;=12,AB128,AB128-12),IF(OR(AB128&lt;12,AB128=24),"am","pm")),"")</f>
        <v>4pm-6.3pm</v>
      </c>
      <c r="AN128" s="17" t="str">
        <f>IF(N128&gt;0,CONCATENATE(IF(AC128&lt;=12,AC128,AC128-12),IF(OR(AC128&lt;12,AC128=24),"am","pm"),"-",IF(AD128&lt;=12,AD128,AD128-12),IF(OR(AD128&lt;12,AD128=24),"am","pm")),"")</f>
        <v>4pm-6.3pm</v>
      </c>
      <c r="AO128" s="17" t="str">
        <f>IF(P128&gt;0,CONCATENATE(IF(AE128&lt;=12,AE128,AE128-12),IF(OR(AE128&lt;12,AE128=24),"am","pm"),"-",IF(AF128&lt;=12,AF128,AF128-12),IF(OR(AF128&lt;12,AF128=24),"am","pm")),"")</f>
        <v>4pm-6.3pm</v>
      </c>
      <c r="AP128" s="17" t="str">
        <f>IF(R128&gt;0,CONCATENATE(IF(AG128&lt;=12,AG128,AG128-12),IF(OR(AG128&lt;12,AG128=24),"am","pm"),"-",IF(AH128&lt;=12,AH128,AH128-12),IF(OR(AH128&lt;12,AH128=24),"am","pm")),"")</f>
        <v>4pm-6.3pm</v>
      </c>
      <c r="AQ128" s="17" t="str">
        <f>IF(T128&gt;0,CONCATENATE(IF(AI128&lt;=12,AI128,AI128-12),IF(OR(AI128&lt;12,AI128=24),"am","pm"),"-",IF(AJ128&lt;=12,AJ128,AJ128-12),IF(OR(AJ128&lt;12,AJ128=24),"am","pm")),"")</f>
        <v>4pm-6.3pm</v>
      </c>
      <c r="AR128" s="10" t="s">
        <v>707</v>
      </c>
      <c r="AS128" s="8"/>
      <c r="AT128" s="8"/>
      <c r="AU128" s="8"/>
      <c r="AV128" s="11" t="s">
        <v>29</v>
      </c>
      <c r="AW128" s="11" t="s">
        <v>29</v>
      </c>
      <c r="AX128" s="16" t="str">
        <f>CONCATENATE("{
    'name': """,B128,""",
    'area': ","""",C128,""",",
"'hours': {
      'sunday-start':","""",H128,"""",", 'sunday-end':","""",I128,"""",", 'monday-start':","""",J128,"""",", 'monday-end':","""",K128,"""",", 'tuesday-start':","""",L128,"""",", 'tuesday-end':","""",M128,""", 'wednesday-start':","""",N128,""", 'wednesday-end':","""",O128,""", 'thursday-start':","""",P128,""", 'thursday-end':","""",Q128,""", 'friday-start':","""",R128,""", 'friday-end':","""",S128,""", 'saturday-start':","""",T128,""", 'saturday-end':","""",U128,"""","},","  'description': ","""",V128,"""",", 'link':","""",AR128,"""",", 'pricing':","""",E128,"""",",   'phone-number': ","""",F128,"""",", 'address': ","""",G128,"""",", 'other-amenities': [","'",AS128,"','",AT128,"','",AU128,"'","]",", 'has-drink':",AV128,", 'has-food':",AW128,"},")</f>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8" s="17" t="str">
        <f>IF(AS128&gt;0,"&lt;img src=@img/outdoor.png@&gt;","")</f>
        <v/>
      </c>
      <c r="AZ128" s="17" t="str">
        <f>IF(AT128&gt;0,"&lt;img src=@img/pets.png@&gt;","")</f>
        <v/>
      </c>
      <c r="BA128" s="17" t="str">
        <f>IF(AU128="hard","&lt;img src=@img/hard.png@&gt;",IF(AU128="medium","&lt;img src=@img/medium.png@&gt;",IF(AU128="easy","&lt;img src=@img/easy.png@&gt;","")))</f>
        <v/>
      </c>
      <c r="BB128" s="17" t="str">
        <f>IF(AV128="true","&lt;img src=@img/drinkicon.png@&gt;","")</f>
        <v>&lt;img src=@img/drinkicon.png@&gt;</v>
      </c>
      <c r="BC128" s="17" t="str">
        <f>IF(AW128="true","&lt;img src=@img/foodicon.png@&gt;","")</f>
        <v>&lt;img src=@img/foodicon.png@&gt;</v>
      </c>
      <c r="BD128" s="17" t="str">
        <f>CONCATENATE(AY128,AZ128,BA128,BB128,BC128,BK128)</f>
        <v>&lt;img src=@img/drinkicon.png@&gt;&lt;img src=@img/foodicon.png@&gt;</v>
      </c>
      <c r="BE128" s="17" t="str">
        <f>CONCATENATE(IF(AS128&gt;0,"outdoor ",""),IF(AT128&gt;0,"pet ",""),IF(AV128="true","drink ",""),IF(AW128="true","food ",""),AU128," ",E128," ",C128,IF(BJ128=TRUE," kid",""))</f>
        <v>drink food  med Lakewood</v>
      </c>
      <c r="BF128" s="17" t="str">
        <f>IF(C128="highlands","Highlands",IF(C128="Washington","Washington Park",IF(C128="Downtown","Downtown",IF(C128="city","City Park",IF(C128="Uptown","Uptown",IF(C128="capital","Capital Hill",IF(C128="Ballpark","Ballpark",IF(C128="LoDo","LoDo",IF(C128="ranch","Highlands Ranch",IF(C128="five","Five Points",IF(C128="stapleton","Stapleton",IF(C128="Cherry","Cherry Creek",IF(C128="dtc","DTC",IF(C128="Baker","Baker",IF(C128="Lakewood","Lakewood",IF(C128="Westminster","Westminster",IF(C128="lowery","Lowery",IF(C128="meadows","Park Meadows",IF(C128="larimer","Larimer Square",IF(C128="RiNo","RiNo",IF(C128="aurora","Aurora","")))))))))))))))))))))</f>
        <v>Lakewood</v>
      </c>
      <c r="BG128" s="17">
        <v>39.722323000000003</v>
      </c>
      <c r="BH128" s="17">
        <v>-105.132976</v>
      </c>
      <c r="BI128" s="17" t="str">
        <f>CONCATENATE("[",BG128,",",BH128,"],")</f>
        <v>[39.722323,-105.132976],</v>
      </c>
      <c r="BJ128" s="17"/>
      <c r="BK128" s="17" t="str">
        <f>IF(BJ128&gt;0,"&lt;img src=@img/kidicon.png@&gt;","")</f>
        <v/>
      </c>
      <c r="BL128" s="7"/>
    </row>
    <row r="129" spans="2:64" s="17" customFormat="1" ht="18.75" customHeight="1">
      <c r="B129" s="8" t="s">
        <v>108</v>
      </c>
      <c r="C129" s="8" t="s">
        <v>655</v>
      </c>
      <c r="D129" s="8"/>
      <c r="E129" s="17" t="s">
        <v>1105</v>
      </c>
      <c r="F129" s="8"/>
      <c r="G129" s="17" t="s">
        <v>516</v>
      </c>
      <c r="H129" s="8" t="s">
        <v>445</v>
      </c>
      <c r="I129" s="8" t="s">
        <v>447</v>
      </c>
      <c r="J129" s="8" t="s">
        <v>452</v>
      </c>
      <c r="K129" s="8" t="s">
        <v>448</v>
      </c>
      <c r="L129" s="8" t="s">
        <v>452</v>
      </c>
      <c r="M129" s="8" t="s">
        <v>448</v>
      </c>
      <c r="N129" s="8" t="s">
        <v>452</v>
      </c>
      <c r="O129" s="8" t="s">
        <v>448</v>
      </c>
      <c r="P129" s="8" t="s">
        <v>452</v>
      </c>
      <c r="Q129" s="8" t="s">
        <v>448</v>
      </c>
      <c r="R129" s="8" t="s">
        <v>452</v>
      </c>
      <c r="S129" s="8" t="s">
        <v>448</v>
      </c>
      <c r="T129" s="8" t="s">
        <v>445</v>
      </c>
      <c r="U129" s="8" t="s">
        <v>447</v>
      </c>
      <c r="V129" s="8" t="s">
        <v>334</v>
      </c>
      <c r="W129" s="17">
        <f>IF(H129&gt;0,H129/100,"")</f>
        <v>15</v>
      </c>
      <c r="X129" s="17">
        <f>IF(I129&gt;0,I129/100,"")</f>
        <v>18</v>
      </c>
      <c r="Y129" s="17">
        <f>IF(J129&gt;0,J129/100,"")</f>
        <v>16</v>
      </c>
      <c r="Z129" s="17">
        <f>IF(K129&gt;0,K129/100,"")</f>
        <v>19</v>
      </c>
      <c r="AA129" s="17">
        <f>IF(L129&gt;0,L129/100,"")</f>
        <v>16</v>
      </c>
      <c r="AB129" s="17">
        <f>IF(M129&gt;0,M129/100,"")</f>
        <v>19</v>
      </c>
      <c r="AC129" s="17">
        <f>IF(N129&gt;0,N129/100,"")</f>
        <v>16</v>
      </c>
      <c r="AD129" s="17">
        <f>IF(O129&gt;0,O129/100,"")</f>
        <v>19</v>
      </c>
      <c r="AE129" s="17">
        <f>IF(P129&gt;0,P129/100,"")</f>
        <v>16</v>
      </c>
      <c r="AF129" s="17">
        <f>IF(Q129&gt;0,Q129/100,"")</f>
        <v>19</v>
      </c>
      <c r="AG129" s="17">
        <f>IF(R129&gt;0,R129/100,"")</f>
        <v>16</v>
      </c>
      <c r="AH129" s="17">
        <f>IF(S129&gt;0,S129/100,"")</f>
        <v>19</v>
      </c>
      <c r="AI129" s="17">
        <f>IF(T129&gt;0,T129/100,"")</f>
        <v>15</v>
      </c>
      <c r="AJ129" s="17">
        <f>IF(U129&gt;0,U129/100,"")</f>
        <v>18</v>
      </c>
      <c r="AK129" s="17" t="str">
        <f>IF(H129&gt;0,CONCATENATE(IF(W129&lt;=12,W129,W129-12),IF(OR(W129&lt;12,W129=24),"am","pm"),"-",IF(X129&lt;=12,X129,X129-12),IF(OR(X129&lt;12,X129=24),"am","pm")),"")</f>
        <v>3pm-6pm</v>
      </c>
      <c r="AL129" s="17" t="str">
        <f>IF(J129&gt;0,CONCATENATE(IF(Y129&lt;=12,Y129,Y129-12),IF(OR(Y129&lt;12,Y129=24),"am","pm"),"-",IF(Z129&lt;=12,Z129,Z129-12),IF(OR(Z129&lt;12,Z129=24),"am","pm")),"")</f>
        <v>4pm-7pm</v>
      </c>
      <c r="AM129" s="17" t="str">
        <f>IF(L129&gt;0,CONCATENATE(IF(AA129&lt;=12,AA129,AA129-12),IF(OR(AA129&lt;12,AA129=24),"am","pm"),"-",IF(AB129&lt;=12,AB129,AB129-12),IF(OR(AB129&lt;12,AB129=24),"am","pm")),"")</f>
        <v>4pm-7pm</v>
      </c>
      <c r="AN129" s="17" t="str">
        <f>IF(N129&gt;0,CONCATENATE(IF(AC129&lt;=12,AC129,AC129-12),IF(OR(AC129&lt;12,AC129=24),"am","pm"),"-",IF(AD129&lt;=12,AD129,AD129-12),IF(OR(AD129&lt;12,AD129=24),"am","pm")),"")</f>
        <v>4pm-7pm</v>
      </c>
      <c r="AO129" s="17" t="str">
        <f>IF(P129&gt;0,CONCATENATE(IF(AE129&lt;=12,AE129,AE129-12),IF(OR(AE129&lt;12,AE129=24),"am","pm"),"-",IF(AF129&lt;=12,AF129,AF129-12),IF(OR(AF129&lt;12,AF129=24),"am","pm")),"")</f>
        <v>4pm-7pm</v>
      </c>
      <c r="AP129" s="17" t="str">
        <f>IF(R129&gt;0,CONCATENATE(IF(AG129&lt;=12,AG129,AG129-12),IF(OR(AG129&lt;12,AG129=24),"am","pm"),"-",IF(AH129&lt;=12,AH129,AH129-12),IF(OR(AH129&lt;12,AH129=24),"am","pm")),"")</f>
        <v>4pm-7pm</v>
      </c>
      <c r="AQ129" s="17" t="str">
        <f>IF(T129&gt;0,CONCATENATE(IF(AI129&lt;=12,AI129,AI129-12),IF(OR(AI129&lt;12,AI129=24),"am","pm"),"-",IF(AJ129&lt;=12,AJ129,AJ129-12),IF(OR(AJ129&lt;12,AJ129=24),"am","pm")),"")</f>
        <v>3pm-6pm</v>
      </c>
      <c r="AR129" s="10" t="s">
        <v>708</v>
      </c>
      <c r="AS129" s="8"/>
      <c r="AT129" s="8"/>
      <c r="AU129" s="8"/>
      <c r="AV129" s="11" t="s">
        <v>29</v>
      </c>
      <c r="AW129" s="11" t="s">
        <v>29</v>
      </c>
      <c r="AX129" s="16" t="str">
        <f>CONCATENATE("{
    'name': """,B129,""",
    'area': ","""",C129,""",",
"'hours': {
      'sunday-start':","""",H129,"""",", 'sunday-end':","""",I129,"""",", 'monday-start':","""",J129,"""",", 'monday-end':","""",K129,"""",", 'tuesday-start':","""",L129,"""",", 'tuesday-end':","""",M129,""", 'wednesday-start':","""",N129,""", 'wednesday-end':","""",O129,""", 'thursday-start':","""",P129,""", 'thursday-end':","""",Q129,""", 'friday-start':","""",R129,""", 'friday-end':","""",S129,""", 'saturday-start':","""",T129,""", 'saturday-end':","""",U129,"""","},","  'description': ","""",V129,"""",", 'link':","""",AR129,"""",", 'pricing':","""",E129,"""",",   'phone-number': ","""",F129,"""",", 'address': ","""",G129,"""",", 'other-amenities': [","'",AS129,"','",AT129,"','",AU129,"'","]",", 'has-drink':",AV129,", 'has-food':",AW129,"},")</f>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29" s="17" t="str">
        <f>IF(AS129&gt;0,"&lt;img src=@img/outdoor.png@&gt;","")</f>
        <v/>
      </c>
      <c r="AZ129" s="17" t="str">
        <f>IF(AT129&gt;0,"&lt;img src=@img/pets.png@&gt;","")</f>
        <v/>
      </c>
      <c r="BA129" s="17" t="str">
        <f>IF(AU129="hard","&lt;img src=@img/hard.png@&gt;",IF(AU129="medium","&lt;img src=@img/medium.png@&gt;",IF(AU129="easy","&lt;img src=@img/easy.png@&gt;","")))</f>
        <v/>
      </c>
      <c r="BB129" s="17" t="str">
        <f>IF(AV129="true","&lt;img src=@img/drinkicon.png@&gt;","")</f>
        <v>&lt;img src=@img/drinkicon.png@&gt;</v>
      </c>
      <c r="BC129" s="17" t="str">
        <f>IF(AW129="true","&lt;img src=@img/foodicon.png@&gt;","")</f>
        <v>&lt;img src=@img/foodicon.png@&gt;</v>
      </c>
      <c r="BD129" s="17" t="str">
        <f>CONCATENATE(AY129,AZ129,BA129,BB129,BC129,BK129)</f>
        <v>&lt;img src=@img/drinkicon.png@&gt;&lt;img src=@img/foodicon.png@&gt;</v>
      </c>
      <c r="BE129" s="17" t="str">
        <f>CONCATENATE(IF(AS129&gt;0,"outdoor ",""),IF(AT129&gt;0,"pet ",""),IF(AV129="true","drink ",""),IF(AW129="true","food ",""),AU129," ",E129," ",C129,IF(BJ129=TRUE," kid",""))</f>
        <v>drink food  med city</v>
      </c>
      <c r="BF129" s="17" t="str">
        <f>IF(C129="highlands","Highlands",IF(C129="Washington","Washington Park",IF(C129="Downtown","Downtown",IF(C129="city","City Park",IF(C129="Uptown","Uptown",IF(C129="capital","Capital Hill",IF(C129="Ballpark","Ballpark",IF(C129="LoDo","LoDo",IF(C129="ranch","Highlands Ranch",IF(C129="five","Five Points",IF(C129="stapleton","Stapleton",IF(C129="Cherry","Cherry Creek",IF(C129="dtc","DTC",IF(C129="Baker","Baker",IF(C129="Lakewood","Lakewood",IF(C129="Westminster","Westminster",IF(C129="lowery","Lowery",IF(C129="meadows","Park Meadows",IF(C129="larimer","Larimer Square",IF(C129="RiNo","RiNo",IF(C129="aurora","Aurora","")))))))))))))))))))))</f>
        <v>City Park</v>
      </c>
      <c r="BG129" s="17">
        <v>39.740251999999998</v>
      </c>
      <c r="BH129" s="17">
        <v>-104.972336</v>
      </c>
      <c r="BI129" s="17" t="str">
        <f>CONCATENATE("[",BG129,",",BH129,"],")</f>
        <v>[39.740252,-104.972336],</v>
      </c>
      <c r="BK129" s="17" t="str">
        <f>IF(BJ129&gt;0,"&lt;img src=@img/kidicon.png@&gt;","")</f>
        <v/>
      </c>
      <c r="BL129" s="7"/>
    </row>
    <row r="130" spans="2:64" ht="18.75" customHeight="1">
      <c r="B130" s="17" t="s">
        <v>198</v>
      </c>
      <c r="C130" s="17" t="s">
        <v>309</v>
      </c>
      <c r="D130" s="17"/>
      <c r="E130" s="17" t="s">
        <v>1105</v>
      </c>
      <c r="F130" s="17"/>
      <c r="G130" s="17" t="s">
        <v>605</v>
      </c>
      <c r="H130" s="17"/>
      <c r="I130" s="17"/>
      <c r="J130" s="17" t="s">
        <v>445</v>
      </c>
      <c r="K130" s="17" t="s">
        <v>447</v>
      </c>
      <c r="L130" s="17"/>
      <c r="M130" s="17"/>
      <c r="N130" s="17" t="s">
        <v>445</v>
      </c>
      <c r="O130" s="17" t="s">
        <v>447</v>
      </c>
      <c r="P130" s="17"/>
      <c r="Q130" s="17"/>
      <c r="R130" s="17"/>
      <c r="S130" s="17"/>
      <c r="T130" s="17"/>
      <c r="U130" s="17"/>
      <c r="V130" s="8" t="s">
        <v>400</v>
      </c>
      <c r="W130" s="17" t="str">
        <f>IF(H130&gt;0,H130/100,"")</f>
        <v/>
      </c>
      <c r="X130" s="17" t="str">
        <f>IF(I130&gt;0,I130/100,"")</f>
        <v/>
      </c>
      <c r="Y130" s="17">
        <f>IF(J130&gt;0,J130/100,"")</f>
        <v>15</v>
      </c>
      <c r="Z130" s="17">
        <f>IF(K130&gt;0,K130/100,"")</f>
        <v>18</v>
      </c>
      <c r="AA130" s="17" t="str">
        <f>IF(L130&gt;0,L130/100,"")</f>
        <v/>
      </c>
      <c r="AB130" s="17" t="str">
        <f>IF(M130&gt;0,M130/100,"")</f>
        <v/>
      </c>
      <c r="AC130" s="17">
        <f>IF(N130&gt;0,N130/100,"")</f>
        <v>15</v>
      </c>
      <c r="AD130" s="17">
        <f>IF(O130&gt;0,O130/100,"")</f>
        <v>18</v>
      </c>
      <c r="AE130" s="17" t="str">
        <f>IF(P130&gt;0,P130/100,"")</f>
        <v/>
      </c>
      <c r="AF130" s="17" t="str">
        <f>IF(Q130&gt;0,Q130/100,"")</f>
        <v/>
      </c>
      <c r="AG130" s="17" t="str">
        <f>IF(R130&gt;0,R130/100,"")</f>
        <v/>
      </c>
      <c r="AH130" s="17" t="str">
        <f>IF(S130&gt;0,S130/100,"")</f>
        <v/>
      </c>
      <c r="AI130" s="17" t="str">
        <f>IF(T130&gt;0,T130/100,"")</f>
        <v/>
      </c>
      <c r="AJ130" s="17" t="str">
        <f>IF(U130&gt;0,U130/100,"")</f>
        <v/>
      </c>
      <c r="AK130" s="17" t="str">
        <f>IF(H130&gt;0,CONCATENATE(IF(W130&lt;=12,W130,W130-12),IF(OR(W130&lt;12,W130=24),"am","pm"),"-",IF(X130&lt;=12,X130,X130-12),IF(OR(X130&lt;12,X130=24),"am","pm")),"")</f>
        <v/>
      </c>
      <c r="AL130" s="17" t="str">
        <f>IF(J130&gt;0,CONCATENATE(IF(Y130&lt;=12,Y130,Y130-12),IF(OR(Y130&lt;12,Y130=24),"am","pm"),"-",IF(Z130&lt;=12,Z130,Z130-12),IF(OR(Z130&lt;12,Z130=24),"am","pm")),"")</f>
        <v>3pm-6pm</v>
      </c>
      <c r="AM130" s="17" t="str">
        <f>IF(L130&gt;0,CONCATENATE(IF(AA130&lt;=12,AA130,AA130-12),IF(OR(AA130&lt;12,AA130=24),"am","pm"),"-",IF(AB130&lt;=12,AB130,AB130-12),IF(OR(AB130&lt;12,AB130=24),"am","pm")),"")</f>
        <v/>
      </c>
      <c r="AN130" s="17" t="str">
        <f>IF(N130&gt;0,CONCATENATE(IF(AC130&lt;=12,AC130,AC130-12),IF(OR(AC130&lt;12,AC130=24),"am","pm"),"-",IF(AD130&lt;=12,AD130,AD130-12),IF(OR(AD130&lt;12,AD130=24),"am","pm")),"")</f>
        <v>3pm-6pm</v>
      </c>
      <c r="AO130" s="17" t="str">
        <f>IF(P130&gt;0,CONCATENATE(IF(AE130&lt;=12,AE130,AE130-12),IF(OR(AE130&lt;12,AE130=24),"am","pm"),"-",IF(AF130&lt;=12,AF130,AF130-12),IF(OR(AF130&lt;12,AF130=24),"am","pm")),"")</f>
        <v/>
      </c>
      <c r="AP130" s="17" t="str">
        <f>IF(R130&gt;0,CONCATENATE(IF(AG130&lt;=12,AG130,AG130-12),IF(OR(AG130&lt;12,AG130=24),"am","pm"),"-",IF(AH130&lt;=12,AH130,AH130-12),IF(OR(AH130&lt;12,AH130=24),"am","pm")),"")</f>
        <v/>
      </c>
      <c r="AQ130" s="17" t="str">
        <f>IF(T130&gt;0,CONCATENATE(IF(AI130&lt;=12,AI130,AI130-12),IF(OR(AI130&lt;12,AI130=24),"am","pm"),"-",IF(AJ130&lt;=12,AJ130,AJ130-12),IF(OR(AJ130&lt;12,AJ130=24),"am","pm")),"")</f>
        <v/>
      </c>
      <c r="AR130" s="18" t="s">
        <v>792</v>
      </c>
      <c r="AS130" s="17"/>
      <c r="AT130" s="17"/>
      <c r="AU130" s="17"/>
      <c r="AV130" s="4" t="s">
        <v>29</v>
      </c>
      <c r="AW130" s="4" t="s">
        <v>29</v>
      </c>
      <c r="AX130" s="16" t="str">
        <f>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30" s="17" t="str">
        <f>IF(AS130&gt;0,"&lt;img src=@img/outdoor.png@&gt;","")</f>
        <v/>
      </c>
      <c r="AZ130" s="17" t="str">
        <f>IF(AT130&gt;0,"&lt;img src=@img/pets.png@&gt;","")</f>
        <v/>
      </c>
      <c r="BA130" s="17" t="str">
        <f>IF(AU130="hard","&lt;img src=@img/hard.png@&gt;",IF(AU130="medium","&lt;img src=@img/medium.png@&gt;",IF(AU130="easy","&lt;img src=@img/easy.png@&gt;","")))</f>
        <v/>
      </c>
      <c r="BB130" s="17" t="str">
        <f>IF(AV130="true","&lt;img src=@img/drinkicon.png@&gt;","")</f>
        <v>&lt;img src=@img/drinkicon.png@&gt;</v>
      </c>
      <c r="BC130" s="17" t="str">
        <f>IF(AW130="true","&lt;img src=@img/foodicon.png@&gt;","")</f>
        <v>&lt;img src=@img/foodicon.png@&gt;</v>
      </c>
      <c r="BD130" s="17" t="str">
        <f>CONCATENATE(AY130,AZ130,BA130,BB130,BC130,BK130)</f>
        <v>&lt;img src=@img/drinkicon.png@&gt;&lt;img src=@img/foodicon.png@&gt;</v>
      </c>
      <c r="BE130" s="17" t="str">
        <f>CONCATENATE(IF(AS130&gt;0,"outdoor ",""),IF(AT130&gt;0,"pet ",""),IF(AV130="true","drink ",""),IF(AW130="true","food ",""),AU130," ",E130," ",C130,IF(BJ130=TRUE," kid",""))</f>
        <v>drink food  med Downtown</v>
      </c>
      <c r="BF130" s="17" t="str">
        <f>IF(C130="highlands","Highlands",IF(C130="Washington","Washington Park",IF(C130="Downtown","Downtown",IF(C130="city","City Park",IF(C130="Uptown","Uptown",IF(C130="capital","Capital Hill",IF(C130="Ballpark","Ballpark",IF(C130="LoDo","LoDo",IF(C130="ranch","Highlands Ranch",IF(C130="five","Five Points",IF(C130="stapleton","Stapleton",IF(C130="Cherry","Cherry Creek",IF(C130="dtc","DTC",IF(C130="Baker","Baker",IF(C130="Lakewood","Lakewood",IF(C130="Westminster","Westminster",IF(C130="lowery","Lowery",IF(C130="meadows","Park Meadows",IF(C130="larimer","Larimer Square",IF(C130="RiNo","RiNo",IF(C130="aurora","Aurora","")))))))))))))))))))))</f>
        <v>Downtown</v>
      </c>
      <c r="BG130" s="17">
        <v>39.744905000000003</v>
      </c>
      <c r="BH130" s="17">
        <v>-104.987854</v>
      </c>
      <c r="BI130" s="17" t="str">
        <f>CONCATENATE("[",BG130,",",BH130,"],")</f>
        <v>[39.744905,-104.987854],</v>
      </c>
      <c r="BJ130" s="17"/>
      <c r="BK130" s="17" t="str">
        <f>IF(BJ130&gt;0,"&lt;img src=@img/kidicon.png@&gt;","")</f>
        <v/>
      </c>
      <c r="BL130" s="7"/>
    </row>
    <row r="131" spans="2:64" ht="18.75" customHeight="1">
      <c r="B131" s="8" t="s">
        <v>109</v>
      </c>
      <c r="C131" s="8" t="s">
        <v>652</v>
      </c>
      <c r="D131" s="8"/>
      <c r="E131" s="17" t="s">
        <v>1105</v>
      </c>
      <c r="F131" s="8"/>
      <c r="G131" s="17" t="s">
        <v>517</v>
      </c>
      <c r="H131" s="8"/>
      <c r="I131" s="8"/>
      <c r="J131" s="8" t="s">
        <v>452</v>
      </c>
      <c r="K131" s="8" t="s">
        <v>447</v>
      </c>
      <c r="L131" s="8" t="s">
        <v>452</v>
      </c>
      <c r="M131" s="8" t="s">
        <v>447</v>
      </c>
      <c r="N131" s="8" t="s">
        <v>452</v>
      </c>
      <c r="O131" s="8" t="s">
        <v>447</v>
      </c>
      <c r="P131" s="8" t="s">
        <v>452</v>
      </c>
      <c r="Q131" s="8" t="s">
        <v>447</v>
      </c>
      <c r="R131" s="8" t="s">
        <v>452</v>
      </c>
      <c r="S131" s="8" t="s">
        <v>447</v>
      </c>
      <c r="T131" s="8"/>
      <c r="U131" s="8"/>
      <c r="V131" s="8" t="s">
        <v>335</v>
      </c>
      <c r="W131" s="17" t="str">
        <f>IF(H131&gt;0,H131/100,"")</f>
        <v/>
      </c>
      <c r="X131" s="17" t="str">
        <f>IF(I131&gt;0,I131/100,"")</f>
        <v/>
      </c>
      <c r="Y131" s="17">
        <f>IF(J131&gt;0,J131/100,"")</f>
        <v>16</v>
      </c>
      <c r="Z131" s="17">
        <f>IF(K131&gt;0,K131/100,"")</f>
        <v>18</v>
      </c>
      <c r="AA131" s="17">
        <f>IF(L131&gt;0,L131/100,"")</f>
        <v>16</v>
      </c>
      <c r="AB131" s="17">
        <f>IF(M131&gt;0,M131/100,"")</f>
        <v>18</v>
      </c>
      <c r="AC131" s="17">
        <f>IF(N131&gt;0,N131/100,"")</f>
        <v>16</v>
      </c>
      <c r="AD131" s="17">
        <f>IF(O131&gt;0,O131/100,"")</f>
        <v>18</v>
      </c>
      <c r="AE131" s="17">
        <f>IF(P131&gt;0,P131/100,"")</f>
        <v>16</v>
      </c>
      <c r="AF131" s="17">
        <f>IF(Q131&gt;0,Q131/100,"")</f>
        <v>18</v>
      </c>
      <c r="AG131" s="17">
        <f>IF(R131&gt;0,R131/100,"")</f>
        <v>16</v>
      </c>
      <c r="AH131" s="17">
        <f>IF(S131&gt;0,S131/100,"")</f>
        <v>18</v>
      </c>
      <c r="AI131" s="17" t="str">
        <f>IF(T131&gt;0,T131/100,"")</f>
        <v/>
      </c>
      <c r="AJ131" s="17" t="str">
        <f>IF(U131&gt;0,U131/100,"")</f>
        <v/>
      </c>
      <c r="AK131" s="17" t="str">
        <f>IF(H131&gt;0,CONCATENATE(IF(W131&lt;=12,W131,W131-12),IF(OR(W131&lt;12,W131=24),"am","pm"),"-",IF(X131&lt;=12,X131,X131-12),IF(OR(X131&lt;12,X131=24),"am","pm")),"")</f>
        <v/>
      </c>
      <c r="AL131" s="17" t="str">
        <f>IF(J131&gt;0,CONCATENATE(IF(Y131&lt;=12,Y131,Y131-12),IF(OR(Y131&lt;12,Y131=24),"am","pm"),"-",IF(Z131&lt;=12,Z131,Z131-12),IF(OR(Z131&lt;12,Z131=24),"am","pm")),"")</f>
        <v>4pm-6pm</v>
      </c>
      <c r="AM131" s="17" t="str">
        <f>IF(L131&gt;0,CONCATENATE(IF(AA131&lt;=12,AA131,AA131-12),IF(OR(AA131&lt;12,AA131=24),"am","pm"),"-",IF(AB131&lt;=12,AB131,AB131-12),IF(OR(AB131&lt;12,AB131=24),"am","pm")),"")</f>
        <v>4pm-6pm</v>
      </c>
      <c r="AN131" s="17" t="str">
        <f>IF(N131&gt;0,CONCATENATE(IF(AC131&lt;=12,AC131,AC131-12),IF(OR(AC131&lt;12,AC131=24),"am","pm"),"-",IF(AD131&lt;=12,AD131,AD131-12),IF(OR(AD131&lt;12,AD131=24),"am","pm")),"")</f>
        <v>4pm-6pm</v>
      </c>
      <c r="AO131" s="17" t="str">
        <f>IF(P131&gt;0,CONCATENATE(IF(AE131&lt;=12,AE131,AE131-12),IF(OR(AE131&lt;12,AE131=24),"am","pm"),"-",IF(AF131&lt;=12,AF131,AF131-12),IF(OR(AF131&lt;12,AF131=24),"am","pm")),"")</f>
        <v>4pm-6pm</v>
      </c>
      <c r="AP131" s="17" t="str">
        <f>IF(R131&gt;0,CONCATENATE(IF(AG131&lt;=12,AG131,AG131-12),IF(OR(AG131&lt;12,AG131=24),"am","pm"),"-",IF(AH131&lt;=12,AH131,AH131-12),IF(OR(AH131&lt;12,AH131=24),"am","pm")),"")</f>
        <v>4pm-6pm</v>
      </c>
      <c r="AQ131" s="17" t="str">
        <f>IF(T131&gt;0,CONCATENATE(IF(AI131&lt;=12,AI131,AI131-12),IF(OR(AI131&lt;12,AI131=24),"am","pm"),"-",IF(AJ131&lt;=12,AJ131,AJ131-12),IF(OR(AJ131&lt;12,AJ131=24),"am","pm")),"")</f>
        <v/>
      </c>
      <c r="AR131" s="10" t="s">
        <v>709</v>
      </c>
      <c r="AS131" s="8"/>
      <c r="AT131" s="8"/>
      <c r="AU131" s="8"/>
      <c r="AV131" s="11" t="s">
        <v>29</v>
      </c>
      <c r="AW131" s="11" t="s">
        <v>30</v>
      </c>
      <c r="AX131" s="16" t="str">
        <f>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31" s="17" t="str">
        <f>IF(AS131&gt;0,"&lt;img src=@img/outdoor.png@&gt;","")</f>
        <v/>
      </c>
      <c r="AZ131" s="17" t="str">
        <f>IF(AT131&gt;0,"&lt;img src=@img/pets.png@&gt;","")</f>
        <v/>
      </c>
      <c r="BA131" s="17" t="str">
        <f>IF(AU131="hard","&lt;img src=@img/hard.png@&gt;",IF(AU131="medium","&lt;img src=@img/medium.png@&gt;",IF(AU131="easy","&lt;img src=@img/easy.png@&gt;","")))</f>
        <v/>
      </c>
      <c r="BB131" s="17" t="str">
        <f>IF(AV131="true","&lt;img src=@img/drinkicon.png@&gt;","")</f>
        <v>&lt;img src=@img/drinkicon.png@&gt;</v>
      </c>
      <c r="BC131" s="17" t="str">
        <f>IF(AW131="true","&lt;img src=@img/foodicon.png@&gt;","")</f>
        <v/>
      </c>
      <c r="BD131" s="17" t="str">
        <f>CONCATENATE(AY131,AZ131,BA131,BB131,BC131,BK131)</f>
        <v>&lt;img src=@img/drinkicon.png@&gt;</v>
      </c>
      <c r="BE131" s="17" t="str">
        <f>CONCATENATE(IF(AS131&gt;0,"outdoor ",""),IF(AT131&gt;0,"pet ",""),IF(AV131="true","drink ",""),IF(AW131="true","food ",""),AU131," ",E131," ",C131,IF(BJ131=TRUE," kid",""))</f>
        <v>drink  med Cherry</v>
      </c>
      <c r="BF131" s="17" t="str">
        <f>IF(C131="highlands","Highlands",IF(C131="Washington","Washington Park",IF(C131="Downtown","Downtown",IF(C131="city","City Park",IF(C131="Uptown","Uptown",IF(C131="capital","Capital Hill",IF(C131="Ballpark","Ballpark",IF(C131="LoDo","LoDo",IF(C131="ranch","Highlands Ranch",IF(C131="five","Five Points",IF(C131="stapleton","Stapleton",IF(C131="Cherry","Cherry Creek",IF(C131="dtc","DTC",IF(C131="Baker","Baker",IF(C131="Lakewood","Lakewood",IF(C131="Westminster","Westminster",IF(C131="lowery","Lowery",IF(C131="meadows","Park Meadows",IF(C131="larimer","Larimer Square",IF(C131="RiNo","RiNo",IF(C131="aurora","Aurora","")))))))))))))))))))))</f>
        <v>Cherry Creek</v>
      </c>
      <c r="BG131" s="17">
        <v>39.720790000000001</v>
      </c>
      <c r="BH131" s="17">
        <v>-104.95560399999999</v>
      </c>
      <c r="BI131" s="17" t="str">
        <f>CONCATENATE("[",BG131,",",BH131,"],")</f>
        <v>[39.72079,-104.955604],</v>
      </c>
      <c r="BJ131" s="17"/>
      <c r="BK131" s="17" t="str">
        <f>IF(BJ131&gt;0,"&lt;img src=@img/kidicon.png@&gt;","")</f>
        <v/>
      </c>
      <c r="BL131" s="7"/>
    </row>
    <row r="132" spans="2:64" ht="18.75" customHeight="1">
      <c r="B132" s="8" t="s">
        <v>110</v>
      </c>
      <c r="C132" s="8" t="s">
        <v>326</v>
      </c>
      <c r="D132" s="8"/>
      <c r="E132" s="17" t="s">
        <v>1107</v>
      </c>
      <c r="F132" s="8"/>
      <c r="G132" s="17" t="s">
        <v>518</v>
      </c>
      <c r="H132" s="8" t="s">
        <v>452</v>
      </c>
      <c r="I132" s="8" t="s">
        <v>448</v>
      </c>
      <c r="J132" s="8" t="s">
        <v>452</v>
      </c>
      <c r="K132" s="8" t="s">
        <v>448</v>
      </c>
      <c r="L132" s="8" t="s">
        <v>452</v>
      </c>
      <c r="M132" s="8" t="s">
        <v>448</v>
      </c>
      <c r="N132" s="8" t="s">
        <v>452</v>
      </c>
      <c r="O132" s="8" t="s">
        <v>448</v>
      </c>
      <c r="P132" s="8" t="s">
        <v>452</v>
      </c>
      <c r="Q132" s="8" t="s">
        <v>448</v>
      </c>
      <c r="R132" s="8" t="s">
        <v>452</v>
      </c>
      <c r="S132" s="8" t="s">
        <v>448</v>
      </c>
      <c r="T132" s="8" t="s">
        <v>452</v>
      </c>
      <c r="U132" s="8" t="s">
        <v>448</v>
      </c>
      <c r="V132" s="8" t="s">
        <v>336</v>
      </c>
      <c r="W132" s="17">
        <f>IF(H132&gt;0,H132/100,"")</f>
        <v>16</v>
      </c>
      <c r="X132" s="17">
        <f>IF(I132&gt;0,I132/100,"")</f>
        <v>19</v>
      </c>
      <c r="Y132" s="17">
        <f>IF(J132&gt;0,J132/100,"")</f>
        <v>16</v>
      </c>
      <c r="Z132" s="17">
        <f>IF(K132&gt;0,K132/100,"")</f>
        <v>19</v>
      </c>
      <c r="AA132" s="17">
        <f>IF(L132&gt;0,L132/100,"")</f>
        <v>16</v>
      </c>
      <c r="AB132" s="17">
        <f>IF(M132&gt;0,M132/100,"")</f>
        <v>19</v>
      </c>
      <c r="AC132" s="17">
        <f>IF(N132&gt;0,N132/100,"")</f>
        <v>16</v>
      </c>
      <c r="AD132" s="17">
        <f>IF(O132&gt;0,O132/100,"")</f>
        <v>19</v>
      </c>
      <c r="AE132" s="17">
        <f>IF(P132&gt;0,P132/100,"")</f>
        <v>16</v>
      </c>
      <c r="AF132" s="17">
        <f>IF(Q132&gt;0,Q132/100,"")</f>
        <v>19</v>
      </c>
      <c r="AG132" s="17">
        <f>IF(R132&gt;0,R132/100,"")</f>
        <v>16</v>
      </c>
      <c r="AH132" s="17">
        <f>IF(S132&gt;0,S132/100,"")</f>
        <v>19</v>
      </c>
      <c r="AI132" s="17">
        <f>IF(T132&gt;0,T132/100,"")</f>
        <v>16</v>
      </c>
      <c r="AJ132" s="17">
        <f>IF(U132&gt;0,U132/100,"")</f>
        <v>19</v>
      </c>
      <c r="AK132" s="17" t="str">
        <f>IF(H132&gt;0,CONCATENATE(IF(W132&lt;=12,W132,W132-12),IF(OR(W132&lt;12,W132=24),"am","pm"),"-",IF(X132&lt;=12,X132,X132-12),IF(OR(X132&lt;12,X132=24),"am","pm")),"")</f>
        <v>4pm-7pm</v>
      </c>
      <c r="AL132" s="17" t="str">
        <f>IF(J132&gt;0,CONCATENATE(IF(Y132&lt;=12,Y132,Y132-12),IF(OR(Y132&lt;12,Y132=24),"am","pm"),"-",IF(Z132&lt;=12,Z132,Z132-12),IF(OR(Z132&lt;12,Z132=24),"am","pm")),"")</f>
        <v>4pm-7pm</v>
      </c>
      <c r="AM132" s="17" t="str">
        <f>IF(L132&gt;0,CONCATENATE(IF(AA132&lt;=12,AA132,AA132-12),IF(OR(AA132&lt;12,AA132=24),"am","pm"),"-",IF(AB132&lt;=12,AB132,AB132-12),IF(OR(AB132&lt;12,AB132=24),"am","pm")),"")</f>
        <v>4pm-7pm</v>
      </c>
      <c r="AN132" s="17" t="str">
        <f>IF(N132&gt;0,CONCATENATE(IF(AC132&lt;=12,AC132,AC132-12),IF(OR(AC132&lt;12,AC132=24),"am","pm"),"-",IF(AD132&lt;=12,AD132,AD132-12),IF(OR(AD132&lt;12,AD132=24),"am","pm")),"")</f>
        <v>4pm-7pm</v>
      </c>
      <c r="AO132" s="17" t="str">
        <f>IF(P132&gt;0,CONCATENATE(IF(AE132&lt;=12,AE132,AE132-12),IF(OR(AE132&lt;12,AE132=24),"am","pm"),"-",IF(AF132&lt;=12,AF132,AF132-12),IF(OR(AF132&lt;12,AF132=24),"am","pm")),"")</f>
        <v>4pm-7pm</v>
      </c>
      <c r="AP132" s="17" t="str">
        <f>IF(R132&gt;0,CONCATENATE(IF(AG132&lt;=12,AG132,AG132-12),IF(OR(AG132&lt;12,AG132=24),"am","pm"),"-",IF(AH132&lt;=12,AH132,AH132-12),IF(OR(AH132&lt;12,AH132=24),"am","pm")),"")</f>
        <v>4pm-7pm</v>
      </c>
      <c r="AQ132" s="17" t="str">
        <f>IF(T132&gt;0,CONCATENATE(IF(AI132&lt;=12,AI132,AI132-12),IF(OR(AI132&lt;12,AI132=24),"am","pm"),"-",IF(AJ132&lt;=12,AJ132,AJ132-12),IF(OR(AJ132&lt;12,AJ132=24),"am","pm")),"")</f>
        <v>4pm-7pm</v>
      </c>
      <c r="AR132" s="10" t="s">
        <v>710</v>
      </c>
      <c r="AS132" s="8"/>
      <c r="AT132" s="8"/>
      <c r="AU132" s="8"/>
      <c r="AV132" s="11" t="s">
        <v>29</v>
      </c>
      <c r="AW132" s="11" t="s">
        <v>30</v>
      </c>
      <c r="AX132" s="16" t="str">
        <f>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32" s="17" t="str">
        <f>IF(AS132&gt;0,"&lt;img src=@img/outdoor.png@&gt;","")</f>
        <v/>
      </c>
      <c r="AZ132" s="17" t="str">
        <f>IF(AT132&gt;0,"&lt;img src=@img/pets.png@&gt;","")</f>
        <v/>
      </c>
      <c r="BA132" s="17" t="str">
        <f>IF(AU132="hard","&lt;img src=@img/hard.png@&gt;",IF(AU132="medium","&lt;img src=@img/medium.png@&gt;",IF(AU132="easy","&lt;img src=@img/easy.png@&gt;","")))</f>
        <v/>
      </c>
      <c r="BB132" s="17" t="str">
        <f>IF(AV132="true","&lt;img src=@img/drinkicon.png@&gt;","")</f>
        <v>&lt;img src=@img/drinkicon.png@&gt;</v>
      </c>
      <c r="BC132" s="17" t="str">
        <f>IF(AW132="true","&lt;img src=@img/foodicon.png@&gt;","")</f>
        <v/>
      </c>
      <c r="BD132" s="17" t="str">
        <f>CONCATENATE(AY132,AZ132,BA132,BB132,BC132,BK132)</f>
        <v>&lt;img src=@img/drinkicon.png@&gt;</v>
      </c>
      <c r="BE132" s="17" t="str">
        <f>CONCATENATE(IF(AS132&gt;0,"outdoor ",""),IF(AT132&gt;0,"pet ",""),IF(AV132="true","drink ",""),IF(AW132="true","food ",""),AU132," ",E132," ",C132,IF(BJ132=TRUE," kid",""))</f>
        <v>drink  low Ballpark</v>
      </c>
      <c r="BF132" s="17" t="str">
        <f>IF(C132="highlands","Highlands",IF(C132="Washington","Washington Park",IF(C132="Downtown","Downtown",IF(C132="city","City Park",IF(C132="Uptown","Uptown",IF(C132="capital","Capital Hill",IF(C132="Ballpark","Ballpark",IF(C132="LoDo","LoDo",IF(C132="ranch","Highlands Ranch",IF(C132="five","Five Points",IF(C132="stapleton","Stapleton",IF(C132="Cherry","Cherry Creek",IF(C132="dtc","DTC",IF(C132="Baker","Baker",IF(C132="Lakewood","Lakewood",IF(C132="Westminster","Westminster",IF(C132="lowery","Lowery",IF(C132="meadows","Park Meadows",IF(C132="larimer","Larimer Square",IF(C132="RiNo","RiNo",IF(C132="aurora","Aurora","")))))))))))))))))))))</f>
        <v>Ballpark</v>
      </c>
      <c r="BG132" s="17">
        <v>39.752896999999997</v>
      </c>
      <c r="BH132" s="17">
        <v>-104.991894</v>
      </c>
      <c r="BI132" s="17" t="str">
        <f>CONCATENATE("[",BG132,",",BH132,"],")</f>
        <v>[39.752897,-104.991894],</v>
      </c>
      <c r="BJ132" s="17"/>
      <c r="BK132" s="17" t="str">
        <f>IF(BJ132&gt;0,"&lt;img src=@img/kidicon.png@&gt;","")</f>
        <v/>
      </c>
      <c r="BL132" s="7"/>
    </row>
    <row r="133" spans="2:64" s="17" customFormat="1" ht="18.75" customHeight="1">
      <c r="B133" s="17" t="s">
        <v>949</v>
      </c>
      <c r="C133" s="17" t="s">
        <v>305</v>
      </c>
      <c r="E133" s="17" t="s">
        <v>1107</v>
      </c>
      <c r="G133" s="16" t="s">
        <v>950</v>
      </c>
      <c r="J133" s="17">
        <v>1500</v>
      </c>
      <c r="K133" s="17">
        <v>2400</v>
      </c>
      <c r="L133" s="17">
        <v>1500</v>
      </c>
      <c r="M133" s="17">
        <v>1900</v>
      </c>
      <c r="N133" s="17">
        <v>1500</v>
      </c>
      <c r="O133" s="17">
        <v>1900</v>
      </c>
      <c r="P133" s="17">
        <v>1500</v>
      </c>
      <c r="Q133" s="17">
        <v>1900</v>
      </c>
      <c r="R133" s="17">
        <v>1500</v>
      </c>
      <c r="S133" s="17">
        <v>1900</v>
      </c>
      <c r="T133" s="17">
        <v>1500</v>
      </c>
      <c r="U133" s="17">
        <v>1900</v>
      </c>
      <c r="V133" s="8" t="s">
        <v>1057</v>
      </c>
      <c r="W133" s="17" t="str">
        <f>IF(H133&gt;0,H133/100,"")</f>
        <v/>
      </c>
      <c r="X133" s="17" t="str">
        <f>IF(I133&gt;0,I133/100,"")</f>
        <v/>
      </c>
      <c r="Y133" s="17">
        <f>IF(J133&gt;0,J133/100,"")</f>
        <v>15</v>
      </c>
      <c r="Z133" s="17">
        <f>IF(K133&gt;0,K133/100,"")</f>
        <v>24</v>
      </c>
      <c r="AA133" s="17">
        <f>IF(L133&gt;0,L133/100,"")</f>
        <v>15</v>
      </c>
      <c r="AB133" s="17">
        <f>IF(M133&gt;0,M133/100,"")</f>
        <v>19</v>
      </c>
      <c r="AC133" s="17">
        <f>IF(N133&gt;0,N133/100,"")</f>
        <v>15</v>
      </c>
      <c r="AD133" s="17">
        <f>IF(O133&gt;0,O133/100,"")</f>
        <v>19</v>
      </c>
      <c r="AE133" s="17">
        <f>IF(P133&gt;0,P133/100,"")</f>
        <v>15</v>
      </c>
      <c r="AF133" s="17">
        <f>IF(Q133&gt;0,Q133/100,"")</f>
        <v>19</v>
      </c>
      <c r="AG133" s="17">
        <f>IF(R133&gt;0,R133/100,"")</f>
        <v>15</v>
      </c>
      <c r="AH133" s="17">
        <f>IF(S133&gt;0,S133/100,"")</f>
        <v>19</v>
      </c>
      <c r="AI133" s="17">
        <f>IF(T133&gt;0,T133/100,"")</f>
        <v>15</v>
      </c>
      <c r="AJ133" s="17">
        <f>IF(U133&gt;0,U133/100,"")</f>
        <v>19</v>
      </c>
      <c r="AK133" s="17" t="str">
        <f>IF(H133&gt;0,CONCATENATE(IF(W133&lt;=12,W133,W133-12),IF(OR(W133&lt;12,W133=24),"am","pm"),"-",IF(X133&lt;=12,X133,X133-12),IF(OR(X133&lt;12,X133=24),"am","pm")),"")</f>
        <v/>
      </c>
      <c r="AL133" s="17" t="str">
        <f>IF(J133&gt;0,CONCATENATE(IF(Y133&lt;=12,Y133,Y133-12),IF(OR(Y133&lt;12,Y133=24),"am","pm"),"-",IF(Z133&lt;=12,Z133,Z133-12),IF(OR(Z133&lt;12,Z133=24),"am","pm")),"")</f>
        <v>3pm-12am</v>
      </c>
      <c r="AM133" s="17" t="str">
        <f>IF(L133&gt;0,CONCATENATE(IF(AA133&lt;=12,AA133,AA133-12),IF(OR(AA133&lt;12,AA133=24),"am","pm"),"-",IF(AB133&lt;=12,AB133,AB133-12),IF(OR(AB133&lt;12,AB133=24),"am","pm")),"")</f>
        <v>3pm-7pm</v>
      </c>
      <c r="AN133" s="17" t="str">
        <f>IF(N133&gt;0,CONCATENATE(IF(AC133&lt;=12,AC133,AC133-12),IF(OR(AC133&lt;12,AC133=24),"am","pm"),"-",IF(AD133&lt;=12,AD133,AD133-12),IF(OR(AD133&lt;12,AD133=24),"am","pm")),"")</f>
        <v>3pm-7pm</v>
      </c>
      <c r="AO133" s="17" t="str">
        <f>IF(P133&gt;0,CONCATENATE(IF(AE133&lt;=12,AE133,AE133-12),IF(OR(AE133&lt;12,AE133=24),"am","pm"),"-",IF(AF133&lt;=12,AF133,AF133-12),IF(OR(AF133&lt;12,AF133=24),"am","pm")),"")</f>
        <v>3pm-7pm</v>
      </c>
      <c r="AP133" s="17" t="str">
        <f>IF(R133&gt;0,CONCATENATE(IF(AG133&lt;=12,AG133,AG133-12),IF(OR(AG133&lt;12,AG133=24),"am","pm"),"-",IF(AH133&lt;=12,AH133,AH133-12),IF(OR(AH133&lt;12,AH133=24),"am","pm")),"")</f>
        <v>3pm-7pm</v>
      </c>
      <c r="AQ133" s="17" t="str">
        <f>IF(T133&gt;0,CONCATENATE(IF(AI133&lt;=12,AI133,AI133-12),IF(OR(AI133&lt;12,AI133=24),"am","pm"),"-",IF(AJ133&lt;=12,AJ133,AJ133-12),IF(OR(AJ133&lt;12,AJ133=24),"am","pm")),"")</f>
        <v>3pm-7pm</v>
      </c>
      <c r="AR133" s="17" t="s">
        <v>1056</v>
      </c>
      <c r="AV133" s="4" t="s">
        <v>29</v>
      </c>
      <c r="AW133" s="4" t="s">
        <v>30</v>
      </c>
      <c r="AX133" s="16" t="str">
        <f>CONCATENATE("{
    'name': """,B133,""",
    'area': ","""",C133,""",",
"'hours': {
      'sunday-start':","""",H133,"""",", 'sunday-end':","""",I133,"""",", 'monday-start':","""",J133,"""",", 'monday-end':","""",K133,"""",", 'tuesday-start':","""",L133,"""",", 'tuesday-end':","""",M133,""", 'wednesday-start':","""",N133,""", 'wednesday-end':","""",O133,""", 'thursday-start':","""",P133,""", 'thursday-end':","""",Q133,""", 'friday-start':","""",R133,""", 'friday-end':","""",S133,""", 'saturday-start':","""",T133,""", 'saturday-end':","""",U133,"""","},","  'description': ","""",V133,"""",", 'link':","""",AR133,"""",", 'pricing':","""",E133,"""",",   'phone-number': ","""",F133,"""",", 'address': ","""",G133,"""",", 'other-amenities': [","'",AS133,"','",AT133,"','",AU133,"'","]",", 'has-drink':",AV133,", 'has-food':",AW133,"},")</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33" s="17" t="str">
        <f>IF(AS133&gt;0,"&lt;img src=@img/outdoor.png@&gt;","")</f>
        <v/>
      </c>
      <c r="AZ133" s="17" t="str">
        <f>IF(AT133&gt;0,"&lt;img src=@img/pets.png@&gt;","")</f>
        <v/>
      </c>
      <c r="BA133" s="17" t="str">
        <f>IF(AU133="hard","&lt;img src=@img/hard.png@&gt;",IF(AU133="medium","&lt;img src=@img/medium.png@&gt;",IF(AU133="easy","&lt;img src=@img/easy.png@&gt;","")))</f>
        <v/>
      </c>
      <c r="BB133" s="17" t="str">
        <f>IF(AV133="true","&lt;img src=@img/drinkicon.png@&gt;","")</f>
        <v>&lt;img src=@img/drinkicon.png@&gt;</v>
      </c>
      <c r="BC133" s="17" t="str">
        <f>IF(AW133="true","&lt;img src=@img/foodicon.png@&gt;","")</f>
        <v/>
      </c>
      <c r="BD133" s="17" t="str">
        <f>CONCATENATE(AY133,AZ133,BA133,BB133,BC133,BK133)</f>
        <v>&lt;img src=@img/drinkicon.png@&gt;</v>
      </c>
      <c r="BE133" s="17" t="str">
        <f>CONCATENATE(IF(AS133&gt;0,"outdoor ",""),IF(AT133&gt;0,"pet ",""),IF(AV133="true","drink ",""),IF(AW133="true","food ",""),AU133," ",E133," ",C133,IF(BJ133=TRUE," kid",""))</f>
        <v>drink  low Uptown</v>
      </c>
      <c r="BF133" s="17" t="str">
        <f>IF(C133="highlands","Highlands",IF(C133="Washington","Washington Park",IF(C133="Downtown","Downtown",IF(C133="city","City Park",IF(C133="Uptown","Uptown",IF(C133="capital","Capital Hill",IF(C133="Ballpark","Ballpark",IF(C133="LoDo","LoDo",IF(C133="ranch","Highlands Ranch",IF(C133="five","Five Points",IF(C133="stapleton","Stapleton",IF(C133="Cherry","Cherry Creek",IF(C133="dtc","DTC",IF(C133="Baker","Baker",IF(C133="Lakewood","Lakewood",IF(C133="Westminster","Westminster",IF(C133="lowery","Lowery",IF(C133="meadows","Park Meadows",IF(C133="larimer","Larimer Square",IF(C133="RiNo","RiNo",IF(C133="aurora","Aurora","")))))))))))))))))))))</f>
        <v>Uptown</v>
      </c>
      <c r="BG133" s="17">
        <v>39.740530999999997</v>
      </c>
      <c r="BH133" s="17">
        <v>-104.97261</v>
      </c>
      <c r="BI133" s="17" t="str">
        <f>CONCATENATE("[",BG133,",",BH133,"],")</f>
        <v>[39.740531,-104.97261],</v>
      </c>
      <c r="BK133" s="17" t="str">
        <f>IF(BJ133&gt;0,"&lt;img src=@img/kidicon.png@&gt;","")</f>
        <v/>
      </c>
    </row>
    <row r="134" spans="2:64" ht="18.75" customHeight="1">
      <c r="B134" s="17" t="s">
        <v>869</v>
      </c>
      <c r="C134" s="17" t="s">
        <v>862</v>
      </c>
      <c r="D134" s="17"/>
      <c r="E134" s="17" t="s">
        <v>1105</v>
      </c>
      <c r="F134" s="17"/>
      <c r="G134" s="16" t="s">
        <v>870</v>
      </c>
      <c r="H134" s="17">
        <v>2100</v>
      </c>
      <c r="I134" s="17">
        <v>2400</v>
      </c>
      <c r="J134" s="17">
        <v>1500</v>
      </c>
      <c r="K134" s="17">
        <v>1800</v>
      </c>
      <c r="L134" s="17">
        <v>1500</v>
      </c>
      <c r="M134" s="17">
        <v>1800</v>
      </c>
      <c r="N134" s="17">
        <v>1500</v>
      </c>
      <c r="O134" s="17">
        <v>1800</v>
      </c>
      <c r="P134" s="17">
        <v>1500</v>
      </c>
      <c r="Q134" s="17">
        <v>1800</v>
      </c>
      <c r="R134" s="17">
        <v>1500</v>
      </c>
      <c r="S134" s="17">
        <v>1800</v>
      </c>
      <c r="T134" s="17"/>
      <c r="U134" s="17"/>
      <c r="V134" s="12" t="s">
        <v>992</v>
      </c>
      <c r="W134" s="17">
        <f>IF(H134&gt;0,H134/100,"")</f>
        <v>21</v>
      </c>
      <c r="X134" s="17">
        <f>IF(I134&gt;0,I134/100,"")</f>
        <v>24</v>
      </c>
      <c r="Y134" s="17">
        <f>IF(J134&gt;0,J134/100,"")</f>
        <v>15</v>
      </c>
      <c r="Z134" s="17">
        <f>IF(K134&gt;0,K134/100,"")</f>
        <v>18</v>
      </c>
      <c r="AA134" s="17">
        <f>IF(L134&gt;0,L134/100,"")</f>
        <v>15</v>
      </c>
      <c r="AB134" s="17">
        <f>IF(M134&gt;0,M134/100,"")</f>
        <v>18</v>
      </c>
      <c r="AC134" s="17">
        <f>IF(N134&gt;0,N134/100,"")</f>
        <v>15</v>
      </c>
      <c r="AD134" s="17">
        <f>IF(O134&gt;0,O134/100,"")</f>
        <v>18</v>
      </c>
      <c r="AE134" s="17">
        <f>IF(P134&gt;0,P134/100,"")</f>
        <v>15</v>
      </c>
      <c r="AF134" s="17">
        <f>IF(Q134&gt;0,Q134/100,"")</f>
        <v>18</v>
      </c>
      <c r="AG134" s="17">
        <f>IF(R134&gt;0,R134/100,"")</f>
        <v>15</v>
      </c>
      <c r="AH134" s="17">
        <f>IF(S134&gt;0,S134/100,"")</f>
        <v>18</v>
      </c>
      <c r="AI134" s="17" t="str">
        <f>IF(T134&gt;0,T134/100,"")</f>
        <v/>
      </c>
      <c r="AJ134" s="17" t="str">
        <f>IF(U134&gt;0,U134/100,"")</f>
        <v/>
      </c>
      <c r="AK134" s="17" t="str">
        <f>IF(H134&gt;0,CONCATENATE(IF(W134&lt;=12,W134,W134-12),IF(OR(W134&lt;12,W134=24),"am","pm"),"-",IF(X134&lt;=12,X134,X134-12),IF(OR(X134&lt;12,X134=24),"am","pm")),"")</f>
        <v>9pm-12am</v>
      </c>
      <c r="AL134" s="17" t="str">
        <f>IF(J134&gt;0,CONCATENATE(IF(Y134&lt;=12,Y134,Y134-12),IF(OR(Y134&lt;12,Y134=24),"am","pm"),"-",IF(Z134&lt;=12,Z134,Z134-12),IF(OR(Z134&lt;12,Z134=24),"am","pm")),"")</f>
        <v>3pm-6pm</v>
      </c>
      <c r="AM134" s="17" t="str">
        <f>IF(L134&gt;0,CONCATENATE(IF(AA134&lt;=12,AA134,AA134-12),IF(OR(AA134&lt;12,AA134=24),"am","pm"),"-",IF(AB134&lt;=12,AB134,AB134-12),IF(OR(AB134&lt;12,AB134=24),"am","pm")),"")</f>
        <v>3pm-6pm</v>
      </c>
      <c r="AN134" s="17" t="str">
        <f>IF(N134&gt;0,CONCATENATE(IF(AC134&lt;=12,AC134,AC134-12),IF(OR(AC134&lt;12,AC134=24),"am","pm"),"-",IF(AD134&lt;=12,AD134,AD134-12),IF(OR(AD134&lt;12,AD134=24),"am","pm")),"")</f>
        <v>3pm-6pm</v>
      </c>
      <c r="AO134" s="17" t="str">
        <f>IF(P134&gt;0,CONCATENATE(IF(AE134&lt;=12,AE134,AE134-12),IF(OR(AE134&lt;12,AE134=24),"am","pm"),"-",IF(AF134&lt;=12,AF134,AF134-12),IF(OR(AF134&lt;12,AF134=24),"am","pm")),"")</f>
        <v>3pm-6pm</v>
      </c>
      <c r="AP134" s="17" t="str">
        <f>IF(R134&gt;0,CONCATENATE(IF(AG134&lt;=12,AG134,AG134-12),IF(OR(AG134&lt;12,AG134=24),"am","pm"),"-",IF(AH134&lt;=12,AH134,AH134-12),IF(OR(AH134&lt;12,AH134=24),"am","pm")),"")</f>
        <v>3pm-6pm</v>
      </c>
      <c r="AQ134" s="17" t="str">
        <f>IF(T134&gt;0,CONCATENATE(IF(AI134&lt;=12,AI134,AI134-12),IF(OR(AI134&lt;12,AI134=24),"am","pm"),"-",IF(AJ134&lt;=12,AJ134,AJ134-12),IF(OR(AJ134&lt;12,AJ134=24),"am","pm")),"")</f>
        <v/>
      </c>
      <c r="AR134" s="21" t="s">
        <v>991</v>
      </c>
      <c r="AS134" s="17"/>
      <c r="AT134" s="17"/>
      <c r="AU134" s="17"/>
      <c r="AV134" s="4" t="s">
        <v>29</v>
      </c>
      <c r="AW134" s="4" t="s">
        <v>29</v>
      </c>
      <c r="AX134" s="16" t="str">
        <f>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4" s="17" t="str">
        <f>IF(AS134&gt;0,"&lt;img src=@img/outdoor.png@&gt;","")</f>
        <v/>
      </c>
      <c r="AZ134" s="17" t="str">
        <f>IF(AT134&gt;0,"&lt;img src=@img/pets.png@&gt;","")</f>
        <v/>
      </c>
      <c r="BA134" s="17" t="str">
        <f>IF(AU134="hard","&lt;img src=@img/hard.png@&gt;",IF(AU134="medium","&lt;img src=@img/medium.png@&gt;",IF(AU134="easy","&lt;img src=@img/easy.png@&gt;","")))</f>
        <v/>
      </c>
      <c r="BB134" s="17" t="str">
        <f>IF(AV134="true","&lt;img src=@img/drinkicon.png@&gt;","")</f>
        <v>&lt;img src=@img/drinkicon.png@&gt;</v>
      </c>
      <c r="BC134" s="17" t="str">
        <f>IF(AW134="true","&lt;img src=@img/foodicon.png@&gt;","")</f>
        <v>&lt;img src=@img/foodicon.png@&gt;</v>
      </c>
      <c r="BD134" s="17" t="str">
        <f>CONCATENATE(AY134,AZ134,BA134,BB134,BC134,BK134)</f>
        <v>&lt;img src=@img/drinkicon.png@&gt;&lt;img src=@img/foodicon.png@&gt;</v>
      </c>
      <c r="BE134" s="17" t="str">
        <f>CONCATENATE(IF(AS134&gt;0,"outdoor ",""),IF(AT134&gt;0,"pet ",""),IF(AV134="true","drink ",""),IF(AW134="true","food ",""),AU134," ",E134," ",C134,IF(BJ134=TRUE," kid",""))</f>
        <v>drink food  med aurora</v>
      </c>
      <c r="BF134" s="17" t="str">
        <f>IF(C134="highlands","Highlands",IF(C134="Washington","Washington Park",IF(C134="Downtown","Downtown",IF(C134="city","City Park",IF(C134="Uptown","Uptown",IF(C134="capital","Capital Hill",IF(C134="Ballpark","Ballpark",IF(C134="LoDo","LoDo",IF(C134="ranch","Highlands Ranch",IF(C134="five","Five Points",IF(C134="stapleton","Stapleton",IF(C134="Cherry","Cherry Creek",IF(C134="dtc","DTC",IF(C134="Baker","Baker",IF(C134="Lakewood","Lakewood",IF(C134="Westminster","Westminster",IF(C134="lowery","Lowery",IF(C134="meadows","Park Meadows",IF(C134="larimer","Larimer Square",IF(C134="RiNo","RiNo",IF(C134="aurora","Aurora","")))))))))))))))))))))</f>
        <v>Aurora</v>
      </c>
      <c r="BG134" s="17">
        <v>39.601990000000001</v>
      </c>
      <c r="BH134" s="17">
        <v>-104.707764</v>
      </c>
      <c r="BI134" s="17" t="str">
        <f>CONCATENATE("[",BG134,",",BH134,"],")</f>
        <v>[39.60199,-104.707764],</v>
      </c>
      <c r="BJ134" s="17"/>
      <c r="BK134" s="17" t="str">
        <f>IF(BJ134&gt;0,"&lt;img src=@img/kidicon.png@&gt;","")</f>
        <v/>
      </c>
      <c r="BL134" s="17"/>
    </row>
    <row r="135" spans="2:64" ht="18.75" customHeight="1">
      <c r="B135" s="17" t="s">
        <v>889</v>
      </c>
      <c r="C135" s="17" t="s">
        <v>862</v>
      </c>
      <c r="D135" s="17"/>
      <c r="E135" s="17" t="s">
        <v>1105</v>
      </c>
      <c r="F135" s="17"/>
      <c r="G135" s="16" t="s">
        <v>890</v>
      </c>
      <c r="H135" s="17">
        <v>1400</v>
      </c>
      <c r="I135" s="17">
        <v>1830</v>
      </c>
      <c r="J135" s="17">
        <v>1400</v>
      </c>
      <c r="K135" s="17">
        <v>1830</v>
      </c>
      <c r="L135" s="17">
        <v>1400</v>
      </c>
      <c r="M135" s="17">
        <v>1830</v>
      </c>
      <c r="N135" s="17">
        <v>1400</v>
      </c>
      <c r="O135" s="17">
        <v>1830</v>
      </c>
      <c r="P135" s="17">
        <v>1400</v>
      </c>
      <c r="Q135" s="17">
        <v>1830</v>
      </c>
      <c r="R135" s="17">
        <v>1400</v>
      </c>
      <c r="S135" s="17">
        <v>1830</v>
      </c>
      <c r="T135" s="17">
        <v>1400</v>
      </c>
      <c r="U135" s="17">
        <v>1830</v>
      </c>
      <c r="V135" s="8" t="s">
        <v>1010</v>
      </c>
      <c r="W135" s="17">
        <f>IF(H135&gt;0,H135/100,"")</f>
        <v>14</v>
      </c>
      <c r="X135" s="17">
        <f>IF(I135&gt;0,I135/100,"")</f>
        <v>18.3</v>
      </c>
      <c r="Y135" s="17">
        <f>IF(J135&gt;0,J135/100,"")</f>
        <v>14</v>
      </c>
      <c r="Z135" s="17">
        <f>IF(K135&gt;0,K135/100,"")</f>
        <v>18.3</v>
      </c>
      <c r="AA135" s="17">
        <f>IF(L135&gt;0,L135/100,"")</f>
        <v>14</v>
      </c>
      <c r="AB135" s="17">
        <f>IF(M135&gt;0,M135/100,"")</f>
        <v>18.3</v>
      </c>
      <c r="AC135" s="17">
        <f>IF(N135&gt;0,N135/100,"")</f>
        <v>14</v>
      </c>
      <c r="AD135" s="17">
        <f>IF(O135&gt;0,O135/100,"")</f>
        <v>18.3</v>
      </c>
      <c r="AE135" s="17">
        <f>IF(P135&gt;0,P135/100,"")</f>
        <v>14</v>
      </c>
      <c r="AF135" s="17">
        <f>IF(Q135&gt;0,Q135/100,"")</f>
        <v>18.3</v>
      </c>
      <c r="AG135" s="17">
        <f>IF(R135&gt;0,R135/100,"")</f>
        <v>14</v>
      </c>
      <c r="AH135" s="17">
        <f>IF(S135&gt;0,S135/100,"")</f>
        <v>18.3</v>
      </c>
      <c r="AI135" s="17">
        <f>IF(T135&gt;0,T135/100,"")</f>
        <v>14</v>
      </c>
      <c r="AJ135" s="17">
        <f>IF(U135&gt;0,U135/100,"")</f>
        <v>18.3</v>
      </c>
      <c r="AK135" s="17" t="str">
        <f>IF(H135&gt;0,CONCATENATE(IF(W135&lt;=12,W135,W135-12),IF(OR(W135&lt;12,W135=24),"am","pm"),"-",IF(X135&lt;=12,X135,X135-12),IF(OR(X135&lt;12,X135=24),"am","pm")),"")</f>
        <v>2pm-6.3pm</v>
      </c>
      <c r="AL135" s="17" t="str">
        <f>IF(J135&gt;0,CONCATENATE(IF(Y135&lt;=12,Y135,Y135-12),IF(OR(Y135&lt;12,Y135=24),"am","pm"),"-",IF(Z135&lt;=12,Z135,Z135-12),IF(OR(Z135&lt;12,Z135=24),"am","pm")),"")</f>
        <v>2pm-6.3pm</v>
      </c>
      <c r="AM135" s="17" t="str">
        <f>IF(L135&gt;0,CONCATENATE(IF(AA135&lt;=12,AA135,AA135-12),IF(OR(AA135&lt;12,AA135=24),"am","pm"),"-",IF(AB135&lt;=12,AB135,AB135-12),IF(OR(AB135&lt;12,AB135=24),"am","pm")),"")</f>
        <v>2pm-6.3pm</v>
      </c>
      <c r="AN135" s="17" t="str">
        <f>IF(N135&gt;0,CONCATENATE(IF(AC135&lt;=12,AC135,AC135-12),IF(OR(AC135&lt;12,AC135=24),"am","pm"),"-",IF(AD135&lt;=12,AD135,AD135-12),IF(OR(AD135&lt;12,AD135=24),"am","pm")),"")</f>
        <v>2pm-6.3pm</v>
      </c>
      <c r="AO135" s="17" t="str">
        <f>IF(P135&gt;0,CONCATENATE(IF(AE135&lt;=12,AE135,AE135-12),IF(OR(AE135&lt;12,AE135=24),"am","pm"),"-",IF(AF135&lt;=12,AF135,AF135-12),IF(OR(AF135&lt;12,AF135=24),"am","pm")),"")</f>
        <v>2pm-6.3pm</v>
      </c>
      <c r="AP135" s="17" t="str">
        <f>IF(R135&gt;0,CONCATENATE(IF(AG135&lt;=12,AG135,AG135-12),IF(OR(AG135&lt;12,AG135=24),"am","pm"),"-",IF(AH135&lt;=12,AH135,AH135-12),IF(OR(AH135&lt;12,AH135=24),"am","pm")),"")</f>
        <v>2pm-6.3pm</v>
      </c>
      <c r="AQ135" s="17" t="str">
        <f>IF(T135&gt;0,CONCATENATE(IF(AI135&lt;=12,AI135,AI135-12),IF(OR(AI135&lt;12,AI135=24),"am","pm"),"-",IF(AJ135&lt;=12,AJ135,AJ135-12),IF(OR(AJ135&lt;12,AJ135=24),"am","pm")),"")</f>
        <v>2pm-6.3pm</v>
      </c>
      <c r="AR135" s="21" t="s">
        <v>1009</v>
      </c>
      <c r="AS135" s="17"/>
      <c r="AT135" s="17"/>
      <c r="AU135" s="17"/>
      <c r="AV135" s="4" t="s">
        <v>29</v>
      </c>
      <c r="AW135" s="4" t="s">
        <v>30</v>
      </c>
      <c r="AX135" s="16" t="str">
        <f>CONCATENATE("{
    'name': """,B135,""",
    'area': ","""",C135,""",",
"'hours': {
      'sunday-start':","""",H135,"""",", 'sunday-end':","""",I135,"""",", 'monday-start':","""",J135,"""",", 'monday-end':","""",K135,"""",", 'tuesday-start':","""",L135,"""",", 'tuesday-end':","""",M135,""", 'wednesday-start':","""",N135,""", 'wednesday-end':","""",O135,""", 'thursday-start':","""",P135,""", 'thursday-end':","""",Q135,""", 'friday-start':","""",R135,""", 'friday-end':","""",S135,""", 'saturday-start':","""",T135,""", 'saturday-end':","""",U135,"""","},","  'description': ","""",V135,"""",", 'link':","""",AR135,"""",", 'pricing':","""",E135,"""",",   'phone-number': ","""",F135,"""",", 'address': ","""",G135,"""",", 'other-amenities': [","'",AS135,"','",AT135,"','",AU135,"'","]",", 'has-drink':",AV135,", 'has-food':",AW135,"},")</f>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5" s="17" t="str">
        <f>IF(AS135&gt;0,"&lt;img src=@img/outdoor.png@&gt;","")</f>
        <v/>
      </c>
      <c r="AZ135" s="17" t="str">
        <f>IF(AT135&gt;0,"&lt;img src=@img/pets.png@&gt;","")</f>
        <v/>
      </c>
      <c r="BA135" s="17" t="str">
        <f>IF(AU135="hard","&lt;img src=@img/hard.png@&gt;",IF(AU135="medium","&lt;img src=@img/medium.png@&gt;",IF(AU135="easy","&lt;img src=@img/easy.png@&gt;","")))</f>
        <v/>
      </c>
      <c r="BB135" s="17" t="str">
        <f>IF(AV135="true","&lt;img src=@img/drinkicon.png@&gt;","")</f>
        <v>&lt;img src=@img/drinkicon.png@&gt;</v>
      </c>
      <c r="BC135" s="17" t="str">
        <f>IF(AW135="true","&lt;img src=@img/foodicon.png@&gt;","")</f>
        <v/>
      </c>
      <c r="BD135" s="17" t="str">
        <f>CONCATENATE(AY135,AZ135,BA135,BB135,BC135,BK135)</f>
        <v>&lt;img src=@img/drinkicon.png@&gt;</v>
      </c>
      <c r="BE135" s="17" t="str">
        <f>CONCATENATE(IF(AS135&gt;0,"outdoor ",""),IF(AT135&gt;0,"pet ",""),IF(AV135="true","drink ",""),IF(AW135="true","food ",""),AU135," ",E135," ",C135,IF(BJ135=TRUE," kid",""))</f>
        <v>drink  med aurora</v>
      </c>
      <c r="BF135" s="17" t="str">
        <f>IF(C135="highlands","Highlands",IF(C135="Washington","Washington Park",IF(C135="Downtown","Downtown",IF(C135="city","City Park",IF(C135="Uptown","Uptown",IF(C135="capital","Capital Hill",IF(C135="Ballpark","Ballpark",IF(C135="LoDo","LoDo",IF(C135="ranch","Highlands Ranch",IF(C135="five","Five Points",IF(C135="stapleton","Stapleton",IF(C135="Cherry","Cherry Creek",IF(C135="dtc","DTC",IF(C135="Baker","Baker",IF(C135="Lakewood","Lakewood",IF(C135="Westminster","Westminster",IF(C135="lowery","Lowery",IF(C135="meadows","Park Meadows",IF(C135="larimer","Larimer Square",IF(C135="RiNo","RiNo",IF(C135="aurora","Aurora","")))))))))))))))))))))</f>
        <v>Aurora</v>
      </c>
      <c r="BG135" s="17">
        <v>39.674323999999999</v>
      </c>
      <c r="BH135" s="17">
        <v>-104.83219200000001</v>
      </c>
      <c r="BI135" s="17" t="str">
        <f>CONCATENATE("[",BG135,",",BH135,"],")</f>
        <v>[39.674324,-104.832192],</v>
      </c>
      <c r="BJ135" s="17"/>
      <c r="BK135" s="17" t="str">
        <f>IF(BJ135&gt;0,"&lt;img src=@img/kidicon.png@&gt;","")</f>
        <v/>
      </c>
      <c r="BL135" s="17"/>
    </row>
    <row r="136" spans="2:64" ht="18.75" customHeight="1">
      <c r="B136" s="8" t="s">
        <v>111</v>
      </c>
      <c r="C136" s="8" t="s">
        <v>275</v>
      </c>
      <c r="D136" s="8"/>
      <c r="E136" s="17" t="s">
        <v>1107</v>
      </c>
      <c r="F136" s="8"/>
      <c r="G136" s="17" t="s">
        <v>519</v>
      </c>
      <c r="H136" s="8" t="s">
        <v>445</v>
      </c>
      <c r="I136" s="8" t="s">
        <v>459</v>
      </c>
      <c r="J136" s="8" t="s">
        <v>445</v>
      </c>
      <c r="K136" s="8" t="s">
        <v>459</v>
      </c>
      <c r="L136" s="8" t="s">
        <v>445</v>
      </c>
      <c r="M136" s="8" t="s">
        <v>459</v>
      </c>
      <c r="N136" s="8" t="s">
        <v>445</v>
      </c>
      <c r="O136" s="8" t="s">
        <v>459</v>
      </c>
      <c r="P136" s="8" t="s">
        <v>445</v>
      </c>
      <c r="Q136" s="8" t="s">
        <v>459</v>
      </c>
      <c r="R136" s="8" t="s">
        <v>445</v>
      </c>
      <c r="S136" s="8" t="s">
        <v>459</v>
      </c>
      <c r="T136" s="8" t="s">
        <v>445</v>
      </c>
      <c r="U136" s="8" t="s">
        <v>459</v>
      </c>
      <c r="V136" s="8" t="s">
        <v>337</v>
      </c>
      <c r="W136" s="17">
        <f>IF(H136&gt;0,H136/100,"")</f>
        <v>15</v>
      </c>
      <c r="X136" s="17">
        <f>IF(I136&gt;0,I136/100,"")</f>
        <v>20</v>
      </c>
      <c r="Y136" s="17">
        <f>IF(J136&gt;0,J136/100,"")</f>
        <v>15</v>
      </c>
      <c r="Z136" s="17">
        <f>IF(K136&gt;0,K136/100,"")</f>
        <v>20</v>
      </c>
      <c r="AA136" s="17">
        <f>IF(L136&gt;0,L136/100,"")</f>
        <v>15</v>
      </c>
      <c r="AB136" s="17">
        <f>IF(M136&gt;0,M136/100,"")</f>
        <v>20</v>
      </c>
      <c r="AC136" s="17">
        <f>IF(N136&gt;0,N136/100,"")</f>
        <v>15</v>
      </c>
      <c r="AD136" s="17">
        <f>IF(O136&gt;0,O136/100,"")</f>
        <v>20</v>
      </c>
      <c r="AE136" s="17">
        <f>IF(P136&gt;0,P136/100,"")</f>
        <v>15</v>
      </c>
      <c r="AF136" s="17">
        <f>IF(Q136&gt;0,Q136/100,"")</f>
        <v>20</v>
      </c>
      <c r="AG136" s="17">
        <f>IF(R136&gt;0,R136/100,"")</f>
        <v>15</v>
      </c>
      <c r="AH136" s="17">
        <f>IF(S136&gt;0,S136/100,"")</f>
        <v>20</v>
      </c>
      <c r="AI136" s="17">
        <f>IF(T136&gt;0,T136/100,"")</f>
        <v>15</v>
      </c>
      <c r="AJ136" s="17">
        <f>IF(U136&gt;0,U136/100,"")</f>
        <v>20</v>
      </c>
      <c r="AK136" s="17" t="str">
        <f>IF(H136&gt;0,CONCATENATE(IF(W136&lt;=12,W136,W136-12),IF(OR(W136&lt;12,W136=24),"am","pm"),"-",IF(X136&lt;=12,X136,X136-12),IF(OR(X136&lt;12,X136=24),"am","pm")),"")</f>
        <v>3pm-8pm</v>
      </c>
      <c r="AL136" s="17" t="str">
        <f>IF(J136&gt;0,CONCATENATE(IF(Y136&lt;=12,Y136,Y136-12),IF(OR(Y136&lt;12,Y136=24),"am","pm"),"-",IF(Z136&lt;=12,Z136,Z136-12),IF(OR(Z136&lt;12,Z136=24),"am","pm")),"")</f>
        <v>3pm-8pm</v>
      </c>
      <c r="AM136" s="17" t="str">
        <f>IF(L136&gt;0,CONCATENATE(IF(AA136&lt;=12,AA136,AA136-12),IF(OR(AA136&lt;12,AA136=24),"am","pm"),"-",IF(AB136&lt;=12,AB136,AB136-12),IF(OR(AB136&lt;12,AB136=24),"am","pm")),"")</f>
        <v>3pm-8pm</v>
      </c>
      <c r="AN136" s="17" t="str">
        <f>IF(N136&gt;0,CONCATENATE(IF(AC136&lt;=12,AC136,AC136-12),IF(OR(AC136&lt;12,AC136=24),"am","pm"),"-",IF(AD136&lt;=12,AD136,AD136-12),IF(OR(AD136&lt;12,AD136=24),"am","pm")),"")</f>
        <v>3pm-8pm</v>
      </c>
      <c r="AO136" s="17" t="str">
        <f>IF(P136&gt;0,CONCATENATE(IF(AE136&lt;=12,AE136,AE136-12),IF(OR(AE136&lt;12,AE136=24),"am","pm"),"-",IF(AF136&lt;=12,AF136,AF136-12),IF(OR(AF136&lt;12,AF136=24),"am","pm")),"")</f>
        <v>3pm-8pm</v>
      </c>
      <c r="AP136" s="17" t="str">
        <f>IF(R136&gt;0,CONCATENATE(IF(AG136&lt;=12,AG136,AG136-12),IF(OR(AG136&lt;12,AG136=24),"am","pm"),"-",IF(AH136&lt;=12,AH136,AH136-12),IF(OR(AH136&lt;12,AH136=24),"am","pm")),"")</f>
        <v>3pm-8pm</v>
      </c>
      <c r="AQ136" s="17" t="str">
        <f>IF(T136&gt;0,CONCATENATE(IF(AI136&lt;=12,AI136,AI136-12),IF(OR(AI136&lt;12,AI136=24),"am","pm"),"-",IF(AJ136&lt;=12,AJ136,AJ136-12),IF(OR(AJ136&lt;12,AJ136=24),"am","pm")),"")</f>
        <v>3pm-8pm</v>
      </c>
      <c r="AR136" s="10" t="s">
        <v>711</v>
      </c>
      <c r="AS136" s="8"/>
      <c r="AT136" s="8"/>
      <c r="AU136" s="8"/>
      <c r="AV136" s="11" t="s">
        <v>29</v>
      </c>
      <c r="AW136" s="11" t="s">
        <v>30</v>
      </c>
      <c r="AX136" s="16" t="str">
        <f>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6" s="17" t="str">
        <f>IF(AS136&gt;0,"&lt;img src=@img/outdoor.png@&gt;","")</f>
        <v/>
      </c>
      <c r="AZ136" s="17" t="str">
        <f>IF(AT136&gt;0,"&lt;img src=@img/pets.png@&gt;","")</f>
        <v/>
      </c>
      <c r="BA136" s="17" t="str">
        <f>IF(AU136="hard","&lt;img src=@img/hard.png@&gt;",IF(AU136="medium","&lt;img src=@img/medium.png@&gt;",IF(AU136="easy","&lt;img src=@img/easy.png@&gt;","")))</f>
        <v/>
      </c>
      <c r="BB136" s="17" t="str">
        <f>IF(AV136="true","&lt;img src=@img/drinkicon.png@&gt;","")</f>
        <v>&lt;img src=@img/drinkicon.png@&gt;</v>
      </c>
      <c r="BC136" s="17" t="str">
        <f>IF(AW136="true","&lt;img src=@img/foodicon.png@&gt;","")</f>
        <v/>
      </c>
      <c r="BD136" s="17" t="str">
        <f>CONCATENATE(AY136,AZ136,BA136,BB136,BC136,BK136)</f>
        <v>&lt;img src=@img/drinkicon.png@&gt;</v>
      </c>
      <c r="BE136" s="17" t="str">
        <f>CONCATENATE(IF(AS136&gt;0,"outdoor ",""),IF(AT136&gt;0,"pet ",""),IF(AV136="true","drink ",""),IF(AW136="true","food ",""),AU136," ",E136," ",C136,IF(BJ136=TRUE," kid",""))</f>
        <v>drink  low Baker</v>
      </c>
      <c r="BF136" s="17" t="str">
        <f>IF(C136="highlands","Highlands",IF(C136="Washington","Washington Park",IF(C136="Downtown","Downtown",IF(C136="city","City Park",IF(C136="Uptown","Uptown",IF(C136="capital","Capital Hill",IF(C136="Ballpark","Ballpark",IF(C136="LoDo","LoDo",IF(C136="ranch","Highlands Ranch",IF(C136="five","Five Points",IF(C136="stapleton","Stapleton",IF(C136="Cherry","Cherry Creek",IF(C136="dtc","DTC",IF(C136="Baker","Baker",IF(C136="Lakewood","Lakewood",IF(C136="Westminster","Westminster",IF(C136="lowery","Lowery",IF(C136="meadows","Park Meadows",IF(C136="larimer","Larimer Square",IF(C136="RiNo","RiNo",IF(C136="aurora","Aurora","")))))))))))))))))))))</f>
        <v>Baker</v>
      </c>
      <c r="BG136" s="17">
        <v>39.711931999999997</v>
      </c>
      <c r="BH136" s="17">
        <v>-104.987781</v>
      </c>
      <c r="BI136" s="17" t="str">
        <f>CONCATENATE("[",BG136,",",BH136,"],")</f>
        <v>[39.711932,-104.987781],</v>
      </c>
      <c r="BJ136" s="17"/>
      <c r="BK136" s="17" t="str">
        <f>IF(BJ136&gt;0,"&lt;img src=@img/kidicon.png@&gt;","")</f>
        <v/>
      </c>
      <c r="BL136" s="7"/>
    </row>
    <row r="137" spans="2:64" ht="18.75" customHeight="1">
      <c r="B137" s="17" t="s">
        <v>199</v>
      </c>
      <c r="C137" s="17" t="s">
        <v>309</v>
      </c>
      <c r="D137" s="17"/>
      <c r="E137" s="17" t="s">
        <v>1105</v>
      </c>
      <c r="F137" s="17"/>
      <c r="G137" s="17" t="s">
        <v>606</v>
      </c>
      <c r="H137" s="17"/>
      <c r="I137" s="17"/>
      <c r="J137" s="17" t="s">
        <v>452</v>
      </c>
      <c r="K137" s="17" t="s">
        <v>446</v>
      </c>
      <c r="L137" s="17" t="s">
        <v>452</v>
      </c>
      <c r="M137" s="17" t="s">
        <v>446</v>
      </c>
      <c r="N137" s="17" t="s">
        <v>452</v>
      </c>
      <c r="O137" s="17" t="s">
        <v>446</v>
      </c>
      <c r="P137" s="17" t="s">
        <v>452</v>
      </c>
      <c r="Q137" s="17" t="s">
        <v>446</v>
      </c>
      <c r="R137" s="17" t="s">
        <v>452</v>
      </c>
      <c r="S137" s="17" t="s">
        <v>446</v>
      </c>
      <c r="T137" s="17"/>
      <c r="U137" s="17"/>
      <c r="V137" s="17"/>
      <c r="W137" s="17" t="str">
        <f>IF(H137&gt;0,H137/100,"")</f>
        <v/>
      </c>
      <c r="X137" s="17" t="str">
        <f>IF(I137&gt;0,I137/100,"")</f>
        <v/>
      </c>
      <c r="Y137" s="17">
        <f>IF(J137&gt;0,J137/100,"")</f>
        <v>16</v>
      </c>
      <c r="Z137" s="17">
        <f>IF(K137&gt;0,K137/100,"")</f>
        <v>18.3</v>
      </c>
      <c r="AA137" s="17">
        <f>IF(L137&gt;0,L137/100,"")</f>
        <v>16</v>
      </c>
      <c r="AB137" s="17">
        <f>IF(M137&gt;0,M137/100,"")</f>
        <v>18.3</v>
      </c>
      <c r="AC137" s="17">
        <f>IF(N137&gt;0,N137/100,"")</f>
        <v>16</v>
      </c>
      <c r="AD137" s="17">
        <f>IF(O137&gt;0,O137/100,"")</f>
        <v>18.3</v>
      </c>
      <c r="AE137" s="17">
        <f>IF(P137&gt;0,P137/100,"")</f>
        <v>16</v>
      </c>
      <c r="AF137" s="17">
        <f>IF(Q137&gt;0,Q137/100,"")</f>
        <v>18.3</v>
      </c>
      <c r="AG137" s="17">
        <f>IF(R137&gt;0,R137/100,"")</f>
        <v>16</v>
      </c>
      <c r="AH137" s="17">
        <f>IF(S137&gt;0,S137/100,"")</f>
        <v>18.3</v>
      </c>
      <c r="AI137" s="17" t="str">
        <f>IF(T137&gt;0,T137/100,"")</f>
        <v/>
      </c>
      <c r="AJ137" s="17" t="str">
        <f>IF(U137&gt;0,U137/100,"")</f>
        <v/>
      </c>
      <c r="AK137" s="17" t="str">
        <f>IF(H137&gt;0,CONCATENATE(IF(W137&lt;=12,W137,W137-12),IF(OR(W137&lt;12,W137=24),"am","pm"),"-",IF(X137&lt;=12,X137,X137-12),IF(OR(X137&lt;12,X137=24),"am","pm")),"")</f>
        <v/>
      </c>
      <c r="AL137" s="17" t="str">
        <f>IF(J137&gt;0,CONCATENATE(IF(Y137&lt;=12,Y137,Y137-12),IF(OR(Y137&lt;12,Y137=24),"am","pm"),"-",IF(Z137&lt;=12,Z137,Z137-12),IF(OR(Z137&lt;12,Z137=24),"am","pm")),"")</f>
        <v>4pm-6.3pm</v>
      </c>
      <c r="AM137" s="17" t="str">
        <f>IF(L137&gt;0,CONCATENATE(IF(AA137&lt;=12,AA137,AA137-12),IF(OR(AA137&lt;12,AA137=24),"am","pm"),"-",IF(AB137&lt;=12,AB137,AB137-12),IF(OR(AB137&lt;12,AB137=24),"am","pm")),"")</f>
        <v>4pm-6.3pm</v>
      </c>
      <c r="AN137" s="17" t="str">
        <f>IF(N137&gt;0,CONCATENATE(IF(AC137&lt;=12,AC137,AC137-12),IF(OR(AC137&lt;12,AC137=24),"am","pm"),"-",IF(AD137&lt;=12,AD137,AD137-12),IF(OR(AD137&lt;12,AD137=24),"am","pm")),"")</f>
        <v>4pm-6.3pm</v>
      </c>
      <c r="AO137" s="17" t="str">
        <f>IF(P137&gt;0,CONCATENATE(IF(AE137&lt;=12,AE137,AE137-12),IF(OR(AE137&lt;12,AE137=24),"am","pm"),"-",IF(AF137&lt;=12,AF137,AF137-12),IF(OR(AF137&lt;12,AF137=24),"am","pm")),"")</f>
        <v>4pm-6.3pm</v>
      </c>
      <c r="AP137" s="17" t="str">
        <f>IF(R137&gt;0,CONCATENATE(IF(AG137&lt;=12,AG137,AG137-12),IF(OR(AG137&lt;12,AG137=24),"am","pm"),"-",IF(AH137&lt;=12,AH137,AH137-12),IF(OR(AH137&lt;12,AH137=24),"am","pm")),"")</f>
        <v>4pm-6.3pm</v>
      </c>
      <c r="AQ137" s="17" t="str">
        <f>IF(T137&gt;0,CONCATENATE(IF(AI137&lt;=12,AI137,AI137-12),IF(OR(AI137&lt;12,AI137=24),"am","pm"),"-",IF(AJ137&lt;=12,AJ137,AJ137-12),IF(OR(AJ137&lt;12,AJ137=24),"am","pm")),"")</f>
        <v/>
      </c>
      <c r="AR137" s="17" t="s">
        <v>793</v>
      </c>
      <c r="AS137" s="17"/>
      <c r="AT137" s="17"/>
      <c r="AU137" s="17"/>
      <c r="AV137" s="17" t="s">
        <v>30</v>
      </c>
      <c r="AW137" s="17" t="s">
        <v>30</v>
      </c>
      <c r="AX137" s="16" t="str">
        <f>CONCATENATE("{
    'name': """,B137,""",
    'area': ","""",C137,""",",
"'hours': {
      'sunday-start':","""",H137,"""",", 'sunday-end':","""",I137,"""",", 'monday-start':","""",J137,"""",", 'monday-end':","""",K137,"""",", 'tuesday-start':","""",L137,"""",", 'tuesday-end':","""",M137,""", 'wednesday-start':","""",N137,""", 'wednesday-end':","""",O137,""", 'thursday-start':","""",P137,""", 'thursday-end':","""",Q137,""", 'friday-start':","""",R137,""", 'friday-end':","""",S137,""", 'saturday-start':","""",T137,""", 'saturday-end':","""",U137,"""","},","  'description': ","""",V137,"""",", 'link':","""",AR137,"""",", 'pricing':","""",E137,"""",",   'phone-number': ","""",F137,"""",", 'address': ","""",G137,"""",", 'other-amenities': [","'",AS137,"','",AT137,"','",AU137,"'","]",", 'has-drink':",AV137,", 'has-food':",AW137,"},")</f>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7" s="17" t="str">
        <f>IF(AS137&gt;0,"&lt;img src=@img/outdoor.png@&gt;","")</f>
        <v/>
      </c>
      <c r="AZ137" s="17" t="str">
        <f>IF(AT137&gt;0,"&lt;img src=@img/pets.png@&gt;","")</f>
        <v/>
      </c>
      <c r="BA137" s="17" t="str">
        <f>IF(AU137="hard","&lt;img src=@img/hard.png@&gt;",IF(AU137="medium","&lt;img src=@img/medium.png@&gt;",IF(AU137="easy","&lt;img src=@img/easy.png@&gt;","")))</f>
        <v/>
      </c>
      <c r="BB137" s="17" t="str">
        <f>IF(AV137="true","&lt;img src=@img/drinkicon.png@&gt;","")</f>
        <v/>
      </c>
      <c r="BC137" s="17" t="str">
        <f>IF(AW137="true","&lt;img src=@img/foodicon.png@&gt;","")</f>
        <v/>
      </c>
      <c r="BD137" s="17" t="str">
        <f>CONCATENATE(AY137,AZ137,BA137,BB137,BC137,BK137)</f>
        <v/>
      </c>
      <c r="BE137" s="17" t="str">
        <f>CONCATENATE(IF(AS137&gt;0,"outdoor ",""),IF(AT137&gt;0,"pet ",""),IF(AV137="true","drink ",""),IF(AW137="true","food ",""),AU137," ",E137," ",C137,IF(BJ137=TRUE," kid",""))</f>
        <v xml:space="preserve"> med Downtown</v>
      </c>
      <c r="BF137" s="17" t="str">
        <f>IF(C137="highlands","Highlands",IF(C137="Washington","Washington Park",IF(C137="Downtown","Downtown",IF(C137="city","City Park",IF(C137="Uptown","Uptown",IF(C137="capital","Capital Hill",IF(C137="Ballpark","Ballpark",IF(C137="LoDo","LoDo",IF(C137="ranch","Highlands Ranch",IF(C137="five","Five Points",IF(C137="stapleton","Stapleton",IF(C137="Cherry","Cherry Creek",IF(C137="dtc","DTC",IF(C137="Baker","Baker",IF(C137="Lakewood","Lakewood",IF(C137="Westminster","Westminster",IF(C137="lowery","Lowery",IF(C137="meadows","Park Meadows",IF(C137="larimer","Larimer Square",IF(C137="RiNo","RiNo",IF(C137="aurora","Aurora","")))))))))))))))))))))</f>
        <v>Downtown</v>
      </c>
      <c r="BG137" s="17">
        <v>39.743535999999999</v>
      </c>
      <c r="BH137" s="17">
        <v>-104.99136900000001</v>
      </c>
      <c r="BI137" s="17" t="str">
        <f>CONCATENATE("[",BG137,",",BH137,"],")</f>
        <v>[39.743536,-104.991369],</v>
      </c>
      <c r="BJ137" s="17"/>
      <c r="BK137" s="17" t="str">
        <f>IF(BJ137&gt;0,"&lt;img src=@img/kidicon.png@&gt;","")</f>
        <v/>
      </c>
      <c r="BL137" s="7"/>
    </row>
    <row r="138" spans="2:64" ht="18.75" customHeight="1">
      <c r="B138" s="17" t="s">
        <v>200</v>
      </c>
      <c r="C138" s="17" t="s">
        <v>858</v>
      </c>
      <c r="D138" s="17"/>
      <c r="E138" s="17" t="s">
        <v>1105</v>
      </c>
      <c r="F138" s="17"/>
      <c r="G138" s="17" t="s">
        <v>607</v>
      </c>
      <c r="H138" s="17"/>
      <c r="I138" s="17"/>
      <c r="J138" s="17" t="s">
        <v>445</v>
      </c>
      <c r="K138" s="17" t="s">
        <v>447</v>
      </c>
      <c r="L138" s="17" t="s">
        <v>445</v>
      </c>
      <c r="M138" s="17" t="s">
        <v>447</v>
      </c>
      <c r="N138" s="17" t="s">
        <v>445</v>
      </c>
      <c r="O138" s="17" t="s">
        <v>447</v>
      </c>
      <c r="P138" s="17" t="s">
        <v>445</v>
      </c>
      <c r="Q138" s="17" t="s">
        <v>447</v>
      </c>
      <c r="R138" s="17" t="s">
        <v>445</v>
      </c>
      <c r="S138" s="17" t="s">
        <v>447</v>
      </c>
      <c r="T138" s="17"/>
      <c r="U138" s="17"/>
      <c r="V138" s="8" t="s">
        <v>401</v>
      </c>
      <c r="W138" s="17" t="str">
        <f>IF(H138&gt;0,H138/100,"")</f>
        <v/>
      </c>
      <c r="X138" s="17" t="str">
        <f>IF(I138&gt;0,I138/100,"")</f>
        <v/>
      </c>
      <c r="Y138" s="17">
        <f>IF(J138&gt;0,J138/100,"")</f>
        <v>15</v>
      </c>
      <c r="Z138" s="17">
        <f>IF(K138&gt;0,K138/100,"")</f>
        <v>18</v>
      </c>
      <c r="AA138" s="17">
        <f>IF(L138&gt;0,L138/100,"")</f>
        <v>15</v>
      </c>
      <c r="AB138" s="17">
        <f>IF(M138&gt;0,M138/100,"")</f>
        <v>18</v>
      </c>
      <c r="AC138" s="17">
        <f>IF(N138&gt;0,N138/100,"")</f>
        <v>15</v>
      </c>
      <c r="AD138" s="17">
        <f>IF(O138&gt;0,O138/100,"")</f>
        <v>18</v>
      </c>
      <c r="AE138" s="17">
        <f>IF(P138&gt;0,P138/100,"")</f>
        <v>15</v>
      </c>
      <c r="AF138" s="17">
        <f>IF(Q138&gt;0,Q138/100,"")</f>
        <v>18</v>
      </c>
      <c r="AG138" s="17">
        <f>IF(R138&gt;0,R138/100,"")</f>
        <v>15</v>
      </c>
      <c r="AH138" s="17">
        <f>IF(S138&gt;0,S138/100,"")</f>
        <v>18</v>
      </c>
      <c r="AI138" s="17" t="str">
        <f>IF(T138&gt;0,T138/100,"")</f>
        <v/>
      </c>
      <c r="AJ138" s="17" t="str">
        <f>IF(U138&gt;0,U138/100,"")</f>
        <v/>
      </c>
      <c r="AK138" s="17" t="str">
        <f>IF(H138&gt;0,CONCATENATE(IF(W138&lt;=12,W138,W138-12),IF(OR(W138&lt;12,W138=24),"am","pm"),"-",IF(X138&lt;=12,X138,X138-12),IF(OR(X138&lt;12,X138=24),"am","pm")),"")</f>
        <v/>
      </c>
      <c r="AL138" s="17" t="str">
        <f>IF(J138&gt;0,CONCATENATE(IF(Y138&lt;=12,Y138,Y138-12),IF(OR(Y138&lt;12,Y138=24),"am","pm"),"-",IF(Z138&lt;=12,Z138,Z138-12),IF(OR(Z138&lt;12,Z138=24),"am","pm")),"")</f>
        <v>3pm-6pm</v>
      </c>
      <c r="AM138" s="17" t="str">
        <f>IF(L138&gt;0,CONCATENATE(IF(AA138&lt;=12,AA138,AA138-12),IF(OR(AA138&lt;12,AA138=24),"am","pm"),"-",IF(AB138&lt;=12,AB138,AB138-12),IF(OR(AB138&lt;12,AB138=24),"am","pm")),"")</f>
        <v>3pm-6pm</v>
      </c>
      <c r="AN138" s="17" t="str">
        <f>IF(N138&gt;0,CONCATENATE(IF(AC138&lt;=12,AC138,AC138-12),IF(OR(AC138&lt;12,AC138=24),"am","pm"),"-",IF(AD138&lt;=12,AD138,AD138-12),IF(OR(AD138&lt;12,AD138=24),"am","pm")),"")</f>
        <v>3pm-6pm</v>
      </c>
      <c r="AO138" s="17" t="str">
        <f>IF(P138&gt;0,CONCATENATE(IF(AE138&lt;=12,AE138,AE138-12),IF(OR(AE138&lt;12,AE138=24),"am","pm"),"-",IF(AF138&lt;=12,AF138,AF138-12),IF(OR(AF138&lt;12,AF138=24),"am","pm")),"")</f>
        <v>3pm-6pm</v>
      </c>
      <c r="AP138" s="17" t="str">
        <f>IF(R138&gt;0,CONCATENATE(IF(AG138&lt;=12,AG138,AG138-12),IF(OR(AG138&lt;12,AG138=24),"am","pm"),"-",IF(AH138&lt;=12,AH138,AH138-12),IF(OR(AH138&lt;12,AH138=24),"am","pm")),"")</f>
        <v>3pm-6pm</v>
      </c>
      <c r="AQ138" s="17" t="str">
        <f>IF(T138&gt;0,CONCATENATE(IF(AI138&lt;=12,AI138,AI138-12),IF(OR(AI138&lt;12,AI138=24),"am","pm"),"-",IF(AJ138&lt;=12,AJ138,AJ138-12),IF(OR(AJ138&lt;12,AJ138=24),"am","pm")),"")</f>
        <v/>
      </c>
      <c r="AR138" s="17" t="s">
        <v>794</v>
      </c>
      <c r="AS138" s="17" t="s">
        <v>442</v>
      </c>
      <c r="AT138" s="17"/>
      <c r="AU138" s="17"/>
      <c r="AV138" s="17" t="s">
        <v>29</v>
      </c>
      <c r="AW138" s="17" t="s">
        <v>29</v>
      </c>
      <c r="AX138" s="16" t="str">
        <f>CONCATENATE("{
    'name': """,B138,""",
    'area': ","""",C138,""",",
"'hours': {
      'sunday-start':","""",H138,"""",", 'sunday-end':","""",I138,"""",", 'monday-start':","""",J138,"""",", 'monday-end':","""",K138,"""",", 'tuesday-start':","""",L138,"""",", 'tuesday-end':","""",M138,""", 'wednesday-start':","""",N138,""", 'wednesday-end':","""",O138,""", 'thursday-start':","""",P138,""", 'thursday-end':","""",Q138,""", 'friday-start':","""",R138,""", 'friday-end':","""",S138,""", 'saturday-start':","""",T138,""", 'saturday-end':","""",U138,"""","},","  'description': ","""",V138,"""",", 'link':","""",AR138,"""",", 'pricing':","""",E138,"""",",   'phone-number': ","""",F138,"""",", 'address': ","""",G138,"""",", 'other-amenities': [","'",AS138,"','",AT138,"','",AU138,"'","]",", 'has-drink':",AV138,", 'has-food':",AW138,"},")</f>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8" s="17" t="str">
        <f>IF(AS138&gt;0,"&lt;img src=@img/outdoor.png@&gt;","")</f>
        <v>&lt;img src=@img/outdoor.png@&gt;</v>
      </c>
      <c r="AZ138" s="17" t="str">
        <f>IF(AT138&gt;0,"&lt;img src=@img/pets.png@&gt;","")</f>
        <v/>
      </c>
      <c r="BA138" s="17" t="str">
        <f>IF(AU138="hard","&lt;img src=@img/hard.png@&gt;",IF(AU138="medium","&lt;img src=@img/medium.png@&gt;",IF(AU138="easy","&lt;img src=@img/easy.png@&gt;","")))</f>
        <v/>
      </c>
      <c r="BB138" s="17" t="str">
        <f>IF(AV138="true","&lt;img src=@img/drinkicon.png@&gt;","")</f>
        <v>&lt;img src=@img/drinkicon.png@&gt;</v>
      </c>
      <c r="BC138" s="17" t="str">
        <f>IF(AW138="true","&lt;img src=@img/foodicon.png@&gt;","")</f>
        <v>&lt;img src=@img/foodicon.png@&gt;</v>
      </c>
      <c r="BD138" s="17" t="str">
        <f>CONCATENATE(AY138,AZ138,BA138,BB138,BC138,BK138)</f>
        <v>&lt;img src=@img/outdoor.png@&gt;&lt;img src=@img/drinkicon.png@&gt;&lt;img src=@img/foodicon.png@&gt;</v>
      </c>
      <c r="BE138" s="17" t="str">
        <f>CONCATENATE(IF(AS138&gt;0,"outdoor ",""),IF(AT138&gt;0,"pet ",""),IF(AV138="true","drink ",""),IF(AW138="true","food ",""),AU138," ",E138," ",C138,IF(BJ138=TRUE," kid",""))</f>
        <v>outdoor drink food  med highlands</v>
      </c>
      <c r="BF138" s="17" t="str">
        <f>IF(C138="highlands","Highlands",IF(C138="Washington","Washington Park",IF(C138="Downtown","Downtown",IF(C138="city","City Park",IF(C138="Uptown","Uptown",IF(C138="capital","Capital Hill",IF(C138="Ballpark","Ballpark",IF(C138="LoDo","LoDo",IF(C138="ranch","Highlands Ranch",IF(C138="five","Five Points",IF(C138="stapleton","Stapleton",IF(C138="Cherry","Cherry Creek",IF(C138="dtc","DTC",IF(C138="Baker","Baker",IF(C138="Lakewood","Lakewood",IF(C138="Westminster","Westminster",IF(C138="lowery","Lowery",IF(C138="meadows","Park Meadows",IF(C138="larimer","Larimer Square",IF(C138="RiNo","RiNo",IF(C138="aurora","Aurora","")))))))))))))))))))))</f>
        <v>Highlands</v>
      </c>
      <c r="BG138" s="17">
        <v>39.759523999999999</v>
      </c>
      <c r="BH138" s="17">
        <v>-105.011383</v>
      </c>
      <c r="BI138" s="17" t="str">
        <f>CONCATENATE("[",BG138,",",BH138,"],")</f>
        <v>[39.759524,-105.011383],</v>
      </c>
      <c r="BJ138" s="17"/>
      <c r="BK138" s="17" t="str">
        <f>IF(BJ138&gt;0,"&lt;img src=@img/kidicon.png@&gt;","")</f>
        <v/>
      </c>
      <c r="BL138" s="7"/>
    </row>
    <row r="139" spans="2:64" ht="18.75" customHeight="1">
      <c r="B139" s="8" t="s">
        <v>112</v>
      </c>
      <c r="C139" s="8" t="s">
        <v>863</v>
      </c>
      <c r="D139" s="8"/>
      <c r="E139" s="17" t="s">
        <v>1105</v>
      </c>
      <c r="F139" s="8"/>
      <c r="G139" s="17" t="s">
        <v>520</v>
      </c>
      <c r="H139" s="8" t="s">
        <v>445</v>
      </c>
      <c r="I139" s="8" t="s">
        <v>447</v>
      </c>
      <c r="J139" s="8"/>
      <c r="K139" s="8"/>
      <c r="L139" s="8" t="s">
        <v>445</v>
      </c>
      <c r="M139" s="8" t="s">
        <v>446</v>
      </c>
      <c r="N139" s="8" t="s">
        <v>445</v>
      </c>
      <c r="O139" s="8" t="s">
        <v>446</v>
      </c>
      <c r="P139" s="8" t="s">
        <v>445</v>
      </c>
      <c r="Q139" s="8" t="s">
        <v>446</v>
      </c>
      <c r="R139" s="8" t="s">
        <v>445</v>
      </c>
      <c r="S139" s="8" t="s">
        <v>446</v>
      </c>
      <c r="T139" s="8" t="s">
        <v>445</v>
      </c>
      <c r="U139" s="8" t="s">
        <v>446</v>
      </c>
      <c r="V139" s="8" t="s">
        <v>1094</v>
      </c>
      <c r="W139" s="17">
        <f>IF(H139&gt;0,H139/100,"")</f>
        <v>15</v>
      </c>
      <c r="X139" s="17">
        <f>IF(I139&gt;0,I139/100,"")</f>
        <v>18</v>
      </c>
      <c r="Y139" s="17" t="str">
        <f>IF(J139&gt;0,J139/100,"")</f>
        <v/>
      </c>
      <c r="Z139" s="17" t="str">
        <f>IF(K139&gt;0,K139/100,"")</f>
        <v/>
      </c>
      <c r="AA139" s="17">
        <f>IF(L139&gt;0,L139/100,"")</f>
        <v>15</v>
      </c>
      <c r="AB139" s="17">
        <f>IF(M139&gt;0,M139/100,"")</f>
        <v>18.3</v>
      </c>
      <c r="AC139" s="17">
        <f>IF(N139&gt;0,N139/100,"")</f>
        <v>15</v>
      </c>
      <c r="AD139" s="17">
        <f>IF(O139&gt;0,O139/100,"")</f>
        <v>18.3</v>
      </c>
      <c r="AE139" s="17">
        <f>IF(P139&gt;0,P139/100,"")</f>
        <v>15</v>
      </c>
      <c r="AF139" s="17">
        <f>IF(Q139&gt;0,Q139/100,"")</f>
        <v>18.3</v>
      </c>
      <c r="AG139" s="17">
        <f>IF(R139&gt;0,R139/100,"")</f>
        <v>15</v>
      </c>
      <c r="AH139" s="17">
        <f>IF(S139&gt;0,S139/100,"")</f>
        <v>18.3</v>
      </c>
      <c r="AI139" s="17">
        <f>IF(T139&gt;0,T139/100,"")</f>
        <v>15</v>
      </c>
      <c r="AJ139" s="17">
        <f>IF(U139&gt;0,U139/100,"")</f>
        <v>18.3</v>
      </c>
      <c r="AK139" s="17" t="str">
        <f>IF(H139&gt;0,CONCATENATE(IF(W139&lt;=12,W139,W139-12),IF(OR(W139&lt;12,W139=24),"am","pm"),"-",IF(X139&lt;=12,X139,X139-12),IF(OR(X139&lt;12,X139=24),"am","pm")),"")</f>
        <v>3pm-6pm</v>
      </c>
      <c r="AL139" s="17" t="str">
        <f>IF(J139&gt;0,CONCATENATE(IF(Y139&lt;=12,Y139,Y139-12),IF(OR(Y139&lt;12,Y139=24),"am","pm"),"-",IF(Z139&lt;=12,Z139,Z139-12),IF(OR(Z139&lt;12,Z139=24),"am","pm")),"")</f>
        <v/>
      </c>
      <c r="AM139" s="17" t="str">
        <f>IF(L139&gt;0,CONCATENATE(IF(AA139&lt;=12,AA139,AA139-12),IF(OR(AA139&lt;12,AA139=24),"am","pm"),"-",IF(AB139&lt;=12,AB139,AB139-12),IF(OR(AB139&lt;12,AB139=24),"am","pm")),"")</f>
        <v>3pm-6.3pm</v>
      </c>
      <c r="AN139" s="17" t="str">
        <f>IF(N139&gt;0,CONCATENATE(IF(AC139&lt;=12,AC139,AC139-12),IF(OR(AC139&lt;12,AC139=24),"am","pm"),"-",IF(AD139&lt;=12,AD139,AD139-12),IF(OR(AD139&lt;12,AD139=24),"am","pm")),"")</f>
        <v>3pm-6.3pm</v>
      </c>
      <c r="AO139" s="17" t="str">
        <f>IF(P139&gt;0,CONCATENATE(IF(AE139&lt;=12,AE139,AE139-12),IF(OR(AE139&lt;12,AE139=24),"am","pm"),"-",IF(AF139&lt;=12,AF139,AF139-12),IF(OR(AF139&lt;12,AF139=24),"am","pm")),"")</f>
        <v>3pm-6.3pm</v>
      </c>
      <c r="AP139" s="17" t="str">
        <f>IF(R139&gt;0,CONCATENATE(IF(AG139&lt;=12,AG139,AG139-12),IF(OR(AG139&lt;12,AG139=24),"am","pm"),"-",IF(AH139&lt;=12,AH139,AH139-12),IF(OR(AH139&lt;12,AH139=24),"am","pm")),"")</f>
        <v>3pm-6.3pm</v>
      </c>
      <c r="AQ139" s="17" t="str">
        <f>IF(T139&gt;0,CONCATENATE(IF(AI139&lt;=12,AI139,AI139-12),IF(OR(AI139&lt;12,AI139=24),"am","pm"),"-",IF(AJ139&lt;=12,AJ139,AJ139-12),IF(OR(AJ139&lt;12,AJ139=24),"am","pm")),"")</f>
        <v>3pm-6.3pm</v>
      </c>
      <c r="AR139" s="10" t="s">
        <v>712</v>
      </c>
      <c r="AS139" s="8"/>
      <c r="AT139" s="8"/>
      <c r="AU139" s="8"/>
      <c r="AV139" s="11" t="s">
        <v>29</v>
      </c>
      <c r="AW139" s="11" t="s">
        <v>30</v>
      </c>
      <c r="AX139" s="16" t="str">
        <f>CONCATENATE("{
    'name': """,B139,""",
    'area': ","""",C139,""",",
"'hours': {
      'sunday-start':","""",H139,"""",", 'sunday-end':","""",I139,"""",", 'monday-start':","""",J139,"""",", 'monday-end':","""",K139,"""",", 'tuesday-start':","""",L139,"""",", 'tuesday-end':","""",M139,""", 'wednesday-start':","""",N139,""", 'wednesday-end':","""",O139,""", 'thursday-start':","""",P139,""", 'thursday-end':","""",Q139,""", 'friday-start':","""",R139,""", 'friday-end':","""",S139,""", 'saturday-start':","""",T139,""", 'saturday-end':","""",U139,"""","},","  'description': ","""",V139,"""",", 'link':","""",AR139,"""",", 'pricing':","""",E139,"""",",   'phone-number': ","""",F139,"""",", 'address': ","""",G139,"""",", 'other-amenities': [","'",AS139,"','",AT139,"','",AU139,"'","]",", 'has-drink':",AV139,", 'has-food':",AW139,"},")</f>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39" s="17" t="str">
        <f>IF(AS139&gt;0,"&lt;img src=@img/outdoor.png@&gt;","")</f>
        <v/>
      </c>
      <c r="AZ139" s="17" t="str">
        <f>IF(AT139&gt;0,"&lt;img src=@img/pets.png@&gt;","")</f>
        <v/>
      </c>
      <c r="BA139" s="17" t="str">
        <f>IF(AU139="hard","&lt;img src=@img/hard.png@&gt;",IF(AU139="medium","&lt;img src=@img/medium.png@&gt;",IF(AU139="easy","&lt;img src=@img/easy.png@&gt;","")))</f>
        <v/>
      </c>
      <c r="BB139" s="17" t="str">
        <f>IF(AV139="true","&lt;img src=@img/drinkicon.png@&gt;","")</f>
        <v>&lt;img src=@img/drinkicon.png@&gt;</v>
      </c>
      <c r="BC139" s="17" t="str">
        <f>IF(AW139="true","&lt;img src=@img/foodicon.png@&gt;","")</f>
        <v/>
      </c>
      <c r="BD139" s="17" t="str">
        <f>CONCATENATE(AY139,AZ139,BA139,BB139,BC139,BK139)</f>
        <v>&lt;img src=@img/drinkicon.png@&gt;</v>
      </c>
      <c r="BE139" s="17" t="str">
        <f>CONCATENATE(IF(AS139&gt;0,"outdoor ",""),IF(AT139&gt;0,"pet ",""),IF(AV139="true","drink ",""),IF(AW139="true","food ",""),AU139," ",E139," ",C139,IF(BJ139=TRUE," kid",""))</f>
        <v>drink  med five</v>
      </c>
      <c r="BF139" s="17" t="str">
        <f>IF(C139="highlands","Highlands",IF(C139="Washington","Washington Park",IF(C139="Downtown","Downtown",IF(C139="city","City Park",IF(C139="Uptown","Uptown",IF(C139="capital","Capital Hill",IF(C139="Ballpark","Ballpark",IF(C139="LoDo","LoDo",IF(C139="ranch","Highlands Ranch",IF(C139="five","Five Points",IF(C139="stapleton","Stapleton",IF(C139="Cherry","Cherry Creek",IF(C139="dtc","DTC",IF(C139="Baker","Baker",IF(C139="Lakewood","Lakewood",IF(C139="Westminster","Westminster",IF(C139="lowery","Lowery",IF(C139="meadows","Park Meadows",IF(C139="larimer","Larimer Square",IF(C139="RiNo","RiNo",IF(C139="aurora","Aurora","")))))))))))))))))))))</f>
        <v>Five Points</v>
      </c>
      <c r="BG139" s="17">
        <v>39.753444000000002</v>
      </c>
      <c r="BH139" s="17">
        <v>-104.988668</v>
      </c>
      <c r="BI139" s="17" t="str">
        <f>CONCATENATE("[",BG139,",",BH139,"],")</f>
        <v>[39.753444,-104.988668],</v>
      </c>
      <c r="BJ139" s="17"/>
      <c r="BK139" s="17" t="str">
        <f>IF(BJ139&gt;0,"&lt;img src=@img/kidicon.png@&gt;","")</f>
        <v/>
      </c>
      <c r="BL139" s="7"/>
    </row>
    <row r="140" spans="2:64" ht="18.75" customHeight="1">
      <c r="B140" s="17" t="s">
        <v>201</v>
      </c>
      <c r="C140" s="17" t="s">
        <v>858</v>
      </c>
      <c r="D140" s="17"/>
      <c r="E140" s="17" t="s">
        <v>1107</v>
      </c>
      <c r="F140" s="17"/>
      <c r="G140" s="17" t="s">
        <v>608</v>
      </c>
      <c r="H140" s="17"/>
      <c r="I140" s="17"/>
      <c r="J140" s="17" t="s">
        <v>445</v>
      </c>
      <c r="K140" s="17" t="s">
        <v>447</v>
      </c>
      <c r="L140" s="17" t="s">
        <v>445</v>
      </c>
      <c r="M140" s="17" t="s">
        <v>447</v>
      </c>
      <c r="N140" s="17" t="s">
        <v>445</v>
      </c>
      <c r="O140" s="17" t="s">
        <v>447</v>
      </c>
      <c r="P140" s="17" t="s">
        <v>445</v>
      </c>
      <c r="Q140" s="17" t="s">
        <v>447</v>
      </c>
      <c r="R140" s="17" t="s">
        <v>445</v>
      </c>
      <c r="S140" s="17" t="s">
        <v>447</v>
      </c>
      <c r="T140" s="17"/>
      <c r="U140" s="17"/>
      <c r="V140" s="8" t="s">
        <v>402</v>
      </c>
      <c r="W140" s="17" t="str">
        <f>IF(H140&gt;0,H140/100,"")</f>
        <v/>
      </c>
      <c r="X140" s="17" t="str">
        <f>IF(I140&gt;0,I140/100,"")</f>
        <v/>
      </c>
      <c r="Y140" s="17">
        <f>IF(J140&gt;0,J140/100,"")</f>
        <v>15</v>
      </c>
      <c r="Z140" s="17">
        <f>IF(K140&gt;0,K140/100,"")</f>
        <v>18</v>
      </c>
      <c r="AA140" s="17">
        <f>IF(L140&gt;0,L140/100,"")</f>
        <v>15</v>
      </c>
      <c r="AB140" s="17">
        <f>IF(M140&gt;0,M140/100,"")</f>
        <v>18</v>
      </c>
      <c r="AC140" s="17">
        <f>IF(N140&gt;0,N140/100,"")</f>
        <v>15</v>
      </c>
      <c r="AD140" s="17">
        <f>IF(O140&gt;0,O140/100,"")</f>
        <v>18</v>
      </c>
      <c r="AE140" s="17">
        <f>IF(P140&gt;0,P140/100,"")</f>
        <v>15</v>
      </c>
      <c r="AF140" s="17">
        <f>IF(Q140&gt;0,Q140/100,"")</f>
        <v>18</v>
      </c>
      <c r="AG140" s="17">
        <f>IF(R140&gt;0,R140/100,"")</f>
        <v>15</v>
      </c>
      <c r="AH140" s="17">
        <f>IF(S140&gt;0,S140/100,"")</f>
        <v>18</v>
      </c>
      <c r="AI140" s="17" t="str">
        <f>IF(T140&gt;0,T140/100,"")</f>
        <v/>
      </c>
      <c r="AJ140" s="17" t="str">
        <f>IF(U140&gt;0,U140/100,"")</f>
        <v/>
      </c>
      <c r="AK140" s="17" t="str">
        <f>IF(H140&gt;0,CONCATENATE(IF(W140&lt;=12,W140,W140-12),IF(OR(W140&lt;12,W140=24),"am","pm"),"-",IF(X140&lt;=12,X140,X140-12),IF(OR(X140&lt;12,X140=24),"am","pm")),"")</f>
        <v/>
      </c>
      <c r="AL140" s="17" t="str">
        <f>IF(J140&gt;0,CONCATENATE(IF(Y140&lt;=12,Y140,Y140-12),IF(OR(Y140&lt;12,Y140=24),"am","pm"),"-",IF(Z140&lt;=12,Z140,Z140-12),IF(OR(Z140&lt;12,Z140=24),"am","pm")),"")</f>
        <v>3pm-6pm</v>
      </c>
      <c r="AM140" s="17" t="str">
        <f>IF(L140&gt;0,CONCATENATE(IF(AA140&lt;=12,AA140,AA140-12),IF(OR(AA140&lt;12,AA140=24),"am","pm"),"-",IF(AB140&lt;=12,AB140,AB140-12),IF(OR(AB140&lt;12,AB140=24),"am","pm")),"")</f>
        <v>3pm-6pm</v>
      </c>
      <c r="AN140" s="17" t="str">
        <f>IF(N140&gt;0,CONCATENATE(IF(AC140&lt;=12,AC140,AC140-12),IF(OR(AC140&lt;12,AC140=24),"am","pm"),"-",IF(AD140&lt;=12,AD140,AD140-12),IF(OR(AD140&lt;12,AD140=24),"am","pm")),"")</f>
        <v>3pm-6pm</v>
      </c>
      <c r="AO140" s="17" t="str">
        <f>IF(P140&gt;0,CONCATENATE(IF(AE140&lt;=12,AE140,AE140-12),IF(OR(AE140&lt;12,AE140=24),"am","pm"),"-",IF(AF140&lt;=12,AF140,AF140-12),IF(OR(AF140&lt;12,AF140=24),"am","pm")),"")</f>
        <v>3pm-6pm</v>
      </c>
      <c r="AP140" s="17" t="str">
        <f>IF(R140&gt;0,CONCATENATE(IF(AG140&lt;=12,AG140,AG140-12),IF(OR(AG140&lt;12,AG140=24),"am","pm"),"-",IF(AH140&lt;=12,AH140,AH140-12),IF(OR(AH140&lt;12,AH140=24),"am","pm")),"")</f>
        <v>3pm-6pm</v>
      </c>
      <c r="AQ140" s="17" t="str">
        <f>IF(T140&gt;0,CONCATENATE(IF(AI140&lt;=12,AI140,AI140-12),IF(OR(AI140&lt;12,AI140=24),"am","pm"),"-",IF(AJ140&lt;=12,AJ140,AJ140-12),IF(OR(AJ140&lt;12,AJ140=24),"am","pm")),"")</f>
        <v/>
      </c>
      <c r="AR140" s="3" t="s">
        <v>795</v>
      </c>
      <c r="AS140" s="17" t="s">
        <v>442</v>
      </c>
      <c r="AT140" s="17"/>
      <c r="AU140" s="17"/>
      <c r="AV140" s="4" t="s">
        <v>29</v>
      </c>
      <c r="AW140" s="4" t="s">
        <v>30</v>
      </c>
      <c r="AX140" s="16" t="str">
        <f>CONCATENATE("{
    'name': """,B140,""",
    'area': ","""",C140,""",",
"'hours': {
      'sunday-start':","""",H140,"""",", 'sunday-end':","""",I140,"""",", 'monday-start':","""",J140,"""",", 'monday-end':","""",K140,"""",", 'tuesday-start':","""",L140,"""",", 'tuesday-end':","""",M140,""", 'wednesday-start':","""",N140,""", 'wednesday-end':","""",O140,""", 'thursday-start':","""",P140,""", 'thursday-end':","""",Q140,""", 'friday-start':","""",R140,""", 'friday-end':","""",S140,""", 'saturday-start':","""",T140,""", 'saturday-end':","""",U140,"""","},","  'description': ","""",V140,"""",", 'link':","""",AR140,"""",", 'pricing':","""",E140,"""",",   'phone-number': ","""",F140,"""",", 'address': ","""",G140,"""",", 'other-amenities': [","'",AS140,"','",AT140,"','",AU140,"'","]",", 'has-drink':",AV140,", 'has-food':",AW140,"},")</f>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40" s="17" t="str">
        <f>IF(AS140&gt;0,"&lt;img src=@img/outdoor.png@&gt;","")</f>
        <v>&lt;img src=@img/outdoor.png@&gt;</v>
      </c>
      <c r="AZ140" s="17" t="str">
        <f>IF(AT140&gt;0,"&lt;img src=@img/pets.png@&gt;","")</f>
        <v/>
      </c>
      <c r="BA140" s="17" t="str">
        <f>IF(AU140="hard","&lt;img src=@img/hard.png@&gt;",IF(AU140="medium","&lt;img src=@img/medium.png@&gt;",IF(AU140="easy","&lt;img src=@img/easy.png@&gt;","")))</f>
        <v/>
      </c>
      <c r="BB140" s="17" t="str">
        <f>IF(AV140="true","&lt;img src=@img/drinkicon.png@&gt;","")</f>
        <v>&lt;img src=@img/drinkicon.png@&gt;</v>
      </c>
      <c r="BC140" s="17" t="str">
        <f>IF(AW140="true","&lt;img src=@img/foodicon.png@&gt;","")</f>
        <v/>
      </c>
      <c r="BD140" s="17" t="str">
        <f>CONCATENATE(AY140,AZ140,BA140,BB140,BC140,BK140)</f>
        <v>&lt;img src=@img/outdoor.png@&gt;&lt;img src=@img/drinkicon.png@&gt;</v>
      </c>
      <c r="BE140" s="17" t="str">
        <f>CONCATENATE(IF(AS140&gt;0,"outdoor ",""),IF(AT140&gt;0,"pet ",""),IF(AV140="true","drink ",""),IF(AW140="true","food ",""),AU140," ",E140," ",C140,IF(BJ140=TRUE," kid",""))</f>
        <v>outdoor drink  low highlands</v>
      </c>
      <c r="BF140" s="17" t="str">
        <f>IF(C140="highlands","Highlands",IF(C140="Washington","Washington Park",IF(C140="Downtown","Downtown",IF(C140="city","City Park",IF(C140="Uptown","Uptown",IF(C140="capital","Capital Hill",IF(C140="Ballpark","Ballpark",IF(C140="LoDo","LoDo",IF(C140="ranch","Highlands Ranch",IF(C140="five","Five Points",IF(C140="stapleton","Stapleton",IF(C140="Cherry","Cherry Creek",IF(C140="dtc","DTC",IF(C140="Baker","Baker",IF(C140="Lakewood","Lakewood",IF(C140="Westminster","Westminster",IF(C140="lowery","Lowery",IF(C140="meadows","Park Meadows",IF(C140="larimer","Larimer Square",IF(C140="RiNo","RiNo",IF(C140="aurora","Aurora","")))))))))))))))))))))</f>
        <v>Highlands</v>
      </c>
      <c r="BG140" s="17">
        <v>39.779904999999999</v>
      </c>
      <c r="BH140" s="17">
        <v>-105.043755</v>
      </c>
      <c r="BI140" s="17" t="str">
        <f>CONCATENATE("[",BG140,",",BH140,"],")</f>
        <v>[39.779905,-105.043755],</v>
      </c>
      <c r="BJ140" s="17"/>
      <c r="BK140" s="17" t="str">
        <f>IF(BJ140&gt;0,"&lt;img src=@img/kidicon.png@&gt;","")</f>
        <v/>
      </c>
      <c r="BL140" s="7"/>
    </row>
    <row r="141" spans="2:64" ht="18.75" customHeight="1">
      <c r="B141" s="8" t="s">
        <v>113</v>
      </c>
      <c r="C141" s="8" t="s">
        <v>310</v>
      </c>
      <c r="D141" s="8"/>
      <c r="E141" s="17" t="s">
        <v>1105</v>
      </c>
      <c r="F141" s="8"/>
      <c r="G141" s="17" t="s">
        <v>521</v>
      </c>
      <c r="H141" s="8"/>
      <c r="I141" s="8"/>
      <c r="J141" s="8" t="s">
        <v>445</v>
      </c>
      <c r="K141" s="8" t="s">
        <v>447</v>
      </c>
      <c r="L141" s="8" t="s">
        <v>445</v>
      </c>
      <c r="M141" s="8" t="s">
        <v>447</v>
      </c>
      <c r="N141" s="8" t="s">
        <v>445</v>
      </c>
      <c r="O141" s="8" t="s">
        <v>447</v>
      </c>
      <c r="P141" s="8" t="s">
        <v>445</v>
      </c>
      <c r="Q141" s="8" t="s">
        <v>447</v>
      </c>
      <c r="R141" s="8" t="s">
        <v>445</v>
      </c>
      <c r="S141" s="8" t="s">
        <v>447</v>
      </c>
      <c r="T141" s="8"/>
      <c r="U141" s="8"/>
      <c r="V141" s="12" t="s">
        <v>338</v>
      </c>
      <c r="W141" s="17" t="str">
        <f>IF(H141&gt;0,H141/100,"")</f>
        <v/>
      </c>
      <c r="X141" s="17" t="str">
        <f>IF(I141&gt;0,I141/100,"")</f>
        <v/>
      </c>
      <c r="Y141" s="17">
        <f>IF(J141&gt;0,J141/100,"")</f>
        <v>15</v>
      </c>
      <c r="Z141" s="17">
        <f>IF(K141&gt;0,K141/100,"")</f>
        <v>18</v>
      </c>
      <c r="AA141" s="17">
        <f>IF(L141&gt;0,L141/100,"")</f>
        <v>15</v>
      </c>
      <c r="AB141" s="17">
        <f>IF(M141&gt;0,M141/100,"")</f>
        <v>18</v>
      </c>
      <c r="AC141" s="17">
        <f>IF(N141&gt;0,N141/100,"")</f>
        <v>15</v>
      </c>
      <c r="AD141" s="17">
        <f>IF(O141&gt;0,O141/100,"")</f>
        <v>18</v>
      </c>
      <c r="AE141" s="17">
        <f>IF(P141&gt;0,P141/100,"")</f>
        <v>15</v>
      </c>
      <c r="AF141" s="17">
        <f>IF(Q141&gt;0,Q141/100,"")</f>
        <v>18</v>
      </c>
      <c r="AG141" s="17">
        <f>IF(R141&gt;0,R141/100,"")</f>
        <v>15</v>
      </c>
      <c r="AH141" s="17">
        <f>IF(S141&gt;0,S141/100,"")</f>
        <v>18</v>
      </c>
      <c r="AI141" s="17" t="str">
        <f>IF(T141&gt;0,T141/100,"")</f>
        <v/>
      </c>
      <c r="AJ141" s="17" t="str">
        <f>IF(U141&gt;0,U141/100,"")</f>
        <v/>
      </c>
      <c r="AK141" s="17" t="str">
        <f>IF(H141&gt;0,CONCATENATE(IF(W141&lt;=12,W141,W141-12),IF(OR(W141&lt;12,W141=24),"am","pm"),"-",IF(X141&lt;=12,X141,X141-12),IF(OR(X141&lt;12,X141=24),"am","pm")),"")</f>
        <v/>
      </c>
      <c r="AL141" s="17" t="str">
        <f>IF(J141&gt;0,CONCATENATE(IF(Y141&lt;=12,Y141,Y141-12),IF(OR(Y141&lt;12,Y141=24),"am","pm"),"-",IF(Z141&lt;=12,Z141,Z141-12),IF(OR(Z141&lt;12,Z141=24),"am","pm")),"")</f>
        <v>3pm-6pm</v>
      </c>
      <c r="AM141" s="17" t="str">
        <f>IF(L141&gt;0,CONCATENATE(IF(AA141&lt;=12,AA141,AA141-12),IF(OR(AA141&lt;12,AA141=24),"am","pm"),"-",IF(AB141&lt;=12,AB141,AB141-12),IF(OR(AB141&lt;12,AB141=24),"am","pm")),"")</f>
        <v>3pm-6pm</v>
      </c>
      <c r="AN141" s="17" t="str">
        <f>IF(N141&gt;0,CONCATENATE(IF(AC141&lt;=12,AC141,AC141-12),IF(OR(AC141&lt;12,AC141=24),"am","pm"),"-",IF(AD141&lt;=12,AD141,AD141-12),IF(OR(AD141&lt;12,AD141=24),"am","pm")),"")</f>
        <v>3pm-6pm</v>
      </c>
      <c r="AO141" s="17" t="str">
        <f>IF(P141&gt;0,CONCATENATE(IF(AE141&lt;=12,AE141,AE141-12),IF(OR(AE141&lt;12,AE141=24),"am","pm"),"-",IF(AF141&lt;=12,AF141,AF141-12),IF(OR(AF141&lt;12,AF141=24),"am","pm")),"")</f>
        <v>3pm-6pm</v>
      </c>
      <c r="AP141" s="17" t="str">
        <f>IF(R141&gt;0,CONCATENATE(IF(AG141&lt;=12,AG141,AG141-12),IF(OR(AG141&lt;12,AG141=24),"am","pm"),"-",IF(AH141&lt;=12,AH141,AH141-12),IF(OR(AH141&lt;12,AH141=24),"am","pm")),"")</f>
        <v>3pm-6pm</v>
      </c>
      <c r="AQ141" s="17" t="str">
        <f>IF(T141&gt;0,CONCATENATE(IF(AI141&lt;=12,AI141,AI141-12),IF(OR(AI141&lt;12,AI141=24),"am","pm"),"-",IF(AJ141&lt;=12,AJ141,AJ141-12),IF(OR(AJ141&lt;12,AJ141=24),"am","pm")),"")</f>
        <v/>
      </c>
      <c r="AR141" s="14" t="s">
        <v>713</v>
      </c>
      <c r="AS141" s="8" t="s">
        <v>442</v>
      </c>
      <c r="AT141" s="8"/>
      <c r="AU141" s="8"/>
      <c r="AV141" s="11" t="s">
        <v>29</v>
      </c>
      <c r="AW141" s="11" t="s">
        <v>30</v>
      </c>
      <c r="AX141" s="16" t="str">
        <f>CONCATENATE("{
    'name': """,B141,""",
    'area': ","""",C141,""",",
"'hours': {
      'sunday-start':","""",H141,"""",", 'sunday-end':","""",I141,"""",", 'monday-start':","""",J141,"""",", 'monday-end':","""",K141,"""",", 'tuesday-start':","""",L141,"""",", 'tuesday-end':","""",M141,""", 'wednesday-start':","""",N141,""", 'wednesday-end':","""",O141,""", 'thursday-start':","""",P141,""", 'thursday-end':","""",Q141,""", 'friday-start':","""",R141,""", 'friday-end':","""",S141,""", 'saturday-start':","""",T141,""", 'saturday-end':","""",U141,"""","},","  'description': ","""",V141,"""",", 'link':","""",AR141,"""",", 'pricing':","""",E141,"""",",   'phone-number': ","""",F141,"""",", 'address': ","""",G141,"""",", 'other-amenities': [","'",AS141,"','",AT141,"','",AU141,"'","]",", 'has-drink':",AV141,", 'has-food':",AW141,"},")</f>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41" s="17" t="str">
        <f>IF(AS141&gt;0,"&lt;img src=@img/outdoor.png@&gt;","")</f>
        <v>&lt;img src=@img/outdoor.png@&gt;</v>
      </c>
      <c r="AZ141" s="17" t="str">
        <f>IF(AT141&gt;0,"&lt;img src=@img/pets.png@&gt;","")</f>
        <v/>
      </c>
      <c r="BA141" s="17" t="str">
        <f>IF(AU141="hard","&lt;img src=@img/hard.png@&gt;",IF(AU141="medium","&lt;img src=@img/medium.png@&gt;",IF(AU141="easy","&lt;img src=@img/easy.png@&gt;","")))</f>
        <v/>
      </c>
      <c r="BB141" s="17" t="str">
        <f>IF(AV141="true","&lt;img src=@img/drinkicon.png@&gt;","")</f>
        <v>&lt;img src=@img/drinkicon.png@&gt;</v>
      </c>
      <c r="BC141" s="17" t="str">
        <f>IF(AW141="true","&lt;img src=@img/foodicon.png@&gt;","")</f>
        <v/>
      </c>
      <c r="BD141" s="17" t="str">
        <f>CONCATENATE(AY141,AZ141,BA141,BB141,BC141,BK141)</f>
        <v>&lt;img src=@img/outdoor.png@&gt;&lt;img src=@img/drinkicon.png@&gt;</v>
      </c>
      <c r="BE141" s="17" t="str">
        <f>CONCATENATE(IF(AS141&gt;0,"outdoor ",""),IF(AT141&gt;0,"pet ",""),IF(AV141="true","drink ",""),IF(AW141="true","food ",""),AU141," ",E141," ",C141,IF(BJ141=TRUE," kid",""))</f>
        <v>outdoor drink  med LoDo</v>
      </c>
      <c r="BF141" s="17" t="str">
        <f>IF(C141="highlands","Highlands",IF(C141="Washington","Washington Park",IF(C141="Downtown","Downtown",IF(C141="city","City Park",IF(C141="Uptown","Uptown",IF(C141="capital","Capital Hill",IF(C141="Ballpark","Ballpark",IF(C141="LoDo","LoDo",IF(C141="ranch","Highlands Ranch",IF(C141="five","Five Points",IF(C141="stapleton","Stapleton",IF(C141="Cherry","Cherry Creek",IF(C141="dtc","DTC",IF(C141="Baker","Baker",IF(C141="Lakewood","Lakewood",IF(C141="Westminster","Westminster",IF(C141="lowery","Lowery",IF(C141="meadows","Park Meadows",IF(C141="larimer","Larimer Square",IF(C141="RiNo","RiNo",IF(C141="aurora","Aurora","")))))))))))))))))))))</f>
        <v>LoDo</v>
      </c>
      <c r="BG141" s="17">
        <v>39.753259999999997</v>
      </c>
      <c r="BH141" s="17">
        <v>-104.993709</v>
      </c>
      <c r="BI141" s="17" t="str">
        <f>CONCATENATE("[",BG141,",",BH141,"],")</f>
        <v>[39.75326,-104.993709],</v>
      </c>
      <c r="BJ141" s="17"/>
      <c r="BK141" s="17" t="str">
        <f>IF(BJ141&gt;0,"&lt;img src=@img/kidicon.png@&gt;","")</f>
        <v/>
      </c>
      <c r="BL141" s="7"/>
    </row>
    <row r="142" spans="2:64" ht="18.75" customHeight="1">
      <c r="B142" s="8" t="s">
        <v>114</v>
      </c>
      <c r="C142" s="8" t="s">
        <v>857</v>
      </c>
      <c r="D142" s="8"/>
      <c r="E142" s="17" t="s">
        <v>1105</v>
      </c>
      <c r="F142" s="8"/>
      <c r="G142" s="17" t="s">
        <v>522</v>
      </c>
      <c r="H142" s="8"/>
      <c r="I142" s="8"/>
      <c r="J142" s="8" t="s">
        <v>445</v>
      </c>
      <c r="K142" s="8" t="s">
        <v>448</v>
      </c>
      <c r="L142" s="8" t="s">
        <v>445</v>
      </c>
      <c r="M142" s="8" t="s">
        <v>448</v>
      </c>
      <c r="N142" s="8" t="s">
        <v>445</v>
      </c>
      <c r="O142" s="8" t="s">
        <v>448</v>
      </c>
      <c r="P142" s="8" t="s">
        <v>445</v>
      </c>
      <c r="Q142" s="8" t="s">
        <v>448</v>
      </c>
      <c r="R142" s="8" t="s">
        <v>445</v>
      </c>
      <c r="S142" s="8" t="s">
        <v>448</v>
      </c>
      <c r="T142" s="8"/>
      <c r="U142" s="8"/>
      <c r="V142" s="8" t="s">
        <v>339</v>
      </c>
      <c r="W142" s="17" t="str">
        <f>IF(H142&gt;0,H142/100,"")</f>
        <v/>
      </c>
      <c r="X142" s="17" t="str">
        <f>IF(I142&gt;0,I142/100,"")</f>
        <v/>
      </c>
      <c r="Y142" s="17">
        <f>IF(J142&gt;0,J142/100,"")</f>
        <v>15</v>
      </c>
      <c r="Z142" s="17">
        <f>IF(K142&gt;0,K142/100,"")</f>
        <v>19</v>
      </c>
      <c r="AA142" s="17">
        <f>IF(L142&gt;0,L142/100,"")</f>
        <v>15</v>
      </c>
      <c r="AB142" s="17">
        <f>IF(M142&gt;0,M142/100,"")</f>
        <v>19</v>
      </c>
      <c r="AC142" s="17">
        <f>IF(N142&gt;0,N142/100,"")</f>
        <v>15</v>
      </c>
      <c r="AD142" s="17">
        <f>IF(O142&gt;0,O142/100,"")</f>
        <v>19</v>
      </c>
      <c r="AE142" s="17">
        <f>IF(P142&gt;0,P142/100,"")</f>
        <v>15</v>
      </c>
      <c r="AF142" s="17">
        <f>IF(Q142&gt;0,Q142/100,"")</f>
        <v>19</v>
      </c>
      <c r="AG142" s="17">
        <f>IF(R142&gt;0,R142/100,"")</f>
        <v>15</v>
      </c>
      <c r="AH142" s="17">
        <f>IF(S142&gt;0,S142/100,"")</f>
        <v>19</v>
      </c>
      <c r="AI142" s="17" t="str">
        <f>IF(T142&gt;0,T142/100,"")</f>
        <v/>
      </c>
      <c r="AJ142" s="17" t="str">
        <f>IF(U142&gt;0,U142/100,"")</f>
        <v/>
      </c>
      <c r="AK142" s="17" t="str">
        <f>IF(H142&gt;0,CONCATENATE(IF(W142&lt;=12,W142,W142-12),IF(OR(W142&lt;12,W142=24),"am","pm"),"-",IF(X142&lt;=12,X142,X142-12),IF(OR(X142&lt;12,X142=24),"am","pm")),"")</f>
        <v/>
      </c>
      <c r="AL142" s="17" t="str">
        <f>IF(J142&gt;0,CONCATENATE(IF(Y142&lt;=12,Y142,Y142-12),IF(OR(Y142&lt;12,Y142=24),"am","pm"),"-",IF(Z142&lt;=12,Z142,Z142-12),IF(OR(Z142&lt;12,Z142=24),"am","pm")),"")</f>
        <v>3pm-7pm</v>
      </c>
      <c r="AM142" s="17" t="str">
        <f>IF(L142&gt;0,CONCATENATE(IF(AA142&lt;=12,AA142,AA142-12),IF(OR(AA142&lt;12,AA142=24),"am","pm"),"-",IF(AB142&lt;=12,AB142,AB142-12),IF(OR(AB142&lt;12,AB142=24),"am","pm")),"")</f>
        <v>3pm-7pm</v>
      </c>
      <c r="AN142" s="17" t="str">
        <f>IF(N142&gt;0,CONCATENATE(IF(AC142&lt;=12,AC142,AC142-12),IF(OR(AC142&lt;12,AC142=24),"am","pm"),"-",IF(AD142&lt;=12,AD142,AD142-12),IF(OR(AD142&lt;12,AD142=24),"am","pm")),"")</f>
        <v>3pm-7pm</v>
      </c>
      <c r="AO142" s="17" t="str">
        <f>IF(P142&gt;0,CONCATENATE(IF(AE142&lt;=12,AE142,AE142-12),IF(OR(AE142&lt;12,AE142=24),"am","pm"),"-",IF(AF142&lt;=12,AF142,AF142-12),IF(OR(AF142&lt;12,AF142=24),"am","pm")),"")</f>
        <v>3pm-7pm</v>
      </c>
      <c r="AP142" s="17" t="str">
        <f>IF(R142&gt;0,CONCATENATE(IF(AG142&lt;=12,AG142,AG142-12),IF(OR(AG142&lt;12,AG142=24),"am","pm"),"-",IF(AH142&lt;=12,AH142,AH142-12),IF(OR(AH142&lt;12,AH142=24),"am","pm")),"")</f>
        <v>3pm-7pm</v>
      </c>
      <c r="AQ142" s="17" t="str">
        <f>IF(T142&gt;0,CONCATENATE(IF(AI142&lt;=12,AI142,AI142-12),IF(OR(AI142&lt;12,AI142=24),"am","pm"),"-",IF(AJ142&lt;=12,AJ142,AJ142-12),IF(OR(AJ142&lt;12,AJ142=24),"am","pm")),"")</f>
        <v/>
      </c>
      <c r="AR142" s="15" t="s">
        <v>713</v>
      </c>
      <c r="AS142" s="8"/>
      <c r="AT142" s="8"/>
      <c r="AU142" s="8"/>
      <c r="AV142" s="11" t="s">
        <v>29</v>
      </c>
      <c r="AW142" s="11" t="s">
        <v>29</v>
      </c>
      <c r="AX142" s="16" t="str">
        <f>CONCATENATE("{
    'name': """,B142,""",
    'area': ","""",C142,""",",
"'hours': {
      'sunday-start':","""",H142,"""",", 'sunday-end':","""",I142,"""",", 'monday-start':","""",J142,"""",", 'monday-end':","""",K142,"""",", 'tuesday-start':","""",L142,"""",", 'tuesday-end':","""",M142,""", 'wednesday-start':","""",N142,""", 'wednesday-end':","""",O142,""", 'thursday-start':","""",P142,""", 'thursday-end':","""",Q142,""", 'friday-start':","""",R142,""", 'friday-end':","""",S142,""", 'saturday-start':","""",T142,""", 'saturday-end':","""",U142,"""","},","  'description': ","""",V142,"""",", 'link':","""",AR142,"""",", 'pricing':","""",E142,"""",",   'phone-number': ","""",F142,"""",", 'address': ","""",G142,"""",", 'other-amenities': [","'",AS142,"','",AT142,"','",AU142,"'","]",", 'has-drink':",AV142,", 'has-food':",AW142,"},")</f>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42" s="17" t="str">
        <f>IF(AS142&gt;0,"&lt;img src=@img/outdoor.png@&gt;","")</f>
        <v/>
      </c>
      <c r="AZ142" s="17" t="str">
        <f>IF(AT142&gt;0,"&lt;img src=@img/pets.png@&gt;","")</f>
        <v/>
      </c>
      <c r="BA142" s="17" t="str">
        <f>IF(AU142="hard","&lt;img src=@img/hard.png@&gt;",IF(AU142="medium","&lt;img src=@img/medium.png@&gt;",IF(AU142="easy","&lt;img src=@img/easy.png@&gt;","")))</f>
        <v/>
      </c>
      <c r="BB142" s="17" t="str">
        <f>IF(AV142="true","&lt;img src=@img/drinkicon.png@&gt;","")</f>
        <v>&lt;img src=@img/drinkicon.png@&gt;</v>
      </c>
      <c r="BC142" s="17" t="str">
        <f>IF(AW142="true","&lt;img src=@img/foodicon.png@&gt;","")</f>
        <v>&lt;img src=@img/foodicon.png@&gt;</v>
      </c>
      <c r="BD142" s="17" t="str">
        <f>CONCATENATE(AY142,AZ142,BA142,BB142,BC142,BK142)</f>
        <v>&lt;img src=@img/drinkicon.png@&gt;&lt;img src=@img/foodicon.png@&gt;</v>
      </c>
      <c r="BE142" s="17" t="str">
        <f>CONCATENATE(IF(AS142&gt;0,"outdoor ",""),IF(AT142&gt;0,"pet ",""),IF(AV142="true","drink ",""),IF(AW142="true","food ",""),AU142," ",E142," ",C142,IF(BJ142=TRUE," kid",""))</f>
        <v>drink food  med ranch</v>
      </c>
      <c r="BF142" s="17" t="str">
        <f>IF(C142="highlands","Highlands",IF(C142="Washington","Washington Park",IF(C142="Downtown","Downtown",IF(C142="city","City Park",IF(C142="Uptown","Uptown",IF(C142="capital","Capital Hill",IF(C142="Ballpark","Ballpark",IF(C142="LoDo","LoDo",IF(C142="ranch","Highlands Ranch",IF(C142="five","Five Points",IF(C142="stapleton","Stapleton",IF(C142="Cherry","Cherry Creek",IF(C142="dtc","DTC",IF(C142="Baker","Baker",IF(C142="Lakewood","Lakewood",IF(C142="Westminster","Westminster",IF(C142="lowery","Lowery",IF(C142="meadows","Park Meadows",IF(C142="larimer","Larimer Square",IF(C142="RiNo","RiNo",IF(C142="aurora","Aurora","")))))))))))))))))))))</f>
        <v>Highlands Ranch</v>
      </c>
      <c r="BG142" s="17">
        <v>39.562533000000002</v>
      </c>
      <c r="BH142" s="17">
        <v>-104.90545400000001</v>
      </c>
      <c r="BI142" s="17" t="str">
        <f>CONCATENATE("[",BG142,",",BH142,"],")</f>
        <v>[39.562533,-104.905454],</v>
      </c>
      <c r="BJ142" s="17"/>
      <c r="BK142" s="17" t="str">
        <f>IF(BJ142&gt;0,"&lt;img src=@img/kidicon.png@&gt;","")</f>
        <v/>
      </c>
      <c r="BL142" s="7"/>
    </row>
    <row r="143" spans="2:64" ht="18.75" customHeight="1">
      <c r="B143" s="8" t="s">
        <v>115</v>
      </c>
      <c r="C143" s="8" t="s">
        <v>385</v>
      </c>
      <c r="D143" s="8"/>
      <c r="E143" s="17" t="s">
        <v>1105</v>
      </c>
      <c r="F143" s="8"/>
      <c r="G143" s="17" t="s">
        <v>523</v>
      </c>
      <c r="H143" s="8"/>
      <c r="I143" s="8"/>
      <c r="J143" s="8" t="s">
        <v>445</v>
      </c>
      <c r="K143" s="8" t="s">
        <v>448</v>
      </c>
      <c r="L143" s="8" t="s">
        <v>445</v>
      </c>
      <c r="M143" s="8" t="s">
        <v>448</v>
      </c>
      <c r="N143" s="8" t="s">
        <v>445</v>
      </c>
      <c r="O143" s="8" t="s">
        <v>448</v>
      </c>
      <c r="P143" s="8" t="s">
        <v>445</v>
      </c>
      <c r="Q143" s="8" t="s">
        <v>448</v>
      </c>
      <c r="R143" s="8" t="s">
        <v>445</v>
      </c>
      <c r="S143" s="8" t="s">
        <v>448</v>
      </c>
      <c r="T143" s="8"/>
      <c r="U143" s="8"/>
      <c r="V143" s="8" t="s">
        <v>340</v>
      </c>
      <c r="W143" s="17" t="str">
        <f>IF(H143&gt;0,H143/100,"")</f>
        <v/>
      </c>
      <c r="X143" s="17" t="str">
        <f>IF(I143&gt;0,I143/100,"")</f>
        <v/>
      </c>
      <c r="Y143" s="17">
        <f>IF(J143&gt;0,J143/100,"")</f>
        <v>15</v>
      </c>
      <c r="Z143" s="17">
        <f>IF(K143&gt;0,K143/100,"")</f>
        <v>19</v>
      </c>
      <c r="AA143" s="17">
        <f>IF(L143&gt;0,L143/100,"")</f>
        <v>15</v>
      </c>
      <c r="AB143" s="17">
        <f>IF(M143&gt;0,M143/100,"")</f>
        <v>19</v>
      </c>
      <c r="AC143" s="17">
        <f>IF(N143&gt;0,N143/100,"")</f>
        <v>15</v>
      </c>
      <c r="AD143" s="17">
        <f>IF(O143&gt;0,O143/100,"")</f>
        <v>19</v>
      </c>
      <c r="AE143" s="17">
        <f>IF(P143&gt;0,P143/100,"")</f>
        <v>15</v>
      </c>
      <c r="AF143" s="17">
        <f>IF(Q143&gt;0,Q143/100,"")</f>
        <v>19</v>
      </c>
      <c r="AG143" s="17">
        <f>IF(R143&gt;0,R143/100,"")</f>
        <v>15</v>
      </c>
      <c r="AH143" s="17">
        <f>IF(S143&gt;0,S143/100,"")</f>
        <v>19</v>
      </c>
      <c r="AI143" s="17" t="str">
        <f>IF(T143&gt;0,T143/100,"")</f>
        <v/>
      </c>
      <c r="AJ143" s="17" t="str">
        <f>IF(U143&gt;0,U143/100,"")</f>
        <v/>
      </c>
      <c r="AK143" s="17" t="str">
        <f>IF(H143&gt;0,CONCATENATE(IF(W143&lt;=12,W143,W143-12),IF(OR(W143&lt;12,W143=24),"am","pm"),"-",IF(X143&lt;=12,X143,X143-12),IF(OR(X143&lt;12,X143=24),"am","pm")),"")</f>
        <v/>
      </c>
      <c r="AL143" s="17" t="str">
        <f>IF(J143&gt;0,CONCATENATE(IF(Y143&lt;=12,Y143,Y143-12),IF(OR(Y143&lt;12,Y143=24),"am","pm"),"-",IF(Z143&lt;=12,Z143,Z143-12),IF(OR(Z143&lt;12,Z143=24),"am","pm")),"")</f>
        <v>3pm-7pm</v>
      </c>
      <c r="AM143" s="17" t="str">
        <f>IF(L143&gt;0,CONCATENATE(IF(AA143&lt;=12,AA143,AA143-12),IF(OR(AA143&lt;12,AA143=24),"am","pm"),"-",IF(AB143&lt;=12,AB143,AB143-12),IF(OR(AB143&lt;12,AB143=24),"am","pm")),"")</f>
        <v>3pm-7pm</v>
      </c>
      <c r="AN143" s="17" t="str">
        <f>IF(N143&gt;0,CONCATENATE(IF(AC143&lt;=12,AC143,AC143-12),IF(OR(AC143&lt;12,AC143=24),"am","pm"),"-",IF(AD143&lt;=12,AD143,AD143-12),IF(OR(AD143&lt;12,AD143=24),"am","pm")),"")</f>
        <v>3pm-7pm</v>
      </c>
      <c r="AO143" s="17" t="str">
        <f>IF(P143&gt;0,CONCATENATE(IF(AE143&lt;=12,AE143,AE143-12),IF(OR(AE143&lt;12,AE143=24),"am","pm"),"-",IF(AF143&lt;=12,AF143,AF143-12),IF(OR(AF143&lt;12,AF143=24),"am","pm")),"")</f>
        <v>3pm-7pm</v>
      </c>
      <c r="AP143" s="17" t="str">
        <f>IF(R143&gt;0,CONCATENATE(IF(AG143&lt;=12,AG143,AG143-12),IF(OR(AG143&lt;12,AG143=24),"am","pm"),"-",IF(AH143&lt;=12,AH143,AH143-12),IF(OR(AH143&lt;12,AH143=24),"am","pm")),"")</f>
        <v>3pm-7pm</v>
      </c>
      <c r="AQ143" s="17" t="str">
        <f>IF(T143&gt;0,CONCATENATE(IF(AI143&lt;=12,AI143,AI143-12),IF(OR(AI143&lt;12,AI143=24),"am","pm"),"-",IF(AJ143&lt;=12,AJ143,AJ143-12),IF(OR(AJ143&lt;12,AJ143=24),"am","pm")),"")</f>
        <v/>
      </c>
      <c r="AR143" s="8" t="s">
        <v>713</v>
      </c>
      <c r="AS143" s="8"/>
      <c r="AT143" s="8"/>
      <c r="AU143" s="8"/>
      <c r="AV143" s="8" t="s">
        <v>29</v>
      </c>
      <c r="AW143" s="8" t="s">
        <v>29</v>
      </c>
      <c r="AX143" s="16" t="str">
        <f>CONCATENATE("{
    'name': """,B143,""",
    'area': ","""",C143,""",",
"'hours': {
      'sunday-start':","""",H143,"""",", 'sunday-end':","""",I143,"""",", 'monday-start':","""",J143,"""",", 'monday-end':","""",K143,"""",", 'tuesday-start':","""",L143,"""",", 'tuesday-end':","""",M143,""", 'wednesday-start':","""",N143,""", 'wednesday-end':","""",O143,""", 'thursday-start':","""",P143,""", 'thursday-end':","""",Q143,""", 'friday-start':","""",R143,""", 'friday-end':","""",S143,""", 'saturday-start':","""",T143,""", 'saturday-end':","""",U143,"""","},","  'description': ","""",V143,"""",", 'link':","""",AR143,"""",", 'pricing':","""",E143,"""",",   'phone-number': ","""",F143,"""",", 'address': ","""",G143,"""",", 'other-amenities': [","'",AS143,"','",AT143,"','",AU143,"'","]",", 'has-drink':",AV143,", 'has-food':",AW143,"},")</f>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43" s="17" t="str">
        <f>IF(AS143&gt;0,"&lt;img src=@img/outdoor.png@&gt;","")</f>
        <v/>
      </c>
      <c r="AZ143" s="17" t="str">
        <f>IF(AT143&gt;0,"&lt;img src=@img/pets.png@&gt;","")</f>
        <v/>
      </c>
      <c r="BA143" s="17" t="str">
        <f>IF(AU143="hard","&lt;img src=@img/hard.png@&gt;",IF(AU143="medium","&lt;img src=@img/medium.png@&gt;",IF(AU143="easy","&lt;img src=@img/easy.png@&gt;","")))</f>
        <v/>
      </c>
      <c r="BB143" s="17" t="str">
        <f>IF(AV143="true","&lt;img src=@img/drinkicon.png@&gt;","")</f>
        <v>&lt;img src=@img/drinkicon.png@&gt;</v>
      </c>
      <c r="BC143" s="17" t="str">
        <f>IF(AW143="true","&lt;img src=@img/foodicon.png@&gt;","")</f>
        <v>&lt;img src=@img/foodicon.png@&gt;</v>
      </c>
      <c r="BD143" s="17" t="str">
        <f>CONCATENATE(AY143,AZ143,BA143,BB143,BC143,BK143)</f>
        <v>&lt;img src=@img/drinkicon.png@&gt;&lt;img src=@img/foodicon.png@&gt;</v>
      </c>
      <c r="BE143" s="17" t="str">
        <f>CONCATENATE(IF(AS143&gt;0,"outdoor ",""),IF(AT143&gt;0,"pet ",""),IF(AV143="true","drink ",""),IF(AW143="true","food ",""),AU143," ",E143," ",C143,IF(BJ143=TRUE," kid",""))</f>
        <v>drink food  med Westminster</v>
      </c>
      <c r="BF143" s="17" t="str">
        <f>IF(C143="highlands","Highlands",IF(C143="Washington","Washington Park",IF(C143="Downtown","Downtown",IF(C143="city","City Park",IF(C143="Uptown","Uptown",IF(C143="capital","Capital Hill",IF(C143="Ballpark","Ballpark",IF(C143="LoDo","LoDo",IF(C143="ranch","Highlands Ranch",IF(C143="five","Five Points",IF(C143="stapleton","Stapleton",IF(C143="Cherry","Cherry Creek",IF(C143="dtc","DTC",IF(C143="Baker","Baker",IF(C143="Lakewood","Lakewood",IF(C143="Westminster","Westminster",IF(C143="lowery","Lowery",IF(C143="meadows","Park Meadows",IF(C143="larimer","Larimer Square",IF(C143="RiNo","RiNo",IF(C143="aurora","Aurora","")))))))))))))))))))))</f>
        <v>Westminster</v>
      </c>
      <c r="BG143" s="17">
        <v>39.886087000000003</v>
      </c>
      <c r="BH143" s="17">
        <v>-105.026976</v>
      </c>
      <c r="BI143" s="17" t="str">
        <f>CONCATENATE("[",BG143,",",BH143,"],")</f>
        <v>[39.886087,-105.026976],</v>
      </c>
      <c r="BJ143" s="17"/>
      <c r="BK143" s="17" t="str">
        <f>IF(BJ143&gt;0,"&lt;img src=@img/kidicon.png@&gt;","")</f>
        <v/>
      </c>
      <c r="BL143" s="7"/>
    </row>
    <row r="144" spans="2:64" ht="18.75" customHeight="1">
      <c r="B144" s="8" t="s">
        <v>116</v>
      </c>
      <c r="C144" s="8" t="s">
        <v>858</v>
      </c>
      <c r="D144" s="8"/>
      <c r="E144" s="17" t="s">
        <v>1105</v>
      </c>
      <c r="F144" s="8"/>
      <c r="G144" s="17" t="s">
        <v>524</v>
      </c>
      <c r="H144" s="8" t="s">
        <v>454</v>
      </c>
      <c r="I144" s="8" t="s">
        <v>449</v>
      </c>
      <c r="J144" s="8"/>
      <c r="K144" s="8"/>
      <c r="L144" s="8" t="s">
        <v>452</v>
      </c>
      <c r="M144" s="8" t="s">
        <v>447</v>
      </c>
      <c r="N144" s="8" t="s">
        <v>452</v>
      </c>
      <c r="O144" s="8" t="s">
        <v>447</v>
      </c>
      <c r="P144" s="8" t="s">
        <v>452</v>
      </c>
      <c r="Q144" s="8" t="s">
        <v>447</v>
      </c>
      <c r="R144" s="8" t="s">
        <v>452</v>
      </c>
      <c r="S144" s="8" t="s">
        <v>447</v>
      </c>
      <c r="T144" s="8" t="s">
        <v>454</v>
      </c>
      <c r="U144" s="8" t="s">
        <v>449</v>
      </c>
      <c r="V144" s="8" t="s">
        <v>341</v>
      </c>
      <c r="W144" s="17">
        <f>IF(H144&gt;0,H144/100,"")</f>
        <v>14.3</v>
      </c>
      <c r="X144" s="17">
        <f>IF(I144&gt;0,I144/100,"")</f>
        <v>17</v>
      </c>
      <c r="Y144" s="17" t="str">
        <f>IF(J144&gt;0,J144/100,"")</f>
        <v/>
      </c>
      <c r="Z144" s="17" t="str">
        <f>IF(K144&gt;0,K144/100,"")</f>
        <v/>
      </c>
      <c r="AA144" s="17">
        <f>IF(L144&gt;0,L144/100,"")</f>
        <v>16</v>
      </c>
      <c r="AB144" s="17">
        <f>IF(M144&gt;0,M144/100,"")</f>
        <v>18</v>
      </c>
      <c r="AC144" s="17">
        <f>IF(N144&gt;0,N144/100,"")</f>
        <v>16</v>
      </c>
      <c r="AD144" s="17">
        <f>IF(O144&gt;0,O144/100,"")</f>
        <v>18</v>
      </c>
      <c r="AE144" s="17">
        <f>IF(P144&gt;0,P144/100,"")</f>
        <v>16</v>
      </c>
      <c r="AF144" s="17">
        <f>IF(Q144&gt;0,Q144/100,"")</f>
        <v>18</v>
      </c>
      <c r="AG144" s="17">
        <f>IF(R144&gt;0,R144/100,"")</f>
        <v>16</v>
      </c>
      <c r="AH144" s="17">
        <f>IF(S144&gt;0,S144/100,"")</f>
        <v>18</v>
      </c>
      <c r="AI144" s="17">
        <f>IF(T144&gt;0,T144/100,"")</f>
        <v>14.3</v>
      </c>
      <c r="AJ144" s="17">
        <f>IF(U144&gt;0,U144/100,"")</f>
        <v>17</v>
      </c>
      <c r="AK144" s="17" t="str">
        <f>IF(H144&gt;0,CONCATENATE(IF(W144&lt;=12,W144,W144-12),IF(OR(W144&lt;12,W144=24),"am","pm"),"-",IF(X144&lt;=12,X144,X144-12),IF(OR(X144&lt;12,X144=24),"am","pm")),"")</f>
        <v>2.3pm-5pm</v>
      </c>
      <c r="AL144" s="17" t="str">
        <f>IF(J144&gt;0,CONCATENATE(IF(Y144&lt;=12,Y144,Y144-12),IF(OR(Y144&lt;12,Y144=24),"am","pm"),"-",IF(Z144&lt;=12,Z144,Z144-12),IF(OR(Z144&lt;12,Z144=24),"am","pm")),"")</f>
        <v/>
      </c>
      <c r="AM144" s="17" t="str">
        <f>IF(L144&gt;0,CONCATENATE(IF(AA144&lt;=12,AA144,AA144-12),IF(OR(AA144&lt;12,AA144=24),"am","pm"),"-",IF(AB144&lt;=12,AB144,AB144-12),IF(OR(AB144&lt;12,AB144=24),"am","pm")),"")</f>
        <v>4pm-6pm</v>
      </c>
      <c r="AN144" s="17" t="str">
        <f>IF(N144&gt;0,CONCATENATE(IF(AC144&lt;=12,AC144,AC144-12),IF(OR(AC144&lt;12,AC144=24),"am","pm"),"-",IF(AD144&lt;=12,AD144,AD144-12),IF(OR(AD144&lt;12,AD144=24),"am","pm")),"")</f>
        <v>4pm-6pm</v>
      </c>
      <c r="AO144" s="17" t="str">
        <f>IF(P144&gt;0,CONCATENATE(IF(AE144&lt;=12,AE144,AE144-12),IF(OR(AE144&lt;12,AE144=24),"am","pm"),"-",IF(AF144&lt;=12,AF144,AF144-12),IF(OR(AF144&lt;12,AF144=24),"am","pm")),"")</f>
        <v>4pm-6pm</v>
      </c>
      <c r="AP144" s="17" t="str">
        <f>IF(R144&gt;0,CONCATENATE(IF(AG144&lt;=12,AG144,AG144-12),IF(OR(AG144&lt;12,AG144=24),"am","pm"),"-",IF(AH144&lt;=12,AH144,AH144-12),IF(OR(AH144&lt;12,AH144=24),"am","pm")),"")</f>
        <v>4pm-6pm</v>
      </c>
      <c r="AQ144" s="17" t="str">
        <f>IF(T144&gt;0,CONCATENATE(IF(AI144&lt;=12,AI144,AI144-12),IF(OR(AI144&lt;12,AI144=24),"am","pm"),"-",IF(AJ144&lt;=12,AJ144,AJ144-12),IF(OR(AJ144&lt;12,AJ144=24),"am","pm")),"")</f>
        <v>2.3pm-5pm</v>
      </c>
      <c r="AR144" s="14" t="s">
        <v>714</v>
      </c>
      <c r="AS144" s="8"/>
      <c r="AT144" s="8"/>
      <c r="AU144" s="8"/>
      <c r="AV144" s="11" t="s">
        <v>29</v>
      </c>
      <c r="AW144" s="11" t="s">
        <v>29</v>
      </c>
      <c r="AX144" s="16" t="str">
        <f>CONCATENATE("{
    'name': """,B144,""",
    'area': ","""",C144,""",",
"'hours': {
      'sunday-start':","""",H144,"""",", 'sunday-end':","""",I144,"""",", 'monday-start':","""",J144,"""",", 'monday-end':","""",K144,"""",", 'tuesday-start':","""",L144,"""",", 'tuesday-end':","""",M144,""", 'wednesday-start':","""",N144,""", 'wednesday-end':","""",O144,""", 'thursday-start':","""",P144,""", 'thursday-end':","""",Q144,""", 'friday-start':","""",R144,""", 'friday-end':","""",S144,""", 'saturday-start':","""",T144,""", 'saturday-end':","""",U144,"""","},","  'description': ","""",V144,"""",", 'link':","""",AR144,"""",", 'pricing':","""",E144,"""",",   'phone-number': ","""",F144,"""",", 'address': ","""",G144,"""",", 'other-amenities': [","'",AS144,"','",AT144,"','",AU144,"'","]",", 'has-drink':",AV144,", 'has-food':",AW144,"},")</f>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4" s="17" t="str">
        <f>IF(AS144&gt;0,"&lt;img src=@img/outdoor.png@&gt;","")</f>
        <v/>
      </c>
      <c r="AZ144" s="17" t="str">
        <f>IF(AT144&gt;0,"&lt;img src=@img/pets.png@&gt;","")</f>
        <v/>
      </c>
      <c r="BA144" s="17" t="str">
        <f>IF(AU144="hard","&lt;img src=@img/hard.png@&gt;",IF(AU144="medium","&lt;img src=@img/medium.png@&gt;",IF(AU144="easy","&lt;img src=@img/easy.png@&gt;","")))</f>
        <v/>
      </c>
      <c r="BB144" s="17" t="str">
        <f>IF(AV144="true","&lt;img src=@img/drinkicon.png@&gt;","")</f>
        <v>&lt;img src=@img/drinkicon.png@&gt;</v>
      </c>
      <c r="BC144" s="17" t="str">
        <f>IF(AW144="true","&lt;img src=@img/foodicon.png@&gt;","")</f>
        <v>&lt;img src=@img/foodicon.png@&gt;</v>
      </c>
      <c r="BD144" s="17" t="str">
        <f>CONCATENATE(AY144,AZ144,BA144,BB144,BC144,BK144)</f>
        <v>&lt;img src=@img/drinkicon.png@&gt;&lt;img src=@img/foodicon.png@&gt;</v>
      </c>
      <c r="BE144" s="17" t="str">
        <f>CONCATENATE(IF(AS144&gt;0,"outdoor ",""),IF(AT144&gt;0,"pet ",""),IF(AV144="true","drink ",""),IF(AW144="true","food ",""),AU144," ",E144," ",C144,IF(BJ144=TRUE," kid",""))</f>
        <v>drink food  med highlands</v>
      </c>
      <c r="BF144" s="17" t="str">
        <f>IF(C144="highlands","Highlands",IF(C144="Washington","Washington Park",IF(C144="Downtown","Downtown",IF(C144="city","City Park",IF(C144="Uptown","Uptown",IF(C144="capital","Capital Hill",IF(C144="Ballpark","Ballpark",IF(C144="LoDo","LoDo",IF(C144="ranch","Highlands Ranch",IF(C144="five","Five Points",IF(C144="stapleton","Stapleton",IF(C144="Cherry","Cherry Creek",IF(C144="dtc","DTC",IF(C144="Baker","Baker",IF(C144="Lakewood","Lakewood",IF(C144="Westminster","Westminster",IF(C144="lowery","Lowery",IF(C144="meadows","Park Meadows",IF(C144="larimer","Larimer Square",IF(C144="RiNo","RiNo",IF(C144="aurora","Aurora","")))))))))))))))))))))</f>
        <v>Highlands</v>
      </c>
      <c r="BG144" s="17">
        <v>39.759230000000002</v>
      </c>
      <c r="BH144" s="17">
        <v>-105.01090600000001</v>
      </c>
      <c r="BI144" s="17" t="str">
        <f>CONCATENATE("[",BG144,",",BH144,"],")</f>
        <v>[39.75923,-105.010906],</v>
      </c>
      <c r="BJ144" s="17"/>
      <c r="BK144" s="17" t="str">
        <f>IF(BJ144&gt;0,"&lt;img src=@img/kidicon.png@&gt;","")</f>
        <v/>
      </c>
      <c r="BL144" s="7"/>
    </row>
    <row r="145" spans="2:64" ht="18.75" customHeight="1">
      <c r="B145" s="17" t="s">
        <v>202</v>
      </c>
      <c r="C145" s="17" t="s">
        <v>860</v>
      </c>
      <c r="D145" s="17"/>
      <c r="E145" s="17" t="s">
        <v>1105</v>
      </c>
      <c r="F145" s="17"/>
      <c r="G145" s="17" t="s">
        <v>609</v>
      </c>
      <c r="H145" s="17"/>
      <c r="I145" s="17"/>
      <c r="J145" s="17" t="s">
        <v>447</v>
      </c>
      <c r="K145" s="17" t="s">
        <v>459</v>
      </c>
      <c r="L145" s="17" t="s">
        <v>447</v>
      </c>
      <c r="M145" s="17" t="s">
        <v>459</v>
      </c>
      <c r="N145" s="17" t="s">
        <v>447</v>
      </c>
      <c r="O145" s="17" t="s">
        <v>459</v>
      </c>
      <c r="P145" s="17" t="s">
        <v>447</v>
      </c>
      <c r="Q145" s="17" t="s">
        <v>459</v>
      </c>
      <c r="R145" s="17" t="s">
        <v>447</v>
      </c>
      <c r="S145" s="17" t="s">
        <v>459</v>
      </c>
      <c r="T145" s="17"/>
      <c r="U145" s="17"/>
      <c r="V145" s="8" t="s">
        <v>317</v>
      </c>
      <c r="W145" s="17" t="str">
        <f>IF(H145&gt;0,H145/100,"")</f>
        <v/>
      </c>
      <c r="X145" s="17" t="str">
        <f>IF(I145&gt;0,I145/100,"")</f>
        <v/>
      </c>
      <c r="Y145" s="17">
        <f>IF(J145&gt;0,J145/100,"")</f>
        <v>18</v>
      </c>
      <c r="Z145" s="17">
        <f>IF(K145&gt;0,K145/100,"")</f>
        <v>20</v>
      </c>
      <c r="AA145" s="17">
        <f>IF(L145&gt;0,L145/100,"")</f>
        <v>18</v>
      </c>
      <c r="AB145" s="17">
        <f>IF(M145&gt;0,M145/100,"")</f>
        <v>20</v>
      </c>
      <c r="AC145" s="17">
        <f>IF(N145&gt;0,N145/100,"")</f>
        <v>18</v>
      </c>
      <c r="AD145" s="17">
        <f>IF(O145&gt;0,O145/100,"")</f>
        <v>20</v>
      </c>
      <c r="AE145" s="17">
        <f>IF(P145&gt;0,P145/100,"")</f>
        <v>18</v>
      </c>
      <c r="AF145" s="17">
        <f>IF(Q145&gt;0,Q145/100,"")</f>
        <v>20</v>
      </c>
      <c r="AG145" s="17">
        <f>IF(R145&gt;0,R145/100,"")</f>
        <v>18</v>
      </c>
      <c r="AH145" s="17">
        <f>IF(S145&gt;0,S145/100,"")</f>
        <v>20</v>
      </c>
      <c r="AI145" s="17" t="str">
        <f>IF(T145&gt;0,T145/100,"")</f>
        <v/>
      </c>
      <c r="AJ145" s="17" t="str">
        <f>IF(U145&gt;0,U145/100,"")</f>
        <v/>
      </c>
      <c r="AK145" s="17" t="str">
        <f>IF(H145&gt;0,CONCATENATE(IF(W145&lt;=12,W145,W145-12),IF(OR(W145&lt;12,W145=24),"am","pm"),"-",IF(X145&lt;=12,X145,X145-12),IF(OR(X145&lt;12,X145=24),"am","pm")),"")</f>
        <v/>
      </c>
      <c r="AL145" s="17" t="str">
        <f>IF(J145&gt;0,CONCATENATE(IF(Y145&lt;=12,Y145,Y145-12),IF(OR(Y145&lt;12,Y145=24),"am","pm"),"-",IF(Z145&lt;=12,Z145,Z145-12),IF(OR(Z145&lt;12,Z145=24),"am","pm")),"")</f>
        <v>6pm-8pm</v>
      </c>
      <c r="AM145" s="17" t="str">
        <f>IF(L145&gt;0,CONCATENATE(IF(AA145&lt;=12,AA145,AA145-12),IF(OR(AA145&lt;12,AA145=24),"am","pm"),"-",IF(AB145&lt;=12,AB145,AB145-12),IF(OR(AB145&lt;12,AB145=24),"am","pm")),"")</f>
        <v>6pm-8pm</v>
      </c>
      <c r="AN145" s="17" t="str">
        <f>IF(N145&gt;0,CONCATENATE(IF(AC145&lt;=12,AC145,AC145-12),IF(OR(AC145&lt;12,AC145=24),"am","pm"),"-",IF(AD145&lt;=12,AD145,AD145-12),IF(OR(AD145&lt;12,AD145=24),"am","pm")),"")</f>
        <v>6pm-8pm</v>
      </c>
      <c r="AO145" s="17" t="str">
        <f>IF(P145&gt;0,CONCATENATE(IF(AE145&lt;=12,AE145,AE145-12),IF(OR(AE145&lt;12,AE145=24),"am","pm"),"-",IF(AF145&lt;=12,AF145,AF145-12),IF(OR(AF145&lt;12,AF145=24),"am","pm")),"")</f>
        <v>6pm-8pm</v>
      </c>
      <c r="AP145" s="17" t="str">
        <f>IF(R145&gt;0,CONCATENATE(IF(AG145&lt;=12,AG145,AG145-12),IF(OR(AG145&lt;12,AG145=24),"am","pm"),"-",IF(AH145&lt;=12,AH145,AH145-12),IF(OR(AH145&lt;12,AH145=24),"am","pm")),"")</f>
        <v>6pm-8pm</v>
      </c>
      <c r="AQ145" s="17" t="str">
        <f>IF(T145&gt;0,CONCATENATE(IF(AI145&lt;=12,AI145,AI145-12),IF(OR(AI145&lt;12,AI145=24),"am","pm"),"-",IF(AJ145&lt;=12,AJ145,AJ145-12),IF(OR(AJ145&lt;12,AJ145=24),"am","pm")),"")</f>
        <v/>
      </c>
      <c r="AR145" s="17" t="s">
        <v>796</v>
      </c>
      <c r="AS145" s="17" t="s">
        <v>442</v>
      </c>
      <c r="AT145" s="17"/>
      <c r="AU145" s="17"/>
      <c r="AV145" s="4" t="s">
        <v>29</v>
      </c>
      <c r="AW145" s="4" t="s">
        <v>29</v>
      </c>
      <c r="AX145" s="16" t="str">
        <f>CONCATENATE("{
    'name': """,B145,""",
    'area': ","""",C145,""",",
"'hours': {
      'sunday-start':","""",H145,"""",", 'sunday-end':","""",I145,"""",", 'monday-start':","""",J145,"""",", 'monday-end':","""",K145,"""",", 'tuesday-start':","""",L145,"""",", 'tuesday-end':","""",M145,""", 'wednesday-start':","""",N145,""", 'wednesday-end':","""",O145,""", 'thursday-start':","""",P145,""", 'thursday-end':","""",Q145,""", 'friday-start':","""",R145,""", 'friday-end':","""",S145,""", 'saturday-start':","""",T145,""", 'saturday-end':","""",U145,"""","},","  'description': ","""",V145,"""",", 'link':","""",AR145,"""",", 'pricing':","""",E145,"""",",   'phone-number': ","""",F145,"""",", 'address': ","""",G145,"""",", 'other-amenities': [","'",AS145,"','",AT145,"','",AU145,"'","]",", 'has-drink':",AV145,", 'has-food':",AW145,"},")</f>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5" s="17" t="str">
        <f>IF(AS145&gt;0,"&lt;img src=@img/outdoor.png@&gt;","")</f>
        <v>&lt;img src=@img/outdoor.png@&gt;</v>
      </c>
      <c r="AZ145" s="17" t="str">
        <f>IF(AT145&gt;0,"&lt;img src=@img/pets.png@&gt;","")</f>
        <v/>
      </c>
      <c r="BA145" s="17" t="str">
        <f>IF(AU145="hard","&lt;img src=@img/hard.png@&gt;",IF(AU145="medium","&lt;img src=@img/medium.png@&gt;",IF(AU145="easy","&lt;img src=@img/easy.png@&gt;","")))</f>
        <v/>
      </c>
      <c r="BB145" s="17" t="str">
        <f>IF(AV145="true","&lt;img src=@img/drinkicon.png@&gt;","")</f>
        <v>&lt;img src=@img/drinkicon.png@&gt;</v>
      </c>
      <c r="BC145" s="17" t="str">
        <f>IF(AW145="true","&lt;img src=@img/foodicon.png@&gt;","")</f>
        <v>&lt;img src=@img/foodicon.png@&gt;</v>
      </c>
      <c r="BD145" s="17" t="str">
        <f>CONCATENATE(AY145,AZ145,BA145,BB145,BC145,BK145)</f>
        <v>&lt;img src=@img/outdoor.png@&gt;&lt;img src=@img/drinkicon.png@&gt;&lt;img src=@img/foodicon.png@&gt;</v>
      </c>
      <c r="BE145" s="17" t="str">
        <f>CONCATENATE(IF(AS145&gt;0,"outdoor ",""),IF(AT145&gt;0,"pet ",""),IF(AV145="true","drink ",""),IF(AW145="true","food ",""),AU145," ",E145," ",C145,IF(BJ145=TRUE," kid",""))</f>
        <v>outdoor drink food  med dtc</v>
      </c>
      <c r="BF145" s="17" t="str">
        <f>IF(C145="highlands","Highlands",IF(C145="Washington","Washington Park",IF(C145="Downtown","Downtown",IF(C145="city","City Park",IF(C145="Uptown","Uptown",IF(C145="capital","Capital Hill",IF(C145="Ballpark","Ballpark",IF(C145="LoDo","LoDo",IF(C145="ranch","Highlands Ranch",IF(C145="five","Five Points",IF(C145="stapleton","Stapleton",IF(C145="Cherry","Cherry Creek",IF(C145="dtc","DTC",IF(C145="Baker","Baker",IF(C145="Lakewood","Lakewood",IF(C145="Westminster","Westminster",IF(C145="lowery","Lowery",IF(C145="meadows","Park Meadows",IF(C145="larimer","Larimer Square",IF(C145="RiNo","RiNo",IF(C145="aurora","Aurora","")))))))))))))))))))))</f>
        <v>DTC</v>
      </c>
      <c r="BG145" s="17">
        <v>39.624664000000003</v>
      </c>
      <c r="BH145" s="17">
        <v>-104.907248</v>
      </c>
      <c r="BI145" s="17" t="str">
        <f>CONCATENATE("[",BG145,",",BH145,"],")</f>
        <v>[39.624664,-104.907248],</v>
      </c>
      <c r="BJ145" s="17"/>
      <c r="BK145" s="17" t="str">
        <f>IF(BJ145&gt;0,"&lt;img src=@img/kidicon.png@&gt;","")</f>
        <v/>
      </c>
      <c r="BL145" s="7"/>
    </row>
    <row r="146" spans="2:64" ht="18.75" customHeight="1">
      <c r="B146" s="17" t="s">
        <v>203</v>
      </c>
      <c r="C146" s="17" t="s">
        <v>655</v>
      </c>
      <c r="D146" s="17"/>
      <c r="E146" s="17" t="s">
        <v>1107</v>
      </c>
      <c r="F146" s="17"/>
      <c r="G146" s="17" t="s">
        <v>610</v>
      </c>
      <c r="H146" s="17"/>
      <c r="I146" s="17"/>
      <c r="J146" s="17" t="s">
        <v>451</v>
      </c>
      <c r="K146" s="17" t="s">
        <v>447</v>
      </c>
      <c r="L146" s="17" t="s">
        <v>451</v>
      </c>
      <c r="M146" s="17" t="s">
        <v>447</v>
      </c>
      <c r="N146" s="17" t="s">
        <v>451</v>
      </c>
      <c r="O146" s="17" t="s">
        <v>447</v>
      </c>
      <c r="P146" s="17" t="s">
        <v>451</v>
      </c>
      <c r="Q146" s="17" t="s">
        <v>447</v>
      </c>
      <c r="R146" s="17" t="s">
        <v>451</v>
      </c>
      <c r="S146" s="17" t="s">
        <v>447</v>
      </c>
      <c r="T146" s="17"/>
      <c r="U146" s="17"/>
      <c r="V146" s="8" t="s">
        <v>337</v>
      </c>
      <c r="W146" s="17" t="str">
        <f>IF(H146&gt;0,H146/100,"")</f>
        <v/>
      </c>
      <c r="X146" s="17" t="str">
        <f>IF(I146&gt;0,I146/100,"")</f>
        <v/>
      </c>
      <c r="Y146" s="17">
        <f>IF(J146&gt;0,J146/100,"")</f>
        <v>11</v>
      </c>
      <c r="Z146" s="17">
        <f>IF(K146&gt;0,K146/100,"")</f>
        <v>18</v>
      </c>
      <c r="AA146" s="17">
        <f>IF(L146&gt;0,L146/100,"")</f>
        <v>11</v>
      </c>
      <c r="AB146" s="17">
        <f>IF(M146&gt;0,M146/100,"")</f>
        <v>18</v>
      </c>
      <c r="AC146" s="17">
        <f>IF(N146&gt;0,N146/100,"")</f>
        <v>11</v>
      </c>
      <c r="AD146" s="17">
        <f>IF(O146&gt;0,O146/100,"")</f>
        <v>18</v>
      </c>
      <c r="AE146" s="17">
        <f>IF(P146&gt;0,P146/100,"")</f>
        <v>11</v>
      </c>
      <c r="AF146" s="17">
        <f>IF(Q146&gt;0,Q146/100,"")</f>
        <v>18</v>
      </c>
      <c r="AG146" s="17">
        <f>IF(R146&gt;0,R146/100,"")</f>
        <v>11</v>
      </c>
      <c r="AH146" s="17">
        <f>IF(S146&gt;0,S146/100,"")</f>
        <v>18</v>
      </c>
      <c r="AI146" s="17" t="str">
        <f>IF(T146&gt;0,T146/100,"")</f>
        <v/>
      </c>
      <c r="AJ146" s="17" t="str">
        <f>IF(U146&gt;0,U146/100,"")</f>
        <v/>
      </c>
      <c r="AK146" s="17" t="str">
        <f>IF(H146&gt;0,CONCATENATE(IF(W146&lt;=12,W146,W146-12),IF(OR(W146&lt;12,W146=24),"am","pm"),"-",IF(X146&lt;=12,X146,X146-12),IF(OR(X146&lt;12,X146=24),"am","pm")),"")</f>
        <v/>
      </c>
      <c r="AL146" s="17" t="str">
        <f>IF(J146&gt;0,CONCATENATE(IF(Y146&lt;=12,Y146,Y146-12),IF(OR(Y146&lt;12,Y146=24),"am","pm"),"-",IF(Z146&lt;=12,Z146,Z146-12),IF(OR(Z146&lt;12,Z146=24),"am","pm")),"")</f>
        <v>11am-6pm</v>
      </c>
      <c r="AM146" s="17" t="str">
        <f>IF(L146&gt;0,CONCATENATE(IF(AA146&lt;=12,AA146,AA146-12),IF(OR(AA146&lt;12,AA146=24),"am","pm"),"-",IF(AB146&lt;=12,AB146,AB146-12),IF(OR(AB146&lt;12,AB146=24),"am","pm")),"")</f>
        <v>11am-6pm</v>
      </c>
      <c r="AN146" s="17" t="str">
        <f>IF(N146&gt;0,CONCATENATE(IF(AC146&lt;=12,AC146,AC146-12),IF(OR(AC146&lt;12,AC146=24),"am","pm"),"-",IF(AD146&lt;=12,AD146,AD146-12),IF(OR(AD146&lt;12,AD146=24),"am","pm")),"")</f>
        <v>11am-6pm</v>
      </c>
      <c r="AO146" s="17" t="str">
        <f>IF(P146&gt;0,CONCATENATE(IF(AE146&lt;=12,AE146,AE146-12),IF(OR(AE146&lt;12,AE146=24),"am","pm"),"-",IF(AF146&lt;=12,AF146,AF146-12),IF(OR(AF146&lt;12,AF146=24),"am","pm")),"")</f>
        <v>11am-6pm</v>
      </c>
      <c r="AP146" s="17" t="str">
        <f>IF(R146&gt;0,CONCATENATE(IF(AG146&lt;=12,AG146,AG146-12),IF(OR(AG146&lt;12,AG146=24),"am","pm"),"-",IF(AH146&lt;=12,AH146,AH146-12),IF(OR(AH146&lt;12,AH146=24),"am","pm")),"")</f>
        <v>11am-6pm</v>
      </c>
      <c r="AQ146" s="17" t="str">
        <f>IF(T146&gt;0,CONCATENATE(IF(AI146&lt;=12,AI146,AI146-12),IF(OR(AI146&lt;12,AI146=24),"am","pm"),"-",IF(AJ146&lt;=12,AJ146,AJ146-12),IF(OR(AJ146&lt;12,AJ146=24),"am","pm")),"")</f>
        <v/>
      </c>
      <c r="AR146" s="1" t="s">
        <v>797</v>
      </c>
      <c r="AS146" s="17"/>
      <c r="AT146" s="17"/>
      <c r="AU146" s="17"/>
      <c r="AV146" s="4" t="s">
        <v>29</v>
      </c>
      <c r="AW146" s="4" t="s">
        <v>30</v>
      </c>
      <c r="AX146" s="16" t="str">
        <f>CONCATENATE("{
    'name': """,B146,""",
    'area': ","""",C146,""",",
"'hours': {
      'sunday-start':","""",H146,"""",", 'sunday-end':","""",I146,"""",", 'monday-start':","""",J146,"""",", 'monday-end':","""",K146,"""",", 'tuesday-start':","""",L146,"""",", 'tuesday-end':","""",M146,""", 'wednesday-start':","""",N146,""", 'wednesday-end':","""",O146,""", 'thursday-start':","""",P146,""", 'thursday-end':","""",Q146,""", 'friday-start':","""",R146,""", 'friday-end':","""",S146,""", 'saturday-start':","""",T146,""", 'saturday-end':","""",U146,"""","},","  'description': ","""",V146,"""",", 'link':","""",AR146,"""",", 'pricing':","""",E146,"""",",   'phone-number': ","""",F146,"""",", 'address': ","""",G146,"""",", 'other-amenities': [","'",AS146,"','",AT146,"','",AU146,"'","]",", 'has-drink':",AV146,", 'has-food':",AW146,"},")</f>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6" s="17" t="str">
        <f>IF(AS146&gt;0,"&lt;img src=@img/outdoor.png@&gt;","")</f>
        <v/>
      </c>
      <c r="AZ146" s="17" t="str">
        <f>IF(AT146&gt;0,"&lt;img src=@img/pets.png@&gt;","")</f>
        <v/>
      </c>
      <c r="BA146" s="17" t="str">
        <f>IF(AU146="hard","&lt;img src=@img/hard.png@&gt;",IF(AU146="medium","&lt;img src=@img/medium.png@&gt;",IF(AU146="easy","&lt;img src=@img/easy.png@&gt;","")))</f>
        <v/>
      </c>
      <c r="BB146" s="17" t="str">
        <f>IF(AV146="true","&lt;img src=@img/drinkicon.png@&gt;","")</f>
        <v>&lt;img src=@img/drinkicon.png@&gt;</v>
      </c>
      <c r="BC146" s="17" t="str">
        <f>IF(AW146="true","&lt;img src=@img/foodicon.png@&gt;","")</f>
        <v/>
      </c>
      <c r="BD146" s="17" t="str">
        <f>CONCATENATE(AY146,AZ146,BA146,BB146,BC146,BK146)</f>
        <v>&lt;img src=@img/drinkicon.png@&gt;</v>
      </c>
      <c r="BE146" s="17" t="str">
        <f>CONCATENATE(IF(AS146&gt;0,"outdoor ",""),IF(AT146&gt;0,"pet ",""),IF(AV146="true","drink ",""),IF(AW146="true","food ",""),AU146," ",E146," ",C146,IF(BJ146=TRUE," kid",""))</f>
        <v>drink  low city</v>
      </c>
      <c r="BF146" s="17" t="str">
        <f>IF(C146="highlands","Highlands",IF(C146="Washington","Washington Park",IF(C146="Downtown","Downtown",IF(C146="city","City Park",IF(C146="Uptown","Uptown",IF(C146="capital","Capital Hill",IF(C146="Ballpark","Ballpark",IF(C146="LoDo","LoDo",IF(C146="ranch","Highlands Ranch",IF(C146="five","Five Points",IF(C146="stapleton","Stapleton",IF(C146="Cherry","Cherry Creek",IF(C146="dtc","DTC",IF(C146="Baker","Baker",IF(C146="Lakewood","Lakewood",IF(C146="Westminster","Westminster",IF(C146="lowery","Lowery",IF(C146="meadows","Park Meadows",IF(C146="larimer","Larimer Square",IF(C146="RiNo","RiNo",IF(C146="aurora","Aurora","")))))))))))))))))))))</f>
        <v>City Park</v>
      </c>
      <c r="BG146" s="17">
        <v>39.739994000000003</v>
      </c>
      <c r="BH146" s="17">
        <v>-104.94472500000001</v>
      </c>
      <c r="BI146" s="17" t="str">
        <f>CONCATENATE("[",BG146,",",BH146,"],")</f>
        <v>[39.739994,-104.944725],</v>
      </c>
      <c r="BJ146" s="17"/>
      <c r="BK146" s="17" t="str">
        <f>IF(BJ146&gt;0,"&lt;img src=@img/kidicon.png@&gt;","")</f>
        <v/>
      </c>
      <c r="BL146" s="7"/>
    </row>
    <row r="147" spans="2:64" ht="18.75" customHeight="1">
      <c r="B147" s="17" t="s">
        <v>117</v>
      </c>
      <c r="C147" s="17" t="s">
        <v>858</v>
      </c>
      <c r="D147" s="17"/>
      <c r="E147" s="17" t="s">
        <v>1105</v>
      </c>
      <c r="F147" s="17"/>
      <c r="G147" s="17" t="s">
        <v>525</v>
      </c>
      <c r="H147" s="17" t="s">
        <v>454</v>
      </c>
      <c r="I147" s="17" t="s">
        <v>449</v>
      </c>
      <c r="J147" s="17" t="s">
        <v>449</v>
      </c>
      <c r="K147" s="17" t="s">
        <v>446</v>
      </c>
      <c r="L147" s="17" t="s">
        <v>449</v>
      </c>
      <c r="M147" s="17" t="s">
        <v>446</v>
      </c>
      <c r="N147" s="17" t="s">
        <v>449</v>
      </c>
      <c r="O147" s="17" t="s">
        <v>446</v>
      </c>
      <c r="P147" s="17" t="s">
        <v>449</v>
      </c>
      <c r="Q147" s="17" t="s">
        <v>446</v>
      </c>
      <c r="R147" s="17" t="s">
        <v>449</v>
      </c>
      <c r="S147" s="17" t="s">
        <v>446</v>
      </c>
      <c r="T147" s="17" t="s">
        <v>460</v>
      </c>
      <c r="U147" s="17" t="s">
        <v>449</v>
      </c>
      <c r="V147" s="17" t="s">
        <v>342</v>
      </c>
      <c r="W147" s="17">
        <f>IF(H147&gt;0,H147/100,"")</f>
        <v>14.3</v>
      </c>
      <c r="X147" s="17">
        <f>IF(I147&gt;0,I147/100,"")</f>
        <v>17</v>
      </c>
      <c r="Y147" s="17">
        <f>IF(J147&gt;0,J147/100,"")</f>
        <v>17</v>
      </c>
      <c r="Z147" s="17">
        <f>IF(K147&gt;0,K147/100,"")</f>
        <v>18.3</v>
      </c>
      <c r="AA147" s="17">
        <f>IF(L147&gt;0,L147/100,"")</f>
        <v>17</v>
      </c>
      <c r="AB147" s="17">
        <f>IF(M147&gt;0,M147/100,"")</f>
        <v>18.3</v>
      </c>
      <c r="AC147" s="17">
        <f>IF(N147&gt;0,N147/100,"")</f>
        <v>17</v>
      </c>
      <c r="AD147" s="17">
        <f>IF(O147&gt;0,O147/100,"")</f>
        <v>18.3</v>
      </c>
      <c r="AE147" s="17">
        <f>IF(P147&gt;0,P147/100,"")</f>
        <v>17</v>
      </c>
      <c r="AF147" s="17">
        <f>IF(Q147&gt;0,Q147/100,"")</f>
        <v>18.3</v>
      </c>
      <c r="AG147" s="17">
        <f>IF(R147&gt;0,R147/100,"")</f>
        <v>17</v>
      </c>
      <c r="AH147" s="17">
        <f>IF(S147&gt;0,S147/100,"")</f>
        <v>18.3</v>
      </c>
      <c r="AI147" s="17">
        <f>IF(T147&gt;0,T147/100,"")</f>
        <v>10.3</v>
      </c>
      <c r="AJ147" s="17">
        <f>IF(U147&gt;0,U147/100,"")</f>
        <v>17</v>
      </c>
      <c r="AK147" s="17" t="str">
        <f>IF(H147&gt;0,CONCATENATE(IF(W147&lt;=12,W147,W147-12),IF(OR(W147&lt;12,W147=24),"am","pm"),"-",IF(X147&lt;=12,X147,X147-12),IF(OR(X147&lt;12,X147=24),"am","pm")),"")</f>
        <v>2.3pm-5pm</v>
      </c>
      <c r="AL147" s="17" t="str">
        <f>IF(J147&gt;0,CONCATENATE(IF(Y147&lt;=12,Y147,Y147-12),IF(OR(Y147&lt;12,Y147=24),"am","pm"),"-",IF(Z147&lt;=12,Z147,Z147-12),IF(OR(Z147&lt;12,Z147=24),"am","pm")),"")</f>
        <v>5pm-6.3pm</v>
      </c>
      <c r="AM147" s="17" t="str">
        <f>IF(L147&gt;0,CONCATENATE(IF(AA147&lt;=12,AA147,AA147-12),IF(OR(AA147&lt;12,AA147=24),"am","pm"),"-",IF(AB147&lt;=12,AB147,AB147-12),IF(OR(AB147&lt;12,AB147=24),"am","pm")),"")</f>
        <v>5pm-6.3pm</v>
      </c>
      <c r="AN147" s="17" t="str">
        <f>IF(N147&gt;0,CONCATENATE(IF(AC147&lt;=12,AC147,AC147-12),IF(OR(AC147&lt;12,AC147=24),"am","pm"),"-",IF(AD147&lt;=12,AD147,AD147-12),IF(OR(AD147&lt;12,AD147=24),"am","pm")),"")</f>
        <v>5pm-6.3pm</v>
      </c>
      <c r="AO147" s="17" t="str">
        <f>IF(P147&gt;0,CONCATENATE(IF(AE147&lt;=12,AE147,AE147-12),IF(OR(AE147&lt;12,AE147=24),"am","pm"),"-",IF(AF147&lt;=12,AF147,AF147-12),IF(OR(AF147&lt;12,AF147=24),"am","pm")),"")</f>
        <v>5pm-6.3pm</v>
      </c>
      <c r="AP147" s="17" t="str">
        <f>IF(R147&gt;0,CONCATENATE(IF(AG147&lt;=12,AG147,AG147-12),IF(OR(AG147&lt;12,AG147=24),"am","pm"),"-",IF(AH147&lt;=12,AH147,AH147-12),IF(OR(AH147&lt;12,AH147=24),"am","pm")),"")</f>
        <v>5pm-6.3pm</v>
      </c>
      <c r="AQ147" s="17" t="str">
        <f>IF(T147&gt;0,CONCATENATE(IF(AI147&lt;=12,AI147,AI147-12),IF(OR(AI147&lt;12,AI147=24),"am","pm"),"-",IF(AJ147&lt;=12,AJ147,AJ147-12),IF(OR(AJ147&lt;12,AJ147=24),"am","pm")),"")</f>
        <v>10.3am-5pm</v>
      </c>
      <c r="AR147" s="18" t="s">
        <v>715</v>
      </c>
      <c r="AS147" s="17"/>
      <c r="AT147" s="17"/>
      <c r="AU147" s="17"/>
      <c r="AV147" s="17" t="s">
        <v>29</v>
      </c>
      <c r="AW147" s="17" t="s">
        <v>30</v>
      </c>
      <c r="AX147" s="16" t="str">
        <f>CONCATENATE("{
    'name': """,B147,""",
    'area': ","""",C147,""",",
"'hours': {
      'sunday-start':","""",H147,"""",", 'sunday-end':","""",I147,"""",", 'monday-start':","""",J147,"""",", 'monday-end':","""",K147,"""",", 'tuesday-start':","""",L147,"""",", 'tuesday-end':","""",M147,""", 'wednesday-start':","""",N147,""", 'wednesday-end':","""",O147,""", 'thursday-start':","""",P147,""", 'thursday-end':","""",Q147,""", 'friday-start':","""",R147,""", 'friday-end':","""",S147,""", 'saturday-start':","""",T147,""", 'saturday-end':","""",U147,"""","},","  'description': ","""",V147,"""",", 'link':","""",AR147,"""",", 'pricing':","""",E147,"""",",   'phone-number': ","""",F147,"""",", 'address': ","""",G147,"""",", 'other-amenities': [","'",AS147,"','",AT147,"','",AU147,"'","]",", 'has-drink':",AV147,", 'has-food':",AW147,"},")</f>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7" s="17" t="str">
        <f>IF(AS147&gt;0,"&lt;img src=@img/outdoor.png@&gt;","")</f>
        <v/>
      </c>
      <c r="AZ147" s="17" t="str">
        <f>IF(AT147&gt;0,"&lt;img src=@img/pets.png@&gt;","")</f>
        <v/>
      </c>
      <c r="BA147" s="17" t="str">
        <f>IF(AU147="hard","&lt;img src=@img/hard.png@&gt;",IF(AU147="medium","&lt;img src=@img/medium.png@&gt;",IF(AU147="easy","&lt;img src=@img/easy.png@&gt;","")))</f>
        <v/>
      </c>
      <c r="BB147" s="17" t="str">
        <f>IF(AV147="true","&lt;img src=@img/drinkicon.png@&gt;","")</f>
        <v>&lt;img src=@img/drinkicon.png@&gt;</v>
      </c>
      <c r="BC147" s="17" t="str">
        <f>IF(AW147="true","&lt;img src=@img/foodicon.png@&gt;","")</f>
        <v/>
      </c>
      <c r="BD147" s="17" t="str">
        <f>CONCATENATE(AY147,AZ147,BA147,BB147,BC147,BK147)</f>
        <v>&lt;img src=@img/drinkicon.png@&gt;</v>
      </c>
      <c r="BE147" s="17" t="str">
        <f>CONCATENATE(IF(AS147&gt;0,"outdoor ",""),IF(AT147&gt;0,"pet ",""),IF(AV147="true","drink ",""),IF(AW147="true","food ",""),AU147," ",E147," ",C147,IF(BJ147=TRUE," kid",""))</f>
        <v>drink  med highlands</v>
      </c>
      <c r="BF147" s="17" t="str">
        <f>IF(C147="highlands","Highlands",IF(C147="Washington","Washington Park",IF(C147="Downtown","Downtown",IF(C147="city","City Park",IF(C147="Uptown","Uptown",IF(C147="capital","Capital Hill",IF(C147="Ballpark","Ballpark",IF(C147="LoDo","LoDo",IF(C147="ranch","Highlands Ranch",IF(C147="five","Five Points",IF(C147="stapleton","Stapleton",IF(C147="Cherry","Cherry Creek",IF(C147="dtc","DTC",IF(C147="Baker","Baker",IF(C147="Lakewood","Lakewood",IF(C147="Westminster","Westminster",IF(C147="lowery","Lowery",IF(C147="meadows","Park Meadows",IF(C147="larimer","Larimer Square",IF(C147="RiNo","RiNo",IF(C147="aurora","Aurora","")))))))))))))))))))))</f>
        <v>Highlands</v>
      </c>
      <c r="BG147" s="17">
        <v>39.759247000000002</v>
      </c>
      <c r="BH147" s="17">
        <v>-105.010822</v>
      </c>
      <c r="BI147" s="17" t="str">
        <f>CONCATENATE("[",BG147,",",BH147,"],")</f>
        <v>[39.759247,-105.010822],</v>
      </c>
      <c r="BJ147" s="17"/>
      <c r="BK147" s="17" t="str">
        <f>IF(BJ147&gt;0,"&lt;img src=@img/kidicon.png@&gt;","")</f>
        <v/>
      </c>
      <c r="BL147" s="7"/>
    </row>
    <row r="148" spans="2:64" ht="18.75" customHeight="1">
      <c r="B148" s="17" t="s">
        <v>1014</v>
      </c>
      <c r="C148" s="17" t="s">
        <v>864</v>
      </c>
      <c r="D148" s="17"/>
      <c r="E148" s="17" t="s">
        <v>1105</v>
      </c>
      <c r="F148" s="17"/>
      <c r="G148" s="16" t="s">
        <v>899</v>
      </c>
      <c r="H148" s="17"/>
      <c r="I148" s="17"/>
      <c r="J148" s="17">
        <v>1500</v>
      </c>
      <c r="K148" s="17">
        <v>1800</v>
      </c>
      <c r="L148" s="17">
        <v>1500</v>
      </c>
      <c r="M148" s="17">
        <v>1800</v>
      </c>
      <c r="N148" s="17">
        <v>1500</v>
      </c>
      <c r="O148" s="17">
        <v>1800</v>
      </c>
      <c r="P148" s="17">
        <v>1500</v>
      </c>
      <c r="Q148" s="17">
        <v>1800</v>
      </c>
      <c r="R148" s="17">
        <v>1500</v>
      </c>
      <c r="S148" s="17">
        <v>1800</v>
      </c>
      <c r="T148" s="17"/>
      <c r="U148" s="17"/>
      <c r="V148" s="8" t="s">
        <v>1015</v>
      </c>
      <c r="W148" s="17" t="str">
        <f>IF(H148&gt;0,H148/100,"")</f>
        <v/>
      </c>
      <c r="X148" s="17" t="str">
        <f>IF(I148&gt;0,I148/100,"")</f>
        <v/>
      </c>
      <c r="Y148" s="17">
        <f>IF(J148&gt;0,J148/100,"")</f>
        <v>15</v>
      </c>
      <c r="Z148" s="17">
        <f>IF(K148&gt;0,K148/100,"")</f>
        <v>18</v>
      </c>
      <c r="AA148" s="17">
        <f>IF(L148&gt;0,L148/100,"")</f>
        <v>15</v>
      </c>
      <c r="AB148" s="17">
        <f>IF(M148&gt;0,M148/100,"")</f>
        <v>18</v>
      </c>
      <c r="AC148" s="17">
        <f>IF(N148&gt;0,N148/100,"")</f>
        <v>15</v>
      </c>
      <c r="AD148" s="17">
        <f>IF(O148&gt;0,O148/100,"")</f>
        <v>18</v>
      </c>
      <c r="AE148" s="17">
        <f>IF(P148&gt;0,P148/100,"")</f>
        <v>15</v>
      </c>
      <c r="AF148" s="17">
        <f>IF(Q148&gt;0,Q148/100,"")</f>
        <v>18</v>
      </c>
      <c r="AG148" s="17">
        <f>IF(R148&gt;0,R148/100,"")</f>
        <v>15</v>
      </c>
      <c r="AH148" s="17">
        <f>IF(S148&gt;0,S148/100,"")</f>
        <v>18</v>
      </c>
      <c r="AI148" s="17" t="str">
        <f>IF(T148&gt;0,T148/100,"")</f>
        <v/>
      </c>
      <c r="AJ148" s="17" t="str">
        <f>IF(U148&gt;0,U148/100,"")</f>
        <v/>
      </c>
      <c r="AK148" s="17" t="str">
        <f>IF(H148&gt;0,CONCATENATE(IF(W148&lt;=12,W148,W148-12),IF(OR(W148&lt;12,W148=24),"am","pm"),"-",IF(X148&lt;=12,X148,X148-12),IF(OR(X148&lt;12,X148=24),"am","pm")),"")</f>
        <v/>
      </c>
      <c r="AL148" s="17" t="str">
        <f>IF(J148&gt;0,CONCATENATE(IF(Y148&lt;=12,Y148,Y148-12),IF(OR(Y148&lt;12,Y148=24),"am","pm"),"-",IF(Z148&lt;=12,Z148,Z148-12),IF(OR(Z148&lt;12,Z148=24),"am","pm")),"")</f>
        <v>3pm-6pm</v>
      </c>
      <c r="AM148" s="17" t="str">
        <f>IF(L148&gt;0,CONCATENATE(IF(AA148&lt;=12,AA148,AA148-12),IF(OR(AA148&lt;12,AA148=24),"am","pm"),"-",IF(AB148&lt;=12,AB148,AB148-12),IF(OR(AB148&lt;12,AB148=24),"am","pm")),"")</f>
        <v>3pm-6pm</v>
      </c>
      <c r="AN148" s="17" t="str">
        <f>IF(N148&gt;0,CONCATENATE(IF(AC148&lt;=12,AC148,AC148-12),IF(OR(AC148&lt;12,AC148=24),"am","pm"),"-",IF(AD148&lt;=12,AD148,AD148-12),IF(OR(AD148&lt;12,AD148=24),"am","pm")),"")</f>
        <v>3pm-6pm</v>
      </c>
      <c r="AO148" s="17" t="str">
        <f>IF(P148&gt;0,CONCATENATE(IF(AE148&lt;=12,AE148,AE148-12),IF(OR(AE148&lt;12,AE148=24),"am","pm"),"-",IF(AF148&lt;=12,AF148,AF148-12),IF(OR(AF148&lt;12,AF148=24),"am","pm")),"")</f>
        <v>3pm-6pm</v>
      </c>
      <c r="AP148" s="17" t="str">
        <f>IF(R148&gt;0,CONCATENATE(IF(AG148&lt;=12,AG148,AG148-12),IF(OR(AG148&lt;12,AG148=24),"am","pm"),"-",IF(AH148&lt;=12,AH148,AH148-12),IF(OR(AH148&lt;12,AH148=24),"am","pm")),"")</f>
        <v>3pm-6pm</v>
      </c>
      <c r="AQ148" s="17" t="str">
        <f>IF(T148&gt;0,CONCATENATE(IF(AI148&lt;=12,AI148,AI148-12),IF(OR(AI148&lt;12,AI148=24),"am","pm"),"-",IF(AJ148&lt;=12,AJ148,AJ148-12),IF(OR(AJ148&lt;12,AJ148=24),"am","pm")),"")</f>
        <v/>
      </c>
      <c r="AR148" s="17" t="s">
        <v>1016</v>
      </c>
      <c r="AS148" s="17"/>
      <c r="AT148" s="17"/>
      <c r="AU148" s="17"/>
      <c r="AV148" s="4" t="s">
        <v>29</v>
      </c>
      <c r="AW148" s="4" t="s">
        <v>29</v>
      </c>
      <c r="AX148" s="16" t="str">
        <f>CONCATENATE("{
    'name': """,B148,""",
    'area': ","""",C148,""",",
"'hours': {
      'sunday-start':","""",H148,"""",", 'sunday-end':","""",I148,"""",", 'monday-start':","""",J148,"""",", 'monday-end':","""",K148,"""",", 'tuesday-start':","""",L148,"""",", 'tuesday-end':","""",M148,""", 'wednesday-start':","""",N148,""", 'wednesday-end':","""",O148,""", 'thursday-start':","""",P148,""", 'thursday-end':","""",Q148,""", 'friday-start':","""",R148,""", 'friday-end':","""",S148,""", 'saturday-start':","""",T148,""", 'saturday-end':","""",U148,"""","},","  'description': ","""",V148,"""",", 'link':","""",AR148,"""",", 'pricing':","""",E148,"""",",   'phone-number': ","""",F148,"""",", 'address': ","""",G148,"""",", 'other-amenities': [","'",AS148,"','",AT148,"','",AU148,"'","]",", 'has-drink':",AV148,", 'has-food':",AW148,"},")</f>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8" s="17" t="str">
        <f>IF(AS148&gt;0,"&lt;img src=@img/outdoor.png@&gt;","")</f>
        <v/>
      </c>
      <c r="AZ148" s="17" t="str">
        <f>IF(AT148&gt;0,"&lt;img src=@img/pets.png@&gt;","")</f>
        <v/>
      </c>
      <c r="BA148" s="17" t="str">
        <f>IF(AU148="hard","&lt;img src=@img/hard.png@&gt;",IF(AU148="medium","&lt;img src=@img/medium.png@&gt;",IF(AU148="easy","&lt;img src=@img/easy.png@&gt;","")))</f>
        <v/>
      </c>
      <c r="BB148" s="17" t="str">
        <f>IF(AV148="true","&lt;img src=@img/drinkicon.png@&gt;","")</f>
        <v>&lt;img src=@img/drinkicon.png@&gt;</v>
      </c>
      <c r="BC148" s="17" t="str">
        <f>IF(AW148="true","&lt;img src=@img/foodicon.png@&gt;","")</f>
        <v>&lt;img src=@img/foodicon.png@&gt;</v>
      </c>
      <c r="BD148" s="17" t="str">
        <f>CONCATENATE(AY148,AZ148,BA148,BB148,BC148,BK148)</f>
        <v>&lt;img src=@img/drinkicon.png@&gt;&lt;img src=@img/foodicon.png@&gt;</v>
      </c>
      <c r="BE148" s="17" t="str">
        <f>CONCATENATE(IF(AS148&gt;0,"outdoor ",""),IF(AT148&gt;0,"pet ",""),IF(AV148="true","drink ",""),IF(AW148="true","food ",""),AU148," ",E148," ",C148,IF(BJ148=TRUE," kid",""))</f>
        <v>drink food  med lowery</v>
      </c>
      <c r="BF148" s="17" t="str">
        <f>IF(C148="highlands","Highlands",IF(C148="Washington","Washington Park",IF(C148="Downtown","Downtown",IF(C148="city","City Park",IF(C148="Uptown","Uptown",IF(C148="capital","Capital Hill",IF(C148="Ballpark","Ballpark",IF(C148="LoDo","LoDo",IF(C148="ranch","Highlands Ranch",IF(C148="five","Five Points",IF(C148="stapleton","Stapleton",IF(C148="Cherry","Cherry Creek",IF(C148="dtc","DTC",IF(C148="Baker","Baker",IF(C148="Lakewood","Lakewood",IF(C148="Westminster","Westminster",IF(C148="lowery","Lowery",IF(C148="meadows","Park Meadows",IF(C148="larimer","Larimer Square",IF(C148="RiNo","RiNo",IF(C148="aurora","Aurora","")))))))))))))))))))))</f>
        <v>Lowery</v>
      </c>
      <c r="BG148" s="17">
        <v>39.720298</v>
      </c>
      <c r="BH148" s="17">
        <v>-104.8963</v>
      </c>
      <c r="BI148" s="17" t="str">
        <f>CONCATENATE("[",BG148,",",BH148,"],")</f>
        <v>[39.720298,-104.8963],</v>
      </c>
      <c r="BJ148" s="17"/>
      <c r="BK148" s="17" t="str">
        <f>IF(BJ148&gt;0,"&lt;img src=@img/kidicon.png@&gt;","")</f>
        <v/>
      </c>
      <c r="BL148" s="17"/>
    </row>
    <row r="149" spans="2:64" ht="18.75" customHeight="1">
      <c r="B149" s="8" t="s">
        <v>118</v>
      </c>
      <c r="C149" s="8" t="s">
        <v>864</v>
      </c>
      <c r="D149" s="8"/>
      <c r="E149" s="17" t="s">
        <v>1105</v>
      </c>
      <c r="F149" s="8"/>
      <c r="G149" s="17" t="s">
        <v>526</v>
      </c>
      <c r="H149" s="8"/>
      <c r="I149" s="8"/>
      <c r="J149" s="8" t="s">
        <v>445</v>
      </c>
      <c r="K149" s="8" t="s">
        <v>447</v>
      </c>
      <c r="L149" s="8" t="s">
        <v>445</v>
      </c>
      <c r="M149" s="8" t="s">
        <v>447</v>
      </c>
      <c r="N149" s="8" t="s">
        <v>445</v>
      </c>
      <c r="O149" s="8" t="s">
        <v>447</v>
      </c>
      <c r="P149" s="8" t="s">
        <v>445</v>
      </c>
      <c r="Q149" s="8" t="s">
        <v>447</v>
      </c>
      <c r="R149" s="8" t="s">
        <v>445</v>
      </c>
      <c r="S149" s="8" t="s">
        <v>447</v>
      </c>
      <c r="T149" s="8"/>
      <c r="U149" s="8"/>
      <c r="V149" s="8" t="s">
        <v>343</v>
      </c>
      <c r="W149" s="17" t="str">
        <f>IF(H149&gt;0,H149/100,"")</f>
        <v/>
      </c>
      <c r="X149" s="17" t="str">
        <f>IF(I149&gt;0,I149/100,"")</f>
        <v/>
      </c>
      <c r="Y149" s="17">
        <f>IF(J149&gt;0,J149/100,"")</f>
        <v>15</v>
      </c>
      <c r="Z149" s="17">
        <f>IF(K149&gt;0,K149/100,"")</f>
        <v>18</v>
      </c>
      <c r="AA149" s="17">
        <f>IF(L149&gt;0,L149/100,"")</f>
        <v>15</v>
      </c>
      <c r="AB149" s="17">
        <f>IF(M149&gt;0,M149/100,"")</f>
        <v>18</v>
      </c>
      <c r="AC149" s="17">
        <f>IF(N149&gt;0,N149/100,"")</f>
        <v>15</v>
      </c>
      <c r="AD149" s="17">
        <f>IF(O149&gt;0,O149/100,"")</f>
        <v>18</v>
      </c>
      <c r="AE149" s="17">
        <f>IF(P149&gt;0,P149/100,"")</f>
        <v>15</v>
      </c>
      <c r="AF149" s="17">
        <f>IF(Q149&gt;0,Q149/100,"")</f>
        <v>18</v>
      </c>
      <c r="AG149" s="17">
        <f>IF(R149&gt;0,R149/100,"")</f>
        <v>15</v>
      </c>
      <c r="AH149" s="17">
        <f>IF(S149&gt;0,S149/100,"")</f>
        <v>18</v>
      </c>
      <c r="AI149" s="17" t="str">
        <f>IF(T149&gt;0,T149/100,"")</f>
        <v/>
      </c>
      <c r="AJ149" s="17" t="str">
        <f>IF(U149&gt;0,U149/100,"")</f>
        <v/>
      </c>
      <c r="AK149" s="17" t="str">
        <f>IF(H149&gt;0,CONCATENATE(IF(W149&lt;=12,W149,W149-12),IF(OR(W149&lt;12,W149=24),"am","pm"),"-",IF(X149&lt;=12,X149,X149-12),IF(OR(X149&lt;12,X149=24),"am","pm")),"")</f>
        <v/>
      </c>
      <c r="AL149" s="17" t="str">
        <f>IF(J149&gt;0,CONCATENATE(IF(Y149&lt;=12,Y149,Y149-12),IF(OR(Y149&lt;12,Y149=24),"am","pm"),"-",IF(Z149&lt;=12,Z149,Z149-12),IF(OR(Z149&lt;12,Z149=24),"am","pm")),"")</f>
        <v>3pm-6pm</v>
      </c>
      <c r="AM149" s="17" t="str">
        <f>IF(L149&gt;0,CONCATENATE(IF(AA149&lt;=12,AA149,AA149-12),IF(OR(AA149&lt;12,AA149=24),"am","pm"),"-",IF(AB149&lt;=12,AB149,AB149-12),IF(OR(AB149&lt;12,AB149=24),"am","pm")),"")</f>
        <v>3pm-6pm</v>
      </c>
      <c r="AN149" s="17" t="str">
        <f>IF(N149&gt;0,CONCATENATE(IF(AC149&lt;=12,AC149,AC149-12),IF(OR(AC149&lt;12,AC149=24),"am","pm"),"-",IF(AD149&lt;=12,AD149,AD149-12),IF(OR(AD149&lt;12,AD149=24),"am","pm")),"")</f>
        <v>3pm-6pm</v>
      </c>
      <c r="AO149" s="17" t="str">
        <f>IF(P149&gt;0,CONCATENATE(IF(AE149&lt;=12,AE149,AE149-12),IF(OR(AE149&lt;12,AE149=24),"am","pm"),"-",IF(AF149&lt;=12,AF149,AF149-12),IF(OR(AF149&lt;12,AF149=24),"am","pm")),"")</f>
        <v>3pm-6pm</v>
      </c>
      <c r="AP149" s="17" t="str">
        <f>IF(R149&gt;0,CONCATENATE(IF(AG149&lt;=12,AG149,AG149-12),IF(OR(AG149&lt;12,AG149=24),"am","pm"),"-",IF(AH149&lt;=12,AH149,AH149-12),IF(OR(AH149&lt;12,AH149=24),"am","pm")),"")</f>
        <v>3pm-6pm</v>
      </c>
      <c r="AQ149" s="17" t="str">
        <f>IF(T149&gt;0,CONCATENATE(IF(AI149&lt;=12,AI149,AI149-12),IF(OR(AI149&lt;12,AI149=24),"am","pm"),"-",IF(AJ149&lt;=12,AJ149,AJ149-12),IF(OR(AJ149&lt;12,AJ149=24),"am","pm")),"")</f>
        <v/>
      </c>
      <c r="AR149" s="14" t="s">
        <v>716</v>
      </c>
      <c r="AS149" s="8" t="s">
        <v>442</v>
      </c>
      <c r="AT149" s="8"/>
      <c r="AU149" s="8"/>
      <c r="AV149" s="11" t="s">
        <v>29</v>
      </c>
      <c r="AW149" s="11" t="s">
        <v>30</v>
      </c>
      <c r="AX149" s="16" t="str">
        <f>CONCATENATE("{
    'name': """,B149,""",
    'area': ","""",C149,""",",
"'hours': {
      'sunday-start':","""",H149,"""",", 'sunday-end':","""",I149,"""",", 'monday-start':","""",J149,"""",", 'monday-end':","""",K149,"""",", 'tuesday-start':","""",L149,"""",", 'tuesday-end':","""",M149,""", 'wednesday-start':","""",N149,""", 'wednesday-end':","""",O149,""", 'thursday-start':","""",P149,""", 'thursday-end':","""",Q149,""", 'friday-start':","""",R149,""", 'friday-end':","""",S149,""", 'saturday-start':","""",T149,""", 'saturday-end':","""",U149,"""","},","  'description': ","""",V149,"""",", 'link':","""",AR149,"""",", 'pricing':","""",E149,"""",",   'phone-number': ","""",F149,"""",", 'address': ","""",G149,"""",", 'other-amenities': [","'",AS149,"','",AT149,"','",AU149,"'","]",", 'has-drink':",AV149,", 'has-food':",AW149,"},")</f>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49" s="17" t="str">
        <f>IF(AS149&gt;0,"&lt;img src=@img/outdoor.png@&gt;","")</f>
        <v>&lt;img src=@img/outdoor.png@&gt;</v>
      </c>
      <c r="AZ149" s="17" t="str">
        <f>IF(AT149&gt;0,"&lt;img src=@img/pets.png@&gt;","")</f>
        <v/>
      </c>
      <c r="BA149" s="17" t="str">
        <f>IF(AU149="hard","&lt;img src=@img/hard.png@&gt;",IF(AU149="medium","&lt;img src=@img/medium.png@&gt;",IF(AU149="easy","&lt;img src=@img/easy.png@&gt;","")))</f>
        <v/>
      </c>
      <c r="BB149" s="17" t="str">
        <f>IF(AV149="true","&lt;img src=@img/drinkicon.png@&gt;","")</f>
        <v>&lt;img src=@img/drinkicon.png@&gt;</v>
      </c>
      <c r="BC149" s="17" t="str">
        <f>IF(AW149="true","&lt;img src=@img/foodicon.png@&gt;","")</f>
        <v/>
      </c>
      <c r="BD149" s="17" t="str">
        <f>CONCATENATE(AY149,AZ149,BA149,BB149,BC149,BK149)</f>
        <v>&lt;img src=@img/outdoor.png@&gt;&lt;img src=@img/drinkicon.png@&gt;</v>
      </c>
      <c r="BE149" s="17" t="str">
        <f>CONCATENATE(IF(AS149&gt;0,"outdoor ",""),IF(AT149&gt;0,"pet ",""),IF(AV149="true","drink ",""),IF(AW149="true","food ",""),AU149," ",E149," ",C149,IF(BJ149=TRUE," kid",""))</f>
        <v>outdoor drink  med lowery</v>
      </c>
      <c r="BF149" s="17" t="str">
        <f>IF(C149="highlands","Highlands",IF(C149="Washington","Washington Park",IF(C149="Downtown","Downtown",IF(C149="city","City Park",IF(C149="Uptown","Uptown",IF(C149="capital","Capital Hill",IF(C149="Ballpark","Ballpark",IF(C149="LoDo","LoDo",IF(C149="ranch","Highlands Ranch",IF(C149="five","Five Points",IF(C149="stapleton","Stapleton",IF(C149="Cherry","Cherry Creek",IF(C149="dtc","DTC",IF(C149="Baker","Baker",IF(C149="Lakewood","Lakewood",IF(C149="Westminster","Westminster",IF(C149="lowery","Lowery",IF(C149="meadows","Park Meadows",IF(C149="larimer","Larimer Square",IF(C149="RiNo","RiNo",IF(C149="aurora","Aurora","")))))))))))))))))))))</f>
        <v>Lowery</v>
      </c>
      <c r="BG149" s="17">
        <v>39.720298</v>
      </c>
      <c r="BH149" s="17">
        <v>-104.8963</v>
      </c>
      <c r="BI149" s="17" t="str">
        <f>CONCATENATE("[",BG149,",",BH149,"],")</f>
        <v>[39.720298,-104.8963],</v>
      </c>
      <c r="BJ149" s="17"/>
      <c r="BK149" s="17" t="str">
        <f>IF(BJ149&gt;0,"&lt;img src=@img/kidicon.png@&gt;","")</f>
        <v/>
      </c>
      <c r="BL149" s="7"/>
    </row>
    <row r="150" spans="2:64" ht="18.75" customHeight="1">
      <c r="B150" s="17" t="s">
        <v>119</v>
      </c>
      <c r="C150" s="17" t="s">
        <v>310</v>
      </c>
      <c r="D150" s="17"/>
      <c r="E150" s="17" t="s">
        <v>1105</v>
      </c>
      <c r="F150" s="17"/>
      <c r="G150" s="17" t="s">
        <v>527</v>
      </c>
      <c r="H150" s="17" t="s">
        <v>452</v>
      </c>
      <c r="I150" s="17" t="s">
        <v>447</v>
      </c>
      <c r="J150" s="17" t="s">
        <v>452</v>
      </c>
      <c r="K150" s="17" t="s">
        <v>447</v>
      </c>
      <c r="L150" s="17" t="s">
        <v>452</v>
      </c>
      <c r="M150" s="17" t="s">
        <v>447</v>
      </c>
      <c r="N150" s="17" t="s">
        <v>452</v>
      </c>
      <c r="O150" s="17" t="s">
        <v>447</v>
      </c>
      <c r="P150" s="17" t="s">
        <v>452</v>
      </c>
      <c r="Q150" s="17" t="s">
        <v>447</v>
      </c>
      <c r="R150" s="17" t="s">
        <v>452</v>
      </c>
      <c r="S150" s="17" t="s">
        <v>447</v>
      </c>
      <c r="T150" s="17" t="s">
        <v>452</v>
      </c>
      <c r="U150" s="17" t="s">
        <v>447</v>
      </c>
      <c r="V150" s="8" t="s">
        <v>344</v>
      </c>
      <c r="W150" s="17">
        <f>IF(H150&gt;0,H150/100,"")</f>
        <v>16</v>
      </c>
      <c r="X150" s="17">
        <f>IF(I150&gt;0,I150/100,"")</f>
        <v>18</v>
      </c>
      <c r="Y150" s="17">
        <f>IF(J150&gt;0,J150/100,"")</f>
        <v>16</v>
      </c>
      <c r="Z150" s="17">
        <f>IF(K150&gt;0,K150/100,"")</f>
        <v>18</v>
      </c>
      <c r="AA150" s="17">
        <f>IF(L150&gt;0,L150/100,"")</f>
        <v>16</v>
      </c>
      <c r="AB150" s="17">
        <f>IF(M150&gt;0,M150/100,"")</f>
        <v>18</v>
      </c>
      <c r="AC150" s="17">
        <f>IF(N150&gt;0,N150/100,"")</f>
        <v>16</v>
      </c>
      <c r="AD150" s="17">
        <f>IF(O150&gt;0,O150/100,"")</f>
        <v>18</v>
      </c>
      <c r="AE150" s="17">
        <f>IF(P150&gt;0,P150/100,"")</f>
        <v>16</v>
      </c>
      <c r="AF150" s="17">
        <f>IF(Q150&gt;0,Q150/100,"")</f>
        <v>18</v>
      </c>
      <c r="AG150" s="17">
        <f>IF(R150&gt;0,R150/100,"")</f>
        <v>16</v>
      </c>
      <c r="AH150" s="17">
        <f>IF(S150&gt;0,S150/100,"")</f>
        <v>18</v>
      </c>
      <c r="AI150" s="17">
        <f>IF(T150&gt;0,T150/100,"")</f>
        <v>16</v>
      </c>
      <c r="AJ150" s="17">
        <f>IF(U150&gt;0,U150/100,"")</f>
        <v>18</v>
      </c>
      <c r="AK150" s="17" t="str">
        <f>IF(H150&gt;0,CONCATENATE(IF(W150&lt;=12,W150,W150-12),IF(OR(W150&lt;12,W150=24),"am","pm"),"-",IF(X150&lt;=12,X150,X150-12),IF(OR(X150&lt;12,X150=24),"am","pm")),"")</f>
        <v>4pm-6pm</v>
      </c>
      <c r="AL150" s="17" t="str">
        <f>IF(J150&gt;0,CONCATENATE(IF(Y150&lt;=12,Y150,Y150-12),IF(OR(Y150&lt;12,Y150=24),"am","pm"),"-",IF(Z150&lt;=12,Z150,Z150-12),IF(OR(Z150&lt;12,Z150=24),"am","pm")),"")</f>
        <v>4pm-6pm</v>
      </c>
      <c r="AM150" s="17" t="str">
        <f>IF(L150&gt;0,CONCATENATE(IF(AA150&lt;=12,AA150,AA150-12),IF(OR(AA150&lt;12,AA150=24),"am","pm"),"-",IF(AB150&lt;=12,AB150,AB150-12),IF(OR(AB150&lt;12,AB150=24),"am","pm")),"")</f>
        <v>4pm-6pm</v>
      </c>
      <c r="AN150" s="17" t="str">
        <f>IF(N150&gt;0,CONCATENATE(IF(AC150&lt;=12,AC150,AC150-12),IF(OR(AC150&lt;12,AC150=24),"am","pm"),"-",IF(AD150&lt;=12,AD150,AD150-12),IF(OR(AD150&lt;12,AD150=24),"am","pm")),"")</f>
        <v>4pm-6pm</v>
      </c>
      <c r="AO150" s="17" t="str">
        <f>IF(P150&gt;0,CONCATENATE(IF(AE150&lt;=12,AE150,AE150-12),IF(OR(AE150&lt;12,AE150=24),"am","pm"),"-",IF(AF150&lt;=12,AF150,AF150-12),IF(OR(AF150&lt;12,AF150=24),"am","pm")),"")</f>
        <v>4pm-6pm</v>
      </c>
      <c r="AP150" s="17" t="str">
        <f>IF(R150&gt;0,CONCATENATE(IF(AG150&lt;=12,AG150,AG150-12),IF(OR(AG150&lt;12,AG150=24),"am","pm"),"-",IF(AH150&lt;=12,AH150,AH150-12),IF(OR(AH150&lt;12,AH150=24),"am","pm")),"")</f>
        <v>4pm-6pm</v>
      </c>
      <c r="AQ150" s="17" t="str">
        <f>IF(T150&gt;0,CONCATENATE(IF(AI150&lt;=12,AI150,AI150-12),IF(OR(AI150&lt;12,AI150=24),"am","pm"),"-",IF(AJ150&lt;=12,AJ150,AJ150-12),IF(OR(AJ150&lt;12,AJ150=24),"am","pm")),"")</f>
        <v>4pm-6pm</v>
      </c>
      <c r="AR150" s="1" t="s">
        <v>717</v>
      </c>
      <c r="AS150" s="17"/>
      <c r="AT150" s="17"/>
      <c r="AU150" s="17"/>
      <c r="AV150" s="4" t="s">
        <v>29</v>
      </c>
      <c r="AW150" s="4" t="s">
        <v>29</v>
      </c>
      <c r="AX150" s="16" t="str">
        <f>CONCATENATE("{
    'name': """,B150,""",
    'area': ","""",C150,""",",
"'hours': {
      'sunday-start':","""",H150,"""",", 'sunday-end':","""",I150,"""",", 'monday-start':","""",J150,"""",", 'monday-end':","""",K150,"""",", 'tuesday-start':","""",L150,"""",", 'tuesday-end':","""",M150,""", 'wednesday-start':","""",N150,""", 'wednesday-end':","""",O150,""", 'thursday-start':","""",P150,""", 'thursday-end':","""",Q150,""", 'friday-start':","""",R150,""", 'friday-end':","""",S150,""", 'saturday-start':","""",T150,""", 'saturday-end':","""",U150,"""","},","  'description': ","""",V150,"""",", 'link':","""",AR150,"""",", 'pricing':","""",E150,"""",",   'phone-number': ","""",F150,"""",", 'address': ","""",G150,"""",", 'other-amenities': [","'",AS150,"','",AT150,"','",AU150,"'","]",", 'has-drink':",AV150,", 'has-food':",AW150,"},")</f>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50" s="17" t="str">
        <f>IF(AS150&gt;0,"&lt;img src=@img/outdoor.png@&gt;","")</f>
        <v/>
      </c>
      <c r="AZ150" s="17" t="str">
        <f>IF(AT150&gt;0,"&lt;img src=@img/pets.png@&gt;","")</f>
        <v/>
      </c>
      <c r="BA150" s="17" t="str">
        <f>IF(AU150="hard","&lt;img src=@img/hard.png@&gt;",IF(AU150="medium","&lt;img src=@img/medium.png@&gt;",IF(AU150="easy","&lt;img src=@img/easy.png@&gt;","")))</f>
        <v/>
      </c>
      <c r="BB150" s="17" t="str">
        <f>IF(AV150="true","&lt;img src=@img/drinkicon.png@&gt;","")</f>
        <v>&lt;img src=@img/drinkicon.png@&gt;</v>
      </c>
      <c r="BC150" s="17" t="str">
        <f>IF(AW150="true","&lt;img src=@img/foodicon.png@&gt;","")</f>
        <v>&lt;img src=@img/foodicon.png@&gt;</v>
      </c>
      <c r="BD150" s="17" t="str">
        <f>CONCATENATE(AY150,AZ150,BA150,BB150,BC150,BK150)</f>
        <v>&lt;img src=@img/drinkicon.png@&gt;&lt;img src=@img/foodicon.png@&gt;</v>
      </c>
      <c r="BE150" s="17" t="str">
        <f>CONCATENATE(IF(AS150&gt;0,"outdoor ",""),IF(AT150&gt;0,"pet ",""),IF(AV150="true","drink ",""),IF(AW150="true","food ",""),AU150," ",E150," ",C150,IF(BJ150=TRUE," kid",""))</f>
        <v>drink food  med LoDo</v>
      </c>
      <c r="BF150" s="17" t="str">
        <f>IF(C150="highlands","Highlands",IF(C150="Washington","Washington Park",IF(C150="Downtown","Downtown",IF(C150="city","City Park",IF(C150="Uptown","Uptown",IF(C150="capital","Capital Hill",IF(C150="Ballpark","Ballpark",IF(C150="LoDo","LoDo",IF(C150="ranch","Highlands Ranch",IF(C150="five","Five Points",IF(C150="stapleton","Stapleton",IF(C150="Cherry","Cherry Creek",IF(C150="dtc","DTC",IF(C150="Baker","Baker",IF(C150="Lakewood","Lakewood",IF(C150="Westminster","Westminster",IF(C150="lowery","Lowery",IF(C150="meadows","Park Meadows",IF(C150="larimer","Larimer Square",IF(C150="RiNo","RiNo",IF(C150="aurora","Aurora","")))))))))))))))))))))</f>
        <v>LoDo</v>
      </c>
      <c r="BG150" s="17">
        <v>39.751266000000001</v>
      </c>
      <c r="BH150" s="17">
        <v>-105.000544</v>
      </c>
      <c r="BI150" s="17" t="str">
        <f>CONCATENATE("[",BG150,",",BH150,"],")</f>
        <v>[39.751266,-105.000544],</v>
      </c>
      <c r="BJ150" s="17"/>
      <c r="BK150" s="17" t="str">
        <f>IF(BJ150&gt;0,"&lt;img src=@img/kidicon.png@&gt;","")</f>
        <v/>
      </c>
      <c r="BL150" s="7"/>
    </row>
    <row r="151" spans="2:64" ht="18.75" customHeight="1">
      <c r="B151" s="17" t="s">
        <v>204</v>
      </c>
      <c r="C151" s="17" t="s">
        <v>652</v>
      </c>
      <c r="D151" s="17"/>
      <c r="E151" s="17" t="s">
        <v>1105</v>
      </c>
      <c r="F151" s="17"/>
      <c r="G151" s="17" t="s">
        <v>611</v>
      </c>
      <c r="H151" s="17"/>
      <c r="I151" s="17"/>
      <c r="J151" s="17" t="s">
        <v>451</v>
      </c>
      <c r="K151" s="17" t="s">
        <v>447</v>
      </c>
      <c r="L151" s="17" t="s">
        <v>451</v>
      </c>
      <c r="M151" s="17" t="s">
        <v>447</v>
      </c>
      <c r="N151" s="17" t="s">
        <v>451</v>
      </c>
      <c r="O151" s="17" t="s">
        <v>447</v>
      </c>
      <c r="P151" s="17" t="s">
        <v>451</v>
      </c>
      <c r="Q151" s="17" t="s">
        <v>447</v>
      </c>
      <c r="R151" s="17" t="s">
        <v>451</v>
      </c>
      <c r="S151" s="17" t="s">
        <v>447</v>
      </c>
      <c r="T151" s="17"/>
      <c r="U151" s="17"/>
      <c r="V151" s="8" t="s">
        <v>1103</v>
      </c>
      <c r="W151" s="17" t="str">
        <f>IF(H151&gt;0,H151/100,"")</f>
        <v/>
      </c>
      <c r="X151" s="17" t="str">
        <f>IF(I151&gt;0,I151/100,"")</f>
        <v/>
      </c>
      <c r="Y151" s="17">
        <f>IF(J151&gt;0,J151/100,"")</f>
        <v>11</v>
      </c>
      <c r="Z151" s="17">
        <f>IF(K151&gt;0,K151/100,"")</f>
        <v>18</v>
      </c>
      <c r="AA151" s="17">
        <f>IF(L151&gt;0,L151/100,"")</f>
        <v>11</v>
      </c>
      <c r="AB151" s="17">
        <f>IF(M151&gt;0,M151/100,"")</f>
        <v>18</v>
      </c>
      <c r="AC151" s="17">
        <f>IF(N151&gt;0,N151/100,"")</f>
        <v>11</v>
      </c>
      <c r="AD151" s="17">
        <f>IF(O151&gt;0,O151/100,"")</f>
        <v>18</v>
      </c>
      <c r="AE151" s="17">
        <f>IF(P151&gt;0,P151/100,"")</f>
        <v>11</v>
      </c>
      <c r="AF151" s="17">
        <f>IF(Q151&gt;0,Q151/100,"")</f>
        <v>18</v>
      </c>
      <c r="AG151" s="17">
        <f>IF(R151&gt;0,R151/100,"")</f>
        <v>11</v>
      </c>
      <c r="AH151" s="17">
        <f>IF(S151&gt;0,S151/100,"")</f>
        <v>18</v>
      </c>
      <c r="AI151" s="17" t="str">
        <f>IF(T151&gt;0,T151/100,"")</f>
        <v/>
      </c>
      <c r="AJ151" s="17" t="str">
        <f>IF(U151&gt;0,U151/100,"")</f>
        <v/>
      </c>
      <c r="AK151" s="17" t="str">
        <f>IF(H151&gt;0,CONCATENATE(IF(W151&lt;=12,W151,W151-12),IF(OR(W151&lt;12,W151=24),"am","pm"),"-",IF(X151&lt;=12,X151,X151-12),IF(OR(X151&lt;12,X151=24),"am","pm")),"")</f>
        <v/>
      </c>
      <c r="AL151" s="17" t="str">
        <f>IF(J151&gt;0,CONCATENATE(IF(Y151&lt;=12,Y151,Y151-12),IF(OR(Y151&lt;12,Y151=24),"am","pm"),"-",IF(Z151&lt;=12,Z151,Z151-12),IF(OR(Z151&lt;12,Z151=24),"am","pm")),"")</f>
        <v>11am-6pm</v>
      </c>
      <c r="AM151" s="17" t="str">
        <f>IF(L151&gt;0,CONCATENATE(IF(AA151&lt;=12,AA151,AA151-12),IF(OR(AA151&lt;12,AA151=24),"am","pm"),"-",IF(AB151&lt;=12,AB151,AB151-12),IF(OR(AB151&lt;12,AB151=24),"am","pm")),"")</f>
        <v>11am-6pm</v>
      </c>
      <c r="AN151" s="17" t="str">
        <f>IF(N151&gt;0,CONCATENATE(IF(AC151&lt;=12,AC151,AC151-12),IF(OR(AC151&lt;12,AC151=24),"am","pm"),"-",IF(AD151&lt;=12,AD151,AD151-12),IF(OR(AD151&lt;12,AD151=24),"am","pm")),"")</f>
        <v>11am-6pm</v>
      </c>
      <c r="AO151" s="17" t="str">
        <f>IF(P151&gt;0,CONCATENATE(IF(AE151&lt;=12,AE151,AE151-12),IF(OR(AE151&lt;12,AE151=24),"am","pm"),"-",IF(AF151&lt;=12,AF151,AF151-12),IF(OR(AF151&lt;12,AF151=24),"am","pm")),"")</f>
        <v>11am-6pm</v>
      </c>
      <c r="AP151" s="17" t="str">
        <f>IF(R151&gt;0,CONCATENATE(IF(AG151&lt;=12,AG151,AG151-12),IF(OR(AG151&lt;12,AG151=24),"am","pm"),"-",IF(AH151&lt;=12,AH151,AH151-12),IF(OR(AH151&lt;12,AH151=24),"am","pm")),"")</f>
        <v>11am-6pm</v>
      </c>
      <c r="AQ151" s="17" t="str">
        <f>IF(T151&gt;0,CONCATENATE(IF(AI151&lt;=12,AI151,AI151-12),IF(OR(AI151&lt;12,AI151=24),"am","pm"),"-",IF(AJ151&lt;=12,AJ151,AJ151-12),IF(OR(AJ151&lt;12,AJ151=24),"am","pm")),"")</f>
        <v/>
      </c>
      <c r="AR151" s="1" t="s">
        <v>798</v>
      </c>
      <c r="AS151" s="17"/>
      <c r="AT151" s="17"/>
      <c r="AU151" s="17"/>
      <c r="AV151" s="4" t="s">
        <v>29</v>
      </c>
      <c r="AW151" s="4" t="s">
        <v>29</v>
      </c>
      <c r="AX151" s="16" t="str">
        <f>CONCATENATE("{
    'name': """,B151,""",
    'area': ","""",C151,""",",
"'hours': {
      'sunday-start':","""",H151,"""",", 'sunday-end':","""",I151,"""",", 'monday-start':","""",J151,"""",", 'monday-end':","""",K151,"""",", 'tuesday-start':","""",L151,"""",", 'tuesday-end':","""",M151,""", 'wednesday-start':","""",N151,""", 'wednesday-end':","""",O151,""", 'thursday-start':","""",P151,""", 'thursday-end':","""",Q151,""", 'friday-start':","""",R151,""", 'friday-end':","""",S151,""", 'saturday-start':","""",T151,""", 'saturday-end':","""",U151,"""","},","  'description': ","""",V151,"""",", 'link':","""",AR151,"""",", 'pricing':","""",E151,"""",",   'phone-number': ","""",F151,"""",", 'address': ","""",G151,"""",", 'other-amenities': [","'",AS151,"','",AT151,"','",AU151,"'","]",", 'has-drink':",AV151,", 'has-food':",AW151,"},")</f>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51" s="17" t="str">
        <f>IF(AS151&gt;0,"&lt;img src=@img/outdoor.png@&gt;","")</f>
        <v/>
      </c>
      <c r="AZ151" s="17" t="str">
        <f>IF(AT151&gt;0,"&lt;img src=@img/pets.png@&gt;","")</f>
        <v/>
      </c>
      <c r="BA151" s="17" t="str">
        <f>IF(AU151="hard","&lt;img src=@img/hard.png@&gt;",IF(AU151="medium","&lt;img src=@img/medium.png@&gt;",IF(AU151="easy","&lt;img src=@img/easy.png@&gt;","")))</f>
        <v/>
      </c>
      <c r="BB151" s="17" t="str">
        <f>IF(AV151="true","&lt;img src=@img/drinkicon.png@&gt;","")</f>
        <v>&lt;img src=@img/drinkicon.png@&gt;</v>
      </c>
      <c r="BC151" s="17" t="str">
        <f>IF(AW151="true","&lt;img src=@img/foodicon.png@&gt;","")</f>
        <v>&lt;img src=@img/foodicon.png@&gt;</v>
      </c>
      <c r="BD151" s="17" t="str">
        <f>CONCATENATE(AY151,AZ151,BA151,BB151,BC151,BK151)</f>
        <v>&lt;img src=@img/drinkicon.png@&gt;&lt;img src=@img/foodicon.png@&gt;</v>
      </c>
      <c r="BE151" s="17" t="str">
        <f>CONCATENATE(IF(AS151&gt;0,"outdoor ",""),IF(AT151&gt;0,"pet ",""),IF(AV151="true","drink ",""),IF(AW151="true","food ",""),AU151," ",E151," ",C151,IF(BJ151=TRUE," kid",""))</f>
        <v>drink food  med Cherry</v>
      </c>
      <c r="BF151" s="17" t="str">
        <f>IF(C151="highlands","Highlands",IF(C151="Washington","Washington Park",IF(C151="Downtown","Downtown",IF(C151="city","City Park",IF(C151="Uptown","Uptown",IF(C151="capital","Capital Hill",IF(C151="Ballpark","Ballpark",IF(C151="LoDo","LoDo",IF(C151="ranch","Highlands Ranch",IF(C151="five","Five Points",IF(C151="stapleton","Stapleton",IF(C151="Cherry","Cherry Creek",IF(C151="dtc","DTC",IF(C151="Baker","Baker",IF(C151="Lakewood","Lakewood",IF(C151="Westminster","Westminster",IF(C151="lowery","Lowery",IF(C151="meadows","Park Meadows",IF(C151="larimer","Larimer Square",IF(C151="RiNo","RiNo",IF(C151="aurora","Aurora","")))))))))))))))))))))</f>
        <v>Cherry Creek</v>
      </c>
      <c r="BG151" s="17">
        <v>39.721240000000002</v>
      </c>
      <c r="BH151" s="17">
        <v>-104.954297</v>
      </c>
      <c r="BI151" s="17" t="str">
        <f>CONCATENATE("[",BG151,",",BH151,"],")</f>
        <v>[39.72124,-104.954297],</v>
      </c>
      <c r="BJ151" s="17"/>
      <c r="BK151" s="17" t="str">
        <f>IF(BJ151&gt;0,"&lt;img src=@img/kidicon.png@&gt;","")</f>
        <v/>
      </c>
      <c r="BL151" s="7"/>
    </row>
    <row r="152" spans="2:64" ht="18.75" customHeight="1">
      <c r="B152" s="17" t="s">
        <v>205</v>
      </c>
      <c r="C152" s="17" t="s">
        <v>310</v>
      </c>
      <c r="D152" s="17"/>
      <c r="E152" s="17" t="s">
        <v>1105</v>
      </c>
      <c r="F152" s="17"/>
      <c r="G152" s="17" t="s">
        <v>612</v>
      </c>
      <c r="H152" s="17"/>
      <c r="I152" s="17"/>
      <c r="J152" s="17" t="s">
        <v>445</v>
      </c>
      <c r="K152" s="17" t="s">
        <v>447</v>
      </c>
      <c r="L152" s="17" t="s">
        <v>445</v>
      </c>
      <c r="M152" s="17" t="s">
        <v>447</v>
      </c>
      <c r="N152" s="17" t="s">
        <v>445</v>
      </c>
      <c r="O152" s="17" t="s">
        <v>447</v>
      </c>
      <c r="P152" s="17" t="s">
        <v>445</v>
      </c>
      <c r="Q152" s="17" t="s">
        <v>447</v>
      </c>
      <c r="R152" s="17" t="s">
        <v>445</v>
      </c>
      <c r="S152" s="17" t="s">
        <v>447</v>
      </c>
      <c r="T152" s="17"/>
      <c r="U152" s="17"/>
      <c r="V152" s="17" t="s">
        <v>1103</v>
      </c>
      <c r="W152" s="17" t="str">
        <f>IF(H152&gt;0,H152/100,"")</f>
        <v/>
      </c>
      <c r="X152" s="17" t="str">
        <f>IF(I152&gt;0,I152/100,"")</f>
        <v/>
      </c>
      <c r="Y152" s="17">
        <f>IF(J152&gt;0,J152/100,"")</f>
        <v>15</v>
      </c>
      <c r="Z152" s="17">
        <f>IF(K152&gt;0,K152/100,"")</f>
        <v>18</v>
      </c>
      <c r="AA152" s="17">
        <f>IF(L152&gt;0,L152/100,"")</f>
        <v>15</v>
      </c>
      <c r="AB152" s="17">
        <f>IF(M152&gt;0,M152/100,"")</f>
        <v>18</v>
      </c>
      <c r="AC152" s="17">
        <f>IF(N152&gt;0,N152/100,"")</f>
        <v>15</v>
      </c>
      <c r="AD152" s="17">
        <f>IF(O152&gt;0,O152/100,"")</f>
        <v>18</v>
      </c>
      <c r="AE152" s="17">
        <f>IF(P152&gt;0,P152/100,"")</f>
        <v>15</v>
      </c>
      <c r="AF152" s="17">
        <f>IF(Q152&gt;0,Q152/100,"")</f>
        <v>18</v>
      </c>
      <c r="AG152" s="17">
        <f>IF(R152&gt;0,R152/100,"")</f>
        <v>15</v>
      </c>
      <c r="AH152" s="17">
        <f>IF(S152&gt;0,S152/100,"")</f>
        <v>18</v>
      </c>
      <c r="AI152" s="17" t="str">
        <f>IF(T152&gt;0,T152/100,"")</f>
        <v/>
      </c>
      <c r="AJ152" s="17" t="str">
        <f>IF(U152&gt;0,U152/100,"")</f>
        <v/>
      </c>
      <c r="AK152" s="17" t="str">
        <f>IF(H152&gt;0,CONCATENATE(IF(W152&lt;=12,W152,W152-12),IF(OR(W152&lt;12,W152=24),"am","pm"),"-",IF(X152&lt;=12,X152,X152-12),IF(OR(X152&lt;12,X152=24),"am","pm")),"")</f>
        <v/>
      </c>
      <c r="AL152" s="17" t="str">
        <f>IF(J152&gt;0,CONCATENATE(IF(Y152&lt;=12,Y152,Y152-12),IF(OR(Y152&lt;12,Y152=24),"am","pm"),"-",IF(Z152&lt;=12,Z152,Z152-12),IF(OR(Z152&lt;12,Z152=24),"am","pm")),"")</f>
        <v>3pm-6pm</v>
      </c>
      <c r="AM152" s="17" t="str">
        <f>IF(L152&gt;0,CONCATENATE(IF(AA152&lt;=12,AA152,AA152-12),IF(OR(AA152&lt;12,AA152=24),"am","pm"),"-",IF(AB152&lt;=12,AB152,AB152-12),IF(OR(AB152&lt;12,AB152=24),"am","pm")),"")</f>
        <v>3pm-6pm</v>
      </c>
      <c r="AN152" s="17" t="str">
        <f>IF(N152&gt;0,CONCATENATE(IF(AC152&lt;=12,AC152,AC152-12),IF(OR(AC152&lt;12,AC152=24),"am","pm"),"-",IF(AD152&lt;=12,AD152,AD152-12),IF(OR(AD152&lt;12,AD152=24),"am","pm")),"")</f>
        <v>3pm-6pm</v>
      </c>
      <c r="AO152" s="17" t="str">
        <f>IF(P152&gt;0,CONCATENATE(IF(AE152&lt;=12,AE152,AE152-12),IF(OR(AE152&lt;12,AE152=24),"am","pm"),"-",IF(AF152&lt;=12,AF152,AF152-12),IF(OR(AF152&lt;12,AF152=24),"am","pm")),"")</f>
        <v>3pm-6pm</v>
      </c>
      <c r="AP152" s="17" t="str">
        <f>IF(R152&gt;0,CONCATENATE(IF(AG152&lt;=12,AG152,AG152-12),IF(OR(AG152&lt;12,AG152=24),"am","pm"),"-",IF(AH152&lt;=12,AH152,AH152-12),IF(OR(AH152&lt;12,AH152=24),"am","pm")),"")</f>
        <v>3pm-6pm</v>
      </c>
      <c r="AQ152" s="17" t="str">
        <f>IF(T152&gt;0,CONCATENATE(IF(AI152&lt;=12,AI152,AI152-12),IF(OR(AI152&lt;12,AI152=24),"am","pm"),"-",IF(AJ152&lt;=12,AJ152,AJ152-12),IF(OR(AJ152&lt;12,AJ152=24),"am","pm")),"")</f>
        <v/>
      </c>
      <c r="AR152" s="17" t="s">
        <v>798</v>
      </c>
      <c r="AS152" s="17"/>
      <c r="AT152" s="17"/>
      <c r="AU152" s="17"/>
      <c r="AV152" s="17" t="s">
        <v>29</v>
      </c>
      <c r="AW152" s="17" t="s">
        <v>29</v>
      </c>
      <c r="AX152" s="16" t="str">
        <f>CONCATENATE("{
    'name': """,B152,""",
    'area': ","""",C152,""",",
"'hours': {
      'sunday-start':","""",H152,"""",", 'sunday-end':","""",I152,"""",", 'monday-start':","""",J152,"""",", 'monday-end':","""",K152,"""",", 'tuesday-start':","""",L152,"""",", 'tuesday-end':","""",M152,""", 'wednesday-start':","""",N152,""", 'wednesday-end':","""",O152,""", 'thursday-start':","""",P152,""", 'thursday-end':","""",Q152,""", 'friday-start':","""",R152,""", 'friday-end':","""",S152,""", 'saturday-start':","""",T152,""", 'saturday-end':","""",U152,"""","},","  'description': ","""",V152,"""",", 'link':","""",AR152,"""",", 'pricing':","""",E152,"""",",   'phone-number': ","""",F152,"""",", 'address': ","""",G152,"""",", 'other-amenities': [","'",AS152,"','",AT152,"','",AU152,"'","]",", 'has-drink':",AV152,", 'has-food':",AW152,"},")</f>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52" s="17" t="str">
        <f>IF(AS152&gt;0,"&lt;img src=@img/outdoor.png@&gt;","")</f>
        <v/>
      </c>
      <c r="AZ152" s="17" t="str">
        <f>IF(AT152&gt;0,"&lt;img src=@img/pets.png@&gt;","")</f>
        <v/>
      </c>
      <c r="BA152" s="17" t="str">
        <f>IF(AU152="hard","&lt;img src=@img/hard.png@&gt;",IF(AU152="medium","&lt;img src=@img/medium.png@&gt;",IF(AU152="easy","&lt;img src=@img/easy.png@&gt;","")))</f>
        <v/>
      </c>
      <c r="BB152" s="17" t="str">
        <f>IF(AV152="true","&lt;img src=@img/drinkicon.png@&gt;","")</f>
        <v>&lt;img src=@img/drinkicon.png@&gt;</v>
      </c>
      <c r="BC152" s="17" t="str">
        <f>IF(AW152="true","&lt;img src=@img/foodicon.png@&gt;","")</f>
        <v>&lt;img src=@img/foodicon.png@&gt;</v>
      </c>
      <c r="BD152" s="17" t="str">
        <f>CONCATENATE(AY152,AZ152,BA152,BB152,BC152,BK152)</f>
        <v>&lt;img src=@img/drinkicon.png@&gt;&lt;img src=@img/foodicon.png@&gt;</v>
      </c>
      <c r="BE152" s="17" t="str">
        <f>CONCATENATE(IF(AS152&gt;0,"outdoor ",""),IF(AT152&gt;0,"pet ",""),IF(AV152="true","drink ",""),IF(AW152="true","food ",""),AU152," ",E152," ",C152,IF(BJ152=TRUE," kid",""))</f>
        <v>drink food  med LoDo</v>
      </c>
      <c r="BF152" s="17" t="str">
        <f>IF(C152="highlands","Highlands",IF(C152="Washington","Washington Park",IF(C152="Downtown","Downtown",IF(C152="city","City Park",IF(C152="Uptown","Uptown",IF(C152="capital","Capital Hill",IF(C152="Ballpark","Ballpark",IF(C152="LoDo","LoDo",IF(C152="ranch","Highlands Ranch",IF(C152="five","Five Points",IF(C152="stapleton","Stapleton",IF(C152="Cherry","Cherry Creek",IF(C152="dtc","DTC",IF(C152="Baker","Baker",IF(C152="Lakewood","Lakewood",IF(C152="Westminster","Westminster",IF(C152="lowery","Lowery",IF(C152="meadows","Park Meadows",IF(C152="larimer","Larimer Square",IF(C152="RiNo","RiNo",IF(C152="aurora","Aurora","")))))))))))))))))))))</f>
        <v>LoDo</v>
      </c>
      <c r="BG152" s="17">
        <v>39.752943999999999</v>
      </c>
      <c r="BH152" s="17">
        <v>-104.999077</v>
      </c>
      <c r="BI152" s="17" t="str">
        <f>CONCATENATE("[",BG152,",",BH152,"],")</f>
        <v>[39.752944,-104.999077],</v>
      </c>
      <c r="BJ152" s="17"/>
      <c r="BK152" s="17" t="str">
        <f>IF(BJ152&gt;0,"&lt;img src=@img/kidicon.png@&gt;","")</f>
        <v/>
      </c>
      <c r="BL152" s="7"/>
    </row>
    <row r="153" spans="2:64" ht="18.75" customHeight="1">
      <c r="B153" s="17" t="s">
        <v>120</v>
      </c>
      <c r="C153" s="17" t="s">
        <v>326</v>
      </c>
      <c r="D153" s="17"/>
      <c r="E153" s="17" t="s">
        <v>1105</v>
      </c>
      <c r="F153" s="17"/>
      <c r="G153" s="17" t="s">
        <v>528</v>
      </c>
      <c r="H153" s="17" t="s">
        <v>445</v>
      </c>
      <c r="I153" s="17" t="s">
        <v>447</v>
      </c>
      <c r="J153" s="17" t="s">
        <v>445</v>
      </c>
      <c r="K153" s="17" t="s">
        <v>447</v>
      </c>
      <c r="L153" s="17" t="s">
        <v>445</v>
      </c>
      <c r="M153" s="17" t="s">
        <v>447</v>
      </c>
      <c r="N153" s="17">
        <v>1500</v>
      </c>
      <c r="O153" s="17" t="s">
        <v>447</v>
      </c>
      <c r="P153" s="17" t="s">
        <v>445</v>
      </c>
      <c r="Q153" s="17" t="s">
        <v>447</v>
      </c>
      <c r="R153" s="17" t="s">
        <v>445</v>
      </c>
      <c r="S153" s="17" t="s">
        <v>447</v>
      </c>
      <c r="T153" s="17" t="s">
        <v>445</v>
      </c>
      <c r="U153" s="17" t="s">
        <v>447</v>
      </c>
      <c r="V153" s="8" t="s">
        <v>345</v>
      </c>
      <c r="W153" s="17">
        <f>IF(H153&gt;0,H153/100,"")</f>
        <v>15</v>
      </c>
      <c r="X153" s="17">
        <f>IF(I153&gt;0,I153/100,"")</f>
        <v>18</v>
      </c>
      <c r="Y153" s="17">
        <f>IF(J153&gt;0,J153/100,"")</f>
        <v>15</v>
      </c>
      <c r="Z153" s="17">
        <f>IF(K153&gt;0,K153/100,"")</f>
        <v>18</v>
      </c>
      <c r="AA153" s="17">
        <f>IF(L153&gt;0,L153/100,"")</f>
        <v>15</v>
      </c>
      <c r="AB153" s="17">
        <f>IF(M153&gt;0,M153/100,"")</f>
        <v>18</v>
      </c>
      <c r="AC153" s="17">
        <f>IF(N153&gt;0,N153/100,"")</f>
        <v>15</v>
      </c>
      <c r="AD153" s="17">
        <f>IF(O153&gt;0,O153/100,"")</f>
        <v>18</v>
      </c>
      <c r="AE153" s="17">
        <f>IF(P153&gt;0,P153/100,"")</f>
        <v>15</v>
      </c>
      <c r="AF153" s="17">
        <f>IF(Q153&gt;0,Q153/100,"")</f>
        <v>18</v>
      </c>
      <c r="AG153" s="17">
        <f>IF(R153&gt;0,R153/100,"")</f>
        <v>15</v>
      </c>
      <c r="AH153" s="17">
        <f>IF(S153&gt;0,S153/100,"")</f>
        <v>18</v>
      </c>
      <c r="AI153" s="17">
        <f>IF(T153&gt;0,T153/100,"")</f>
        <v>15</v>
      </c>
      <c r="AJ153" s="17">
        <f>IF(U153&gt;0,U153/100,"")</f>
        <v>18</v>
      </c>
      <c r="AK153" s="17" t="str">
        <f>IF(H153&gt;0,CONCATENATE(IF(W153&lt;=12,W153,W153-12),IF(OR(W153&lt;12,W153=24),"am","pm"),"-",IF(X153&lt;=12,X153,X153-12),IF(OR(X153&lt;12,X153=24),"am","pm")),"")</f>
        <v>3pm-6pm</v>
      </c>
      <c r="AL153" s="17" t="str">
        <f>IF(J153&gt;0,CONCATENATE(IF(Y153&lt;=12,Y153,Y153-12),IF(OR(Y153&lt;12,Y153=24),"am","pm"),"-",IF(Z153&lt;=12,Z153,Z153-12),IF(OR(Z153&lt;12,Z153=24),"am","pm")),"")</f>
        <v>3pm-6pm</v>
      </c>
      <c r="AM153" s="17" t="str">
        <f>IF(L153&gt;0,CONCATENATE(IF(AA153&lt;=12,AA153,AA153-12),IF(OR(AA153&lt;12,AA153=24),"am","pm"),"-",IF(AB153&lt;=12,AB153,AB153-12),IF(OR(AB153&lt;12,AB153=24),"am","pm")),"")</f>
        <v>3pm-6pm</v>
      </c>
      <c r="AN153" s="17" t="str">
        <f>IF(N153&gt;0,CONCATENATE(IF(AC153&lt;=12,AC153,AC153-12),IF(OR(AC153&lt;12,AC153=24),"am","pm"),"-",IF(AD153&lt;=12,AD153,AD153-12),IF(OR(AD153&lt;12,AD153=24),"am","pm")),"")</f>
        <v>3pm-6pm</v>
      </c>
      <c r="AO153" s="17" t="str">
        <f>IF(P153&gt;0,CONCATENATE(IF(AE153&lt;=12,AE153,AE153-12),IF(OR(AE153&lt;12,AE153=24),"am","pm"),"-",IF(AF153&lt;=12,AF153,AF153-12),IF(OR(AF153&lt;12,AF153=24),"am","pm")),"")</f>
        <v>3pm-6pm</v>
      </c>
      <c r="AP153" s="17" t="str">
        <f>IF(R153&gt;0,CONCATENATE(IF(AG153&lt;=12,AG153,AG153-12),IF(OR(AG153&lt;12,AG153=24),"am","pm"),"-",IF(AH153&lt;=12,AH153,AH153-12),IF(OR(AH153&lt;12,AH153=24),"am","pm")),"")</f>
        <v>3pm-6pm</v>
      </c>
      <c r="AQ153" s="17" t="str">
        <f>IF(T153&gt;0,CONCATENATE(IF(AI153&lt;=12,AI153,AI153-12),IF(OR(AI153&lt;12,AI153=24),"am","pm"),"-",IF(AJ153&lt;=12,AJ153,AJ153-12),IF(OR(AJ153&lt;12,AJ153=24),"am","pm")),"")</f>
        <v>3pm-6pm</v>
      </c>
      <c r="AR153" s="1" t="s">
        <v>718</v>
      </c>
      <c r="AS153" s="17"/>
      <c r="AT153" s="17"/>
      <c r="AU153" s="17"/>
      <c r="AV153" s="4" t="s">
        <v>29</v>
      </c>
      <c r="AW153" s="4" t="s">
        <v>29</v>
      </c>
      <c r="AX153" s="16" t="str">
        <f>CONCATENATE("{
    'name': """,B153,""",
    'area': ","""",C153,""",",
"'hours': {
      'sunday-start':","""",H153,"""",", 'sunday-end':","""",I153,"""",", 'monday-start':","""",J153,"""",", 'monday-end':","""",K153,"""",", 'tuesday-start':","""",L153,"""",", 'tuesday-end':","""",M153,""", 'wednesday-start':","""",N153,""", 'wednesday-end':","""",O153,""", 'thursday-start':","""",P153,""", 'thursday-end':","""",Q153,""", 'friday-start':","""",R153,""", 'friday-end':","""",S153,""", 'saturday-start':","""",T153,""", 'saturday-end':","""",U153,"""","},","  'description': ","""",V153,"""",", 'link':","""",AR153,"""",", 'pricing':","""",E153,"""",",   'phone-number': ","""",F153,"""",", 'address': ","""",G153,"""",", 'other-amenities': [","'",AS153,"','",AT153,"','",AU153,"'","]",", 'has-drink':",AV153,", 'has-food':",AW153,"},")</f>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53" s="17" t="str">
        <f>IF(AS153&gt;0,"&lt;img src=@img/outdoor.png@&gt;","")</f>
        <v/>
      </c>
      <c r="AZ153" s="17" t="str">
        <f>IF(AT153&gt;0,"&lt;img src=@img/pets.png@&gt;","")</f>
        <v/>
      </c>
      <c r="BA153" s="17" t="str">
        <f>IF(AU153="hard","&lt;img src=@img/hard.png@&gt;",IF(AU153="medium","&lt;img src=@img/medium.png@&gt;",IF(AU153="easy","&lt;img src=@img/easy.png@&gt;","")))</f>
        <v/>
      </c>
      <c r="BB153" s="17" t="str">
        <f>IF(AV153="true","&lt;img src=@img/drinkicon.png@&gt;","")</f>
        <v>&lt;img src=@img/drinkicon.png@&gt;</v>
      </c>
      <c r="BC153" s="17" t="str">
        <f>IF(AW153="true","&lt;img src=@img/foodicon.png@&gt;","")</f>
        <v>&lt;img src=@img/foodicon.png@&gt;</v>
      </c>
      <c r="BD153" s="17" t="str">
        <f>CONCATENATE(AY153,AZ153,BA153,BB153,BC153,BK153)</f>
        <v>&lt;img src=@img/drinkicon.png@&gt;&lt;img src=@img/foodicon.png@&gt;</v>
      </c>
      <c r="BE153" s="17" t="str">
        <f>CONCATENATE(IF(AS153&gt;0,"outdoor ",""),IF(AT153&gt;0,"pet ",""),IF(AV153="true","drink ",""),IF(AW153="true","food ",""),AU153," ",E153," ",C153,IF(BJ153=TRUE," kid",""))</f>
        <v>drink food  med Ballpark</v>
      </c>
      <c r="BF153" s="17" t="str">
        <f>IF(C153="highlands","Highlands",IF(C153="Washington","Washington Park",IF(C153="Downtown","Downtown",IF(C153="city","City Park",IF(C153="Uptown","Uptown",IF(C153="capital","Capital Hill",IF(C153="Ballpark","Ballpark",IF(C153="LoDo","LoDo",IF(C153="ranch","Highlands Ranch",IF(C153="five","Five Points",IF(C153="stapleton","Stapleton",IF(C153="Cherry","Cherry Creek",IF(C153="dtc","DTC",IF(C153="Baker","Baker",IF(C153="Lakewood","Lakewood",IF(C153="Westminster","Westminster",IF(C153="lowery","Lowery",IF(C153="meadows","Park Meadows",IF(C153="larimer","Larimer Square",IF(C153="RiNo","RiNo",IF(C153="aurora","Aurora","")))))))))))))))))))))</f>
        <v>Ballpark</v>
      </c>
      <c r="BG153" s="17">
        <v>39.754505999999999</v>
      </c>
      <c r="BH153" s="17">
        <v>-104.99097</v>
      </c>
      <c r="BI153" s="17" t="str">
        <f>CONCATENATE("[",BG153,",",BH153,"],")</f>
        <v>[39.754506,-104.99097],</v>
      </c>
      <c r="BJ153" s="17"/>
      <c r="BK153" s="17" t="str">
        <f>IF(BJ153&gt;0,"&lt;img src=@img/kidicon.png@&gt;","")</f>
        <v/>
      </c>
      <c r="BL153" s="7"/>
    </row>
    <row r="154" spans="2:64" ht="18.75" customHeight="1">
      <c r="B154" s="17" t="s">
        <v>121</v>
      </c>
      <c r="C154" s="17" t="s">
        <v>865</v>
      </c>
      <c r="D154" s="17"/>
      <c r="E154" s="17" t="s">
        <v>1105</v>
      </c>
      <c r="F154" s="17"/>
      <c r="G154" s="17" t="s">
        <v>529</v>
      </c>
      <c r="H154" s="17" t="s">
        <v>445</v>
      </c>
      <c r="I154" s="17" t="s">
        <v>447</v>
      </c>
      <c r="J154" s="17" t="s">
        <v>445</v>
      </c>
      <c r="K154" s="17" t="s">
        <v>447</v>
      </c>
      <c r="L154" s="17" t="s">
        <v>445</v>
      </c>
      <c r="M154" s="17" t="s">
        <v>447</v>
      </c>
      <c r="N154" s="17" t="s">
        <v>445</v>
      </c>
      <c r="O154" s="17" t="s">
        <v>447</v>
      </c>
      <c r="P154" s="17" t="s">
        <v>445</v>
      </c>
      <c r="Q154" s="17" t="s">
        <v>447</v>
      </c>
      <c r="R154" s="17" t="s">
        <v>347</v>
      </c>
      <c r="S154" s="17" t="s">
        <v>447</v>
      </c>
      <c r="T154" s="17" t="s">
        <v>445</v>
      </c>
      <c r="U154" s="17" t="s">
        <v>447</v>
      </c>
      <c r="V154" s="8" t="s">
        <v>345</v>
      </c>
      <c r="W154" s="17">
        <f>IF(H154&gt;0,H154/100,"")</f>
        <v>15</v>
      </c>
      <c r="X154" s="17">
        <f>IF(I154&gt;0,I154/100,"")</f>
        <v>18</v>
      </c>
      <c r="Y154" s="17">
        <f>IF(J154&gt;0,J154/100,"")</f>
        <v>15</v>
      </c>
      <c r="Z154" s="17">
        <f>IF(K154&gt;0,K154/100,"")</f>
        <v>18</v>
      </c>
      <c r="AA154" s="17">
        <f>IF(L154&gt;0,L154/100,"")</f>
        <v>15</v>
      </c>
      <c r="AB154" s="17">
        <f>IF(M154&gt;0,M154/100,"")</f>
        <v>18</v>
      </c>
      <c r="AC154" s="17">
        <f>IF(N154&gt;0,N154/100,"")</f>
        <v>15</v>
      </c>
      <c r="AD154" s="17">
        <f>IF(O154&gt;0,O154/100,"")</f>
        <v>18</v>
      </c>
      <c r="AE154" s="17">
        <f>IF(P154&gt;0,P154/100,"")</f>
        <v>15</v>
      </c>
      <c r="AF154" s="17">
        <f>IF(Q154&gt;0,Q154/100,"")</f>
        <v>18</v>
      </c>
      <c r="AG154" s="17" t="e">
        <f>IF(R154&gt;0,R154/100,"")</f>
        <v>#VALUE!</v>
      </c>
      <c r="AH154" s="17">
        <f>IF(S154&gt;0,S154/100,"")</f>
        <v>18</v>
      </c>
      <c r="AI154" s="17">
        <f>IF(T154&gt;0,T154/100,"")</f>
        <v>15</v>
      </c>
      <c r="AJ154" s="17">
        <f>IF(U154&gt;0,U154/100,"")</f>
        <v>18</v>
      </c>
      <c r="AK154" s="17" t="str">
        <f>IF(H154&gt;0,CONCATENATE(IF(W154&lt;=12,W154,W154-12),IF(OR(W154&lt;12,W154=24),"am","pm"),"-",IF(X154&lt;=12,X154,X154-12),IF(OR(X154&lt;12,X154=24),"am","pm")),"")</f>
        <v>3pm-6pm</v>
      </c>
      <c r="AL154" s="17" t="str">
        <f>IF(J154&gt;0,CONCATENATE(IF(Y154&lt;=12,Y154,Y154-12),IF(OR(Y154&lt;12,Y154=24),"am","pm"),"-",IF(Z154&lt;=12,Z154,Z154-12),IF(OR(Z154&lt;12,Z154=24),"am","pm")),"")</f>
        <v>3pm-6pm</v>
      </c>
      <c r="AM154" s="17" t="str">
        <f>IF(L154&gt;0,CONCATENATE(IF(AA154&lt;=12,AA154,AA154-12),IF(OR(AA154&lt;12,AA154=24),"am","pm"),"-",IF(AB154&lt;=12,AB154,AB154-12),IF(OR(AB154&lt;12,AB154=24),"am","pm")),"")</f>
        <v>3pm-6pm</v>
      </c>
      <c r="AN154" s="17" t="str">
        <f>IF(N154&gt;0,CONCATENATE(IF(AC154&lt;=12,AC154,AC154-12),IF(OR(AC154&lt;12,AC154=24),"am","pm"),"-",IF(AD154&lt;=12,AD154,AD154-12),IF(OR(AD154&lt;12,AD154=24),"am","pm")),"")</f>
        <v>3pm-6pm</v>
      </c>
      <c r="AO154" s="17" t="str">
        <f>IF(P154&gt;0,CONCATENATE(IF(AE154&lt;=12,AE154,AE154-12),IF(OR(AE154&lt;12,AE154=24),"am","pm"),"-",IF(AF154&lt;=12,AF154,AF154-12),IF(OR(AF154&lt;12,AF154=24),"am","pm")),"")</f>
        <v>3pm-6pm</v>
      </c>
      <c r="AP154" s="17" t="e">
        <f>IF(R154&gt;0,CONCATENATE(IF(AG154&lt;=12,AG154,AG154-12),IF(OR(AG154&lt;12,AG154=24),"am","pm"),"-",IF(AH154&lt;=12,AH154,AH154-12),IF(OR(AH154&lt;12,AH154=24),"am","pm")),"")</f>
        <v>#VALUE!</v>
      </c>
      <c r="AQ154" s="17" t="str">
        <f>IF(T154&gt;0,CONCATENATE(IF(AI154&lt;=12,AI154,AI154-12),IF(OR(AI154&lt;12,AI154=24),"am","pm"),"-",IF(AJ154&lt;=12,AJ154,AJ154-12),IF(OR(AJ154&lt;12,AJ154=24),"am","pm")),"")</f>
        <v>3pm-6pm</v>
      </c>
      <c r="AR154" s="1" t="s">
        <v>718</v>
      </c>
      <c r="AS154" s="17"/>
      <c r="AT154" s="17"/>
      <c r="AU154" s="17"/>
      <c r="AV154" s="4" t="s">
        <v>29</v>
      </c>
      <c r="AW154" s="4" t="s">
        <v>29</v>
      </c>
      <c r="AX154" s="16" t="str">
        <f>CONCATENATE("{
    'name': """,B154,""",
    'area': ","""",C154,""",",
"'hours': {
      'sunday-start':","""",H154,"""",", 'sunday-end':","""",I154,"""",", 'monday-start':","""",J154,"""",", 'monday-end':","""",K154,"""",", 'tuesday-start':","""",L154,"""",", 'tuesday-end':","""",M154,""", 'wednesday-start':","""",N154,""", 'wednesday-end':","""",O154,""", 'thursday-start':","""",P154,""", 'thursday-end':","""",Q154,""", 'friday-start':","""",R154,""", 'friday-end':","""",S154,""", 'saturday-start':","""",T154,""", 'saturday-end':","""",U154,"""","},","  'description': ","""",V154,"""",", 'link':","""",AR154,"""",", 'pricing':","""",E154,"""",",   'phone-number': ","""",F154,"""",", 'address': ","""",G154,"""",", 'other-amenities': [","'",AS154,"','",AT154,"','",AU154,"'","]",", 'has-drink':",AV154,", 'has-food':",AW154,"},")</f>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4" s="17" t="str">
        <f>IF(AS154&gt;0,"&lt;img src=@img/outdoor.png@&gt;","")</f>
        <v/>
      </c>
      <c r="AZ154" s="17" t="str">
        <f>IF(AT154&gt;0,"&lt;img src=@img/pets.png@&gt;","")</f>
        <v/>
      </c>
      <c r="BA154" s="17" t="str">
        <f>IF(AU154="hard","&lt;img src=@img/hard.png@&gt;",IF(AU154="medium","&lt;img src=@img/medium.png@&gt;",IF(AU154="easy","&lt;img src=@img/easy.png@&gt;","")))</f>
        <v/>
      </c>
      <c r="BB154" s="17" t="str">
        <f>IF(AV154="true","&lt;img src=@img/drinkicon.png@&gt;","")</f>
        <v>&lt;img src=@img/drinkicon.png@&gt;</v>
      </c>
      <c r="BC154" s="17" t="str">
        <f>IF(AW154="true","&lt;img src=@img/foodicon.png@&gt;","")</f>
        <v>&lt;img src=@img/foodicon.png@&gt;</v>
      </c>
      <c r="BD154" s="17" t="str">
        <f>CONCATENATE(AY154,AZ154,BA154,BB154,BC154,BK154)</f>
        <v>&lt;img src=@img/drinkicon.png@&gt;&lt;img src=@img/foodicon.png@&gt;</v>
      </c>
      <c r="BE154" s="17" t="str">
        <f>CONCATENATE(IF(AS154&gt;0,"outdoor ",""),IF(AT154&gt;0,"pet ",""),IF(AV154="true","drink ",""),IF(AW154="true","food ",""),AU154," ",E154," ",C154,IF(BJ154=TRUE," kid",""))</f>
        <v>drink food  med meadows</v>
      </c>
      <c r="BF154" s="17" t="str">
        <f>IF(C154="highlands","Highlands",IF(C154="Washington","Washington Park",IF(C154="Downtown","Downtown",IF(C154="city","City Park",IF(C154="Uptown","Uptown",IF(C154="capital","Capital Hill",IF(C154="Ballpark","Ballpark",IF(C154="LoDo","LoDo",IF(C154="ranch","Highlands Ranch",IF(C154="five","Five Points",IF(C154="stapleton","Stapleton",IF(C154="Cherry","Cherry Creek",IF(C154="dtc","DTC",IF(C154="Baker","Baker",IF(C154="Lakewood","Lakewood",IF(C154="Westminster","Westminster",IF(C154="lowery","Lowery",IF(C154="meadows","Park Meadows",IF(C154="larimer","Larimer Square",IF(C154="RiNo","RiNo",IF(C154="aurora","Aurora","")))))))))))))))))))))</f>
        <v>Park Meadows</v>
      </c>
      <c r="BG154" s="17">
        <v>39.579492999999999</v>
      </c>
      <c r="BH154" s="17">
        <v>-104.87091100000001</v>
      </c>
      <c r="BI154" s="17" t="str">
        <f>CONCATENATE("[",BG154,",",BH154,"],")</f>
        <v>[39.579493,-104.870911],</v>
      </c>
      <c r="BJ154" s="17"/>
      <c r="BK154" s="17" t="str">
        <f>IF(BJ154&gt;0,"&lt;img src=@img/kidicon.png@&gt;","")</f>
        <v/>
      </c>
      <c r="BL154" s="7"/>
    </row>
    <row r="155" spans="2:64" ht="18.75" customHeight="1">
      <c r="B155" s="17" t="s">
        <v>122</v>
      </c>
      <c r="C155" s="17" t="s">
        <v>652</v>
      </c>
      <c r="D155" s="17"/>
      <c r="E155" s="17" t="s">
        <v>1105</v>
      </c>
      <c r="F155" s="17"/>
      <c r="G155" s="17" t="s">
        <v>530</v>
      </c>
      <c r="H155" s="17" t="s">
        <v>445</v>
      </c>
      <c r="I155" s="17" t="s">
        <v>447</v>
      </c>
      <c r="J155" s="17" t="s">
        <v>445</v>
      </c>
      <c r="K155" s="17" t="s">
        <v>447</v>
      </c>
      <c r="L155" s="17" t="s">
        <v>445</v>
      </c>
      <c r="M155" s="17" t="s">
        <v>447</v>
      </c>
      <c r="N155" s="17" t="s">
        <v>445</v>
      </c>
      <c r="O155" s="17" t="s">
        <v>450</v>
      </c>
      <c r="P155" s="17" t="s">
        <v>445</v>
      </c>
      <c r="Q155" s="17" t="s">
        <v>447</v>
      </c>
      <c r="R155" s="17" t="s">
        <v>445</v>
      </c>
      <c r="S155" s="17" t="s">
        <v>447</v>
      </c>
      <c r="T155" s="17" t="s">
        <v>445</v>
      </c>
      <c r="U155" s="17" t="s">
        <v>447</v>
      </c>
      <c r="V155" s="8" t="s">
        <v>348</v>
      </c>
      <c r="W155" s="17">
        <f>IF(H155&gt;0,H155/100,"")</f>
        <v>15</v>
      </c>
      <c r="X155" s="17">
        <f>IF(I155&gt;0,I155/100,"")</f>
        <v>18</v>
      </c>
      <c r="Y155" s="17">
        <f>IF(J155&gt;0,J155/100,"")</f>
        <v>15</v>
      </c>
      <c r="Z155" s="17">
        <f>IF(K155&gt;0,K155/100,"")</f>
        <v>18</v>
      </c>
      <c r="AA155" s="17">
        <f>IF(L155&gt;0,L155/100,"")</f>
        <v>15</v>
      </c>
      <c r="AB155" s="17">
        <f>IF(M155&gt;0,M155/100,"")</f>
        <v>18</v>
      </c>
      <c r="AC155" s="17">
        <f>IF(N155&gt;0,N155/100,"")</f>
        <v>15</v>
      </c>
      <c r="AD155" s="17">
        <f>IF(O155&gt;0,O155/100,"")</f>
        <v>17.3</v>
      </c>
      <c r="AE155" s="17">
        <f>IF(P155&gt;0,P155/100,"")</f>
        <v>15</v>
      </c>
      <c r="AF155" s="17">
        <f>IF(Q155&gt;0,Q155/100,"")</f>
        <v>18</v>
      </c>
      <c r="AG155" s="17">
        <f>IF(R155&gt;0,R155/100,"")</f>
        <v>15</v>
      </c>
      <c r="AH155" s="17">
        <f>IF(S155&gt;0,S155/100,"")</f>
        <v>18</v>
      </c>
      <c r="AI155" s="17">
        <f>IF(T155&gt;0,T155/100,"")</f>
        <v>15</v>
      </c>
      <c r="AJ155" s="17">
        <f>IF(U155&gt;0,U155/100,"")</f>
        <v>18</v>
      </c>
      <c r="AK155" s="17" t="str">
        <f>IF(H155&gt;0,CONCATENATE(IF(W155&lt;=12,W155,W155-12),IF(OR(W155&lt;12,W155=24),"am","pm"),"-",IF(X155&lt;=12,X155,X155-12),IF(OR(X155&lt;12,X155=24),"am","pm")),"")</f>
        <v>3pm-6pm</v>
      </c>
      <c r="AL155" s="17" t="str">
        <f>IF(J155&gt;0,CONCATENATE(IF(Y155&lt;=12,Y155,Y155-12),IF(OR(Y155&lt;12,Y155=24),"am","pm"),"-",IF(Z155&lt;=12,Z155,Z155-12),IF(OR(Z155&lt;12,Z155=24),"am","pm")),"")</f>
        <v>3pm-6pm</v>
      </c>
      <c r="AM155" s="17" t="str">
        <f>IF(L155&gt;0,CONCATENATE(IF(AA155&lt;=12,AA155,AA155-12),IF(OR(AA155&lt;12,AA155=24),"am","pm"),"-",IF(AB155&lt;=12,AB155,AB155-12),IF(OR(AB155&lt;12,AB155=24),"am","pm")),"")</f>
        <v>3pm-6pm</v>
      </c>
      <c r="AN155" s="17" t="str">
        <f>IF(N155&gt;0,CONCATENATE(IF(AC155&lt;=12,AC155,AC155-12),IF(OR(AC155&lt;12,AC155=24),"am","pm"),"-",IF(AD155&lt;=12,AD155,AD155-12),IF(OR(AD155&lt;12,AD155=24),"am","pm")),"")</f>
        <v>3pm-5.3pm</v>
      </c>
      <c r="AO155" s="17" t="str">
        <f>IF(P155&gt;0,CONCATENATE(IF(AE155&lt;=12,AE155,AE155-12),IF(OR(AE155&lt;12,AE155=24),"am","pm"),"-",IF(AF155&lt;=12,AF155,AF155-12),IF(OR(AF155&lt;12,AF155=24),"am","pm")),"")</f>
        <v>3pm-6pm</v>
      </c>
      <c r="AP155" s="17" t="str">
        <f>IF(R155&gt;0,CONCATENATE(IF(AG155&lt;=12,AG155,AG155-12),IF(OR(AG155&lt;12,AG155=24),"am","pm"),"-",IF(AH155&lt;=12,AH155,AH155-12),IF(OR(AH155&lt;12,AH155=24),"am","pm")),"")</f>
        <v>3pm-6pm</v>
      </c>
      <c r="AQ155" s="17" t="str">
        <f>IF(T155&gt;0,CONCATENATE(IF(AI155&lt;=12,AI155,AI155-12),IF(OR(AI155&lt;12,AI155=24),"am","pm"),"-",IF(AJ155&lt;=12,AJ155,AJ155-12),IF(OR(AJ155&lt;12,AJ155=24),"am","pm")),"")</f>
        <v>3pm-6pm</v>
      </c>
      <c r="AR155" s="17" t="s">
        <v>719</v>
      </c>
      <c r="AS155" s="17"/>
      <c r="AT155" s="17"/>
      <c r="AU155" s="17"/>
      <c r="AV155" s="4" t="s">
        <v>29</v>
      </c>
      <c r="AW155" s="4" t="s">
        <v>30</v>
      </c>
      <c r="AX155" s="16" t="str">
        <f>CONCATENATE("{
    'name': """,B155,""",
    'area': ","""",C155,""",",
"'hours': {
      'sunday-start':","""",H155,"""",", 'sunday-end':","""",I155,"""",", 'monday-start':","""",J155,"""",", 'monday-end':","""",K155,"""",", 'tuesday-start':","""",L155,"""",", 'tuesday-end':","""",M155,""", 'wednesday-start':","""",N155,""", 'wednesday-end':","""",O155,""", 'thursday-start':","""",P155,""", 'thursday-end':","""",Q155,""", 'friday-start':","""",R155,""", 'friday-end':","""",S155,""", 'saturday-start':","""",T155,""", 'saturday-end':","""",U155,"""","},","  'description': ","""",V155,"""",", 'link':","""",AR155,"""",", 'pricing':","""",E155,"""",",   'phone-number': ","""",F155,"""",", 'address': ","""",G155,"""",", 'other-amenities': [","'",AS155,"','",AT155,"','",AU155,"'","]",", 'has-drink':",AV155,", 'has-food':",AW155,"},")</f>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5" s="17" t="str">
        <f>IF(AS155&gt;0,"&lt;img src=@img/outdoor.png@&gt;","")</f>
        <v/>
      </c>
      <c r="AZ155" s="17" t="str">
        <f>IF(AT155&gt;0,"&lt;img src=@img/pets.png@&gt;","")</f>
        <v/>
      </c>
      <c r="BA155" s="17" t="str">
        <f>IF(AU155="hard","&lt;img src=@img/hard.png@&gt;",IF(AU155="medium","&lt;img src=@img/medium.png@&gt;",IF(AU155="easy","&lt;img src=@img/easy.png@&gt;","")))</f>
        <v/>
      </c>
      <c r="BB155" s="17" t="str">
        <f>IF(AV155="true","&lt;img src=@img/drinkicon.png@&gt;","")</f>
        <v>&lt;img src=@img/drinkicon.png@&gt;</v>
      </c>
      <c r="BC155" s="17" t="str">
        <f>IF(AW155="true","&lt;img src=@img/foodicon.png@&gt;","")</f>
        <v/>
      </c>
      <c r="BD155" s="17" t="str">
        <f>CONCATENATE(AY155,AZ155,BA155,BB155,BC155,BK155)</f>
        <v>&lt;img src=@img/drinkicon.png@&gt;</v>
      </c>
      <c r="BE155" s="17" t="str">
        <f>CONCATENATE(IF(AS155&gt;0,"outdoor ",""),IF(AT155&gt;0,"pet ",""),IF(AV155="true","drink ",""),IF(AW155="true","food ",""),AU155," ",E155," ",C155,IF(BJ155=TRUE," kid",""))</f>
        <v>drink  med Cherry</v>
      </c>
      <c r="BF155" s="17" t="str">
        <f>IF(C155="highlands","Highlands",IF(C155="Washington","Washington Park",IF(C155="Downtown","Downtown",IF(C155="city","City Park",IF(C155="Uptown","Uptown",IF(C155="capital","Capital Hill",IF(C155="Ballpark","Ballpark",IF(C155="LoDo","LoDo",IF(C155="ranch","Highlands Ranch",IF(C155="five","Five Points",IF(C155="stapleton","Stapleton",IF(C155="Cherry","Cherry Creek",IF(C155="dtc","DTC",IF(C155="Baker","Baker",IF(C155="Lakewood","Lakewood",IF(C155="Westminster","Westminster",IF(C155="lowery","Lowery",IF(C155="meadows","Park Meadows",IF(C155="larimer","Larimer Square",IF(C155="RiNo","RiNo",IF(C155="aurora","Aurora","")))))))))))))))))))))</f>
        <v>Cherry Creek</v>
      </c>
      <c r="BG155" s="17">
        <v>39.719656000000001</v>
      </c>
      <c r="BH155" s="17">
        <v>-104.953124</v>
      </c>
      <c r="BI155" s="17" t="str">
        <f>CONCATENATE("[",BG155,",",BH155,"],")</f>
        <v>[39.719656,-104.953124],</v>
      </c>
      <c r="BJ155" s="17"/>
      <c r="BK155" s="17" t="str">
        <f>IF(BJ155&gt;0,"&lt;img src=@img/kidicon.png@&gt;","")</f>
        <v/>
      </c>
      <c r="BL155" s="7"/>
    </row>
    <row r="156" spans="2:64" ht="18.75" customHeight="1">
      <c r="B156" s="17" t="s">
        <v>123</v>
      </c>
      <c r="C156" s="17" t="s">
        <v>310</v>
      </c>
      <c r="D156" s="17"/>
      <c r="E156" s="17" t="s">
        <v>1105</v>
      </c>
      <c r="F156" s="17"/>
      <c r="G156" s="17" t="s">
        <v>531</v>
      </c>
      <c r="H156" s="17" t="s">
        <v>445</v>
      </c>
      <c r="I156" s="17" t="s">
        <v>447</v>
      </c>
      <c r="J156" s="17" t="s">
        <v>445</v>
      </c>
      <c r="K156" s="17" t="s">
        <v>447</v>
      </c>
      <c r="L156" s="17" t="s">
        <v>445</v>
      </c>
      <c r="M156" s="17" t="s">
        <v>447</v>
      </c>
      <c r="N156" s="17" t="s">
        <v>445</v>
      </c>
      <c r="O156" s="17" t="s">
        <v>447</v>
      </c>
      <c r="P156" s="17" t="s">
        <v>445</v>
      </c>
      <c r="Q156" s="17" t="s">
        <v>447</v>
      </c>
      <c r="R156" s="17" t="s">
        <v>445</v>
      </c>
      <c r="S156" s="17" t="s">
        <v>447</v>
      </c>
      <c r="T156" s="17" t="s">
        <v>445</v>
      </c>
      <c r="U156" s="17" t="s">
        <v>447</v>
      </c>
      <c r="V156" s="8" t="s">
        <v>349</v>
      </c>
      <c r="W156" s="17">
        <f>IF(H156&gt;0,H156/100,"")</f>
        <v>15</v>
      </c>
      <c r="X156" s="17">
        <f>IF(I156&gt;0,I156/100,"")</f>
        <v>18</v>
      </c>
      <c r="Y156" s="17">
        <f>IF(J156&gt;0,J156/100,"")</f>
        <v>15</v>
      </c>
      <c r="Z156" s="17">
        <f>IF(K156&gt;0,K156/100,"")</f>
        <v>18</v>
      </c>
      <c r="AA156" s="17">
        <f>IF(L156&gt;0,L156/100,"")</f>
        <v>15</v>
      </c>
      <c r="AB156" s="17">
        <f>IF(M156&gt;0,M156/100,"")</f>
        <v>18</v>
      </c>
      <c r="AC156" s="17">
        <f>IF(N156&gt;0,N156/100,"")</f>
        <v>15</v>
      </c>
      <c r="AD156" s="17">
        <f>IF(O156&gt;0,O156/100,"")</f>
        <v>18</v>
      </c>
      <c r="AE156" s="17">
        <f>IF(P156&gt;0,P156/100,"")</f>
        <v>15</v>
      </c>
      <c r="AF156" s="17">
        <f>IF(Q156&gt;0,Q156/100,"")</f>
        <v>18</v>
      </c>
      <c r="AG156" s="17">
        <f>IF(R156&gt;0,R156/100,"")</f>
        <v>15</v>
      </c>
      <c r="AH156" s="17">
        <f>IF(S156&gt;0,S156/100,"")</f>
        <v>18</v>
      </c>
      <c r="AI156" s="17">
        <f>IF(T156&gt;0,T156/100,"")</f>
        <v>15</v>
      </c>
      <c r="AJ156" s="17">
        <f>IF(U156&gt;0,U156/100,"")</f>
        <v>18</v>
      </c>
      <c r="AK156" s="17" t="str">
        <f>IF(H156&gt;0,CONCATENATE(IF(W156&lt;=12,W156,W156-12),IF(OR(W156&lt;12,W156=24),"am","pm"),"-",IF(X156&lt;=12,X156,X156-12),IF(OR(X156&lt;12,X156=24),"am","pm")),"")</f>
        <v>3pm-6pm</v>
      </c>
      <c r="AL156" s="17" t="str">
        <f>IF(J156&gt;0,CONCATENATE(IF(Y156&lt;=12,Y156,Y156-12),IF(OR(Y156&lt;12,Y156=24),"am","pm"),"-",IF(Z156&lt;=12,Z156,Z156-12),IF(OR(Z156&lt;12,Z156=24),"am","pm")),"")</f>
        <v>3pm-6pm</v>
      </c>
      <c r="AM156" s="17" t="str">
        <f>IF(L156&gt;0,CONCATENATE(IF(AA156&lt;=12,AA156,AA156-12),IF(OR(AA156&lt;12,AA156=24),"am","pm"),"-",IF(AB156&lt;=12,AB156,AB156-12),IF(OR(AB156&lt;12,AB156=24),"am","pm")),"")</f>
        <v>3pm-6pm</v>
      </c>
      <c r="AN156" s="17" t="str">
        <f>IF(N156&gt;0,CONCATENATE(IF(AC156&lt;=12,AC156,AC156-12),IF(OR(AC156&lt;12,AC156=24),"am","pm"),"-",IF(AD156&lt;=12,AD156,AD156-12),IF(OR(AD156&lt;12,AD156=24),"am","pm")),"")</f>
        <v>3pm-6pm</v>
      </c>
      <c r="AO156" s="17" t="str">
        <f>IF(P156&gt;0,CONCATENATE(IF(AE156&lt;=12,AE156,AE156-12),IF(OR(AE156&lt;12,AE156=24),"am","pm"),"-",IF(AF156&lt;=12,AF156,AF156-12),IF(OR(AF156&lt;12,AF156=24),"am","pm")),"")</f>
        <v>3pm-6pm</v>
      </c>
      <c r="AP156" s="17" t="str">
        <f>IF(R156&gt;0,CONCATENATE(IF(AG156&lt;=12,AG156,AG156-12),IF(OR(AG156&lt;12,AG156=24),"am","pm"),"-",IF(AH156&lt;=12,AH156,AH156-12),IF(OR(AH156&lt;12,AH156=24),"am","pm")),"")</f>
        <v>3pm-6pm</v>
      </c>
      <c r="AQ156" s="17" t="str">
        <f>IF(T156&gt;0,CONCATENATE(IF(AI156&lt;=12,AI156,AI156-12),IF(OR(AI156&lt;12,AI156=24),"am","pm"),"-",IF(AJ156&lt;=12,AJ156,AJ156-12),IF(OR(AJ156&lt;12,AJ156=24),"am","pm")),"")</f>
        <v>3pm-6pm</v>
      </c>
      <c r="AR156" s="1" t="s">
        <v>719</v>
      </c>
      <c r="AS156" s="17"/>
      <c r="AT156" s="17"/>
      <c r="AU156" s="17"/>
      <c r="AV156" s="4" t="s">
        <v>29</v>
      </c>
      <c r="AW156" s="4" t="s">
        <v>30</v>
      </c>
      <c r="AX156" s="16" t="str">
        <f>CONCATENATE("{
    'name': """,B156,""",
    'area': ","""",C156,""",",
"'hours': {
      'sunday-start':","""",H156,"""",", 'sunday-end':","""",I156,"""",", 'monday-start':","""",J156,"""",", 'monday-end':","""",K156,"""",", 'tuesday-start':","""",L156,"""",", 'tuesday-end':","""",M156,""", 'wednesday-start':","""",N156,""", 'wednesday-end':","""",O156,""", 'thursday-start':","""",P156,""", 'thursday-end':","""",Q156,""", 'friday-start':","""",R156,""", 'friday-end':","""",S156,""", 'saturday-start':","""",T156,""", 'saturday-end':","""",U156,"""","},","  'description': ","""",V156,"""",", 'link':","""",AR156,"""",", 'pricing':","""",E156,"""",",   'phone-number': ","""",F156,"""",", 'address': ","""",G156,"""",", 'other-amenities': [","'",AS156,"','",AT156,"','",AU156,"'","]",", 'has-drink':",AV156,", 'has-food':",AW156,"},")</f>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6" s="17" t="str">
        <f>IF(AS156&gt;0,"&lt;img src=@img/outdoor.png@&gt;","")</f>
        <v/>
      </c>
      <c r="AZ156" s="17" t="str">
        <f>IF(AT156&gt;0,"&lt;img src=@img/pets.png@&gt;","")</f>
        <v/>
      </c>
      <c r="BA156" s="17" t="str">
        <f>IF(AU156="hard","&lt;img src=@img/hard.png@&gt;",IF(AU156="medium","&lt;img src=@img/medium.png@&gt;",IF(AU156="easy","&lt;img src=@img/easy.png@&gt;","")))</f>
        <v/>
      </c>
      <c r="BB156" s="17" t="str">
        <f>IF(AV156="true","&lt;img src=@img/drinkicon.png@&gt;","")</f>
        <v>&lt;img src=@img/drinkicon.png@&gt;</v>
      </c>
      <c r="BC156" s="17" t="str">
        <f>IF(AW156="true","&lt;img src=@img/foodicon.png@&gt;","")</f>
        <v/>
      </c>
      <c r="BD156" s="17" t="str">
        <f>CONCATENATE(AY156,AZ156,BA156,BB156,BC156,BK156)</f>
        <v>&lt;img src=@img/drinkicon.png@&gt;</v>
      </c>
      <c r="BE156" s="17" t="str">
        <f>CONCATENATE(IF(AS156&gt;0,"outdoor ",""),IF(AT156&gt;0,"pet ",""),IF(AV156="true","drink ",""),IF(AW156="true","food ",""),AU156," ",E156," ",C156,IF(BJ156=TRUE," kid",""))</f>
        <v>drink  med LoDo</v>
      </c>
      <c r="BF156" s="17" t="str">
        <f>IF(C156="highlands","Highlands",IF(C156="Washington","Washington Park",IF(C156="Downtown","Downtown",IF(C156="city","City Park",IF(C156="Uptown","Uptown",IF(C156="capital","Capital Hill",IF(C156="Ballpark","Ballpark",IF(C156="LoDo","LoDo",IF(C156="ranch","Highlands Ranch",IF(C156="five","Five Points",IF(C156="stapleton","Stapleton",IF(C156="Cherry","Cherry Creek",IF(C156="dtc","DTC",IF(C156="Baker","Baker",IF(C156="Lakewood","Lakewood",IF(C156="Westminster","Westminster",IF(C156="lowery","Lowery",IF(C156="meadows","Park Meadows",IF(C156="larimer","Larimer Square",IF(C156="RiNo","RiNo",IF(C156="aurora","Aurora","")))))))))))))))))))))</f>
        <v>LoDo</v>
      </c>
      <c r="BG156" s="17">
        <v>39.751446000000001</v>
      </c>
      <c r="BH156" s="17">
        <v>-105.00169200000001</v>
      </c>
      <c r="BI156" s="17" t="str">
        <f>CONCATENATE("[",BG156,",",BH156,"],")</f>
        <v>[39.751446,-105.001692],</v>
      </c>
      <c r="BJ156" s="17"/>
      <c r="BK156" s="17" t="str">
        <f>IF(BJ156&gt;0,"&lt;img src=@img/kidicon.png@&gt;","")</f>
        <v/>
      </c>
      <c r="BL156" s="7"/>
    </row>
    <row r="157" spans="2:64" ht="18.75" customHeight="1">
      <c r="B157" s="17" t="s">
        <v>124</v>
      </c>
      <c r="C157" s="17" t="s">
        <v>305</v>
      </c>
      <c r="D157" s="17"/>
      <c r="E157" s="17" t="s">
        <v>1105</v>
      </c>
      <c r="F157" s="17"/>
      <c r="G157" s="17" t="s">
        <v>532</v>
      </c>
      <c r="H157" s="17" t="s">
        <v>445</v>
      </c>
      <c r="I157" s="17" t="s">
        <v>447</v>
      </c>
      <c r="J157" s="17" t="s">
        <v>445</v>
      </c>
      <c r="K157" s="17" t="s">
        <v>447</v>
      </c>
      <c r="L157" s="17" t="s">
        <v>445</v>
      </c>
      <c r="M157" s="17" t="s">
        <v>447</v>
      </c>
      <c r="N157" s="17" t="s">
        <v>445</v>
      </c>
      <c r="O157" s="17" t="s">
        <v>447</v>
      </c>
      <c r="P157" s="17" t="s">
        <v>445</v>
      </c>
      <c r="Q157" s="17" t="s">
        <v>447</v>
      </c>
      <c r="R157" s="17" t="s">
        <v>445</v>
      </c>
      <c r="S157" s="17" t="s">
        <v>447</v>
      </c>
      <c r="T157" s="17" t="s">
        <v>445</v>
      </c>
      <c r="U157" s="17" t="s">
        <v>447</v>
      </c>
      <c r="V157" s="8" t="s">
        <v>348</v>
      </c>
      <c r="W157" s="17">
        <f>IF(H157&gt;0,H157/100,"")</f>
        <v>15</v>
      </c>
      <c r="X157" s="17">
        <f>IF(I157&gt;0,I157/100,"")</f>
        <v>18</v>
      </c>
      <c r="Y157" s="17">
        <f>IF(J157&gt;0,J157/100,"")</f>
        <v>15</v>
      </c>
      <c r="Z157" s="17">
        <f>IF(K157&gt;0,K157/100,"")</f>
        <v>18</v>
      </c>
      <c r="AA157" s="17">
        <f>IF(L157&gt;0,L157/100,"")</f>
        <v>15</v>
      </c>
      <c r="AB157" s="17">
        <f>IF(M157&gt;0,M157/100,"")</f>
        <v>18</v>
      </c>
      <c r="AC157" s="17">
        <f>IF(N157&gt;0,N157/100,"")</f>
        <v>15</v>
      </c>
      <c r="AD157" s="17">
        <f>IF(O157&gt;0,O157/100,"")</f>
        <v>18</v>
      </c>
      <c r="AE157" s="17">
        <f>IF(P157&gt;0,P157/100,"")</f>
        <v>15</v>
      </c>
      <c r="AF157" s="17">
        <f>IF(Q157&gt;0,Q157/100,"")</f>
        <v>18</v>
      </c>
      <c r="AG157" s="17">
        <f>IF(R157&gt;0,R157/100,"")</f>
        <v>15</v>
      </c>
      <c r="AH157" s="17">
        <f>IF(S157&gt;0,S157/100,"")</f>
        <v>18</v>
      </c>
      <c r="AI157" s="17">
        <f>IF(T157&gt;0,T157/100,"")</f>
        <v>15</v>
      </c>
      <c r="AJ157" s="17">
        <f>IF(U157&gt;0,U157/100,"")</f>
        <v>18</v>
      </c>
      <c r="AK157" s="17" t="str">
        <f>IF(H157&gt;0,CONCATENATE(IF(W157&lt;=12,W157,W157-12),IF(OR(W157&lt;12,W157=24),"am","pm"),"-",IF(X157&lt;=12,X157,X157-12),IF(OR(X157&lt;12,X157=24),"am","pm")),"")</f>
        <v>3pm-6pm</v>
      </c>
      <c r="AL157" s="17" t="str">
        <f>IF(J157&gt;0,CONCATENATE(IF(Y157&lt;=12,Y157,Y157-12),IF(OR(Y157&lt;12,Y157=24),"am","pm"),"-",IF(Z157&lt;=12,Z157,Z157-12),IF(OR(Z157&lt;12,Z157=24),"am","pm")),"")</f>
        <v>3pm-6pm</v>
      </c>
      <c r="AM157" s="17" t="str">
        <f>IF(L157&gt;0,CONCATENATE(IF(AA157&lt;=12,AA157,AA157-12),IF(OR(AA157&lt;12,AA157=24),"am","pm"),"-",IF(AB157&lt;=12,AB157,AB157-12),IF(OR(AB157&lt;12,AB157=24),"am","pm")),"")</f>
        <v>3pm-6pm</v>
      </c>
      <c r="AN157" s="17" t="str">
        <f>IF(N157&gt;0,CONCATENATE(IF(AC157&lt;=12,AC157,AC157-12),IF(OR(AC157&lt;12,AC157=24),"am","pm"),"-",IF(AD157&lt;=12,AD157,AD157-12),IF(OR(AD157&lt;12,AD157=24),"am","pm")),"")</f>
        <v>3pm-6pm</v>
      </c>
      <c r="AO157" s="17" t="str">
        <f>IF(P157&gt;0,CONCATENATE(IF(AE157&lt;=12,AE157,AE157-12),IF(OR(AE157&lt;12,AE157=24),"am","pm"),"-",IF(AF157&lt;=12,AF157,AF157-12),IF(OR(AF157&lt;12,AF157=24),"am","pm")),"")</f>
        <v>3pm-6pm</v>
      </c>
      <c r="AP157" s="17" t="str">
        <f>IF(R157&gt;0,CONCATENATE(IF(AG157&lt;=12,AG157,AG157-12),IF(OR(AG157&lt;12,AG157=24),"am","pm"),"-",IF(AH157&lt;=12,AH157,AH157-12),IF(OR(AH157&lt;12,AH157=24),"am","pm")),"")</f>
        <v>3pm-6pm</v>
      </c>
      <c r="AQ157" s="17" t="str">
        <f>IF(T157&gt;0,CONCATENATE(IF(AI157&lt;=12,AI157,AI157-12),IF(OR(AI157&lt;12,AI157=24),"am","pm"),"-",IF(AJ157&lt;=12,AJ157,AJ157-12),IF(OR(AJ157&lt;12,AJ157=24),"am","pm")),"")</f>
        <v>3pm-6pm</v>
      </c>
      <c r="AR157" s="17" t="s">
        <v>719</v>
      </c>
      <c r="AS157" s="17"/>
      <c r="AT157" s="17"/>
      <c r="AU157" s="17"/>
      <c r="AV157" s="17" t="s">
        <v>29</v>
      </c>
      <c r="AW157" s="17" t="s">
        <v>30</v>
      </c>
      <c r="AX157" s="16" t="str">
        <f>CONCATENATE("{
    'name': """,B157,""",
    'area': ","""",C157,""",",
"'hours': {
      'sunday-start':","""",H157,"""",", 'sunday-end':","""",I157,"""",", 'monday-start':","""",J157,"""",", 'monday-end':","""",K157,"""",", 'tuesday-start':","""",L157,"""",", 'tuesday-end':","""",M157,""", 'wednesday-start':","""",N157,""", 'wednesday-end':","""",O157,""", 'thursday-start':","""",P157,""", 'thursday-end':","""",Q157,""", 'friday-start':","""",R157,""", 'friday-end':","""",S157,""", 'saturday-start':","""",T157,""", 'saturday-end':","""",U157,"""","},","  'description': ","""",V157,"""",", 'link':","""",AR157,"""",", 'pricing':","""",E157,"""",",   'phone-number': ","""",F157,"""",", 'address': ","""",G157,"""",", 'other-amenities': [","'",AS157,"','",AT157,"','",AU157,"'","]",", 'has-drink':",AV157,", 'has-food':",AW157,"},")</f>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7" s="17" t="str">
        <f>IF(AS157&gt;0,"&lt;img src=@img/outdoor.png@&gt;","")</f>
        <v/>
      </c>
      <c r="AZ157" s="17" t="str">
        <f>IF(AT157&gt;0,"&lt;img src=@img/pets.png@&gt;","")</f>
        <v/>
      </c>
      <c r="BA157" s="17" t="str">
        <f>IF(AU157="hard","&lt;img src=@img/hard.png@&gt;",IF(AU157="medium","&lt;img src=@img/medium.png@&gt;",IF(AU157="easy","&lt;img src=@img/easy.png@&gt;","")))</f>
        <v/>
      </c>
      <c r="BB157" s="17" t="str">
        <f>IF(AV157="true","&lt;img src=@img/drinkicon.png@&gt;","")</f>
        <v>&lt;img src=@img/drinkicon.png@&gt;</v>
      </c>
      <c r="BC157" s="17" t="str">
        <f>IF(AW157="true","&lt;img src=@img/foodicon.png@&gt;","")</f>
        <v/>
      </c>
      <c r="BD157" s="17" t="str">
        <f>CONCATENATE(AY157,AZ157,BA157,BB157,BC157,BK157)</f>
        <v>&lt;img src=@img/drinkicon.png@&gt;</v>
      </c>
      <c r="BE157" s="17" t="str">
        <f>CONCATENATE(IF(AS157&gt;0,"outdoor ",""),IF(AT157&gt;0,"pet ",""),IF(AV157="true","drink ",""),IF(AW157="true","food ",""),AU157," ",E157," ",C157,IF(BJ157=TRUE," kid",""))</f>
        <v>drink  med Uptown</v>
      </c>
      <c r="BF157" s="17" t="str">
        <f>IF(C157="highlands","Highlands",IF(C157="Washington","Washington Park",IF(C157="Downtown","Downtown",IF(C157="city","City Park",IF(C157="Uptown","Uptown",IF(C157="capital","Capital Hill",IF(C157="Ballpark","Ballpark",IF(C157="LoDo","LoDo",IF(C157="ranch","Highlands Ranch",IF(C157="five","Five Points",IF(C157="stapleton","Stapleton",IF(C157="Cherry","Cherry Creek",IF(C157="dtc","DTC",IF(C157="Baker","Baker",IF(C157="Lakewood","Lakewood",IF(C157="Westminster","Westminster",IF(C157="lowery","Lowery",IF(C157="meadows","Park Meadows",IF(C157="larimer","Larimer Square",IF(C157="RiNo","RiNo",IF(C157="aurora","Aurora","")))))))))))))))))))))</f>
        <v>Uptown</v>
      </c>
      <c r="BG157" s="17">
        <v>39.746012999999998</v>
      </c>
      <c r="BH157" s="17">
        <v>-104.980836</v>
      </c>
      <c r="BI157" s="17" t="str">
        <f>CONCATENATE("[",BG157,",",BH157,"],")</f>
        <v>[39.746013,-104.980836],</v>
      </c>
      <c r="BJ157" s="17"/>
      <c r="BK157" s="17" t="str">
        <f>IF(BJ157&gt;0,"&lt;img src=@img/kidicon.png@&gt;","")</f>
        <v/>
      </c>
      <c r="BL157" s="7"/>
    </row>
    <row r="158" spans="2:64" ht="18.75" customHeight="1">
      <c r="B158" s="17" t="s">
        <v>125</v>
      </c>
      <c r="C158" s="17" t="s">
        <v>310</v>
      </c>
      <c r="D158" s="17"/>
      <c r="E158" s="17" t="s">
        <v>1105</v>
      </c>
      <c r="F158" s="17"/>
      <c r="G158" s="17" t="s">
        <v>533</v>
      </c>
      <c r="H158" s="17"/>
      <c r="I158" s="17"/>
      <c r="J158" s="17" t="s">
        <v>449</v>
      </c>
      <c r="K158" s="17" t="s">
        <v>448</v>
      </c>
      <c r="L158" s="17"/>
      <c r="M158" s="17"/>
      <c r="N158" s="17" t="s">
        <v>449</v>
      </c>
      <c r="O158" s="17" t="s">
        <v>448</v>
      </c>
      <c r="P158" s="17" t="s">
        <v>449</v>
      </c>
      <c r="Q158" s="17" t="s">
        <v>448</v>
      </c>
      <c r="R158" s="17" t="s">
        <v>449</v>
      </c>
      <c r="S158" s="17" t="s">
        <v>448</v>
      </c>
      <c r="T158" s="17" t="s">
        <v>449</v>
      </c>
      <c r="U158" s="17" t="s">
        <v>448</v>
      </c>
      <c r="V158" s="8" t="s">
        <v>350</v>
      </c>
      <c r="W158" s="17" t="str">
        <f>IF(H158&gt;0,H158/100,"")</f>
        <v/>
      </c>
      <c r="X158" s="17" t="str">
        <f>IF(I158&gt;0,I158/100,"")</f>
        <v/>
      </c>
      <c r="Y158" s="17">
        <f>IF(J158&gt;0,J158/100,"")</f>
        <v>17</v>
      </c>
      <c r="Z158" s="17">
        <f>IF(K158&gt;0,K158/100,"")</f>
        <v>19</v>
      </c>
      <c r="AA158" s="17" t="str">
        <f>IF(L158&gt;0,L158/100,"")</f>
        <v/>
      </c>
      <c r="AB158" s="17" t="str">
        <f>IF(M158&gt;0,M158/100,"")</f>
        <v/>
      </c>
      <c r="AC158" s="17">
        <f>IF(N158&gt;0,N158/100,"")</f>
        <v>17</v>
      </c>
      <c r="AD158" s="17">
        <f>IF(O158&gt;0,O158/100,"")</f>
        <v>19</v>
      </c>
      <c r="AE158" s="17">
        <f>IF(P158&gt;0,P158/100,"")</f>
        <v>17</v>
      </c>
      <c r="AF158" s="17">
        <f>IF(Q158&gt;0,Q158/100,"")</f>
        <v>19</v>
      </c>
      <c r="AG158" s="17">
        <f>IF(R158&gt;0,R158/100,"")</f>
        <v>17</v>
      </c>
      <c r="AH158" s="17">
        <f>IF(S158&gt;0,S158/100,"")</f>
        <v>19</v>
      </c>
      <c r="AI158" s="17">
        <f>IF(T158&gt;0,T158/100,"")</f>
        <v>17</v>
      </c>
      <c r="AJ158" s="17">
        <f>IF(U158&gt;0,U158/100,"")</f>
        <v>19</v>
      </c>
      <c r="AK158" s="17" t="str">
        <f>IF(H158&gt;0,CONCATENATE(IF(W158&lt;=12,W158,W158-12),IF(OR(W158&lt;12,W158=24),"am","pm"),"-",IF(X158&lt;=12,X158,X158-12),IF(OR(X158&lt;12,X158=24),"am","pm")),"")</f>
        <v/>
      </c>
      <c r="AL158" s="17" t="str">
        <f>IF(J158&gt;0,CONCATENATE(IF(Y158&lt;=12,Y158,Y158-12),IF(OR(Y158&lt;12,Y158=24),"am","pm"),"-",IF(Z158&lt;=12,Z158,Z158-12),IF(OR(Z158&lt;12,Z158=24),"am","pm")),"")</f>
        <v>5pm-7pm</v>
      </c>
      <c r="AM158" s="17" t="str">
        <f>IF(L158&gt;0,CONCATENATE(IF(AA158&lt;=12,AA158,AA158-12),IF(OR(AA158&lt;12,AA158=24),"am","pm"),"-",IF(AB158&lt;=12,AB158,AB158-12),IF(OR(AB158&lt;12,AB158=24),"am","pm")),"")</f>
        <v/>
      </c>
      <c r="AN158" s="17" t="str">
        <f>IF(N158&gt;0,CONCATENATE(IF(AC158&lt;=12,AC158,AC158-12),IF(OR(AC158&lt;12,AC158=24),"am","pm"),"-",IF(AD158&lt;=12,AD158,AD158-12),IF(OR(AD158&lt;12,AD158=24),"am","pm")),"")</f>
        <v>5pm-7pm</v>
      </c>
      <c r="AO158" s="17" t="str">
        <f>IF(P158&gt;0,CONCATENATE(IF(AE158&lt;=12,AE158,AE158-12),IF(OR(AE158&lt;12,AE158=24),"am","pm"),"-",IF(AF158&lt;=12,AF158,AF158-12),IF(OR(AF158&lt;12,AF158=24),"am","pm")),"")</f>
        <v>5pm-7pm</v>
      </c>
      <c r="AP158" s="17" t="str">
        <f>IF(R158&gt;0,CONCATENATE(IF(AG158&lt;=12,AG158,AG158-12),IF(OR(AG158&lt;12,AG158=24),"am","pm"),"-",IF(AH158&lt;=12,AH158,AH158-12),IF(OR(AH158&lt;12,AH158=24),"am","pm")),"")</f>
        <v>5pm-7pm</v>
      </c>
      <c r="AQ158" s="17" t="str">
        <f>IF(T158&gt;0,CONCATENATE(IF(AI158&lt;=12,AI158,AI158-12),IF(OR(AI158&lt;12,AI158=24),"am","pm"),"-",IF(AJ158&lt;=12,AJ158,AJ158-12),IF(OR(AJ158&lt;12,AJ158=24),"am","pm")),"")</f>
        <v>5pm-7pm</v>
      </c>
      <c r="AR158" s="1" t="s">
        <v>720</v>
      </c>
      <c r="AS158" s="17"/>
      <c r="AT158" s="17"/>
      <c r="AU158" s="17"/>
      <c r="AV158" s="4" t="s">
        <v>29</v>
      </c>
      <c r="AW158" s="4" t="s">
        <v>30</v>
      </c>
      <c r="AX158" s="16" t="str">
        <f>CONCATENATE("{
    'name': """,B158,""",
    'area': ","""",C158,""",",
"'hours': {
      'sunday-start':","""",H158,"""",", 'sunday-end':","""",I158,"""",", 'monday-start':","""",J158,"""",", 'monday-end':","""",K158,"""",", 'tuesday-start':","""",L158,"""",", 'tuesday-end':","""",M158,""", 'wednesday-start':","""",N158,""", 'wednesday-end':","""",O158,""", 'thursday-start':","""",P158,""", 'thursday-end':","""",Q158,""", 'friday-start':","""",R158,""", 'friday-end':","""",S158,""", 'saturday-start':","""",T158,""", 'saturday-end':","""",U158,"""","},","  'description': ","""",V158,"""",", 'link':","""",AR158,"""",", 'pricing':","""",E158,"""",",   'phone-number': ","""",F158,"""",", 'address': ","""",G158,"""",", 'other-amenities': [","'",AS158,"','",AT158,"','",AU158,"'","]",", 'has-drink':",AV158,", 'has-food':",AW158,"},")</f>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8" s="17" t="str">
        <f>IF(AS158&gt;0,"&lt;img src=@img/outdoor.png@&gt;","")</f>
        <v/>
      </c>
      <c r="AZ158" s="17" t="str">
        <f>IF(AT158&gt;0,"&lt;img src=@img/pets.png@&gt;","")</f>
        <v/>
      </c>
      <c r="BA158" s="17" t="str">
        <f>IF(AU158="hard","&lt;img src=@img/hard.png@&gt;",IF(AU158="medium","&lt;img src=@img/medium.png@&gt;",IF(AU158="easy","&lt;img src=@img/easy.png@&gt;","")))</f>
        <v/>
      </c>
      <c r="BB158" s="17" t="str">
        <f>IF(AV158="true","&lt;img src=@img/drinkicon.png@&gt;","")</f>
        <v>&lt;img src=@img/drinkicon.png@&gt;</v>
      </c>
      <c r="BC158" s="17" t="str">
        <f>IF(AW158="true","&lt;img src=@img/foodicon.png@&gt;","")</f>
        <v/>
      </c>
      <c r="BD158" s="17" t="str">
        <f>CONCATENATE(AY158,AZ158,BA158,BB158,BC158,BK158)</f>
        <v>&lt;img src=@img/drinkicon.png@&gt;</v>
      </c>
      <c r="BE158" s="17" t="str">
        <f>CONCATENATE(IF(AS158&gt;0,"outdoor ",""),IF(AT158&gt;0,"pet ",""),IF(AV158="true","drink ",""),IF(AW158="true","food ",""),AU158," ",E158," ",C158,IF(BJ158=TRUE," kid",""))</f>
        <v>drink  med LoDo</v>
      </c>
      <c r="BF158" s="17" t="str">
        <f>IF(C158="highlands","Highlands",IF(C158="Washington","Washington Park",IF(C158="Downtown","Downtown",IF(C158="city","City Park",IF(C158="Uptown","Uptown",IF(C158="capital","Capital Hill",IF(C158="Ballpark","Ballpark",IF(C158="LoDo","LoDo",IF(C158="ranch","Highlands Ranch",IF(C158="five","Five Points",IF(C158="stapleton","Stapleton",IF(C158="Cherry","Cherry Creek",IF(C158="dtc","DTC",IF(C158="Baker","Baker",IF(C158="Lakewood","Lakewood",IF(C158="Westminster","Westminster",IF(C158="lowery","Lowery",IF(C158="meadows","Park Meadows",IF(C158="larimer","Larimer Square",IF(C158="RiNo","RiNo",IF(C158="aurora","Aurora","")))))))))))))))))))))</f>
        <v>LoDo</v>
      </c>
      <c r="BG158" s="17">
        <v>39.750191000000001</v>
      </c>
      <c r="BH158" s="17">
        <v>-104.997406</v>
      </c>
      <c r="BI158" s="17" t="str">
        <f>CONCATENATE("[",BG158,",",BH158,"],")</f>
        <v>[39.750191,-104.997406],</v>
      </c>
      <c r="BJ158" s="17"/>
      <c r="BK158" s="17" t="str">
        <f>IF(BJ158&gt;0,"&lt;img src=@img/kidicon.png@&gt;","")</f>
        <v/>
      </c>
      <c r="BL158" s="7"/>
    </row>
    <row r="159" spans="2:64" ht="18.75" customHeight="1">
      <c r="B159" s="17" t="s">
        <v>206</v>
      </c>
      <c r="C159" s="17" t="s">
        <v>309</v>
      </c>
      <c r="D159" s="17"/>
      <c r="E159" s="17" t="s">
        <v>1105</v>
      </c>
      <c r="F159" s="17"/>
      <c r="G159" s="17" t="s">
        <v>613</v>
      </c>
      <c r="H159" s="17"/>
      <c r="I159" s="17"/>
      <c r="J159" s="17" t="s">
        <v>452</v>
      </c>
      <c r="K159" s="17" t="s">
        <v>447</v>
      </c>
      <c r="L159" s="17" t="s">
        <v>452</v>
      </c>
      <c r="M159" s="17" t="s">
        <v>447</v>
      </c>
      <c r="N159" s="17" t="s">
        <v>452</v>
      </c>
      <c r="O159" s="17" t="s">
        <v>447</v>
      </c>
      <c r="P159" s="17" t="s">
        <v>452</v>
      </c>
      <c r="Q159" s="17" t="s">
        <v>447</v>
      </c>
      <c r="R159" s="17" t="s">
        <v>452</v>
      </c>
      <c r="S159" s="17" t="s">
        <v>447</v>
      </c>
      <c r="T159" s="17"/>
      <c r="U159" s="17"/>
      <c r="V159" s="8" t="s">
        <v>403</v>
      </c>
      <c r="W159" s="17" t="str">
        <f>IF(H159&gt;0,H159/100,"")</f>
        <v/>
      </c>
      <c r="X159" s="17" t="str">
        <f>IF(I159&gt;0,I159/100,"")</f>
        <v/>
      </c>
      <c r="Y159" s="17">
        <f>IF(J159&gt;0,J159/100,"")</f>
        <v>16</v>
      </c>
      <c r="Z159" s="17">
        <f>IF(K159&gt;0,K159/100,"")</f>
        <v>18</v>
      </c>
      <c r="AA159" s="17">
        <f>IF(L159&gt;0,L159/100,"")</f>
        <v>16</v>
      </c>
      <c r="AB159" s="17">
        <f>IF(M159&gt;0,M159/100,"")</f>
        <v>18</v>
      </c>
      <c r="AC159" s="17">
        <f>IF(N159&gt;0,N159/100,"")</f>
        <v>16</v>
      </c>
      <c r="AD159" s="17">
        <f>IF(O159&gt;0,O159/100,"")</f>
        <v>18</v>
      </c>
      <c r="AE159" s="17">
        <f>IF(P159&gt;0,P159/100,"")</f>
        <v>16</v>
      </c>
      <c r="AF159" s="17">
        <f>IF(Q159&gt;0,Q159/100,"")</f>
        <v>18</v>
      </c>
      <c r="AG159" s="17">
        <f>IF(R159&gt;0,R159/100,"")</f>
        <v>16</v>
      </c>
      <c r="AH159" s="17">
        <f>IF(S159&gt;0,S159/100,"")</f>
        <v>18</v>
      </c>
      <c r="AI159" s="17" t="str">
        <f>IF(T159&gt;0,T159/100,"")</f>
        <v/>
      </c>
      <c r="AJ159" s="17" t="str">
        <f>IF(U159&gt;0,U159/100,"")</f>
        <v/>
      </c>
      <c r="AK159" s="17" t="str">
        <f>IF(H159&gt;0,CONCATENATE(IF(W159&lt;=12,W159,W159-12),IF(OR(W159&lt;12,W159=24),"am","pm"),"-",IF(X159&lt;=12,X159,X159-12),IF(OR(X159&lt;12,X159=24),"am","pm")),"")</f>
        <v/>
      </c>
      <c r="AL159" s="17" t="str">
        <f>IF(J159&gt;0,CONCATENATE(IF(Y159&lt;=12,Y159,Y159-12),IF(OR(Y159&lt;12,Y159=24),"am","pm"),"-",IF(Z159&lt;=12,Z159,Z159-12),IF(OR(Z159&lt;12,Z159=24),"am","pm")),"")</f>
        <v>4pm-6pm</v>
      </c>
      <c r="AM159" s="17" t="str">
        <f>IF(L159&gt;0,CONCATENATE(IF(AA159&lt;=12,AA159,AA159-12),IF(OR(AA159&lt;12,AA159=24),"am","pm"),"-",IF(AB159&lt;=12,AB159,AB159-12),IF(OR(AB159&lt;12,AB159=24),"am","pm")),"")</f>
        <v>4pm-6pm</v>
      </c>
      <c r="AN159" s="17" t="str">
        <f>IF(N159&gt;0,CONCATENATE(IF(AC159&lt;=12,AC159,AC159-12),IF(OR(AC159&lt;12,AC159=24),"am","pm"),"-",IF(AD159&lt;=12,AD159,AD159-12),IF(OR(AD159&lt;12,AD159=24),"am","pm")),"")</f>
        <v>4pm-6pm</v>
      </c>
      <c r="AO159" s="17" t="str">
        <f>IF(P159&gt;0,CONCATENATE(IF(AE159&lt;=12,AE159,AE159-12),IF(OR(AE159&lt;12,AE159=24),"am","pm"),"-",IF(AF159&lt;=12,AF159,AF159-12),IF(OR(AF159&lt;12,AF159=24),"am","pm")),"")</f>
        <v>4pm-6pm</v>
      </c>
      <c r="AP159" s="17" t="str">
        <f>IF(R159&gt;0,CONCATENATE(IF(AG159&lt;=12,AG159,AG159-12),IF(OR(AG159&lt;12,AG159=24),"am","pm"),"-",IF(AH159&lt;=12,AH159,AH159-12),IF(OR(AH159&lt;12,AH159=24),"am","pm")),"")</f>
        <v>4pm-6pm</v>
      </c>
      <c r="AQ159" s="17" t="str">
        <f>IF(T159&gt;0,CONCATENATE(IF(AI159&lt;=12,AI159,AI159-12),IF(OR(AI159&lt;12,AI159=24),"am","pm"),"-",IF(AJ159&lt;=12,AJ159,AJ159-12),IF(OR(AJ159&lt;12,AJ159=24),"am","pm")),"")</f>
        <v/>
      </c>
      <c r="AR159" s="5" t="s">
        <v>799</v>
      </c>
      <c r="AS159" s="17"/>
      <c r="AT159" s="17"/>
      <c r="AU159" s="17"/>
      <c r="AV159" s="4" t="s">
        <v>29</v>
      </c>
      <c r="AW159" s="4" t="s">
        <v>29</v>
      </c>
      <c r="AX159" s="16" t="str">
        <f>CONCATENATE("{
    'name': """,B159,""",
    'area': ","""",C159,""",",
"'hours': {
      'sunday-start':","""",H159,"""",", 'sunday-end':","""",I159,"""",", 'monday-start':","""",J159,"""",", 'monday-end':","""",K159,"""",", 'tuesday-start':","""",L159,"""",", 'tuesday-end':","""",M159,""", 'wednesday-start':","""",N159,""", 'wednesday-end':","""",O159,""", 'thursday-start':","""",P159,""", 'thursday-end':","""",Q159,""", 'friday-start':","""",R159,""", 'friday-end':","""",S159,""", 'saturday-start':","""",T159,""", 'saturday-end':","""",U159,"""","},","  'description': ","""",V159,"""",", 'link':","""",AR159,"""",", 'pricing':","""",E159,"""",",   'phone-number': ","""",F159,"""",", 'address': ","""",G159,"""",", 'other-amenities': [","'",AS159,"','",AT159,"','",AU159,"'","]",", 'has-drink':",AV159,", 'has-food':",AW159,"},")</f>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59" s="17" t="str">
        <f>IF(AS159&gt;0,"&lt;img src=@img/outdoor.png@&gt;","")</f>
        <v/>
      </c>
      <c r="AZ159" s="17" t="str">
        <f>IF(AT159&gt;0,"&lt;img src=@img/pets.png@&gt;","")</f>
        <v/>
      </c>
      <c r="BA159" s="17" t="str">
        <f>IF(AU159="hard","&lt;img src=@img/hard.png@&gt;",IF(AU159="medium","&lt;img src=@img/medium.png@&gt;",IF(AU159="easy","&lt;img src=@img/easy.png@&gt;","")))</f>
        <v/>
      </c>
      <c r="BB159" s="17" t="str">
        <f>IF(AV159="true","&lt;img src=@img/drinkicon.png@&gt;","")</f>
        <v>&lt;img src=@img/drinkicon.png@&gt;</v>
      </c>
      <c r="BC159" s="17" t="str">
        <f>IF(AW159="true","&lt;img src=@img/foodicon.png@&gt;","")</f>
        <v>&lt;img src=@img/foodicon.png@&gt;</v>
      </c>
      <c r="BD159" s="17" t="str">
        <f>CONCATENATE(AY159,AZ159,BA159,BB159,BC159,BK159)</f>
        <v>&lt;img src=@img/drinkicon.png@&gt;&lt;img src=@img/foodicon.png@&gt;</v>
      </c>
      <c r="BE159" s="17" t="str">
        <f>CONCATENATE(IF(AS159&gt;0,"outdoor ",""),IF(AT159&gt;0,"pet ",""),IF(AV159="true","drink ",""),IF(AW159="true","food ",""),AU159," ",E159," ",C159,IF(BJ159=TRUE," kid",""))</f>
        <v>drink food  med Downtown</v>
      </c>
      <c r="BF159" s="17" t="str">
        <f>IF(C159="highlands","Highlands",IF(C159="Washington","Washington Park",IF(C159="Downtown","Downtown",IF(C159="city","City Park",IF(C159="Uptown","Uptown",IF(C159="capital","Capital Hill",IF(C159="Ballpark","Ballpark",IF(C159="LoDo","LoDo",IF(C159="ranch","Highlands Ranch",IF(C159="five","Five Points",IF(C159="stapleton","Stapleton",IF(C159="Cherry","Cherry Creek",IF(C159="dtc","DTC",IF(C159="Baker","Baker",IF(C159="Lakewood","Lakewood",IF(C159="Westminster","Westminster",IF(C159="lowery","Lowery",IF(C159="meadows","Park Meadows",IF(C159="larimer","Larimer Square",IF(C159="RiNo","RiNo",IF(C159="aurora","Aurora","")))))))))))))))))))))</f>
        <v>Downtown</v>
      </c>
      <c r="BG159" s="17">
        <v>39.744129999999998</v>
      </c>
      <c r="BH159" s="17">
        <v>-104.99036700000001</v>
      </c>
      <c r="BI159" s="17" t="str">
        <f>CONCATENATE("[",BG159,",",BH159,"],")</f>
        <v>[39.74413,-104.990367],</v>
      </c>
      <c r="BJ159" s="17"/>
      <c r="BK159" s="17" t="str">
        <f>IF(BJ159&gt;0,"&lt;img src=@img/kidicon.png@&gt;","")</f>
        <v/>
      </c>
      <c r="BL159" s="7"/>
    </row>
    <row r="160" spans="2:64" ht="18.75" customHeight="1">
      <c r="B160" t="s">
        <v>267</v>
      </c>
      <c r="C160" t="s">
        <v>863</v>
      </c>
      <c r="E160" s="17" t="s">
        <v>1107</v>
      </c>
      <c r="G160" s="17" t="s">
        <v>296</v>
      </c>
      <c r="H160" t="s">
        <v>452</v>
      </c>
      <c r="I160" t="s">
        <v>459</v>
      </c>
      <c r="J160" t="s">
        <v>452</v>
      </c>
      <c r="K160" t="s">
        <v>459</v>
      </c>
      <c r="L160" t="s">
        <v>452</v>
      </c>
      <c r="M160" t="s">
        <v>459</v>
      </c>
      <c r="N160" t="s">
        <v>452</v>
      </c>
      <c r="O160" t="s">
        <v>459</v>
      </c>
      <c r="P160" t="s">
        <v>452</v>
      </c>
      <c r="Q160" t="s">
        <v>459</v>
      </c>
      <c r="R160" t="s">
        <v>452</v>
      </c>
      <c r="S160" t="s">
        <v>459</v>
      </c>
      <c r="T160" t="s">
        <v>452</v>
      </c>
      <c r="U160" t="s">
        <v>459</v>
      </c>
      <c r="V160" s="8" t="s">
        <v>1099</v>
      </c>
      <c r="W160" s="17">
        <f>IF(H160&gt;0,H160/100,"")</f>
        <v>16</v>
      </c>
      <c r="X160" s="17">
        <f>IF(I160&gt;0,I160/100,"")</f>
        <v>20</v>
      </c>
      <c r="Y160" s="17">
        <f>IF(J160&gt;0,J160/100,"")</f>
        <v>16</v>
      </c>
      <c r="Z160" s="17">
        <f>IF(K160&gt;0,K160/100,"")</f>
        <v>20</v>
      </c>
      <c r="AA160" s="17">
        <f>IF(L160&gt;0,L160/100,"")</f>
        <v>16</v>
      </c>
      <c r="AB160" s="17">
        <f>IF(M160&gt;0,M160/100,"")</f>
        <v>20</v>
      </c>
      <c r="AC160" s="17">
        <f>IF(N160&gt;0,N160/100,"")</f>
        <v>16</v>
      </c>
      <c r="AD160" s="17">
        <f>IF(O160&gt;0,O160/100,"")</f>
        <v>20</v>
      </c>
      <c r="AE160" s="17">
        <f>IF(P160&gt;0,P160/100,"")</f>
        <v>16</v>
      </c>
      <c r="AF160" s="17">
        <f>IF(Q160&gt;0,Q160/100,"")</f>
        <v>20</v>
      </c>
      <c r="AG160" s="17">
        <f>IF(R160&gt;0,R160/100,"")</f>
        <v>16</v>
      </c>
      <c r="AH160" s="17">
        <f>IF(S160&gt;0,S160/100,"")</f>
        <v>20</v>
      </c>
      <c r="AI160" s="17">
        <f>IF(T160&gt;0,T160/100,"")</f>
        <v>16</v>
      </c>
      <c r="AJ160" s="17">
        <f>IF(U160&gt;0,U160/100,"")</f>
        <v>20</v>
      </c>
      <c r="AK160" s="17" t="str">
        <f>IF(H160&gt;0,CONCATENATE(IF(W160&lt;=12,W160,W160-12),IF(OR(W160&lt;12,W160=24),"am","pm"),"-",IF(X160&lt;=12,X160,X160-12),IF(OR(X160&lt;12,X160=24),"am","pm")),"")</f>
        <v>4pm-8pm</v>
      </c>
      <c r="AL160" s="17" t="str">
        <f>IF(J160&gt;0,CONCATENATE(IF(Y160&lt;=12,Y160,Y160-12),IF(OR(Y160&lt;12,Y160=24),"am","pm"),"-",IF(Z160&lt;=12,Z160,Z160-12),IF(OR(Z160&lt;12,Z160=24),"am","pm")),"")</f>
        <v>4pm-8pm</v>
      </c>
      <c r="AM160" s="17" t="str">
        <f>IF(L160&gt;0,CONCATENATE(IF(AA160&lt;=12,AA160,AA160-12),IF(OR(AA160&lt;12,AA160=24),"am","pm"),"-",IF(AB160&lt;=12,AB160,AB160-12),IF(OR(AB160&lt;12,AB160=24),"am","pm")),"")</f>
        <v>4pm-8pm</v>
      </c>
      <c r="AN160" s="17" t="str">
        <f>IF(N160&gt;0,CONCATENATE(IF(AC160&lt;=12,AC160,AC160-12),IF(OR(AC160&lt;12,AC160=24),"am","pm"),"-",IF(AD160&lt;=12,AD160,AD160-12),IF(OR(AD160&lt;12,AD160=24),"am","pm")),"")</f>
        <v>4pm-8pm</v>
      </c>
      <c r="AO160" s="17" t="str">
        <f>IF(P160&gt;0,CONCATENATE(IF(AE160&lt;=12,AE160,AE160-12),IF(OR(AE160&lt;12,AE160=24),"am","pm"),"-",IF(AF160&lt;=12,AF160,AF160-12),IF(OR(AF160&lt;12,AF160=24),"am","pm")),"")</f>
        <v>4pm-8pm</v>
      </c>
      <c r="AP160" s="17" t="str">
        <f>IF(R160&gt;0,CONCATENATE(IF(AG160&lt;=12,AG160,AG160-12),IF(OR(AG160&lt;12,AG160=24),"am","pm"),"-",IF(AH160&lt;=12,AH160,AH160-12),IF(OR(AH160&lt;12,AH160=24),"am","pm")),"")</f>
        <v>4pm-8pm</v>
      </c>
      <c r="AQ160" s="17" t="str">
        <f>IF(T160&gt;0,CONCATENATE(IF(AI160&lt;=12,AI160,AI160-12),IF(OR(AI160&lt;12,AI160=24),"am","pm"),"-",IF(AJ160&lt;=12,AJ160,AJ160-12),IF(OR(AJ160&lt;12,AJ160=24),"am","pm")),"")</f>
        <v>4pm-8pm</v>
      </c>
      <c r="AR160" s="17" t="s">
        <v>853</v>
      </c>
      <c r="AS160" t="s">
        <v>442</v>
      </c>
      <c r="AV160" s="17" t="s">
        <v>29</v>
      </c>
      <c r="AW160" s="17" t="s">
        <v>30</v>
      </c>
      <c r="AX160" s="16" t="str">
        <f>CONCATENATE("{
    'name': """,B160,""",
    'area': ","""",C160,""",",
"'hours': {
      'sunday-start':","""",H160,"""",", 'sunday-end':","""",I160,"""",", 'monday-start':","""",J160,"""",", 'monday-end':","""",K160,"""",", 'tuesday-start':","""",L160,"""",", 'tuesday-end':","""",M160,""", 'wednesday-start':","""",N160,""", 'wednesday-end':","""",O160,""", 'thursday-start':","""",P160,""", 'thursday-end':","""",Q160,""", 'friday-start':","""",R160,""", 'friday-end':","""",S160,""", 'saturday-start':","""",T160,""", 'saturday-end':","""",U160,"""","},","  'description': ","""",V160,"""",", 'link':","""",AR160,"""",", 'pricing':","""",E160,"""",",   'phone-number': ","""",F160,"""",", 'address': ","""",G160,"""",", 'other-amenities': [","'",AS160,"','",AT160,"','",AU160,"'","]",", 'has-drink':",AV160,", 'has-food':",AW160,"},")</f>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60" s="17" t="str">
        <f>IF(AS160&gt;0,"&lt;img src=@img/outdoor.png@&gt;","")</f>
        <v>&lt;img src=@img/outdoor.png@&gt;</v>
      </c>
      <c r="AZ160" s="17" t="str">
        <f>IF(AT160&gt;0,"&lt;img src=@img/pets.png@&gt;","")</f>
        <v/>
      </c>
      <c r="BA160" s="17" t="str">
        <f>IF(AU160="hard","&lt;img src=@img/hard.png@&gt;",IF(AU160="medium","&lt;img src=@img/medium.png@&gt;",IF(AU160="easy","&lt;img src=@img/easy.png@&gt;","")))</f>
        <v/>
      </c>
      <c r="BB160" s="17" t="str">
        <f>IF(AV160="true","&lt;img src=@img/drinkicon.png@&gt;","")</f>
        <v>&lt;img src=@img/drinkicon.png@&gt;</v>
      </c>
      <c r="BC160" s="17" t="str">
        <f>IF(AW160="true","&lt;img src=@img/foodicon.png@&gt;","")</f>
        <v/>
      </c>
      <c r="BD160" s="17" t="str">
        <f>CONCATENATE(AY160,AZ160,BA160,BB160,BC160,BK160)</f>
        <v>&lt;img src=@img/outdoor.png@&gt;&lt;img src=@img/drinkicon.png@&gt;</v>
      </c>
      <c r="BE160" s="17" t="str">
        <f>CONCATENATE(IF(AS160&gt;0,"outdoor ",""),IF(AT160&gt;0,"pet ",""),IF(AV160="true","drink ",""),IF(AW160="true","food ",""),AU160," ",E160," ",C160,IF(BJ160=TRUE," kid",""))</f>
        <v>outdoor drink  low five</v>
      </c>
      <c r="BF160" s="17" t="str">
        <f>IF(C160="highlands","Highlands",IF(C160="Washington","Washington Park",IF(C160="Downtown","Downtown",IF(C160="city","City Park",IF(C160="Uptown","Uptown",IF(C160="capital","Capital Hill",IF(C160="Ballpark","Ballpark",IF(C160="LoDo","LoDo",IF(C160="ranch","Highlands Ranch",IF(C160="five","Five Points",IF(C160="stapleton","Stapleton",IF(C160="Cherry","Cherry Creek",IF(C160="dtc","DTC",IF(C160="Baker","Baker",IF(C160="Lakewood","Lakewood",IF(C160="Westminster","Westminster",IF(C160="lowery","Lowery",IF(C160="meadows","Park Meadows",IF(C160="larimer","Larimer Square",IF(C160="RiNo","RiNo",IF(C160="aurora","Aurora","")))))))))))))))))))))</f>
        <v>Five Points</v>
      </c>
      <c r="BG160" s="17">
        <v>39.759079999999997</v>
      </c>
      <c r="BH160" s="17">
        <v>-104.985001</v>
      </c>
      <c r="BI160" s="17" t="str">
        <f>CONCATENATE("[",BG160,",",BH160,"],")</f>
        <v>[39.75908,-104.985001],</v>
      </c>
      <c r="BJ160" s="17"/>
      <c r="BK160" s="17" t="str">
        <f>IF(BJ160&gt;0,"&lt;img src=@img/kidicon.png@&gt;","")</f>
        <v/>
      </c>
      <c r="BL160" s="7"/>
    </row>
    <row r="161" spans="2:64" ht="18.75" customHeight="1">
      <c r="B161" t="s">
        <v>126</v>
      </c>
      <c r="C161" t="s">
        <v>653</v>
      </c>
      <c r="E161" s="17" t="s">
        <v>1105</v>
      </c>
      <c r="G161" s="17" t="s">
        <v>1129</v>
      </c>
      <c r="H161" t="s">
        <v>445</v>
      </c>
      <c r="I161" t="s">
        <v>446</v>
      </c>
      <c r="J161" t="s">
        <v>445</v>
      </c>
      <c r="K161" t="s">
        <v>446</v>
      </c>
      <c r="L161" t="s">
        <v>445</v>
      </c>
      <c r="M161" t="s">
        <v>446</v>
      </c>
      <c r="N161" t="s">
        <v>445</v>
      </c>
      <c r="O161" t="s">
        <v>446</v>
      </c>
      <c r="P161" t="s">
        <v>445</v>
      </c>
      <c r="Q161" t="s">
        <v>446</v>
      </c>
      <c r="R161" t="s">
        <v>445</v>
      </c>
      <c r="S161" t="s">
        <v>446</v>
      </c>
      <c r="T161" t="s">
        <v>445</v>
      </c>
      <c r="U161" t="s">
        <v>446</v>
      </c>
      <c r="V161" s="8" t="s">
        <v>351</v>
      </c>
      <c r="W161" s="17">
        <f>IF(H161&gt;0,H161/100,"")</f>
        <v>15</v>
      </c>
      <c r="X161" s="17">
        <f>IF(I161&gt;0,I161/100,"")</f>
        <v>18.3</v>
      </c>
      <c r="Y161" s="17">
        <f>IF(J161&gt;0,J161/100,"")</f>
        <v>15</v>
      </c>
      <c r="Z161" s="17">
        <f>IF(K161&gt;0,K161/100,"")</f>
        <v>18.3</v>
      </c>
      <c r="AA161" s="17">
        <f>IF(L161&gt;0,L161/100,"")</f>
        <v>15</v>
      </c>
      <c r="AB161" s="17">
        <f>IF(M161&gt;0,M161/100,"")</f>
        <v>18.3</v>
      </c>
      <c r="AC161" s="17">
        <f>IF(N161&gt;0,N161/100,"")</f>
        <v>15</v>
      </c>
      <c r="AD161" s="17">
        <f>IF(O161&gt;0,O161/100,"")</f>
        <v>18.3</v>
      </c>
      <c r="AE161" s="17">
        <f>IF(P161&gt;0,P161/100,"")</f>
        <v>15</v>
      </c>
      <c r="AF161" s="17">
        <f>IF(Q161&gt;0,Q161/100,"")</f>
        <v>18.3</v>
      </c>
      <c r="AG161" s="17">
        <f>IF(R161&gt;0,R161/100,"")</f>
        <v>15</v>
      </c>
      <c r="AH161" s="17">
        <f>IF(S161&gt;0,S161/100,"")</f>
        <v>18.3</v>
      </c>
      <c r="AI161" s="17">
        <f>IF(T161&gt;0,T161/100,"")</f>
        <v>15</v>
      </c>
      <c r="AJ161" s="17">
        <f>IF(U161&gt;0,U161/100,"")</f>
        <v>18.3</v>
      </c>
      <c r="AK161" s="17" t="str">
        <f>IF(H161&gt;0,CONCATENATE(IF(W161&lt;=12,W161,W161-12),IF(OR(W161&lt;12,W161=24),"am","pm"),"-",IF(X161&lt;=12,X161,X161-12),IF(OR(X161&lt;12,X161=24),"am","pm")),"")</f>
        <v>3pm-6.3pm</v>
      </c>
      <c r="AL161" s="17" t="str">
        <f>IF(J161&gt;0,CONCATENATE(IF(Y161&lt;=12,Y161,Y161-12),IF(OR(Y161&lt;12,Y161=24),"am","pm"),"-",IF(Z161&lt;=12,Z161,Z161-12),IF(OR(Z161&lt;12,Z161=24),"am","pm")),"")</f>
        <v>3pm-6.3pm</v>
      </c>
      <c r="AM161" s="17" t="str">
        <f>IF(L161&gt;0,CONCATENATE(IF(AA161&lt;=12,AA161,AA161-12),IF(OR(AA161&lt;12,AA161=24),"am","pm"),"-",IF(AB161&lt;=12,AB161,AB161-12),IF(OR(AB161&lt;12,AB161=24),"am","pm")),"")</f>
        <v>3pm-6.3pm</v>
      </c>
      <c r="AN161" s="17" t="str">
        <f>IF(N161&gt;0,CONCATENATE(IF(AC161&lt;=12,AC161,AC161-12),IF(OR(AC161&lt;12,AC161=24),"am","pm"),"-",IF(AD161&lt;=12,AD161,AD161-12),IF(OR(AD161&lt;12,AD161=24),"am","pm")),"")</f>
        <v>3pm-6.3pm</v>
      </c>
      <c r="AO161" s="17" t="str">
        <f>IF(P161&gt;0,CONCATENATE(IF(AE161&lt;=12,AE161,AE161-12),IF(OR(AE161&lt;12,AE161=24),"am","pm"),"-",IF(AF161&lt;=12,AF161,AF161-12),IF(OR(AF161&lt;12,AF161=24),"am","pm")),"")</f>
        <v>3pm-6.3pm</v>
      </c>
      <c r="AP161" s="17" t="str">
        <f>IF(R161&gt;0,CONCATENATE(IF(AG161&lt;=12,AG161,AG161-12),IF(OR(AG161&lt;12,AG161=24),"am","pm"),"-",IF(AH161&lt;=12,AH161,AH161-12),IF(OR(AH161&lt;12,AH161=24),"am","pm")),"")</f>
        <v>3pm-6.3pm</v>
      </c>
      <c r="AQ161" s="17" t="str">
        <f>IF(T161&gt;0,CONCATENATE(IF(AI161&lt;=12,AI161,AI161-12),IF(OR(AI161&lt;12,AI161=24),"am","pm"),"-",IF(AJ161&lt;=12,AJ161,AJ161-12),IF(OR(AJ161&lt;12,AJ161=24),"am","pm")),"")</f>
        <v>3pm-6.3pm</v>
      </c>
      <c r="AR161" s="1" t="s">
        <v>721</v>
      </c>
      <c r="AV161" s="4" t="s">
        <v>29</v>
      </c>
      <c r="AW161" s="4" t="s">
        <v>29</v>
      </c>
      <c r="AX161" s="16" t="str">
        <f>CONCATENATE("{
    'name': """,B161,""",
    'area': ","""",C161,""",",
"'hours': {
      'sunday-start':","""",H161,"""",", 'sunday-end':","""",I161,"""",", 'monday-start':","""",J161,"""",", 'monday-end':","""",K161,"""",", 'tuesday-start':","""",L161,"""",", 'tuesday-end':","""",M161,""", 'wednesday-start':","""",N161,""", 'wednesday-end':","""",O161,""", 'thursday-start':","""",P161,""", 'thursday-end':","""",Q161,""", 'friday-start':","""",R161,""", 'friday-end':","""",S161,""", 'saturday-start':","""",T161,""", 'saturday-end':","""",U161,"""","},","  'description': ","""",V161,"""",", 'link':","""",AR161,"""",", 'pricing':","""",E161,"""",",   'phone-number': ","""",F161,"""",", 'address': ","""",G161,"""",", 'other-amenities': [","'",AS161,"','",AT161,"','",AU161,"'","]",", 'has-drink':",AV161,", 'has-food':",AW161,"},")</f>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61" s="17" t="str">
        <f>IF(AS161&gt;0,"&lt;img src=@img/outdoor.png@&gt;","")</f>
        <v/>
      </c>
      <c r="AZ161" s="17" t="str">
        <f>IF(AT161&gt;0,"&lt;img src=@img/pets.png@&gt;","")</f>
        <v/>
      </c>
      <c r="BA161" s="17" t="str">
        <f>IF(AU161="hard","&lt;img src=@img/hard.png@&gt;",IF(AU161="medium","&lt;img src=@img/medium.png@&gt;",IF(AU161="easy","&lt;img src=@img/easy.png@&gt;","")))</f>
        <v/>
      </c>
      <c r="BB161" s="17" t="str">
        <f>IF(AV161="true","&lt;img src=@img/drinkicon.png@&gt;","")</f>
        <v>&lt;img src=@img/drinkicon.png@&gt;</v>
      </c>
      <c r="BC161" s="17" t="str">
        <f>IF(AW161="true","&lt;img src=@img/foodicon.png@&gt;","")</f>
        <v>&lt;img src=@img/foodicon.png@&gt;</v>
      </c>
      <c r="BD161" s="17" t="str">
        <f>CONCATENATE(AY161,AZ161,BA161,BB161,BC161,BK161)</f>
        <v>&lt;img src=@img/drinkicon.png@&gt;&lt;img src=@img/foodicon.png@&gt;</v>
      </c>
      <c r="BE161" s="17" t="str">
        <f>CONCATENATE(IF(AS161&gt;0,"outdoor ",""),IF(AT161&gt;0,"pet ",""),IF(AV161="true","drink ",""),IF(AW161="true","food ",""),AU161," ",E161," ",C161,IF(BJ161=TRUE," kid",""))</f>
        <v>drink food  med Washington</v>
      </c>
      <c r="BF161" s="17" t="str">
        <f>IF(C161="highlands","Highlands",IF(C161="Washington","Washington Park",IF(C161="Downtown","Downtown",IF(C161="city","City Park",IF(C161="Uptown","Uptown",IF(C161="capital","Capital Hill",IF(C161="Ballpark","Ballpark",IF(C161="LoDo","LoDo",IF(C161="ranch","Highlands Ranch",IF(C161="five","Five Points",IF(C161="stapleton","Stapleton",IF(C161="Cherry","Cherry Creek",IF(C161="dtc","DTC",IF(C161="Baker","Baker",IF(C161="Lakewood","Lakewood",IF(C161="Westminster","Westminster",IF(C161="lowery","Lowery",IF(C161="meadows","Park Meadows",IF(C161="larimer","Larimer Square",IF(C161="RiNo","RiNo",IF(C161="aurora","Aurora","")))))))))))))))))))))</f>
        <v>Washington Park</v>
      </c>
      <c r="BG161" s="17">
        <v>39.697411000000002</v>
      </c>
      <c r="BH161" s="17">
        <v>-104.961383</v>
      </c>
      <c r="BI161" s="17" t="str">
        <f>CONCATENATE("[",BG161,",",BH161,"],")</f>
        <v>[39.697411,-104.961383],</v>
      </c>
      <c r="BJ161" s="17"/>
      <c r="BK161" s="17" t="str">
        <f>IF(BJ161&gt;0,"&lt;img src=@img/kidicon.png@&gt;","")</f>
        <v/>
      </c>
      <c r="BL161" s="7"/>
    </row>
    <row r="162" spans="2:64" ht="18.75" customHeight="1">
      <c r="B162" t="s">
        <v>207</v>
      </c>
      <c r="C162" t="s">
        <v>310</v>
      </c>
      <c r="E162" s="17" t="s">
        <v>1105</v>
      </c>
      <c r="G162" s="17" t="s">
        <v>614</v>
      </c>
      <c r="J162" t="s">
        <v>451</v>
      </c>
      <c r="K162" t="s">
        <v>448</v>
      </c>
      <c r="L162" t="s">
        <v>451</v>
      </c>
      <c r="M162" t="s">
        <v>448</v>
      </c>
      <c r="N162" t="s">
        <v>451</v>
      </c>
      <c r="O162" t="s">
        <v>448</v>
      </c>
      <c r="P162" t="s">
        <v>451</v>
      </c>
      <c r="Q162" t="s">
        <v>448</v>
      </c>
      <c r="R162" t="s">
        <v>451</v>
      </c>
      <c r="S162" t="s">
        <v>448</v>
      </c>
      <c r="V162" s="8" t="s">
        <v>404</v>
      </c>
      <c r="W162" s="17" t="str">
        <f>IF(H162&gt;0,H162/100,"")</f>
        <v/>
      </c>
      <c r="X162" s="17" t="str">
        <f>IF(I162&gt;0,I162/100,"")</f>
        <v/>
      </c>
      <c r="Y162" s="17">
        <f>IF(J162&gt;0,J162/100,"")</f>
        <v>11</v>
      </c>
      <c r="Z162" s="17">
        <f>IF(K162&gt;0,K162/100,"")</f>
        <v>19</v>
      </c>
      <c r="AA162" s="17">
        <f>IF(L162&gt;0,L162/100,"")</f>
        <v>11</v>
      </c>
      <c r="AB162" s="17">
        <f>IF(M162&gt;0,M162/100,"")</f>
        <v>19</v>
      </c>
      <c r="AC162" s="17">
        <f>IF(N162&gt;0,N162/100,"")</f>
        <v>11</v>
      </c>
      <c r="AD162" s="17">
        <f>IF(O162&gt;0,O162/100,"")</f>
        <v>19</v>
      </c>
      <c r="AE162" s="17">
        <f>IF(P162&gt;0,P162/100,"")</f>
        <v>11</v>
      </c>
      <c r="AF162" s="17">
        <f>IF(Q162&gt;0,Q162/100,"")</f>
        <v>19</v>
      </c>
      <c r="AG162" s="17">
        <f>IF(R162&gt;0,R162/100,"")</f>
        <v>11</v>
      </c>
      <c r="AH162" s="17">
        <f>IF(S162&gt;0,S162/100,"")</f>
        <v>19</v>
      </c>
      <c r="AI162" s="17" t="str">
        <f>IF(T162&gt;0,T162/100,"")</f>
        <v/>
      </c>
      <c r="AJ162" s="17" t="str">
        <f>IF(U162&gt;0,U162/100,"")</f>
        <v/>
      </c>
      <c r="AK162" s="17" t="str">
        <f>IF(H162&gt;0,CONCATENATE(IF(W162&lt;=12,W162,W162-12),IF(OR(W162&lt;12,W162=24),"am","pm"),"-",IF(X162&lt;=12,X162,X162-12),IF(OR(X162&lt;12,X162=24),"am","pm")),"")</f>
        <v/>
      </c>
      <c r="AL162" s="17" t="str">
        <f>IF(J162&gt;0,CONCATENATE(IF(Y162&lt;=12,Y162,Y162-12),IF(OR(Y162&lt;12,Y162=24),"am","pm"),"-",IF(Z162&lt;=12,Z162,Z162-12),IF(OR(Z162&lt;12,Z162=24),"am","pm")),"")</f>
        <v>11am-7pm</v>
      </c>
      <c r="AM162" s="17" t="str">
        <f>IF(L162&gt;0,CONCATENATE(IF(AA162&lt;=12,AA162,AA162-12),IF(OR(AA162&lt;12,AA162=24),"am","pm"),"-",IF(AB162&lt;=12,AB162,AB162-12),IF(OR(AB162&lt;12,AB162=24),"am","pm")),"")</f>
        <v>11am-7pm</v>
      </c>
      <c r="AN162" s="17" t="str">
        <f>IF(N162&gt;0,CONCATENATE(IF(AC162&lt;=12,AC162,AC162-12),IF(OR(AC162&lt;12,AC162=24),"am","pm"),"-",IF(AD162&lt;=12,AD162,AD162-12),IF(OR(AD162&lt;12,AD162=24),"am","pm")),"")</f>
        <v>11am-7pm</v>
      </c>
      <c r="AO162" s="17" t="str">
        <f>IF(P162&gt;0,CONCATENATE(IF(AE162&lt;=12,AE162,AE162-12),IF(OR(AE162&lt;12,AE162=24),"am","pm"),"-",IF(AF162&lt;=12,AF162,AF162-12),IF(OR(AF162&lt;12,AF162=24),"am","pm")),"")</f>
        <v>11am-7pm</v>
      </c>
      <c r="AP162" s="17" t="str">
        <f>IF(R162&gt;0,CONCATENATE(IF(AG162&lt;=12,AG162,AG162-12),IF(OR(AG162&lt;12,AG162=24),"am","pm"),"-",IF(AH162&lt;=12,AH162,AH162-12),IF(OR(AH162&lt;12,AH162=24),"am","pm")),"")</f>
        <v>11am-7pm</v>
      </c>
      <c r="AQ162" s="17" t="str">
        <f>IF(T162&gt;0,CONCATENATE(IF(AI162&lt;=12,AI162,AI162-12),IF(OR(AI162&lt;12,AI162=24),"am","pm"),"-",IF(AJ162&lt;=12,AJ162,AJ162-12),IF(OR(AJ162&lt;12,AJ162=24),"am","pm")),"")</f>
        <v/>
      </c>
      <c r="AR162" s="17" t="s">
        <v>800</v>
      </c>
      <c r="AV162" s="4" t="s">
        <v>29</v>
      </c>
      <c r="AW162" s="4" t="s">
        <v>30</v>
      </c>
      <c r="AX162" s="16" t="str">
        <f>CONCATENATE("{
    'name': """,B162,""",
    'area': ","""",C162,""",",
"'hours': {
      'sunday-start':","""",H162,"""",", 'sunday-end':","""",I162,"""",", 'monday-start':","""",J162,"""",", 'monday-end':","""",K162,"""",", 'tuesday-start':","""",L162,"""",", 'tuesday-end':","""",M162,""", 'wednesday-start':","""",N162,""", 'wednesday-end':","""",O162,""", 'thursday-start':","""",P162,""", 'thursday-end':","""",Q162,""", 'friday-start':","""",R162,""", 'friday-end':","""",S162,""", 'saturday-start':","""",T162,""", 'saturday-end':","""",U162,"""","},","  'description': ","""",V162,"""",", 'link':","""",AR162,"""",", 'pricing':","""",E162,"""",",   'phone-number': ","""",F162,"""",", 'address': ","""",G162,"""",", 'other-amenities': [","'",AS162,"','",AT162,"','",AU162,"'","]",", 'has-drink':",AV162,", 'has-food':",AW162,"},")</f>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62" s="17" t="str">
        <f>IF(AS162&gt;0,"&lt;img src=@img/outdoor.png@&gt;","")</f>
        <v/>
      </c>
      <c r="AZ162" s="17" t="str">
        <f>IF(AT162&gt;0,"&lt;img src=@img/pets.png@&gt;","")</f>
        <v/>
      </c>
      <c r="BA162" s="17" t="str">
        <f>IF(AU162="hard","&lt;img src=@img/hard.png@&gt;",IF(AU162="medium","&lt;img src=@img/medium.png@&gt;",IF(AU162="easy","&lt;img src=@img/easy.png@&gt;","")))</f>
        <v/>
      </c>
      <c r="BB162" s="17" t="str">
        <f>IF(AV162="true","&lt;img src=@img/drinkicon.png@&gt;","")</f>
        <v>&lt;img src=@img/drinkicon.png@&gt;</v>
      </c>
      <c r="BC162" s="17" t="str">
        <f>IF(AW162="true","&lt;img src=@img/foodicon.png@&gt;","")</f>
        <v/>
      </c>
      <c r="BD162" s="17" t="str">
        <f>CONCATENATE(AY162,AZ162,BA162,BB162,BC162,BK162)</f>
        <v>&lt;img src=@img/drinkicon.png@&gt;</v>
      </c>
      <c r="BE162" s="17" t="str">
        <f>CONCATENATE(IF(AS162&gt;0,"outdoor ",""),IF(AT162&gt;0,"pet ",""),IF(AV162="true","drink ",""),IF(AW162="true","food ",""),AU162," ",E162," ",C162,IF(BJ162=TRUE," kid",""))</f>
        <v>drink  med LoDo</v>
      </c>
      <c r="BF162" s="17" t="str">
        <f>IF(C162="highlands","Highlands",IF(C162="Washington","Washington Park",IF(C162="Downtown","Downtown",IF(C162="city","City Park",IF(C162="Uptown","Uptown",IF(C162="capital","Capital Hill",IF(C162="Ballpark","Ballpark",IF(C162="LoDo","LoDo",IF(C162="ranch","Highlands Ranch",IF(C162="five","Five Points",IF(C162="stapleton","Stapleton",IF(C162="Cherry","Cherry Creek",IF(C162="dtc","DTC",IF(C162="Baker","Baker",IF(C162="Lakewood","Lakewood",IF(C162="Westminster","Westminster",IF(C162="lowery","Lowery",IF(C162="meadows","Park Meadows",IF(C162="larimer","Larimer Square",IF(C162="RiNo","RiNo",IF(C162="aurora","Aurora","")))))))))))))))))))))</f>
        <v>LoDo</v>
      </c>
      <c r="BG162" s="17">
        <v>39.748451000000003</v>
      </c>
      <c r="BH162" s="17">
        <v>-104.996092</v>
      </c>
      <c r="BI162" s="17" t="str">
        <f>CONCATENATE("[",BG162,",",BH162,"],")</f>
        <v>[39.748451,-104.996092],</v>
      </c>
      <c r="BJ162" s="17"/>
      <c r="BK162" s="17" t="str">
        <f>IF(BJ162&gt;0,"&lt;img src=@img/kidicon.png@&gt;","")</f>
        <v/>
      </c>
      <c r="BL162" s="7"/>
    </row>
    <row r="163" spans="2:64" ht="18.75" customHeight="1">
      <c r="B163" t="s">
        <v>127</v>
      </c>
      <c r="C163" t="s">
        <v>655</v>
      </c>
      <c r="E163" s="17" t="s">
        <v>1105</v>
      </c>
      <c r="G163" s="17" t="s">
        <v>534</v>
      </c>
      <c r="H163" t="s">
        <v>445</v>
      </c>
      <c r="I163" t="s">
        <v>447</v>
      </c>
      <c r="J163" t="s">
        <v>445</v>
      </c>
      <c r="K163" t="s">
        <v>447</v>
      </c>
      <c r="L163" t="s">
        <v>445</v>
      </c>
      <c r="M163" t="s">
        <v>447</v>
      </c>
      <c r="N163" t="s">
        <v>445</v>
      </c>
      <c r="O163" t="s">
        <v>447</v>
      </c>
      <c r="P163" t="s">
        <v>445</v>
      </c>
      <c r="Q163" t="s">
        <v>447</v>
      </c>
      <c r="R163" t="s">
        <v>445</v>
      </c>
      <c r="S163" t="s">
        <v>447</v>
      </c>
      <c r="T163" t="s">
        <v>445</v>
      </c>
      <c r="U163" t="s">
        <v>447</v>
      </c>
      <c r="V163" s="17" t="s">
        <v>352</v>
      </c>
      <c r="W163" s="17">
        <f>IF(H163&gt;0,H163/100,"")</f>
        <v>15</v>
      </c>
      <c r="X163" s="17">
        <f>IF(I163&gt;0,I163/100,"")</f>
        <v>18</v>
      </c>
      <c r="Y163" s="17">
        <f>IF(J163&gt;0,J163/100,"")</f>
        <v>15</v>
      </c>
      <c r="Z163" s="17">
        <f>IF(K163&gt;0,K163/100,"")</f>
        <v>18</v>
      </c>
      <c r="AA163" s="17">
        <f>IF(L163&gt;0,L163/100,"")</f>
        <v>15</v>
      </c>
      <c r="AB163" s="17">
        <f>IF(M163&gt;0,M163/100,"")</f>
        <v>18</v>
      </c>
      <c r="AC163" s="17">
        <f>IF(N163&gt;0,N163/100,"")</f>
        <v>15</v>
      </c>
      <c r="AD163" s="17">
        <f>IF(O163&gt;0,O163/100,"")</f>
        <v>18</v>
      </c>
      <c r="AE163" s="17">
        <f>IF(P163&gt;0,P163/100,"")</f>
        <v>15</v>
      </c>
      <c r="AF163" s="17">
        <f>IF(Q163&gt;0,Q163/100,"")</f>
        <v>18</v>
      </c>
      <c r="AG163" s="17">
        <f>IF(R163&gt;0,R163/100,"")</f>
        <v>15</v>
      </c>
      <c r="AH163" s="17">
        <f>IF(S163&gt;0,S163/100,"")</f>
        <v>18</v>
      </c>
      <c r="AI163" s="17">
        <f>IF(T163&gt;0,T163/100,"")</f>
        <v>15</v>
      </c>
      <c r="AJ163" s="17">
        <f>IF(U163&gt;0,U163/100,"")</f>
        <v>18</v>
      </c>
      <c r="AK163" s="17" t="str">
        <f>IF(H163&gt;0,CONCATENATE(IF(W163&lt;=12,W163,W163-12),IF(OR(W163&lt;12,W163=24),"am","pm"),"-",IF(X163&lt;=12,X163,X163-12),IF(OR(X163&lt;12,X163=24),"am","pm")),"")</f>
        <v>3pm-6pm</v>
      </c>
      <c r="AL163" s="17" t="str">
        <f>IF(J163&gt;0,CONCATENATE(IF(Y163&lt;=12,Y163,Y163-12),IF(OR(Y163&lt;12,Y163=24),"am","pm"),"-",IF(Z163&lt;=12,Z163,Z163-12),IF(OR(Z163&lt;12,Z163=24),"am","pm")),"")</f>
        <v>3pm-6pm</v>
      </c>
      <c r="AM163" s="17" t="str">
        <f>IF(L163&gt;0,CONCATENATE(IF(AA163&lt;=12,AA163,AA163-12),IF(OR(AA163&lt;12,AA163=24),"am","pm"),"-",IF(AB163&lt;=12,AB163,AB163-12),IF(OR(AB163&lt;12,AB163=24),"am","pm")),"")</f>
        <v>3pm-6pm</v>
      </c>
      <c r="AN163" s="17" t="str">
        <f>IF(N163&gt;0,CONCATENATE(IF(AC163&lt;=12,AC163,AC163-12),IF(OR(AC163&lt;12,AC163=24),"am","pm"),"-",IF(AD163&lt;=12,AD163,AD163-12),IF(OR(AD163&lt;12,AD163=24),"am","pm")),"")</f>
        <v>3pm-6pm</v>
      </c>
      <c r="AO163" s="17" t="str">
        <f>IF(P163&gt;0,CONCATENATE(IF(AE163&lt;=12,AE163,AE163-12),IF(OR(AE163&lt;12,AE163=24),"am","pm"),"-",IF(AF163&lt;=12,AF163,AF163-12),IF(OR(AF163&lt;12,AF163=24),"am","pm")),"")</f>
        <v>3pm-6pm</v>
      </c>
      <c r="AP163" s="17" t="str">
        <f>IF(R163&gt;0,CONCATENATE(IF(AG163&lt;=12,AG163,AG163-12),IF(OR(AG163&lt;12,AG163=24),"am","pm"),"-",IF(AH163&lt;=12,AH163,AH163-12),IF(OR(AH163&lt;12,AH163=24),"am","pm")),"")</f>
        <v>3pm-6pm</v>
      </c>
      <c r="AQ163" s="17" t="str">
        <f>IF(T163&gt;0,CONCATENATE(IF(AI163&lt;=12,AI163,AI163-12),IF(OR(AI163&lt;12,AI163=24),"am","pm"),"-",IF(AJ163&lt;=12,AJ163,AJ163-12),IF(OR(AJ163&lt;12,AJ163=24),"am","pm")),"")</f>
        <v>3pm-6pm</v>
      </c>
      <c r="AR163" s="17" t="s">
        <v>722</v>
      </c>
      <c r="AV163" s="17" t="s">
        <v>29</v>
      </c>
      <c r="AW163" s="17" t="s">
        <v>29</v>
      </c>
      <c r="AX163" s="16" t="str">
        <f>CONCATENATE("{
    'name': """,B163,""",
    'area': ","""",C163,""",",
"'hours': {
      'sunday-start':","""",H163,"""",", 'sunday-end':","""",I163,"""",", 'monday-start':","""",J163,"""",", 'monday-end':","""",K163,"""",", 'tuesday-start':","""",L163,"""",", 'tuesday-end':","""",M163,""", 'wednesday-start':","""",N163,""", 'wednesday-end':","""",O163,""", 'thursday-start':","""",P163,""", 'thursday-end':","""",Q163,""", 'friday-start':","""",R163,""", 'friday-end':","""",S163,""", 'saturday-start':","""",T163,""", 'saturday-end':","""",U163,"""","},","  'description': ","""",V163,"""",", 'link':","""",AR163,"""",", 'pricing':","""",E163,"""",",   'phone-number': ","""",F163,"""",", 'address': ","""",G163,"""",", 'other-amenities': [","'",AS163,"','",AT163,"','",AU163,"'","]",", 'has-drink':",AV163,", 'has-food':",AW163,"},")</f>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63" s="17" t="str">
        <f>IF(AS163&gt;0,"&lt;img src=@img/outdoor.png@&gt;","")</f>
        <v/>
      </c>
      <c r="AZ163" s="17" t="str">
        <f>IF(AT163&gt;0,"&lt;img src=@img/pets.png@&gt;","")</f>
        <v/>
      </c>
      <c r="BA163" s="17" t="str">
        <f>IF(AU163="hard","&lt;img src=@img/hard.png@&gt;",IF(AU163="medium","&lt;img src=@img/medium.png@&gt;",IF(AU163="easy","&lt;img src=@img/easy.png@&gt;","")))</f>
        <v/>
      </c>
      <c r="BB163" s="17" t="str">
        <f>IF(AV163="true","&lt;img src=@img/drinkicon.png@&gt;","")</f>
        <v>&lt;img src=@img/drinkicon.png@&gt;</v>
      </c>
      <c r="BC163" s="17" t="str">
        <f>IF(AW163="true","&lt;img src=@img/foodicon.png@&gt;","")</f>
        <v>&lt;img src=@img/foodicon.png@&gt;</v>
      </c>
      <c r="BD163" s="17" t="str">
        <f>CONCATENATE(AY163,AZ163,BA163,BB163,BC163,BK163)</f>
        <v>&lt;img src=@img/drinkicon.png@&gt;&lt;img src=@img/foodicon.png@&gt;</v>
      </c>
      <c r="BE163" s="17" t="str">
        <f>CONCATENATE(IF(AS163&gt;0,"outdoor ",""),IF(AT163&gt;0,"pet ",""),IF(AV163="true","drink ",""),IF(AW163="true","food ",""),AU163," ",E163," ",C163,IF(BJ163=TRUE," kid",""))</f>
        <v>drink food  med city</v>
      </c>
      <c r="BF163" s="17" t="str">
        <f>IF(C163="highlands","Highlands",IF(C163="Washington","Washington Park",IF(C163="Downtown","Downtown",IF(C163="city","City Park",IF(C163="Uptown","Uptown",IF(C163="capital","Capital Hill",IF(C163="Ballpark","Ballpark",IF(C163="LoDo","LoDo",IF(C163="ranch","Highlands Ranch",IF(C163="five","Five Points",IF(C163="stapleton","Stapleton",IF(C163="Cherry","Cherry Creek",IF(C163="dtc","DTC",IF(C163="Baker","Baker",IF(C163="Lakewood","Lakewood",IF(C163="Westminster","Westminster",IF(C163="lowery","Lowery",IF(C163="meadows","Park Meadows",IF(C163="larimer","Larimer Square",IF(C163="RiNo","RiNo",IF(C163="aurora","Aurora","")))))))))))))))))))))</f>
        <v>City Park</v>
      </c>
      <c r="BG163" s="17">
        <v>39.739936</v>
      </c>
      <c r="BH163" s="17">
        <v>-104.948808</v>
      </c>
      <c r="BI163" s="17" t="str">
        <f>CONCATENATE("[",BG163,",",BH163,"],")</f>
        <v>[39.739936,-104.948808],</v>
      </c>
      <c r="BJ163" s="17"/>
      <c r="BK163" s="17" t="str">
        <f>IF(BJ163&gt;0,"&lt;img src=@img/kidicon.png@&gt;","")</f>
        <v/>
      </c>
      <c r="BL163" s="7"/>
    </row>
    <row r="164" spans="2:64" ht="18.75" customHeight="1">
      <c r="B164" t="s">
        <v>208</v>
      </c>
      <c r="C164" t="s">
        <v>276</v>
      </c>
      <c r="E164" s="17" t="s">
        <v>1106</v>
      </c>
      <c r="G164" s="17" t="s">
        <v>615</v>
      </c>
      <c r="J164" t="s">
        <v>464</v>
      </c>
      <c r="K164" t="s">
        <v>447</v>
      </c>
      <c r="L164" t="s">
        <v>464</v>
      </c>
      <c r="M164" t="s">
        <v>447</v>
      </c>
      <c r="N164" t="s">
        <v>464</v>
      </c>
      <c r="O164" t="s">
        <v>447</v>
      </c>
      <c r="P164" t="s">
        <v>464</v>
      </c>
      <c r="Q164" t="s">
        <v>447</v>
      </c>
      <c r="R164" t="s">
        <v>464</v>
      </c>
      <c r="S164" t="s">
        <v>447</v>
      </c>
      <c r="V164" s="8" t="s">
        <v>405</v>
      </c>
      <c r="W164" s="17" t="str">
        <f>IF(H164&gt;0,H164/100,"")</f>
        <v/>
      </c>
      <c r="X164" s="17" t="str">
        <f>IF(I164&gt;0,I164/100,"")</f>
        <v/>
      </c>
      <c r="Y164" s="17">
        <f>IF(J164&gt;0,J164/100,"")</f>
        <v>15.3</v>
      </c>
      <c r="Z164" s="17">
        <f>IF(K164&gt;0,K164/100,"")</f>
        <v>18</v>
      </c>
      <c r="AA164" s="17">
        <f>IF(L164&gt;0,L164/100,"")</f>
        <v>15.3</v>
      </c>
      <c r="AB164" s="17">
        <f>IF(M164&gt;0,M164/100,"")</f>
        <v>18</v>
      </c>
      <c r="AC164" s="17">
        <f>IF(N164&gt;0,N164/100,"")</f>
        <v>15.3</v>
      </c>
      <c r="AD164" s="17">
        <f>IF(O164&gt;0,O164/100,"")</f>
        <v>18</v>
      </c>
      <c r="AE164" s="17">
        <f>IF(P164&gt;0,P164/100,"")</f>
        <v>15.3</v>
      </c>
      <c r="AF164" s="17">
        <f>IF(Q164&gt;0,Q164/100,"")</f>
        <v>18</v>
      </c>
      <c r="AG164" s="17">
        <f>IF(R164&gt;0,R164/100,"")</f>
        <v>15.3</v>
      </c>
      <c r="AH164" s="17">
        <f>IF(S164&gt;0,S164/100,"")</f>
        <v>18</v>
      </c>
      <c r="AI164" s="17" t="str">
        <f>IF(T164&gt;0,T164/100,"")</f>
        <v/>
      </c>
      <c r="AJ164" s="17" t="str">
        <f>IF(U164&gt;0,U164/100,"")</f>
        <v/>
      </c>
      <c r="AK164" s="17" t="str">
        <f>IF(H164&gt;0,CONCATENATE(IF(W164&lt;=12,W164,W164-12),IF(OR(W164&lt;12,W164=24),"am","pm"),"-",IF(X164&lt;=12,X164,X164-12),IF(OR(X164&lt;12,X164=24),"am","pm")),"")</f>
        <v/>
      </c>
      <c r="AL164" s="17" t="str">
        <f>IF(J164&gt;0,CONCATENATE(IF(Y164&lt;=12,Y164,Y164-12),IF(OR(Y164&lt;12,Y164=24),"am","pm"),"-",IF(Z164&lt;=12,Z164,Z164-12),IF(OR(Z164&lt;12,Z164=24),"am","pm")),"")</f>
        <v>3.3pm-6pm</v>
      </c>
      <c r="AM164" s="17" t="str">
        <f>IF(L164&gt;0,CONCATENATE(IF(AA164&lt;=12,AA164,AA164-12),IF(OR(AA164&lt;12,AA164=24),"am","pm"),"-",IF(AB164&lt;=12,AB164,AB164-12),IF(OR(AB164&lt;12,AB164=24),"am","pm")),"")</f>
        <v>3.3pm-6pm</v>
      </c>
      <c r="AN164" s="17" t="str">
        <f>IF(N164&gt;0,CONCATENATE(IF(AC164&lt;=12,AC164,AC164-12),IF(OR(AC164&lt;12,AC164=24),"am","pm"),"-",IF(AD164&lt;=12,AD164,AD164-12),IF(OR(AD164&lt;12,AD164=24),"am","pm")),"")</f>
        <v>3.3pm-6pm</v>
      </c>
      <c r="AO164" s="17" t="str">
        <f>IF(P164&gt;0,CONCATENATE(IF(AE164&lt;=12,AE164,AE164-12),IF(OR(AE164&lt;12,AE164=24),"am","pm"),"-",IF(AF164&lt;=12,AF164,AF164-12),IF(OR(AF164&lt;12,AF164=24),"am","pm")),"")</f>
        <v>3.3pm-6pm</v>
      </c>
      <c r="AP164" s="17" t="str">
        <f>IF(R164&gt;0,CONCATENATE(IF(AG164&lt;=12,AG164,AG164-12),IF(OR(AG164&lt;12,AG164=24),"am","pm"),"-",IF(AH164&lt;=12,AH164,AH164-12),IF(OR(AH164&lt;12,AH164=24),"am","pm")),"")</f>
        <v>3.3pm-6pm</v>
      </c>
      <c r="AQ164" s="17" t="str">
        <f>IF(T164&gt;0,CONCATENATE(IF(AI164&lt;=12,AI164,AI164-12),IF(OR(AI164&lt;12,AI164=24),"am","pm"),"-",IF(AJ164&lt;=12,AJ164,AJ164-12),IF(OR(AJ164&lt;12,AJ164=24),"am","pm")),"")</f>
        <v/>
      </c>
      <c r="AR164" s="1" t="s">
        <v>801</v>
      </c>
      <c r="AV164" s="4" t="s">
        <v>29</v>
      </c>
      <c r="AW164" s="4" t="s">
        <v>29</v>
      </c>
      <c r="AX164" s="16" t="str">
        <f>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4" s="17" t="str">
        <f>IF(AS164&gt;0,"&lt;img src=@img/outdoor.png@&gt;","")</f>
        <v/>
      </c>
      <c r="AZ164" s="17" t="str">
        <f>IF(AT164&gt;0,"&lt;img src=@img/pets.png@&gt;","")</f>
        <v/>
      </c>
      <c r="BA164" s="17" t="str">
        <f>IF(AU164="hard","&lt;img src=@img/hard.png@&gt;",IF(AU164="medium","&lt;img src=@img/medium.png@&gt;",IF(AU164="easy","&lt;img src=@img/easy.png@&gt;","")))</f>
        <v/>
      </c>
      <c r="BB164" s="17" t="str">
        <f>IF(AV164="true","&lt;img src=@img/drinkicon.png@&gt;","")</f>
        <v>&lt;img src=@img/drinkicon.png@&gt;</v>
      </c>
      <c r="BC164" s="17" t="str">
        <f>IF(AW164="true","&lt;img src=@img/foodicon.png@&gt;","")</f>
        <v>&lt;img src=@img/foodicon.png@&gt;</v>
      </c>
      <c r="BD164" s="17" t="str">
        <f>CONCATENATE(AY164,AZ164,BA164,BB164,BC164,BK164)</f>
        <v>&lt;img src=@img/drinkicon.png@&gt;&lt;img src=@img/foodicon.png@&gt;</v>
      </c>
      <c r="BE164" s="17" t="str">
        <f>CONCATENATE(IF(AS164&gt;0,"outdoor ",""),IF(AT164&gt;0,"pet ",""),IF(AV164="true","drink ",""),IF(AW164="true","food ",""),AU164," ",E164," ",C164,IF(BJ164=TRUE," kid",""))</f>
        <v>drink food  high RiNo</v>
      </c>
      <c r="BF164" s="17" t="str">
        <f>IF(C164="highlands","Highlands",IF(C164="Washington","Washington Park",IF(C164="Downtown","Downtown",IF(C164="city","City Park",IF(C164="Uptown","Uptown",IF(C164="capital","Capital Hill",IF(C164="Ballpark","Ballpark",IF(C164="LoDo","LoDo",IF(C164="ranch","Highlands Ranch",IF(C164="five","Five Points",IF(C164="stapleton","Stapleton",IF(C164="Cherry","Cherry Creek",IF(C164="dtc","DTC",IF(C164="Baker","Baker",IF(C164="Lakewood","Lakewood",IF(C164="Westminster","Westminster",IF(C164="lowery","Lowery",IF(C164="meadows","Park Meadows",IF(C164="larimer","Larimer Square",IF(C164="RiNo","RiNo",IF(C164="aurora","Aurora","")))))))))))))))))))))</f>
        <v>RiNo</v>
      </c>
      <c r="BG164" s="17">
        <v>39.765416000000002</v>
      </c>
      <c r="BH164" s="17">
        <v>-104.98557</v>
      </c>
      <c r="BI164" s="17" t="str">
        <f>CONCATENATE("[",BG164,",",BH164,"],")</f>
        <v>[39.765416,-104.98557],</v>
      </c>
      <c r="BJ164" s="17"/>
      <c r="BK164" s="17" t="str">
        <f>IF(BJ164&gt;0,"&lt;img src=@img/kidicon.png@&gt;","")</f>
        <v/>
      </c>
      <c r="BL164" s="7"/>
    </row>
    <row r="165" spans="2:64" ht="18.75" customHeight="1">
      <c r="B165" s="17" t="s">
        <v>128</v>
      </c>
      <c r="C165" t="s">
        <v>310</v>
      </c>
      <c r="E165" s="17" t="s">
        <v>1106</v>
      </c>
      <c r="G165" s="17" t="s">
        <v>535</v>
      </c>
      <c r="H165" t="s">
        <v>452</v>
      </c>
      <c r="I165" t="s">
        <v>446</v>
      </c>
      <c r="J165" t="s">
        <v>452</v>
      </c>
      <c r="K165" t="s">
        <v>446</v>
      </c>
      <c r="L165" t="s">
        <v>452</v>
      </c>
      <c r="M165" t="s">
        <v>446</v>
      </c>
      <c r="N165" t="s">
        <v>452</v>
      </c>
      <c r="O165" t="s">
        <v>446</v>
      </c>
      <c r="P165" t="s">
        <v>452</v>
      </c>
      <c r="Q165" t="s">
        <v>446</v>
      </c>
      <c r="R165" t="s">
        <v>452</v>
      </c>
      <c r="S165" t="s">
        <v>446</v>
      </c>
      <c r="T165" t="s">
        <v>452</v>
      </c>
      <c r="U165" t="s">
        <v>446</v>
      </c>
      <c r="V165" s="8" t="s">
        <v>353</v>
      </c>
      <c r="W165" s="17">
        <f>IF(H165&gt;0,H165/100,"")</f>
        <v>16</v>
      </c>
      <c r="X165" s="17">
        <f>IF(I165&gt;0,I165/100,"")</f>
        <v>18.3</v>
      </c>
      <c r="Y165" s="17">
        <f>IF(J165&gt;0,J165/100,"")</f>
        <v>16</v>
      </c>
      <c r="Z165" s="17">
        <f>IF(K165&gt;0,K165/100,"")</f>
        <v>18.3</v>
      </c>
      <c r="AA165" s="17">
        <f>IF(L165&gt;0,L165/100,"")</f>
        <v>16</v>
      </c>
      <c r="AB165" s="17">
        <f>IF(M165&gt;0,M165/100,"")</f>
        <v>18.3</v>
      </c>
      <c r="AC165" s="17">
        <f>IF(N165&gt;0,N165/100,"")</f>
        <v>16</v>
      </c>
      <c r="AD165" s="17">
        <f>IF(O165&gt;0,O165/100,"")</f>
        <v>18.3</v>
      </c>
      <c r="AE165" s="17">
        <f>IF(P165&gt;0,P165/100,"")</f>
        <v>16</v>
      </c>
      <c r="AF165" s="17">
        <f>IF(Q165&gt;0,Q165/100,"")</f>
        <v>18.3</v>
      </c>
      <c r="AG165" s="17">
        <f>IF(R165&gt;0,R165/100,"")</f>
        <v>16</v>
      </c>
      <c r="AH165" s="17">
        <f>IF(S165&gt;0,S165/100,"")</f>
        <v>18.3</v>
      </c>
      <c r="AI165" s="17">
        <f>IF(T165&gt;0,T165/100,"")</f>
        <v>16</v>
      </c>
      <c r="AJ165" s="17">
        <f>IF(U165&gt;0,U165/100,"")</f>
        <v>18.3</v>
      </c>
      <c r="AK165" s="17" t="str">
        <f>IF(H165&gt;0,CONCATENATE(IF(W165&lt;=12,W165,W165-12),IF(OR(W165&lt;12,W165=24),"am","pm"),"-",IF(X165&lt;=12,X165,X165-12),IF(OR(X165&lt;12,X165=24),"am","pm")),"")</f>
        <v>4pm-6.3pm</v>
      </c>
      <c r="AL165" s="17" t="str">
        <f>IF(J165&gt;0,CONCATENATE(IF(Y165&lt;=12,Y165,Y165-12),IF(OR(Y165&lt;12,Y165=24),"am","pm"),"-",IF(Z165&lt;=12,Z165,Z165-12),IF(OR(Z165&lt;12,Z165=24),"am","pm")),"")</f>
        <v>4pm-6.3pm</v>
      </c>
      <c r="AM165" s="17" t="str">
        <f>IF(L165&gt;0,CONCATENATE(IF(AA165&lt;=12,AA165,AA165-12),IF(OR(AA165&lt;12,AA165=24),"am","pm"),"-",IF(AB165&lt;=12,AB165,AB165-12),IF(OR(AB165&lt;12,AB165=24),"am","pm")),"")</f>
        <v>4pm-6.3pm</v>
      </c>
      <c r="AN165" s="17" t="str">
        <f>IF(N165&gt;0,CONCATENATE(IF(AC165&lt;=12,AC165,AC165-12),IF(OR(AC165&lt;12,AC165=24),"am","pm"),"-",IF(AD165&lt;=12,AD165,AD165-12),IF(OR(AD165&lt;12,AD165=24),"am","pm")),"")</f>
        <v>4pm-6.3pm</v>
      </c>
      <c r="AO165" s="17" t="str">
        <f>IF(P165&gt;0,CONCATENATE(IF(AE165&lt;=12,AE165,AE165-12),IF(OR(AE165&lt;12,AE165=24),"am","pm"),"-",IF(AF165&lt;=12,AF165,AF165-12),IF(OR(AF165&lt;12,AF165=24),"am","pm")),"")</f>
        <v>4pm-6.3pm</v>
      </c>
      <c r="AP165" s="17" t="str">
        <f>IF(R165&gt;0,CONCATENATE(IF(AG165&lt;=12,AG165,AG165-12),IF(OR(AG165&lt;12,AG165=24),"am","pm"),"-",IF(AH165&lt;=12,AH165,AH165-12),IF(OR(AH165&lt;12,AH165=24),"am","pm")),"")</f>
        <v>4pm-6.3pm</v>
      </c>
      <c r="AQ165" s="17" t="str">
        <f>IF(T165&gt;0,CONCATENATE(IF(AI165&lt;=12,AI165,AI165-12),IF(OR(AI165&lt;12,AI165=24),"am","pm"),"-",IF(AJ165&lt;=12,AJ165,AJ165-12),IF(OR(AJ165&lt;12,AJ165=24),"am","pm")),"")</f>
        <v>4pm-6.3pm</v>
      </c>
      <c r="AR165" s="2" t="s">
        <v>723</v>
      </c>
      <c r="AV165" s="4" t="s">
        <v>29</v>
      </c>
      <c r="AW165" s="4" t="s">
        <v>29</v>
      </c>
      <c r="AX165" s="16" t="str">
        <f>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5" s="17" t="str">
        <f>IF(AS165&gt;0,"&lt;img src=@img/outdoor.png@&gt;","")</f>
        <v/>
      </c>
      <c r="AZ165" s="17" t="str">
        <f>IF(AT165&gt;0,"&lt;img src=@img/pets.png@&gt;","")</f>
        <v/>
      </c>
      <c r="BA165" s="17" t="str">
        <f>IF(AU165="hard","&lt;img src=@img/hard.png@&gt;",IF(AU165="medium","&lt;img src=@img/medium.png@&gt;",IF(AU165="easy","&lt;img src=@img/easy.png@&gt;","")))</f>
        <v/>
      </c>
      <c r="BB165" s="17" t="str">
        <f>IF(AV165="true","&lt;img src=@img/drinkicon.png@&gt;","")</f>
        <v>&lt;img src=@img/drinkicon.png@&gt;</v>
      </c>
      <c r="BC165" s="17" t="str">
        <f>IF(AW165="true","&lt;img src=@img/foodicon.png@&gt;","")</f>
        <v>&lt;img src=@img/foodicon.png@&gt;</v>
      </c>
      <c r="BD165" s="17" t="str">
        <f>CONCATENATE(AY165,AZ165,BA165,BB165,BC165,BK165)</f>
        <v>&lt;img src=@img/drinkicon.png@&gt;&lt;img src=@img/foodicon.png@&gt;</v>
      </c>
      <c r="BE165" s="17" t="str">
        <f>CONCATENATE(IF(AS165&gt;0,"outdoor ",""),IF(AT165&gt;0,"pet ",""),IF(AV165="true","drink ",""),IF(AW165="true","food ",""),AU165," ",E165," ",C165,IF(BJ165=TRUE," kid",""))</f>
        <v>drink food  high LoDo</v>
      </c>
      <c r="BF165" s="17" t="str">
        <f>IF(C165="highlands","Highlands",IF(C165="Washington","Washington Park",IF(C165="Downtown","Downtown",IF(C165="city","City Park",IF(C165="Uptown","Uptown",IF(C165="capital","Capital Hill",IF(C165="Ballpark","Ballpark",IF(C165="LoDo","LoDo",IF(C165="ranch","Highlands Ranch",IF(C165="five","Five Points",IF(C165="stapleton","Stapleton",IF(C165="Cherry","Cherry Creek",IF(C165="dtc","DTC",IF(C165="Baker","Baker",IF(C165="Lakewood","Lakewood",IF(C165="Westminster","Westminster",IF(C165="lowery","Lowery",IF(C165="meadows","Park Meadows",IF(C165="larimer","Larimer Square",IF(C165="RiNo","RiNo",IF(C165="aurora","Aurora","")))))))))))))))))))))</f>
        <v>LoDo</v>
      </c>
      <c r="BG165" s="17">
        <v>39.753041000000003</v>
      </c>
      <c r="BH165" s="17">
        <v>-104.998125</v>
      </c>
      <c r="BI165" s="17" t="str">
        <f>CONCATENATE("[",BG165,",",BH165,"],")</f>
        <v>[39.753041,-104.998125],</v>
      </c>
      <c r="BJ165" s="17"/>
      <c r="BK165" s="17" t="str">
        <f>IF(BJ165&gt;0,"&lt;img src=@img/kidicon.png@&gt;","")</f>
        <v/>
      </c>
      <c r="BL165" s="7"/>
    </row>
    <row r="166" spans="2:64" ht="18.75" customHeight="1">
      <c r="B166" t="s">
        <v>268</v>
      </c>
      <c r="C166" t="s">
        <v>858</v>
      </c>
      <c r="E166" s="17" t="s">
        <v>1107</v>
      </c>
      <c r="G166" s="17" t="s">
        <v>297</v>
      </c>
      <c r="J166" t="s">
        <v>461</v>
      </c>
      <c r="K166" t="s">
        <v>446</v>
      </c>
      <c r="L166" t="s">
        <v>461</v>
      </c>
      <c r="M166" t="s">
        <v>446</v>
      </c>
      <c r="N166" t="s">
        <v>461</v>
      </c>
      <c r="O166" t="s">
        <v>446</v>
      </c>
      <c r="P166" t="s">
        <v>461</v>
      </c>
      <c r="Q166" t="s">
        <v>446</v>
      </c>
      <c r="R166" t="s">
        <v>461</v>
      </c>
      <c r="S166" t="s">
        <v>446</v>
      </c>
      <c r="V166" s="8" t="s">
        <v>1100</v>
      </c>
      <c r="W166" s="17" t="str">
        <f>IF(H166&gt;0,H166/100,"")</f>
        <v/>
      </c>
      <c r="X166" s="17" t="str">
        <f>IF(I166&gt;0,I166/100,"")</f>
        <v/>
      </c>
      <c r="Y166" s="17">
        <f>IF(J166&gt;0,J166/100,"")</f>
        <v>16.3</v>
      </c>
      <c r="Z166" s="17">
        <f>IF(K166&gt;0,K166/100,"")</f>
        <v>18.3</v>
      </c>
      <c r="AA166" s="17">
        <f>IF(L166&gt;0,L166/100,"")</f>
        <v>16.3</v>
      </c>
      <c r="AB166" s="17">
        <f>IF(M166&gt;0,M166/100,"")</f>
        <v>18.3</v>
      </c>
      <c r="AC166" s="17">
        <f>IF(N166&gt;0,N166/100,"")</f>
        <v>16.3</v>
      </c>
      <c r="AD166" s="17">
        <f>IF(O166&gt;0,O166/100,"")</f>
        <v>18.3</v>
      </c>
      <c r="AE166" s="17">
        <f>IF(P166&gt;0,P166/100,"")</f>
        <v>16.3</v>
      </c>
      <c r="AF166" s="17">
        <f>IF(Q166&gt;0,Q166/100,"")</f>
        <v>18.3</v>
      </c>
      <c r="AG166" s="17">
        <f>IF(R166&gt;0,R166/100,"")</f>
        <v>16.3</v>
      </c>
      <c r="AH166" s="17">
        <f>IF(S166&gt;0,S166/100,"")</f>
        <v>18.3</v>
      </c>
      <c r="AI166" s="17" t="str">
        <f>IF(T166&gt;0,T166/100,"")</f>
        <v/>
      </c>
      <c r="AJ166" s="17" t="str">
        <f>IF(U166&gt;0,U166/100,"")</f>
        <v/>
      </c>
      <c r="AK166" s="17" t="str">
        <f>IF(H166&gt;0,CONCATENATE(IF(W166&lt;=12,W166,W166-12),IF(OR(W166&lt;12,W166=24),"am","pm"),"-",IF(X166&lt;=12,X166,X166-12),IF(OR(X166&lt;12,X166=24),"am","pm")),"")</f>
        <v/>
      </c>
      <c r="AL166" s="17" t="str">
        <f>IF(J166&gt;0,CONCATENATE(IF(Y166&lt;=12,Y166,Y166-12),IF(OR(Y166&lt;12,Y166=24),"am","pm"),"-",IF(Z166&lt;=12,Z166,Z166-12),IF(OR(Z166&lt;12,Z166=24),"am","pm")),"")</f>
        <v>4.3pm-6.3pm</v>
      </c>
      <c r="AM166" s="17" t="str">
        <f>IF(L166&gt;0,CONCATENATE(IF(AA166&lt;=12,AA166,AA166-12),IF(OR(AA166&lt;12,AA166=24),"am","pm"),"-",IF(AB166&lt;=12,AB166,AB166-12),IF(OR(AB166&lt;12,AB166=24),"am","pm")),"")</f>
        <v>4.3pm-6.3pm</v>
      </c>
      <c r="AN166" s="17" t="str">
        <f>IF(N166&gt;0,CONCATENATE(IF(AC166&lt;=12,AC166,AC166-12),IF(OR(AC166&lt;12,AC166=24),"am","pm"),"-",IF(AD166&lt;=12,AD166,AD166-12),IF(OR(AD166&lt;12,AD166=24),"am","pm")),"")</f>
        <v>4.3pm-6.3pm</v>
      </c>
      <c r="AO166" s="17" t="str">
        <f>IF(P166&gt;0,CONCATENATE(IF(AE166&lt;=12,AE166,AE166-12),IF(OR(AE166&lt;12,AE166=24),"am","pm"),"-",IF(AF166&lt;=12,AF166,AF166-12),IF(OR(AF166&lt;12,AF166=24),"am","pm")),"")</f>
        <v>4.3pm-6.3pm</v>
      </c>
      <c r="AP166" s="17" t="str">
        <f>IF(R166&gt;0,CONCATENATE(IF(AG166&lt;=12,AG166,AG166-12),IF(OR(AG166&lt;12,AG166=24),"am","pm"),"-",IF(AH166&lt;=12,AH166,AH166-12),IF(OR(AH166&lt;12,AH166=24),"am","pm")),"")</f>
        <v>4.3pm-6.3pm</v>
      </c>
      <c r="AQ166" s="17" t="str">
        <f>IF(T166&gt;0,CONCATENATE(IF(AI166&lt;=12,AI166,AI166-12),IF(OR(AI166&lt;12,AI166=24),"am","pm"),"-",IF(AJ166&lt;=12,AJ166,AJ166-12),IF(OR(AJ166&lt;12,AJ166=24),"am","pm")),"")</f>
        <v/>
      </c>
      <c r="AR166" s="17" t="s">
        <v>658</v>
      </c>
      <c r="AS166" t="s">
        <v>442</v>
      </c>
      <c r="AV166" s="17" t="s">
        <v>29</v>
      </c>
      <c r="AW166" s="17" t="s">
        <v>30</v>
      </c>
      <c r="AX166" s="16" t="str">
        <f>CONCATENATE("{
    'name': """,B166,""",
    'area': ","""",C166,""",",
"'hours': {
      'sunday-start':","""",H166,"""",", 'sunday-end':","""",I166,"""",", 'monday-start':","""",J166,"""",", 'monday-end':","""",K166,"""",", 'tuesday-start':","""",L166,"""",", 'tuesday-end':","""",M166,""", 'wednesday-start':","""",N166,""", 'wednesday-end':","""",O166,""", 'thursday-start':","""",P166,""", 'thursday-end':","""",Q166,""", 'friday-start':","""",R166,""", 'friday-end':","""",S166,""", 'saturday-start':","""",T166,""", 'saturday-end':","""",U166,"""","},","  'description': ","""",V166,"""",", 'link':","""",AR166,"""",", 'pricing':","""",E166,"""",",   'phone-number': ","""",F166,"""",", 'address': ","""",G166,"""",", 'other-amenities': [","'",AS166,"','",AT166,"','",AU166,"'","]",", 'has-drink':",AV166,", 'has-food':",AW166,"},")</f>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6" s="17" t="str">
        <f>IF(AS166&gt;0,"&lt;img src=@img/outdoor.png@&gt;","")</f>
        <v>&lt;img src=@img/outdoor.png@&gt;</v>
      </c>
      <c r="AZ166" s="17" t="str">
        <f>IF(AT166&gt;0,"&lt;img src=@img/pets.png@&gt;","")</f>
        <v/>
      </c>
      <c r="BA166" s="17" t="str">
        <f>IF(AU166="hard","&lt;img src=@img/hard.png@&gt;",IF(AU166="medium","&lt;img src=@img/medium.png@&gt;",IF(AU166="easy","&lt;img src=@img/easy.png@&gt;","")))</f>
        <v/>
      </c>
      <c r="BB166" s="17" t="str">
        <f>IF(AV166="true","&lt;img src=@img/drinkicon.png@&gt;","")</f>
        <v>&lt;img src=@img/drinkicon.png@&gt;</v>
      </c>
      <c r="BC166" s="17" t="str">
        <f>IF(AW166="true","&lt;img src=@img/foodicon.png@&gt;","")</f>
        <v/>
      </c>
      <c r="BD166" s="17" t="str">
        <f>CONCATENATE(AY166,AZ166,BA166,BB166,BC166,BK166)</f>
        <v>&lt;img src=@img/outdoor.png@&gt;&lt;img src=@img/drinkicon.png@&gt;</v>
      </c>
      <c r="BE166" s="17" t="str">
        <f>CONCATENATE(IF(AS166&gt;0,"outdoor ",""),IF(AT166&gt;0,"pet ",""),IF(AV166="true","drink ",""),IF(AW166="true","food ",""),AU166," ",E166," ",C166,IF(BJ166=TRUE," kid",""))</f>
        <v>outdoor drink  low highlands</v>
      </c>
      <c r="BF166" s="17" t="str">
        <f>IF(C166="highlands","Highlands",IF(C166="Washington","Washington Park",IF(C166="Downtown","Downtown",IF(C166="city","City Park",IF(C166="Uptown","Uptown",IF(C166="capital","Capital Hill",IF(C166="Ballpark","Ballpark",IF(C166="LoDo","LoDo",IF(C166="ranch","Highlands Ranch",IF(C166="five","Five Points",IF(C166="stapleton","Stapleton",IF(C166="Cherry","Cherry Creek",IF(C166="dtc","DTC",IF(C166="Baker","Baker",IF(C166="Lakewood","Lakewood",IF(C166="Westminster","Westminster",IF(C166="lowery","Lowery",IF(C166="meadows","Park Meadows",IF(C166="larimer","Larimer Square",IF(C166="RiNo","RiNo",IF(C166="aurora","Aurora","")))))))))))))))))))))</f>
        <v>Highlands</v>
      </c>
      <c r="BG166" s="17">
        <v>39.756174000000001</v>
      </c>
      <c r="BH166" s="17">
        <v>-105.009308</v>
      </c>
      <c r="BI166" s="17" t="str">
        <f>CONCATENATE("[",BG166,",",BH166,"],")</f>
        <v>[39.756174,-105.009308],</v>
      </c>
      <c r="BJ166" s="17"/>
      <c r="BK166" s="17" t="str">
        <f>IF(BJ166&gt;0,"&lt;img src=@img/kidicon.png@&gt;","")</f>
        <v/>
      </c>
      <c r="BL166" s="7"/>
    </row>
    <row r="167" spans="2:64" ht="18.75" customHeight="1">
      <c r="B167" s="1" t="s">
        <v>902</v>
      </c>
      <c r="C167" t="s">
        <v>864</v>
      </c>
      <c r="E167" s="17" t="s">
        <v>1105</v>
      </c>
      <c r="G167" s="20" t="s">
        <v>903</v>
      </c>
      <c r="L167">
        <v>1700</v>
      </c>
      <c r="M167">
        <v>1900</v>
      </c>
      <c r="N167">
        <v>1700</v>
      </c>
      <c r="O167">
        <v>1900</v>
      </c>
      <c r="P167">
        <v>1700</v>
      </c>
      <c r="Q167">
        <v>1900</v>
      </c>
      <c r="R167">
        <v>1700</v>
      </c>
      <c r="S167">
        <v>1900</v>
      </c>
      <c r="V167" s="12" t="s">
        <v>1019</v>
      </c>
      <c r="W167" s="17" t="str">
        <f>IF(H167&gt;0,H167/100,"")</f>
        <v/>
      </c>
      <c r="X167" s="17" t="str">
        <f>IF(I167&gt;0,I167/100,"")</f>
        <v/>
      </c>
      <c r="Y167" s="17" t="str">
        <f>IF(J167&gt;0,J167/100,"")</f>
        <v/>
      </c>
      <c r="Z167" s="17" t="str">
        <f>IF(K167&gt;0,K167/100,"")</f>
        <v/>
      </c>
      <c r="AA167" s="17">
        <f>IF(L167&gt;0,L167/100,"")</f>
        <v>17</v>
      </c>
      <c r="AB167" s="17">
        <f>IF(M167&gt;0,M167/100,"")</f>
        <v>19</v>
      </c>
      <c r="AC167" s="17">
        <f>IF(N167&gt;0,N167/100,"")</f>
        <v>17</v>
      </c>
      <c r="AD167" s="17">
        <f>IF(O167&gt;0,O167/100,"")</f>
        <v>19</v>
      </c>
      <c r="AE167" s="17">
        <f>IF(P167&gt;0,P167/100,"")</f>
        <v>17</v>
      </c>
      <c r="AF167" s="17">
        <f>IF(Q167&gt;0,Q167/100,"")</f>
        <v>19</v>
      </c>
      <c r="AG167" s="17">
        <f>IF(R167&gt;0,R167/100,"")</f>
        <v>17</v>
      </c>
      <c r="AH167" s="17">
        <f>IF(S167&gt;0,S167/100,"")</f>
        <v>19</v>
      </c>
      <c r="AI167" s="17" t="str">
        <f>IF(T167&gt;0,T167/100,"")</f>
        <v/>
      </c>
      <c r="AJ167" s="17" t="str">
        <f>IF(U167&gt;0,U167/100,"")</f>
        <v/>
      </c>
      <c r="AK167" s="17" t="str">
        <f>IF(H167&gt;0,CONCATENATE(IF(W167&lt;=12,W167,W167-12),IF(OR(W167&lt;12,W167=24),"am","pm"),"-",IF(X167&lt;=12,X167,X167-12),IF(OR(X167&lt;12,X167=24),"am","pm")),"")</f>
        <v/>
      </c>
      <c r="AL167" s="17" t="str">
        <f>IF(J167&gt;0,CONCATENATE(IF(Y167&lt;=12,Y167,Y167-12),IF(OR(Y167&lt;12,Y167=24),"am","pm"),"-",IF(Z167&lt;=12,Z167,Z167-12),IF(OR(Z167&lt;12,Z167=24),"am","pm")),"")</f>
        <v/>
      </c>
      <c r="AM167" s="17" t="str">
        <f>IF(L167&gt;0,CONCATENATE(IF(AA167&lt;=12,AA167,AA167-12),IF(OR(AA167&lt;12,AA167=24),"am","pm"),"-",IF(AB167&lt;=12,AB167,AB167-12),IF(OR(AB167&lt;12,AB167=24),"am","pm")),"")</f>
        <v>5pm-7pm</v>
      </c>
      <c r="AN167" s="17" t="str">
        <f>IF(N167&gt;0,CONCATENATE(IF(AC167&lt;=12,AC167,AC167-12),IF(OR(AC167&lt;12,AC167=24),"am","pm"),"-",IF(AD167&lt;=12,AD167,AD167-12),IF(OR(AD167&lt;12,AD167=24),"am","pm")),"")</f>
        <v>5pm-7pm</v>
      </c>
      <c r="AO167" s="17" t="str">
        <f>IF(P167&gt;0,CONCATENATE(IF(AE167&lt;=12,AE167,AE167-12),IF(OR(AE167&lt;12,AE167=24),"am","pm"),"-",IF(AF167&lt;=12,AF167,AF167-12),IF(OR(AF167&lt;12,AF167=24),"am","pm")),"")</f>
        <v>5pm-7pm</v>
      </c>
      <c r="AP167" s="17" t="str">
        <f>IF(R167&gt;0,CONCATENATE(IF(AG167&lt;=12,AG167,AG167-12),IF(OR(AG167&lt;12,AG167=24),"am","pm"),"-",IF(AH167&lt;=12,AH167,AH167-12),IF(OR(AH167&lt;12,AH167=24),"am","pm")),"")</f>
        <v>5pm-7pm</v>
      </c>
      <c r="AQ167" s="17" t="str">
        <f>IF(T167&gt;0,CONCATENATE(IF(AI167&lt;=12,AI167,AI167-12),IF(OR(AI167&lt;12,AI167=24),"am","pm"),"-",IF(AJ167&lt;=12,AJ167,AJ167-12),IF(OR(AJ167&lt;12,AJ167=24),"am","pm")),"")</f>
        <v/>
      </c>
      <c r="AR167" t="s">
        <v>1020</v>
      </c>
      <c r="AV167" s="4" t="s">
        <v>29</v>
      </c>
      <c r="AW167" s="4" t="s">
        <v>30</v>
      </c>
      <c r="AX167" s="16" t="str">
        <f>CONCATENATE("{
    'name': """,B167,""",
    'area': ","""",C167,""",",
"'hours': {
      'sunday-start':","""",H167,"""",", 'sunday-end':","""",I167,"""",", 'monday-start':","""",J167,"""",", 'monday-end':","""",K167,"""",", 'tuesday-start':","""",L167,"""",", 'tuesday-end':","""",M167,""", 'wednesday-start':","""",N167,""", 'wednesday-end':","""",O167,""", 'thursday-start':","""",P167,""", 'thursday-end':","""",Q167,""", 'friday-start':","""",R167,""", 'friday-end':","""",S167,""", 'saturday-start':","""",T167,""", 'saturday-end':","""",U167,"""","},","  'description': ","""",V167,"""",", 'link':","""",AR167,"""",", 'pricing':","""",E167,"""",",   'phone-number': ","""",F167,"""",", 'address': ","""",G167,"""",", 'other-amenities': [","'",AS167,"','",AT167,"','",AU167,"'","]",", 'has-drink':",AV167,", 'has-food':",AW167,"},")</f>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7" s="17" t="str">
        <f>IF(AS167&gt;0,"&lt;img src=@img/outdoor.png@&gt;","")</f>
        <v/>
      </c>
      <c r="AZ167" s="17" t="str">
        <f>IF(AT167&gt;0,"&lt;img src=@img/pets.png@&gt;","")</f>
        <v/>
      </c>
      <c r="BA167" s="17" t="str">
        <f>IF(AU167="hard","&lt;img src=@img/hard.png@&gt;",IF(AU167="medium","&lt;img src=@img/medium.png@&gt;",IF(AU167="easy","&lt;img src=@img/easy.png@&gt;","")))</f>
        <v/>
      </c>
      <c r="BB167" s="17" t="str">
        <f>IF(AV167="true","&lt;img src=@img/drinkicon.png@&gt;","")</f>
        <v>&lt;img src=@img/drinkicon.png@&gt;</v>
      </c>
      <c r="BC167" s="17" t="str">
        <f>IF(AW167="true","&lt;img src=@img/foodicon.png@&gt;","")</f>
        <v/>
      </c>
      <c r="BD167" s="17" t="str">
        <f>CONCATENATE(AY167,AZ167,BA167,BB167,BC167,BK167)</f>
        <v>&lt;img src=@img/drinkicon.png@&gt;</v>
      </c>
      <c r="BE167" s="17" t="str">
        <f>CONCATENATE(IF(AS167&gt;0,"outdoor ",""),IF(AT167&gt;0,"pet ",""),IF(AV167="true","drink ",""),IF(AW167="true","food ",""),AU167," ",E167," ",C167,IF(BJ167=TRUE," kid",""))</f>
        <v>drink  med lowery</v>
      </c>
      <c r="BF167" s="17" t="str">
        <f>IF(C167="highlands","Highlands",IF(C167="Washington","Washington Park",IF(C167="Downtown","Downtown",IF(C167="city","City Park",IF(C167="Uptown","Uptown",IF(C167="capital","Capital Hill",IF(C167="Ballpark","Ballpark",IF(C167="LoDo","LoDo",IF(C167="ranch","Highlands Ranch",IF(C167="five","Five Points",IF(C167="stapleton","Stapleton",IF(C167="Cherry","Cherry Creek",IF(C167="dtc","DTC",IF(C167="Baker","Baker",IF(C167="Lakewood","Lakewood",IF(C167="Westminster","Westminster",IF(C167="lowery","Lowery",IF(C167="meadows","Park Meadows",IF(C167="larimer","Larimer Square",IF(C167="RiNo","RiNo",IF(C167="aurora","Aurora","")))))))))))))))))))))</f>
        <v>Lowery</v>
      </c>
      <c r="BG167" s="17">
        <v>39.749504999999999</v>
      </c>
      <c r="BH167" s="17">
        <v>-104.917292</v>
      </c>
      <c r="BI167" s="17" t="str">
        <f>CONCATENATE("[",BG167,",",BH167,"],")</f>
        <v>[39.749505,-104.917292],</v>
      </c>
      <c r="BJ167" s="17"/>
      <c r="BK167" s="17" t="str">
        <f>IF(BJ167&gt;0,"&lt;img src=@img/kidicon.png@&gt;","")</f>
        <v/>
      </c>
      <c r="BL167" s="17"/>
    </row>
    <row r="168" spans="2:64" ht="18.75" customHeight="1">
      <c r="B168" t="s">
        <v>910</v>
      </c>
      <c r="C168" t="s">
        <v>859</v>
      </c>
      <c r="E168" s="17" t="s">
        <v>1105</v>
      </c>
      <c r="G168" s="16" t="s">
        <v>911</v>
      </c>
      <c r="H168">
        <v>1500</v>
      </c>
      <c r="I168">
        <v>1800</v>
      </c>
      <c r="J168">
        <v>1500</v>
      </c>
      <c r="K168">
        <v>1800</v>
      </c>
      <c r="L168">
        <v>1500</v>
      </c>
      <c r="M168">
        <v>1800</v>
      </c>
      <c r="N168">
        <v>1500</v>
      </c>
      <c r="O168">
        <v>1800</v>
      </c>
      <c r="P168">
        <v>1500</v>
      </c>
      <c r="Q168">
        <v>1800</v>
      </c>
      <c r="R168">
        <v>1500</v>
      </c>
      <c r="S168">
        <v>1800</v>
      </c>
      <c r="T168">
        <v>1500</v>
      </c>
      <c r="U168">
        <v>1800</v>
      </c>
      <c r="V168" s="8" t="s">
        <v>1028</v>
      </c>
      <c r="W168" s="17">
        <f>IF(H168&gt;0,H168/100,"")</f>
        <v>15</v>
      </c>
      <c r="X168" s="17">
        <f>IF(I168&gt;0,I168/100,"")</f>
        <v>18</v>
      </c>
      <c r="Y168" s="17">
        <f>IF(J168&gt;0,J168/100,"")</f>
        <v>15</v>
      </c>
      <c r="Z168" s="17">
        <f>IF(K168&gt;0,K168/100,"")</f>
        <v>18</v>
      </c>
      <c r="AA168" s="17">
        <f>IF(L168&gt;0,L168/100,"")</f>
        <v>15</v>
      </c>
      <c r="AB168" s="17">
        <f>IF(M168&gt;0,M168/100,"")</f>
        <v>18</v>
      </c>
      <c r="AC168" s="17">
        <f>IF(N168&gt;0,N168/100,"")</f>
        <v>15</v>
      </c>
      <c r="AD168" s="17">
        <f>IF(O168&gt;0,O168/100,"")</f>
        <v>18</v>
      </c>
      <c r="AE168" s="17">
        <f>IF(P168&gt;0,P168/100,"")</f>
        <v>15</v>
      </c>
      <c r="AF168" s="17">
        <f>IF(Q168&gt;0,Q168/100,"")</f>
        <v>18</v>
      </c>
      <c r="AG168" s="17">
        <f>IF(R168&gt;0,R168/100,"")</f>
        <v>15</v>
      </c>
      <c r="AH168" s="17">
        <f>IF(S168&gt;0,S168/100,"")</f>
        <v>18</v>
      </c>
      <c r="AI168" s="17">
        <f>IF(T168&gt;0,T168/100,"")</f>
        <v>15</v>
      </c>
      <c r="AJ168" s="17">
        <f>IF(U168&gt;0,U168/100,"")</f>
        <v>18</v>
      </c>
      <c r="AK168" s="17" t="str">
        <f>IF(H168&gt;0,CONCATENATE(IF(W168&lt;=12,W168,W168-12),IF(OR(W168&lt;12,W168=24),"am","pm"),"-",IF(X168&lt;=12,X168,X168-12),IF(OR(X168&lt;12,X168=24),"am","pm")),"")</f>
        <v>3pm-6pm</v>
      </c>
      <c r="AL168" s="17" t="str">
        <f>IF(J168&gt;0,CONCATENATE(IF(Y168&lt;=12,Y168,Y168-12),IF(OR(Y168&lt;12,Y168=24),"am","pm"),"-",IF(Z168&lt;=12,Z168,Z168-12),IF(OR(Z168&lt;12,Z168=24),"am","pm")),"")</f>
        <v>3pm-6pm</v>
      </c>
      <c r="AM168" s="17" t="str">
        <f>IF(L168&gt;0,CONCATENATE(IF(AA168&lt;=12,AA168,AA168-12),IF(OR(AA168&lt;12,AA168=24),"am","pm"),"-",IF(AB168&lt;=12,AB168,AB168-12),IF(OR(AB168&lt;12,AB168=24),"am","pm")),"")</f>
        <v>3pm-6pm</v>
      </c>
      <c r="AN168" s="17" t="str">
        <f>IF(N168&gt;0,CONCATENATE(IF(AC168&lt;=12,AC168,AC168-12),IF(OR(AC168&lt;12,AC168=24),"am","pm"),"-",IF(AD168&lt;=12,AD168,AD168-12),IF(OR(AD168&lt;12,AD168=24),"am","pm")),"")</f>
        <v>3pm-6pm</v>
      </c>
      <c r="AO168" s="17" t="str">
        <f>IF(P168&gt;0,CONCATENATE(IF(AE168&lt;=12,AE168,AE168-12),IF(OR(AE168&lt;12,AE168=24),"am","pm"),"-",IF(AF168&lt;=12,AF168,AF168-12),IF(OR(AF168&lt;12,AF168=24),"am","pm")),"")</f>
        <v>3pm-6pm</v>
      </c>
      <c r="AP168" s="17" t="str">
        <f>IF(R168&gt;0,CONCATENATE(IF(AG168&lt;=12,AG168,AG168-12),IF(OR(AG168&lt;12,AG168=24),"am","pm"),"-",IF(AH168&lt;=12,AH168,AH168-12),IF(OR(AH168&lt;12,AH168=24),"am","pm")),"")</f>
        <v>3pm-6pm</v>
      </c>
      <c r="AQ168" s="17" t="str">
        <f>IF(T168&gt;0,CONCATENATE(IF(AI168&lt;=12,AI168,AI168-12),IF(OR(AI168&lt;12,AI168=24),"am","pm"),"-",IF(AJ168&lt;=12,AJ168,AJ168-12),IF(OR(AJ168&lt;12,AJ168=24),"am","pm")),"")</f>
        <v>3pm-6pm</v>
      </c>
      <c r="AR168" s="21" t="s">
        <v>1027</v>
      </c>
      <c r="AV168" s="4" t="s">
        <v>29</v>
      </c>
      <c r="AW168" s="4" t="s">
        <v>29</v>
      </c>
      <c r="AX168" s="16" t="str">
        <f>CONCATENATE("{
    'name': """,B168,""",
    'area': ","""",C168,""",",
"'hours': {
      'sunday-start':","""",H168,"""",", 'sunday-end':","""",I168,"""",", 'monday-start':","""",J168,"""",", 'monday-end':","""",K168,"""",", 'tuesday-start':","""",L168,"""",", 'tuesday-end':","""",M168,""", 'wednesday-start':","""",N168,""", 'wednesday-end':","""",O168,""", 'thursday-start':","""",P168,""", 'thursday-end':","""",Q168,""", 'friday-start':","""",R168,""", 'friday-end':","""",S168,""", 'saturday-start':","""",T168,""", 'saturday-end':","""",U168,"""","},","  'description': ","""",V168,"""",", 'link':","""",AR168,"""",", 'pricing':","""",E168,"""",",   'phone-number': ","""",F168,"""",", 'address': ","""",G168,"""",", 'other-amenities': [","'",AS168,"','",AT168,"','",AU168,"'","]",", 'has-drink':",AV168,", 'has-food':",AW168,"},")</f>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8" s="17" t="str">
        <f>IF(AS168&gt;0,"&lt;img src=@img/outdoor.png@&gt;","")</f>
        <v/>
      </c>
      <c r="AZ168" s="17" t="str">
        <f>IF(AT168&gt;0,"&lt;img src=@img/pets.png@&gt;","")</f>
        <v/>
      </c>
      <c r="BA168" s="17" t="str">
        <f>IF(AU168="hard","&lt;img src=@img/hard.png@&gt;",IF(AU168="medium","&lt;img src=@img/medium.png@&gt;",IF(AU168="easy","&lt;img src=@img/easy.png@&gt;","")))</f>
        <v/>
      </c>
      <c r="BB168" s="17" t="str">
        <f>IF(AV168="true","&lt;img src=@img/drinkicon.png@&gt;","")</f>
        <v>&lt;img src=@img/drinkicon.png@&gt;</v>
      </c>
      <c r="BC168" s="17" t="str">
        <f>IF(AW168="true","&lt;img src=@img/foodicon.png@&gt;","")</f>
        <v>&lt;img src=@img/foodicon.png@&gt;</v>
      </c>
      <c r="BD168" s="17" t="str">
        <f>CONCATENATE(AY168,AZ168,BA168,BB168,BC168,BK168)</f>
        <v>&lt;img src=@img/drinkicon.png@&gt;&lt;img src=@img/foodicon.png@&gt;</v>
      </c>
      <c r="BE168" s="17" t="str">
        <f>CONCATENATE(IF(AS168&gt;0,"outdoor ",""),IF(AT168&gt;0,"pet ",""),IF(AV168="true","drink ",""),IF(AW168="true","food ",""),AU168," ",E168," ",C168,IF(BJ168=TRUE," kid",""))</f>
        <v>drink food  med stapleton</v>
      </c>
      <c r="BF168" s="17" t="str">
        <f>IF(C168="highlands","Highlands",IF(C168="Washington","Washington Park",IF(C168="Downtown","Downtown",IF(C168="city","City Park",IF(C168="Uptown","Uptown",IF(C168="capital","Capital Hill",IF(C168="Ballpark","Ballpark",IF(C168="LoDo","LoDo",IF(C168="ranch","Highlands Ranch",IF(C168="five","Five Points",IF(C168="stapleton","Stapleton",IF(C168="Cherry","Cherry Creek",IF(C168="dtc","DTC",IF(C168="Baker","Baker",IF(C168="Lakewood","Lakewood",IF(C168="Westminster","Westminster",IF(C168="lowery","Lowery",IF(C168="meadows","Park Meadows",IF(C168="larimer","Larimer Square",IF(C168="RiNo","RiNo",IF(C168="aurora","Aurora","")))))))))))))))))))))</f>
        <v>Stapleton</v>
      </c>
      <c r="BG168" s="17">
        <v>39.759636</v>
      </c>
      <c r="BH168" s="17">
        <v>-104.868858</v>
      </c>
      <c r="BI168" s="17" t="str">
        <f>CONCATENATE("[",BG168,",",BH168,"],")</f>
        <v>[39.759636,-104.868858],</v>
      </c>
      <c r="BJ168" s="17"/>
      <c r="BK168" s="17" t="str">
        <f>IF(BJ168&gt;0,"&lt;img src=@img/kidicon.png@&gt;","")</f>
        <v/>
      </c>
      <c r="BL168" s="17"/>
    </row>
    <row r="169" spans="2:64" ht="18.75" customHeight="1">
      <c r="B169" t="s">
        <v>129</v>
      </c>
      <c r="C169" t="s">
        <v>309</v>
      </c>
      <c r="E169" s="17" t="s">
        <v>1105</v>
      </c>
      <c r="G169" s="17" t="s">
        <v>536</v>
      </c>
      <c r="H169" t="s">
        <v>445</v>
      </c>
      <c r="I169" t="s">
        <v>449</v>
      </c>
      <c r="J169" t="s">
        <v>445</v>
      </c>
      <c r="K169" t="s">
        <v>449</v>
      </c>
      <c r="L169" t="s">
        <v>445</v>
      </c>
      <c r="M169" t="s">
        <v>449</v>
      </c>
      <c r="N169" t="s">
        <v>445</v>
      </c>
      <c r="O169" t="s">
        <v>449</v>
      </c>
      <c r="P169" t="s">
        <v>445</v>
      </c>
      <c r="Q169" t="s">
        <v>449</v>
      </c>
      <c r="R169" t="s">
        <v>445</v>
      </c>
      <c r="S169" t="s">
        <v>449</v>
      </c>
      <c r="T169" t="s">
        <v>445</v>
      </c>
      <c r="U169" t="s">
        <v>449</v>
      </c>
      <c r="V169" s="8" t="s">
        <v>354</v>
      </c>
      <c r="W169" s="17">
        <f>IF(H169&gt;0,H169/100,"")</f>
        <v>15</v>
      </c>
      <c r="X169" s="17">
        <f>IF(I169&gt;0,I169/100,"")</f>
        <v>17</v>
      </c>
      <c r="Y169" s="17">
        <f>IF(J169&gt;0,J169/100,"")</f>
        <v>15</v>
      </c>
      <c r="Z169" s="17">
        <f>IF(K169&gt;0,K169/100,"")</f>
        <v>17</v>
      </c>
      <c r="AA169" s="17">
        <f>IF(L169&gt;0,L169/100,"")</f>
        <v>15</v>
      </c>
      <c r="AB169" s="17">
        <f>IF(M169&gt;0,M169/100,"")</f>
        <v>17</v>
      </c>
      <c r="AC169" s="17">
        <f>IF(N169&gt;0,N169/100,"")</f>
        <v>15</v>
      </c>
      <c r="AD169" s="17">
        <f>IF(O169&gt;0,O169/100,"")</f>
        <v>17</v>
      </c>
      <c r="AE169" s="17">
        <f>IF(P169&gt;0,P169/100,"")</f>
        <v>15</v>
      </c>
      <c r="AF169" s="17">
        <f>IF(Q169&gt;0,Q169/100,"")</f>
        <v>17</v>
      </c>
      <c r="AG169" s="17">
        <f>IF(R169&gt;0,R169/100,"")</f>
        <v>15</v>
      </c>
      <c r="AH169" s="17">
        <f>IF(S169&gt;0,S169/100,"")</f>
        <v>17</v>
      </c>
      <c r="AI169" s="17">
        <f>IF(T169&gt;0,T169/100,"")</f>
        <v>15</v>
      </c>
      <c r="AJ169" s="17">
        <f>IF(U169&gt;0,U169/100,"")</f>
        <v>17</v>
      </c>
      <c r="AK169" s="17" t="str">
        <f>IF(H169&gt;0,CONCATENATE(IF(W169&lt;=12,W169,W169-12),IF(OR(W169&lt;12,W169=24),"am","pm"),"-",IF(X169&lt;=12,X169,X169-12),IF(OR(X169&lt;12,X169=24),"am","pm")),"")</f>
        <v>3pm-5pm</v>
      </c>
      <c r="AL169" s="17" t="str">
        <f>IF(J169&gt;0,CONCATENATE(IF(Y169&lt;=12,Y169,Y169-12),IF(OR(Y169&lt;12,Y169=24),"am","pm"),"-",IF(Z169&lt;=12,Z169,Z169-12),IF(OR(Z169&lt;12,Z169=24),"am","pm")),"")</f>
        <v>3pm-5pm</v>
      </c>
      <c r="AM169" s="17" t="str">
        <f>IF(L169&gt;0,CONCATENATE(IF(AA169&lt;=12,AA169,AA169-12),IF(OR(AA169&lt;12,AA169=24),"am","pm"),"-",IF(AB169&lt;=12,AB169,AB169-12),IF(OR(AB169&lt;12,AB169=24),"am","pm")),"")</f>
        <v>3pm-5pm</v>
      </c>
      <c r="AN169" s="17" t="str">
        <f>IF(N169&gt;0,CONCATENATE(IF(AC169&lt;=12,AC169,AC169-12),IF(OR(AC169&lt;12,AC169=24),"am","pm"),"-",IF(AD169&lt;=12,AD169,AD169-12),IF(OR(AD169&lt;12,AD169=24),"am","pm")),"")</f>
        <v>3pm-5pm</v>
      </c>
      <c r="AO169" s="17" t="str">
        <f>IF(P169&gt;0,CONCATENATE(IF(AE169&lt;=12,AE169,AE169-12),IF(OR(AE169&lt;12,AE169=24),"am","pm"),"-",IF(AF169&lt;=12,AF169,AF169-12),IF(OR(AF169&lt;12,AF169=24),"am","pm")),"")</f>
        <v>3pm-5pm</v>
      </c>
      <c r="AP169" s="17" t="str">
        <f>IF(R169&gt;0,CONCATENATE(IF(AG169&lt;=12,AG169,AG169-12),IF(OR(AG169&lt;12,AG169=24),"am","pm"),"-",IF(AH169&lt;=12,AH169,AH169-12),IF(OR(AH169&lt;12,AH169=24),"am","pm")),"")</f>
        <v>3pm-5pm</v>
      </c>
      <c r="AQ169" s="17" t="str">
        <f>IF(T169&gt;0,CONCATENATE(IF(AI169&lt;=12,AI169,AI169-12),IF(OR(AI169&lt;12,AI169=24),"am","pm"),"-",IF(AJ169&lt;=12,AJ169,AJ169-12),IF(OR(AJ169&lt;12,AJ169=24),"am","pm")),"")</f>
        <v>3pm-5pm</v>
      </c>
      <c r="AR169" t="s">
        <v>724</v>
      </c>
      <c r="AV169" s="4" t="s">
        <v>29</v>
      </c>
      <c r="AW169" s="4" t="s">
        <v>29</v>
      </c>
      <c r="AX169" s="16" t="str">
        <f>CONCATENATE("{
    'name': """,B169,""",
    'area': ","""",C169,""",",
"'hours': {
      'sunday-start':","""",H169,"""",", 'sunday-end':","""",I169,"""",", 'monday-start':","""",J169,"""",", 'monday-end':","""",K169,"""",", 'tuesday-start':","""",L169,"""",", 'tuesday-end':","""",M169,""", 'wednesday-start':","""",N169,""", 'wednesday-end':","""",O169,""", 'thursday-start':","""",P169,""", 'thursday-end':","""",Q169,""", 'friday-start':","""",R169,""", 'friday-end':","""",S169,""", 'saturday-start':","""",T169,""", 'saturday-end':","""",U169,"""","},","  'description': ","""",V169,"""",", 'link':","""",AR169,"""",", 'pricing':","""",E169,"""",",   'phone-number': ","""",F169,"""",", 'address': ","""",G169,"""",", 'other-amenities': [","'",AS169,"','",AT169,"','",AU169,"'","]",", 'has-drink':",AV169,", 'has-food':",AW169,"},")</f>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69" s="17" t="str">
        <f>IF(AS169&gt;0,"&lt;img src=@img/outdoor.png@&gt;","")</f>
        <v/>
      </c>
      <c r="AZ169" s="17" t="str">
        <f>IF(AT169&gt;0,"&lt;img src=@img/pets.png@&gt;","")</f>
        <v/>
      </c>
      <c r="BA169" s="17" t="str">
        <f>IF(AU169="hard","&lt;img src=@img/hard.png@&gt;",IF(AU169="medium","&lt;img src=@img/medium.png@&gt;",IF(AU169="easy","&lt;img src=@img/easy.png@&gt;","")))</f>
        <v/>
      </c>
      <c r="BB169" s="17" t="str">
        <f>IF(AV169="true","&lt;img src=@img/drinkicon.png@&gt;","")</f>
        <v>&lt;img src=@img/drinkicon.png@&gt;</v>
      </c>
      <c r="BC169" s="17" t="str">
        <f>IF(AW169="true","&lt;img src=@img/foodicon.png@&gt;","")</f>
        <v>&lt;img src=@img/foodicon.png@&gt;</v>
      </c>
      <c r="BD169" s="17" t="str">
        <f>CONCATENATE(AY169,AZ169,BA169,BB169,BC169,BK169)</f>
        <v>&lt;img src=@img/drinkicon.png@&gt;&lt;img src=@img/foodicon.png@&gt;</v>
      </c>
      <c r="BE169" s="17" t="str">
        <f>CONCATENATE(IF(AS169&gt;0,"outdoor ",""),IF(AT169&gt;0,"pet ",""),IF(AV169="true","drink ",""),IF(AW169="true","food ",""),AU169," ",E169," ",C169,IF(BJ169=TRUE," kid",""))</f>
        <v>drink food  med Downtown</v>
      </c>
      <c r="BF169" s="17" t="str">
        <f>IF(C169="highlands","Highlands",IF(C169="Washington","Washington Park",IF(C169="Downtown","Downtown",IF(C169="city","City Park",IF(C169="Uptown","Uptown",IF(C169="capital","Capital Hill",IF(C169="Ballpark","Ballpark",IF(C169="LoDo","LoDo",IF(C169="ranch","Highlands Ranch",IF(C169="five","Five Points",IF(C169="stapleton","Stapleton",IF(C169="Cherry","Cherry Creek",IF(C169="dtc","DTC",IF(C169="Baker","Baker",IF(C169="Lakewood","Lakewood",IF(C169="Westminster","Westminster",IF(C169="lowery","Lowery",IF(C169="meadows","Park Meadows",IF(C169="larimer","Larimer Square",IF(C169="RiNo","RiNo",IF(C169="aurora","Aurora","")))))))))))))))))))))</f>
        <v>Downtown</v>
      </c>
      <c r="BG169" s="17">
        <v>39.746029</v>
      </c>
      <c r="BH169" s="17">
        <v>-104.998508</v>
      </c>
      <c r="BI169" s="17" t="str">
        <f>CONCATENATE("[",BG169,",",BH169,"],")</f>
        <v>[39.746029,-104.998508],</v>
      </c>
      <c r="BJ169" s="17"/>
      <c r="BK169" s="17" t="str">
        <f>IF(BJ169&gt;0,"&lt;img src=@img/kidicon.png@&gt;","")</f>
        <v/>
      </c>
      <c r="BL169" s="7"/>
    </row>
    <row r="170" spans="2:64" ht="18.75" customHeight="1">
      <c r="B170" t="s">
        <v>241</v>
      </c>
      <c r="C170" s="17" t="s">
        <v>863</v>
      </c>
      <c r="E170" s="17" t="s">
        <v>1105</v>
      </c>
      <c r="G170" s="17" t="s">
        <v>648</v>
      </c>
      <c r="L170" t="s">
        <v>448</v>
      </c>
      <c r="M170" t="s">
        <v>465</v>
      </c>
      <c r="N170" t="s">
        <v>448</v>
      </c>
      <c r="O170" t="s">
        <v>465</v>
      </c>
      <c r="P170" t="s">
        <v>448</v>
      </c>
      <c r="Q170" t="s">
        <v>453</v>
      </c>
      <c r="R170" t="s">
        <v>448</v>
      </c>
      <c r="S170" t="s">
        <v>453</v>
      </c>
      <c r="T170" t="s">
        <v>448</v>
      </c>
      <c r="U170" t="s">
        <v>453</v>
      </c>
      <c r="V170" s="8" t="s">
        <v>426</v>
      </c>
      <c r="W170" s="17" t="str">
        <f>IF(H170&gt;0,H170/100,"")</f>
        <v/>
      </c>
      <c r="X170" s="17" t="str">
        <f>IF(I170&gt;0,I170/100,"")</f>
        <v/>
      </c>
      <c r="Y170" s="17" t="str">
        <f>IF(J170&gt;0,J170/100,"")</f>
        <v/>
      </c>
      <c r="Z170" s="17" t="str">
        <f>IF(K170&gt;0,K170/100,"")</f>
        <v/>
      </c>
      <c r="AA170" s="17">
        <f>IF(L170&gt;0,L170/100,"")</f>
        <v>19</v>
      </c>
      <c r="AB170" s="17">
        <f>IF(M170&gt;0,M170/100,"")</f>
        <v>20.3</v>
      </c>
      <c r="AC170" s="17">
        <f>IF(N170&gt;0,N170/100,"")</f>
        <v>19</v>
      </c>
      <c r="AD170" s="17">
        <f>IF(O170&gt;0,O170/100,"")</f>
        <v>20.3</v>
      </c>
      <c r="AE170" s="17">
        <f>IF(P170&gt;0,P170/100,"")</f>
        <v>19</v>
      </c>
      <c r="AF170" s="17">
        <f>IF(Q170&gt;0,Q170/100,"")</f>
        <v>21</v>
      </c>
      <c r="AG170" s="17">
        <f>IF(R170&gt;0,R170/100,"")</f>
        <v>19</v>
      </c>
      <c r="AH170" s="17">
        <f>IF(S170&gt;0,S170/100,"")</f>
        <v>21</v>
      </c>
      <c r="AI170" s="17">
        <f>IF(T170&gt;0,T170/100,"")</f>
        <v>19</v>
      </c>
      <c r="AJ170" s="17">
        <f>IF(U170&gt;0,U170/100,"")</f>
        <v>21</v>
      </c>
      <c r="AK170" s="17" t="str">
        <f>IF(H170&gt;0,CONCATENATE(IF(W170&lt;=12,W170,W170-12),IF(OR(W170&lt;12,W170=24),"am","pm"),"-",IF(X170&lt;=12,X170,X170-12),IF(OR(X170&lt;12,X170=24),"am","pm")),"")</f>
        <v/>
      </c>
      <c r="AL170" s="17" t="str">
        <f>IF(J170&gt;0,CONCATENATE(IF(Y170&lt;=12,Y170,Y170-12),IF(OR(Y170&lt;12,Y170=24),"am","pm"),"-",IF(Z170&lt;=12,Z170,Z170-12),IF(OR(Z170&lt;12,Z170=24),"am","pm")),"")</f>
        <v/>
      </c>
      <c r="AM170" s="17" t="str">
        <f>IF(L170&gt;0,CONCATENATE(IF(AA170&lt;=12,AA170,AA170-12),IF(OR(AA170&lt;12,AA170=24),"am","pm"),"-",IF(AB170&lt;=12,AB170,AB170-12),IF(OR(AB170&lt;12,AB170=24),"am","pm")),"")</f>
        <v>7pm-8.3pm</v>
      </c>
      <c r="AN170" s="17" t="str">
        <f>IF(N170&gt;0,CONCATENATE(IF(AC170&lt;=12,AC170,AC170-12),IF(OR(AC170&lt;12,AC170=24),"am","pm"),"-",IF(AD170&lt;=12,AD170,AD170-12),IF(OR(AD170&lt;12,AD170=24),"am","pm")),"")</f>
        <v>7pm-8.3pm</v>
      </c>
      <c r="AO170" s="17" t="str">
        <f>IF(P170&gt;0,CONCATENATE(IF(AE170&lt;=12,AE170,AE170-12),IF(OR(AE170&lt;12,AE170=24),"am","pm"),"-",IF(AF170&lt;=12,AF170,AF170-12),IF(OR(AF170&lt;12,AF170=24),"am","pm")),"")</f>
        <v>7pm-9pm</v>
      </c>
      <c r="AP170" s="17" t="str">
        <f>IF(R170&gt;0,CONCATENATE(IF(AG170&lt;=12,AG170,AG170-12),IF(OR(AG170&lt;12,AG170=24),"am","pm"),"-",IF(AH170&lt;=12,AH170,AH170-12),IF(OR(AH170&lt;12,AH170=24),"am","pm")),"")</f>
        <v>7pm-9pm</v>
      </c>
      <c r="AQ170" s="17" t="str">
        <f>IF(T170&gt;0,CONCATENATE(IF(AI170&lt;=12,AI170,AI170-12),IF(OR(AI170&lt;12,AI170=24),"am","pm"),"-",IF(AJ170&lt;=12,AJ170,AJ170-12),IF(OR(AJ170&lt;12,AJ170=24),"am","pm")),"")</f>
        <v>7pm-9pm</v>
      </c>
      <c r="AR170" s="17" t="s">
        <v>833</v>
      </c>
      <c r="AV170" s="17" t="s">
        <v>29</v>
      </c>
      <c r="AW170" s="17" t="s">
        <v>30</v>
      </c>
      <c r="AX170" s="16" t="str">
        <f>CONCATENATE("{
    'name': """,B170,""",
    'area': ","""",C170,""",",
"'hours': {
      'sunday-start':","""",H170,"""",", 'sunday-end':","""",I170,"""",", 'monday-start':","""",J170,"""",", 'monday-end':","""",K170,"""",", 'tuesday-start':","""",L170,"""",", 'tuesday-end':","""",M170,""", 'wednesday-start':","""",N170,""", 'wednesday-end':","""",O170,""", 'thursday-start':","""",P170,""", 'thursday-end':","""",Q170,""", 'friday-start':","""",R170,""", 'friday-end':","""",S170,""", 'saturday-start':","""",T170,""", 'saturday-end':","""",U170,"""","},","  'description': ","""",V170,"""",", 'link':","""",AR170,"""",", 'pricing':","""",E170,"""",",   'phone-number': ","""",F170,"""",", 'address': ","""",G170,"""",", 'other-amenities': [","'",AS170,"','",AT170,"','",AU170,"'","]",", 'has-drink':",AV170,", 'has-food':",AW170,"},")</f>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70" s="17" t="str">
        <f>IF(AS170&gt;0,"&lt;img src=@img/outdoor.png@&gt;","")</f>
        <v/>
      </c>
      <c r="AZ170" s="17" t="str">
        <f>IF(AT170&gt;0,"&lt;img src=@img/pets.png@&gt;","")</f>
        <v/>
      </c>
      <c r="BA170" s="17" t="str">
        <f>IF(AU170="hard","&lt;img src=@img/hard.png@&gt;",IF(AU170="medium","&lt;img src=@img/medium.png@&gt;",IF(AU170="easy","&lt;img src=@img/easy.png@&gt;","")))</f>
        <v/>
      </c>
      <c r="BB170" s="17" t="str">
        <f>IF(AV170="true","&lt;img src=@img/drinkicon.png@&gt;","")</f>
        <v>&lt;img src=@img/drinkicon.png@&gt;</v>
      </c>
      <c r="BC170" s="17" t="str">
        <f>IF(AW170="true","&lt;img src=@img/foodicon.png@&gt;","")</f>
        <v/>
      </c>
      <c r="BD170" s="17" t="str">
        <f>CONCATENATE(AY170,AZ170,BA170,BB170,BC170,BK170)</f>
        <v>&lt;img src=@img/drinkicon.png@&gt;</v>
      </c>
      <c r="BE170" s="17" t="str">
        <f>CONCATENATE(IF(AS170&gt;0,"outdoor ",""),IF(AT170&gt;0,"pet ",""),IF(AV170="true","drink ",""),IF(AW170="true","food ",""),AU170," ",E170," ",C170,IF(BJ170=TRUE," kid",""))</f>
        <v>drink  med five</v>
      </c>
      <c r="BF170" s="17" t="str">
        <f>IF(C170="highlands","Highlands",IF(C170="Washington","Washington Park",IF(C170="Downtown","Downtown",IF(C170="city","City Park",IF(C170="Uptown","Uptown",IF(C170="capital","Capital Hill",IF(C170="Ballpark","Ballpark",IF(C170="LoDo","LoDo",IF(C170="ranch","Highlands Ranch",IF(C170="five","Five Points",IF(C170="stapleton","Stapleton",IF(C170="Cherry","Cherry Creek",IF(C170="dtc","DTC",IF(C170="Baker","Baker",IF(C170="Lakewood","Lakewood",IF(C170="Westminster","Westminster",IF(C170="lowery","Lowery",IF(C170="meadows","Park Meadows",IF(C170="larimer","Larimer Square",IF(C170="RiNo","RiNo",IF(C170="aurora","Aurora","")))))))))))))))))))))</f>
        <v>Five Points</v>
      </c>
      <c r="BG170" s="17">
        <v>39.759624000000002</v>
      </c>
      <c r="BH170" s="17">
        <v>-104.98459699999999</v>
      </c>
      <c r="BI170" s="17" t="str">
        <f>CONCATENATE("[",BG170,",",BH170,"],")</f>
        <v>[39.759624,-104.984597],</v>
      </c>
      <c r="BJ170" s="17"/>
      <c r="BK170" s="17" t="str">
        <f>IF(BJ170&gt;0,"&lt;img src=@img/kidicon.png@&gt;","")</f>
        <v/>
      </c>
      <c r="BL170" s="7"/>
    </row>
    <row r="171" spans="2:64" ht="18.75" customHeight="1">
      <c r="B171" t="s">
        <v>273</v>
      </c>
      <c r="C171" t="s">
        <v>864</v>
      </c>
      <c r="E171" s="17" t="s">
        <v>1105</v>
      </c>
      <c r="G171" s="17" t="s">
        <v>302</v>
      </c>
      <c r="J171" t="s">
        <v>445</v>
      </c>
      <c r="K171" t="s">
        <v>447</v>
      </c>
      <c r="L171" t="s">
        <v>445</v>
      </c>
      <c r="M171" t="s">
        <v>447</v>
      </c>
      <c r="T171" t="s">
        <v>445</v>
      </c>
      <c r="U171" t="s">
        <v>447</v>
      </c>
      <c r="V171" s="8" t="s">
        <v>303</v>
      </c>
      <c r="W171" s="17" t="str">
        <f>IF(H171&gt;0,H171/100,"")</f>
        <v/>
      </c>
      <c r="X171" s="17" t="str">
        <f>IF(I171&gt;0,I171/100,"")</f>
        <v/>
      </c>
      <c r="Y171" s="17">
        <f>IF(J171&gt;0,J171/100,"")</f>
        <v>15</v>
      </c>
      <c r="Z171" s="17">
        <f>IF(K171&gt;0,K171/100,"")</f>
        <v>18</v>
      </c>
      <c r="AA171" s="17">
        <f>IF(L171&gt;0,L171/100,"")</f>
        <v>15</v>
      </c>
      <c r="AB171" s="17">
        <f>IF(M171&gt;0,M171/100,"")</f>
        <v>18</v>
      </c>
      <c r="AC171" s="17" t="str">
        <f>IF(N171&gt;0,N171/100,"")</f>
        <v/>
      </c>
      <c r="AD171" s="17" t="str">
        <f>IF(O171&gt;0,O171/100,"")</f>
        <v/>
      </c>
      <c r="AE171" s="17" t="str">
        <f>IF(P171&gt;0,P171/100,"")</f>
        <v/>
      </c>
      <c r="AF171" s="17" t="str">
        <f>IF(Q171&gt;0,Q171/100,"")</f>
        <v/>
      </c>
      <c r="AG171" s="17" t="str">
        <f>IF(R171&gt;0,R171/100,"")</f>
        <v/>
      </c>
      <c r="AH171" s="17" t="str">
        <f>IF(S171&gt;0,S171/100,"")</f>
        <v/>
      </c>
      <c r="AI171" s="17">
        <f>IF(T171&gt;0,T171/100,"")</f>
        <v>15</v>
      </c>
      <c r="AJ171" s="17">
        <f>IF(U171&gt;0,U171/100,"")</f>
        <v>18</v>
      </c>
      <c r="AK171" s="17" t="str">
        <f>IF(H171&gt;0,CONCATENATE(IF(W171&lt;=12,W171,W171-12),IF(OR(W171&lt;12,W171=24),"am","pm"),"-",IF(X171&lt;=12,X171,X171-12),IF(OR(X171&lt;12,X171=24),"am","pm")),"")</f>
        <v/>
      </c>
      <c r="AL171" s="17" t="str">
        <f>IF(J171&gt;0,CONCATENATE(IF(Y171&lt;=12,Y171,Y171-12),IF(OR(Y171&lt;12,Y171=24),"am","pm"),"-",IF(Z171&lt;=12,Z171,Z171-12),IF(OR(Z171&lt;12,Z171=24),"am","pm")),"")</f>
        <v>3pm-6pm</v>
      </c>
      <c r="AM171" s="17" t="str">
        <f>IF(L171&gt;0,CONCATENATE(IF(AA171&lt;=12,AA171,AA171-12),IF(OR(AA171&lt;12,AA171=24),"am","pm"),"-",IF(AB171&lt;=12,AB171,AB171-12),IF(OR(AB171&lt;12,AB171=24),"am","pm")),"")</f>
        <v>3pm-6pm</v>
      </c>
      <c r="AN171" s="17" t="str">
        <f>IF(N171&gt;0,CONCATENATE(IF(AC171&lt;=12,AC171,AC171-12),IF(OR(AC171&lt;12,AC171=24),"am","pm"),"-",IF(AD171&lt;=12,AD171,AD171-12),IF(OR(AD171&lt;12,AD171=24),"am","pm")),"")</f>
        <v/>
      </c>
      <c r="AO171" s="17" t="str">
        <f>IF(P171&gt;0,CONCATENATE(IF(AE171&lt;=12,AE171,AE171-12),IF(OR(AE171&lt;12,AE171=24),"am","pm"),"-",IF(AF171&lt;=12,AF171,AF171-12),IF(OR(AF171&lt;12,AF171=24),"am","pm")),"")</f>
        <v/>
      </c>
      <c r="AP171" s="17" t="str">
        <f>IF(R171&gt;0,CONCATENATE(IF(AG171&lt;=12,AG171,AG171-12),IF(OR(AG171&lt;12,AG171=24),"am","pm"),"-",IF(AH171&lt;=12,AH171,AH171-12),IF(OR(AH171&lt;12,AH171=24),"am","pm")),"")</f>
        <v/>
      </c>
      <c r="AQ171" s="17" t="str">
        <f>IF(T171&gt;0,CONCATENATE(IF(AI171&lt;=12,AI171,AI171-12),IF(OR(AI171&lt;12,AI171=24),"am","pm"),"-",IF(AJ171&lt;=12,AJ171,AJ171-12),IF(OR(AJ171&lt;12,AJ171=24),"am","pm")),"")</f>
        <v>3pm-6pm</v>
      </c>
      <c r="AR171" t="s">
        <v>441</v>
      </c>
      <c r="AT171" t="s">
        <v>443</v>
      </c>
      <c r="AV171" s="17" t="s">
        <v>29</v>
      </c>
      <c r="AW171" s="17" t="s">
        <v>29</v>
      </c>
      <c r="AX171" s="16" t="str">
        <f>CONCATENATE("{
    'name': """,B171,""",
    'area': ","""",C171,""",",
"'hours': {
      'sunday-start':","""",H171,"""",", 'sunday-end':","""",I171,"""",", 'monday-start':","""",J171,"""",", 'monday-end':","""",K171,"""",", 'tuesday-start':","""",L171,"""",", 'tuesday-end':","""",M171,""", 'wednesday-start':","""",N171,""", 'wednesday-end':","""",O171,""", 'thursday-start':","""",P171,""", 'thursday-end':","""",Q171,""", 'friday-start':","""",R171,""", 'friday-end':","""",S171,""", 'saturday-start':","""",T171,""", 'saturday-end':","""",U171,"""","},","  'description': ","""",V171,"""",", 'link':","""",AR171,"""",", 'pricing':","""",E171,"""",",   'phone-number': ","""",F171,"""",", 'address': ","""",G171,"""",", 'other-amenities': [","'",AS171,"','",AT171,"','",AU171,"'","]",", 'has-drink':",AV171,", 'has-food':",AW171,"},")</f>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71" s="17" t="str">
        <f>IF(AS171&gt;0,"&lt;img src=@img/outdoor.png@&gt;","")</f>
        <v/>
      </c>
      <c r="AZ171" s="17" t="str">
        <f>IF(AT171&gt;0,"&lt;img src=@img/pets.png@&gt;","")</f>
        <v>&lt;img src=@img/pets.png@&gt;</v>
      </c>
      <c r="BA171" s="17" t="str">
        <f>IF(AU171="hard","&lt;img src=@img/hard.png@&gt;",IF(AU171="medium","&lt;img src=@img/medium.png@&gt;",IF(AU171="easy","&lt;img src=@img/easy.png@&gt;","")))</f>
        <v/>
      </c>
      <c r="BB171" s="17" t="str">
        <f>IF(AV171="true","&lt;img src=@img/drinkicon.png@&gt;","")</f>
        <v>&lt;img src=@img/drinkicon.png@&gt;</v>
      </c>
      <c r="BC171" s="17" t="str">
        <f>IF(AW171="true","&lt;img src=@img/foodicon.png@&gt;","")</f>
        <v>&lt;img src=@img/foodicon.png@&gt;</v>
      </c>
      <c r="BD171" s="17" t="str">
        <f>CONCATENATE(AY171,AZ171,BA171,BB171,BC171,BK171)</f>
        <v>&lt;img src=@img/pets.png@&gt;&lt;img src=@img/drinkicon.png@&gt;&lt;img src=@img/foodicon.png@&gt;</v>
      </c>
      <c r="BE171" s="17" t="str">
        <f>CONCATENATE(IF(AS171&gt;0,"outdoor ",""),IF(AT171&gt;0,"pet ",""),IF(AV171="true","drink ",""),IF(AW171="true","food ",""),AU171," ",E171," ",C171,IF(BJ171=TRUE," kid",""))</f>
        <v>pet drink food  med lowery</v>
      </c>
      <c r="BF171" s="17" t="str">
        <f>IF(C171="highlands","Highlands",IF(C171="Washington","Washington Park",IF(C171="Downtown","Downtown",IF(C171="city","City Park",IF(C171="Uptown","Uptown",IF(C171="capital","Capital Hill",IF(C171="Ballpark","Ballpark",IF(C171="LoDo","LoDo",IF(C171="ranch","Highlands Ranch",IF(C171="five","Five Points",IF(C171="stapleton","Stapleton",IF(C171="Cherry","Cherry Creek",IF(C171="dtc","DTC",IF(C171="Baker","Baker",IF(C171="Lakewood","Lakewood",IF(C171="Westminster","Westminster",IF(C171="lowery","Lowery",IF(C171="meadows","Park Meadows",IF(C171="larimer","Larimer Square",IF(C171="RiNo","RiNo",IF(C171="aurora","Aurora","")))))))))))))))))))))</f>
        <v>Lowery</v>
      </c>
      <c r="BG171" s="17">
        <v>39.719448</v>
      </c>
      <c r="BH171" s="17">
        <v>-104.897385</v>
      </c>
      <c r="BI171" s="17" t="str">
        <f>CONCATENATE("[",BG171,",",BH171,"],")</f>
        <v>[39.719448,-104.897385],</v>
      </c>
      <c r="BJ171" s="17"/>
      <c r="BK171" s="17" t="str">
        <f>IF(BJ171&gt;0,"&lt;img src=@img/kidicon.png@&gt;","")</f>
        <v/>
      </c>
      <c r="BL171" s="7"/>
    </row>
    <row r="172" spans="2:64" ht="18.75" customHeight="1">
      <c r="B172" t="s">
        <v>981</v>
      </c>
      <c r="C172" t="s">
        <v>385</v>
      </c>
      <c r="E172" s="17" t="s">
        <v>1105</v>
      </c>
      <c r="G172" s="16" t="s">
        <v>982</v>
      </c>
      <c r="H172">
        <v>1500</v>
      </c>
      <c r="I172">
        <v>1800</v>
      </c>
      <c r="J172">
        <v>1100</v>
      </c>
      <c r="K172">
        <v>1800</v>
      </c>
      <c r="L172">
        <v>1100</v>
      </c>
      <c r="M172">
        <v>1800</v>
      </c>
      <c r="N172">
        <v>1100</v>
      </c>
      <c r="O172">
        <v>1800</v>
      </c>
      <c r="P172">
        <v>1100</v>
      </c>
      <c r="Q172">
        <v>1800</v>
      </c>
      <c r="R172">
        <v>1100</v>
      </c>
      <c r="S172">
        <v>1800</v>
      </c>
      <c r="T172">
        <v>1500</v>
      </c>
      <c r="U172">
        <v>1800</v>
      </c>
      <c r="V172" s="8" t="s">
        <v>317</v>
      </c>
      <c r="W172" s="17">
        <f>IF(H172&gt;0,H172/100,"")</f>
        <v>15</v>
      </c>
      <c r="X172" s="17">
        <f>IF(I172&gt;0,I172/100,"")</f>
        <v>18</v>
      </c>
      <c r="Y172" s="17">
        <f>IF(J172&gt;0,J172/100,"")</f>
        <v>11</v>
      </c>
      <c r="Z172" s="17">
        <f>IF(K172&gt;0,K172/100,"")</f>
        <v>18</v>
      </c>
      <c r="AA172" s="17">
        <f>IF(L172&gt;0,L172/100,"")</f>
        <v>11</v>
      </c>
      <c r="AB172" s="17">
        <f>IF(M172&gt;0,M172/100,"")</f>
        <v>18</v>
      </c>
      <c r="AC172" s="17">
        <f>IF(N172&gt;0,N172/100,"")</f>
        <v>11</v>
      </c>
      <c r="AD172" s="17">
        <f>IF(O172&gt;0,O172/100,"")</f>
        <v>18</v>
      </c>
      <c r="AE172" s="17">
        <f>IF(P172&gt;0,P172/100,"")</f>
        <v>11</v>
      </c>
      <c r="AF172" s="17">
        <f>IF(Q172&gt;0,Q172/100,"")</f>
        <v>18</v>
      </c>
      <c r="AG172" s="17">
        <f>IF(R172&gt;0,R172/100,"")</f>
        <v>11</v>
      </c>
      <c r="AH172" s="17">
        <f>IF(S172&gt;0,S172/100,"")</f>
        <v>18</v>
      </c>
      <c r="AI172" s="17">
        <f>IF(T172&gt;0,T172/100,"")</f>
        <v>15</v>
      </c>
      <c r="AJ172" s="17">
        <f>IF(U172&gt;0,U172/100,"")</f>
        <v>18</v>
      </c>
      <c r="AK172" s="17" t="str">
        <f>IF(H172&gt;0,CONCATENATE(IF(W172&lt;=12,W172,W172-12),IF(OR(W172&lt;12,W172=24),"am","pm"),"-",IF(X172&lt;=12,X172,X172-12),IF(OR(X172&lt;12,X172=24),"am","pm")),"")</f>
        <v>3pm-6pm</v>
      </c>
      <c r="AL172" s="17" t="str">
        <f>IF(J172&gt;0,CONCATENATE(IF(Y172&lt;=12,Y172,Y172-12),IF(OR(Y172&lt;12,Y172=24),"am","pm"),"-",IF(Z172&lt;=12,Z172,Z172-12),IF(OR(Z172&lt;12,Z172=24),"am","pm")),"")</f>
        <v>11am-6pm</v>
      </c>
      <c r="AM172" s="17" t="str">
        <f>IF(L172&gt;0,CONCATENATE(IF(AA172&lt;=12,AA172,AA172-12),IF(OR(AA172&lt;12,AA172=24),"am","pm"),"-",IF(AB172&lt;=12,AB172,AB172-12),IF(OR(AB172&lt;12,AB172=24),"am","pm")),"")</f>
        <v>11am-6pm</v>
      </c>
      <c r="AN172" s="17" t="str">
        <f>IF(N172&gt;0,CONCATENATE(IF(AC172&lt;=12,AC172,AC172-12),IF(OR(AC172&lt;12,AC172=24),"am","pm"),"-",IF(AD172&lt;=12,AD172,AD172-12),IF(OR(AD172&lt;12,AD172=24),"am","pm")),"")</f>
        <v>11am-6pm</v>
      </c>
      <c r="AO172" s="17" t="str">
        <f>IF(P172&gt;0,CONCATENATE(IF(AE172&lt;=12,AE172,AE172-12),IF(OR(AE172&lt;12,AE172=24),"am","pm"),"-",IF(AF172&lt;=12,AF172,AF172-12),IF(OR(AF172&lt;12,AF172=24),"am","pm")),"")</f>
        <v>11am-6pm</v>
      </c>
      <c r="AP172" s="17" t="str">
        <f>IF(R172&gt;0,CONCATENATE(IF(AG172&lt;=12,AG172,AG172-12),IF(OR(AG172&lt;12,AG172=24),"am","pm"),"-",IF(AH172&lt;=12,AH172,AH172-12),IF(OR(AH172&lt;12,AH172=24),"am","pm")),"")</f>
        <v>11am-6pm</v>
      </c>
      <c r="AQ172" s="17" t="str">
        <f>IF(T172&gt;0,CONCATENATE(IF(AI172&lt;=12,AI172,AI172-12),IF(OR(AI172&lt;12,AI172=24),"am","pm"),"-",IF(AJ172&lt;=12,AJ172,AJ172-12),IF(OR(AJ172&lt;12,AJ172=24),"am","pm")),"")</f>
        <v>3pm-6pm</v>
      </c>
      <c r="AR172" s="1" t="s">
        <v>1080</v>
      </c>
      <c r="AV172" s="4" t="s">
        <v>29</v>
      </c>
      <c r="AW172" s="4" t="s">
        <v>29</v>
      </c>
      <c r="AX172" s="16" t="str">
        <f>CONCATENATE("{
    'name': """,B172,""",
    'area': ","""",C172,""",",
"'hours': {
      'sunday-start':","""",H172,"""",", 'sunday-end':","""",I172,"""",", 'monday-start':","""",J172,"""",", 'monday-end':","""",K172,"""",", 'tuesday-start':","""",L172,"""",", 'tuesday-end':","""",M172,""", 'wednesday-start':","""",N172,""", 'wednesday-end':","""",O172,""", 'thursday-start':","""",P172,""", 'thursday-end':","""",Q172,""", 'friday-start':","""",R172,""", 'friday-end':","""",S172,""", 'saturday-start':","""",T172,""", 'saturday-end':","""",U172,"""","},","  'description': ","""",V172,"""",", 'link':","""",AR172,"""",", 'pricing':","""",E172,"""",",   'phone-number': ","""",F172,"""",", 'address': ","""",G172,"""",", 'other-amenities': [","'",AS172,"','",AT172,"','",AU172,"'","]",", 'has-drink':",AV172,", 'has-food':",AW172,"},")</f>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72" s="17" t="str">
        <f>IF(AS172&gt;0,"&lt;img src=@img/outdoor.png@&gt;","")</f>
        <v/>
      </c>
      <c r="AZ172" s="17" t="str">
        <f>IF(AT172&gt;0,"&lt;img src=@img/pets.png@&gt;","")</f>
        <v/>
      </c>
      <c r="BA172" s="17" t="str">
        <f>IF(AU172="hard","&lt;img src=@img/hard.png@&gt;",IF(AU172="medium","&lt;img src=@img/medium.png@&gt;",IF(AU172="easy","&lt;img src=@img/easy.png@&gt;","")))</f>
        <v/>
      </c>
      <c r="BB172" s="17" t="str">
        <f>IF(AV172="true","&lt;img src=@img/drinkicon.png@&gt;","")</f>
        <v>&lt;img src=@img/drinkicon.png@&gt;</v>
      </c>
      <c r="BC172" s="17" t="str">
        <f>IF(AW172="true","&lt;img src=@img/foodicon.png@&gt;","")</f>
        <v>&lt;img src=@img/foodicon.png@&gt;</v>
      </c>
      <c r="BD172" s="17" t="str">
        <f>CONCATENATE(AY172,AZ172,BA172,BB172,BC172,BK172)</f>
        <v>&lt;img src=@img/drinkicon.png@&gt;&lt;img src=@img/foodicon.png@&gt;</v>
      </c>
      <c r="BE172" s="17" t="str">
        <f>CONCATENATE(IF(AS172&gt;0,"outdoor ",""),IF(AT172&gt;0,"pet ",""),IF(AV172="true","drink ",""),IF(AW172="true","food ",""),AU172," ",E172," ",C172,IF(BJ172=TRUE," kid",""))</f>
        <v>drink food  med Westminster</v>
      </c>
      <c r="BF172" s="17" t="str">
        <f>IF(C172="highlands","Highlands",IF(C172="Washington","Washington Park",IF(C172="Downtown","Downtown",IF(C172="city","City Park",IF(C172="Uptown","Uptown",IF(C172="capital","Capital Hill",IF(C172="Ballpark","Ballpark",IF(C172="LoDo","LoDo",IF(C172="ranch","Highlands Ranch",IF(C172="five","Five Points",IF(C172="stapleton","Stapleton",IF(C172="Cherry","Cherry Creek",IF(C172="dtc","DTC",IF(C172="Baker","Baker",IF(C172="Lakewood","Lakewood",IF(C172="Westminster","Westminster",IF(C172="lowery","Lowery",IF(C172="meadows","Park Meadows",IF(C172="larimer","Larimer Square",IF(C172="RiNo","RiNo",IF(C172="aurora","Aurora","")))))))))))))))))))))</f>
        <v>Westminster</v>
      </c>
      <c r="BG172" s="17">
        <v>39.927202999999999</v>
      </c>
      <c r="BH172" s="17">
        <v>-105.03295</v>
      </c>
      <c r="BI172" s="17" t="str">
        <f>CONCATENATE("[",BG172,",",BH172,"],")</f>
        <v>[39.927203,-105.03295],</v>
      </c>
      <c r="BJ172" s="17"/>
      <c r="BK172" s="17" t="str">
        <f>IF(BJ172&gt;0,"&lt;img src=@img/kidicon.png@&gt;","")</f>
        <v/>
      </c>
      <c r="BL172" s="17"/>
    </row>
    <row r="173" spans="2:64" ht="18.75" customHeight="1">
      <c r="B173" t="s">
        <v>916</v>
      </c>
      <c r="C173" t="s">
        <v>859</v>
      </c>
      <c r="E173" s="17" t="s">
        <v>1106</v>
      </c>
      <c r="G173" s="16" t="s">
        <v>917</v>
      </c>
      <c r="W173" s="17" t="str">
        <f>IF(H173&gt;0,H173/100,"")</f>
        <v/>
      </c>
      <c r="X173" s="17" t="str">
        <f>IF(I173&gt;0,I173/100,"")</f>
        <v/>
      </c>
      <c r="Y173" s="17" t="str">
        <f>IF(J173&gt;0,J173/100,"")</f>
        <v/>
      </c>
      <c r="Z173" s="17" t="str">
        <f>IF(K173&gt;0,K173/100,"")</f>
        <v/>
      </c>
      <c r="AA173" s="17" t="str">
        <f>IF(L173&gt;0,L173/100,"")</f>
        <v/>
      </c>
      <c r="AB173" s="17" t="str">
        <f>IF(M173&gt;0,M173/100,"")</f>
        <v/>
      </c>
      <c r="AC173" s="17" t="str">
        <f>IF(N173&gt;0,N173/100,"")</f>
        <v/>
      </c>
      <c r="AD173" s="17" t="str">
        <f>IF(O173&gt;0,O173/100,"")</f>
        <v/>
      </c>
      <c r="AE173" s="17" t="str">
        <f>IF(P173&gt;0,P173/100,"")</f>
        <v/>
      </c>
      <c r="AF173" s="17" t="str">
        <f>IF(Q173&gt;0,Q173/100,"")</f>
        <v/>
      </c>
      <c r="AG173" s="17" t="str">
        <f>IF(R173&gt;0,R173/100,"")</f>
        <v/>
      </c>
      <c r="AH173" s="17" t="str">
        <f>IF(S173&gt;0,S173/100,"")</f>
        <v/>
      </c>
      <c r="AI173" s="17" t="str">
        <f>IF(T173&gt;0,T173/100,"")</f>
        <v/>
      </c>
      <c r="AJ173" s="17" t="str">
        <f>IF(U173&gt;0,U173/100,"")</f>
        <v/>
      </c>
      <c r="AK173" s="17" t="str">
        <f>IF(H173&gt;0,CONCATENATE(IF(W173&lt;=12,W173,W173-12),IF(OR(W173&lt;12,W173=24),"am","pm"),"-",IF(X173&lt;=12,X173,X173-12),IF(OR(X173&lt;12,X173=24),"am","pm")),"")</f>
        <v/>
      </c>
      <c r="AL173" s="17" t="str">
        <f>IF(J173&gt;0,CONCATENATE(IF(Y173&lt;=12,Y173,Y173-12),IF(OR(Y173&lt;12,Y173=24),"am","pm"),"-",IF(Z173&lt;=12,Z173,Z173-12),IF(OR(Z173&lt;12,Z173=24),"am","pm")),"")</f>
        <v/>
      </c>
      <c r="AM173" s="17" t="str">
        <f>IF(L173&gt;0,CONCATENATE(IF(AA173&lt;=12,AA173,AA173-12),IF(OR(AA173&lt;12,AA173=24),"am","pm"),"-",IF(AB173&lt;=12,AB173,AB173-12),IF(OR(AB173&lt;12,AB173=24),"am","pm")),"")</f>
        <v/>
      </c>
      <c r="AN173" s="17" t="str">
        <f>IF(N173&gt;0,CONCATENATE(IF(AC173&lt;=12,AC173,AC173-12),IF(OR(AC173&lt;12,AC173=24),"am","pm"),"-",IF(AD173&lt;=12,AD173,AD173-12),IF(OR(AD173&lt;12,AD173=24),"am","pm")),"")</f>
        <v/>
      </c>
      <c r="AO173" s="17" t="str">
        <f>IF(P173&gt;0,CONCATENATE(IF(AE173&lt;=12,AE173,AE173-12),IF(OR(AE173&lt;12,AE173=24),"am","pm"),"-",IF(AF173&lt;=12,AF173,AF173-12),IF(OR(AF173&lt;12,AF173=24),"am","pm")),"")</f>
        <v/>
      </c>
      <c r="AP173" s="17" t="str">
        <f>IF(R173&gt;0,CONCATENATE(IF(AG173&lt;=12,AG173,AG173-12),IF(OR(AG173&lt;12,AG173=24),"am","pm"),"-",IF(AH173&lt;=12,AH173,AH173-12),IF(OR(AH173&lt;12,AH173=24),"am","pm")),"")</f>
        <v/>
      </c>
      <c r="AQ173" s="17" t="str">
        <f>IF(T173&gt;0,CONCATENATE(IF(AI173&lt;=12,AI173,AI173-12),IF(OR(AI173&lt;12,AI173=24),"am","pm"),"-",IF(AJ173&lt;=12,AJ173,AJ173-12),IF(OR(AJ173&lt;12,AJ173=24),"am","pm")),"")</f>
        <v/>
      </c>
      <c r="AR173" s="17"/>
      <c r="AV173" s="4" t="s">
        <v>30</v>
      </c>
      <c r="AW173" s="4" t="s">
        <v>30</v>
      </c>
      <c r="AX173" s="16" t="str">
        <f>CONCATENATE("{
    'name': """,B173,""",
    'area': ","""",C173,""",",
"'hours': {
      'sunday-start':","""",H173,"""",", 'sunday-end':","""",I173,"""",", 'monday-start':","""",J173,"""",", 'monday-end':","""",K173,"""",", 'tuesday-start':","""",L173,"""",", 'tuesday-end':","""",M173,""", 'wednesday-start':","""",N173,""", 'wednesday-end':","""",O173,""", 'thursday-start':","""",P173,""", 'thursday-end':","""",Q173,""", 'friday-start':","""",R173,""", 'friday-end':","""",S173,""", 'saturday-start':","""",T173,""", 'saturday-end':","""",U173,"""","},","  'description': ","""",V173,"""",", 'link':","""",AR173,"""",", 'pricing':","""",E173,"""",",   'phone-number': ","""",F173,"""",", 'address': ","""",G173,"""",", 'other-amenities': [","'",AS173,"','",AT173,"','",AU173,"'","]",", 'has-drink':",AV173,", 'has-food':",AW173,"},")</f>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73" s="17" t="str">
        <f>IF(AS173&gt;0,"&lt;img src=@img/outdoor.png@&gt;","")</f>
        <v/>
      </c>
      <c r="AZ173" s="17" t="str">
        <f>IF(AT173&gt;0,"&lt;img src=@img/pets.png@&gt;","")</f>
        <v/>
      </c>
      <c r="BA173" s="17" t="str">
        <f>IF(AU173="hard","&lt;img src=@img/hard.png@&gt;",IF(AU173="medium","&lt;img src=@img/medium.png@&gt;",IF(AU173="easy","&lt;img src=@img/easy.png@&gt;","")))</f>
        <v/>
      </c>
      <c r="BB173" s="17" t="str">
        <f>IF(AV173="true","&lt;img src=@img/drinkicon.png@&gt;","")</f>
        <v/>
      </c>
      <c r="BC173" s="17" t="str">
        <f>IF(AW173="true","&lt;img src=@img/foodicon.png@&gt;","")</f>
        <v/>
      </c>
      <c r="BD173" s="17" t="str">
        <f>CONCATENATE(AY173,AZ173,BA173,BB173,BC173,BK173)</f>
        <v/>
      </c>
      <c r="BE173" s="17" t="str">
        <f>CONCATENATE(IF(AS173&gt;0,"outdoor ",""),IF(AT173&gt;0,"pet ",""),IF(AV173="true","drink ",""),IF(AW173="true","food ",""),AU173," ",E173," ",C173,IF(BJ173=TRUE," kid",""))</f>
        <v xml:space="preserve"> high stapleton</v>
      </c>
      <c r="BF173" s="17" t="str">
        <f>IF(C173="highlands","Highlands",IF(C173="Washington","Washington Park",IF(C173="Downtown","Downtown",IF(C173="city","City Park",IF(C173="Uptown","Uptown",IF(C173="capital","Capital Hill",IF(C173="Ballpark","Ballpark",IF(C173="LoDo","LoDo",IF(C173="ranch","Highlands Ranch",IF(C173="five","Five Points",IF(C173="stapleton","Stapleton",IF(C173="Cherry","Cherry Creek",IF(C173="dtc","DTC",IF(C173="Baker","Baker",IF(C173="Lakewood","Lakewood",IF(C173="Westminster","Westminster",IF(C173="lowery","Lowery",IF(C173="meadows","Park Meadows",IF(C173="larimer","Larimer Square",IF(C173="RiNo","RiNo",IF(C173="aurora","Aurora","")))))))))))))))))))))</f>
        <v>Stapleton</v>
      </c>
      <c r="BG173" s="17">
        <v>39.777763999999998</v>
      </c>
      <c r="BH173" s="17">
        <v>-104.865118</v>
      </c>
      <c r="BI173" s="17" t="str">
        <f>CONCATENATE("[",BG173,",",BH173,"],")</f>
        <v>[39.777764,-104.865118],</v>
      </c>
      <c r="BJ173" s="17"/>
      <c r="BK173" s="17" t="str">
        <f>IF(BJ173&gt;0,"&lt;img src=@img/kidicon.png@&gt;","")</f>
        <v/>
      </c>
      <c r="BL173" s="17"/>
    </row>
    <row r="174" spans="2:64" ht="18.75" customHeight="1">
      <c r="B174" t="s">
        <v>209</v>
      </c>
      <c r="C174" t="s">
        <v>656</v>
      </c>
      <c r="E174" s="17" t="s">
        <v>1106</v>
      </c>
      <c r="G174" s="17" t="s">
        <v>616</v>
      </c>
      <c r="J174" t="s">
        <v>464</v>
      </c>
      <c r="K174" t="s">
        <v>447</v>
      </c>
      <c r="L174" t="s">
        <v>464</v>
      </c>
      <c r="M174" t="s">
        <v>447</v>
      </c>
      <c r="N174" t="s">
        <v>464</v>
      </c>
      <c r="O174" t="s">
        <v>447</v>
      </c>
      <c r="P174" t="s">
        <v>464</v>
      </c>
      <c r="Q174" t="s">
        <v>447</v>
      </c>
      <c r="R174" t="s">
        <v>464</v>
      </c>
      <c r="S174" t="s">
        <v>447</v>
      </c>
      <c r="T174" t="s">
        <v>464</v>
      </c>
      <c r="U174" t="s">
        <v>447</v>
      </c>
      <c r="V174" s="8" t="s">
        <v>406</v>
      </c>
      <c r="W174" s="17" t="str">
        <f>IF(H174&gt;0,H174/100,"")</f>
        <v/>
      </c>
      <c r="X174" s="17" t="str">
        <f>IF(I174&gt;0,I174/100,"")</f>
        <v/>
      </c>
      <c r="Y174" s="17">
        <f>IF(J174&gt;0,J174/100,"")</f>
        <v>15.3</v>
      </c>
      <c r="Z174" s="17">
        <f>IF(K174&gt;0,K174/100,"")</f>
        <v>18</v>
      </c>
      <c r="AA174" s="17">
        <f>IF(L174&gt;0,L174/100,"")</f>
        <v>15.3</v>
      </c>
      <c r="AB174" s="17">
        <f>IF(M174&gt;0,M174/100,"")</f>
        <v>18</v>
      </c>
      <c r="AC174" s="17">
        <f>IF(N174&gt;0,N174/100,"")</f>
        <v>15.3</v>
      </c>
      <c r="AD174" s="17">
        <f>IF(O174&gt;0,O174/100,"")</f>
        <v>18</v>
      </c>
      <c r="AE174" s="17">
        <f>IF(P174&gt;0,P174/100,"")</f>
        <v>15.3</v>
      </c>
      <c r="AF174" s="17">
        <f>IF(Q174&gt;0,Q174/100,"")</f>
        <v>18</v>
      </c>
      <c r="AG174" s="17">
        <f>IF(R174&gt;0,R174/100,"")</f>
        <v>15.3</v>
      </c>
      <c r="AH174" s="17">
        <f>IF(S174&gt;0,S174/100,"")</f>
        <v>18</v>
      </c>
      <c r="AI174" s="17">
        <f>IF(T174&gt;0,T174/100,"")</f>
        <v>15.3</v>
      </c>
      <c r="AJ174" s="17">
        <f>IF(U174&gt;0,U174/100,"")</f>
        <v>18</v>
      </c>
      <c r="AK174" s="17" t="str">
        <f>IF(H174&gt;0,CONCATENATE(IF(W174&lt;=12,W174,W174-12),IF(OR(W174&lt;12,W174=24),"am","pm"),"-",IF(X174&lt;=12,X174,X174-12),IF(OR(X174&lt;12,X174=24),"am","pm")),"")</f>
        <v/>
      </c>
      <c r="AL174" s="17" t="str">
        <f>IF(J174&gt;0,CONCATENATE(IF(Y174&lt;=12,Y174,Y174-12),IF(OR(Y174&lt;12,Y174=24),"am","pm"),"-",IF(Z174&lt;=12,Z174,Z174-12),IF(OR(Z174&lt;12,Z174=24),"am","pm")),"")</f>
        <v>3.3pm-6pm</v>
      </c>
      <c r="AM174" s="17" t="str">
        <f>IF(L174&gt;0,CONCATENATE(IF(AA174&lt;=12,AA174,AA174-12),IF(OR(AA174&lt;12,AA174=24),"am","pm"),"-",IF(AB174&lt;=12,AB174,AB174-12),IF(OR(AB174&lt;12,AB174=24),"am","pm")),"")</f>
        <v>3.3pm-6pm</v>
      </c>
      <c r="AN174" s="17" t="str">
        <f>IF(N174&gt;0,CONCATENATE(IF(AC174&lt;=12,AC174,AC174-12),IF(OR(AC174&lt;12,AC174=24),"am","pm"),"-",IF(AD174&lt;=12,AD174,AD174-12),IF(OR(AD174&lt;12,AD174=24),"am","pm")),"")</f>
        <v>3.3pm-6pm</v>
      </c>
      <c r="AO174" s="17" t="str">
        <f>IF(P174&gt;0,CONCATENATE(IF(AE174&lt;=12,AE174,AE174-12),IF(OR(AE174&lt;12,AE174=24),"am","pm"),"-",IF(AF174&lt;=12,AF174,AF174-12),IF(OR(AF174&lt;12,AF174=24),"am","pm")),"")</f>
        <v>3.3pm-6pm</v>
      </c>
      <c r="AP174" s="17" t="str">
        <f>IF(R174&gt;0,CONCATENATE(IF(AG174&lt;=12,AG174,AG174-12),IF(OR(AG174&lt;12,AG174=24),"am","pm"),"-",IF(AH174&lt;=12,AH174,AH174-12),IF(OR(AH174&lt;12,AH174=24),"am","pm")),"")</f>
        <v>3.3pm-6pm</v>
      </c>
      <c r="AQ174" s="17" t="str">
        <f>IF(T174&gt;0,CONCATENATE(IF(AI174&lt;=12,AI174,AI174-12),IF(OR(AI174&lt;12,AI174=24),"am","pm"),"-",IF(AJ174&lt;=12,AJ174,AJ174-12),IF(OR(AJ174&lt;12,AJ174=24),"am","pm")),"")</f>
        <v>3.3pm-6pm</v>
      </c>
      <c r="AR174" s="18" t="s">
        <v>802</v>
      </c>
      <c r="AV174" s="4" t="s">
        <v>29</v>
      </c>
      <c r="AW174" s="4" t="s">
        <v>29</v>
      </c>
      <c r="AX174" s="16" t="str">
        <f>CONCATENATE("{
    'name': """,B174,""",
    'area': ","""",C174,""",",
"'hours': {
      'sunday-start':","""",H174,"""",", 'sunday-end':","""",I174,"""",", 'monday-start':","""",J174,"""",", 'monday-end':","""",K174,"""",", 'tuesday-start':","""",L174,"""",", 'tuesday-end':","""",M174,""", 'wednesday-start':","""",N174,""", 'wednesday-end':","""",O174,""", 'thursday-start':","""",P174,""", 'thursday-end':","""",Q174,""", 'friday-start':","""",R174,""", 'friday-end':","""",S174,""", 'saturday-start':","""",T174,""", 'saturday-end':","""",U174,"""","},","  'description': ","""",V174,"""",", 'link':","""",AR174,"""",", 'pricing':","""",E174,"""",",   'phone-number': ","""",F174,"""",", 'address': ","""",G174,"""",", 'other-amenities': [","'",AS174,"','",AT174,"','",AU174,"'","]",", 'has-drink':",AV174,", 'has-food':",AW174,"},")</f>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4" s="17" t="str">
        <f>IF(AS174&gt;0,"&lt;img src=@img/outdoor.png@&gt;","")</f>
        <v/>
      </c>
      <c r="AZ174" s="17" t="str">
        <f>IF(AT174&gt;0,"&lt;img src=@img/pets.png@&gt;","")</f>
        <v/>
      </c>
      <c r="BA174" s="17" t="str">
        <f>IF(AU174="hard","&lt;img src=@img/hard.png@&gt;",IF(AU174="medium","&lt;img src=@img/medium.png@&gt;",IF(AU174="easy","&lt;img src=@img/easy.png@&gt;","")))</f>
        <v/>
      </c>
      <c r="BB174" s="17" t="str">
        <f>IF(AV174="true","&lt;img src=@img/drinkicon.png@&gt;","")</f>
        <v>&lt;img src=@img/drinkicon.png@&gt;</v>
      </c>
      <c r="BC174" s="17" t="str">
        <f>IF(AW174="true","&lt;img src=@img/foodicon.png@&gt;","")</f>
        <v>&lt;img src=@img/foodicon.png@&gt;</v>
      </c>
      <c r="BD174" s="17" t="str">
        <f>CONCATENATE(AY174,AZ174,BA174,BB174,BC174,BK174)</f>
        <v>&lt;img src=@img/drinkicon.png@&gt;&lt;img src=@img/foodicon.png@&gt;</v>
      </c>
      <c r="BE174" s="17" t="str">
        <f>CONCATENATE(IF(AS174&gt;0,"outdoor ",""),IF(AT174&gt;0,"pet ",""),IF(AV174="true","drink ",""),IF(AW174="true","food ",""),AU174," ",E174," ",C174,IF(BJ174=TRUE," kid",""))</f>
        <v>drink food  high larimer</v>
      </c>
      <c r="BF174" s="17" t="str">
        <f>IF(C174="highlands","Highlands",IF(C174="Washington","Washington Park",IF(C174="Downtown","Downtown",IF(C174="city","City Park",IF(C174="Uptown","Uptown",IF(C174="capital","Capital Hill",IF(C174="Ballpark","Ballpark",IF(C174="LoDo","LoDo",IF(C174="ranch","Highlands Ranch",IF(C174="five","Five Points",IF(C174="stapleton","Stapleton",IF(C174="Cherry","Cherry Creek",IF(C174="dtc","DTC",IF(C174="Baker","Baker",IF(C174="Lakewood","Lakewood",IF(C174="Westminster","Westminster",IF(C174="lowery","Lowery",IF(C174="meadows","Park Meadows",IF(C174="larimer","Larimer Square",IF(C174="RiNo","RiNo",IF(C174="aurora","Aurora","")))))))))))))))))))))</f>
        <v>Larimer Square</v>
      </c>
      <c r="BG174" s="17">
        <v>39.748308999999999</v>
      </c>
      <c r="BH174" s="17">
        <v>-104.999083</v>
      </c>
      <c r="BI174" s="17" t="str">
        <f>CONCATENATE("[",BG174,",",BH174,"],")</f>
        <v>[39.748309,-104.999083],</v>
      </c>
      <c r="BJ174" s="17"/>
      <c r="BK174" s="17" t="str">
        <f>IF(BJ174&gt;0,"&lt;img src=@img/kidicon.png@&gt;","")</f>
        <v/>
      </c>
      <c r="BL174" s="7"/>
    </row>
    <row r="175" spans="2:64" ht="18.75" customHeight="1">
      <c r="B175" s="17" t="s">
        <v>1163</v>
      </c>
      <c r="C175" t="s">
        <v>1085</v>
      </c>
      <c r="E175" s="17" t="s">
        <v>1105</v>
      </c>
      <c r="G175" s="17" t="s">
        <v>1173</v>
      </c>
      <c r="W175" s="17" t="str">
        <f>IF(H175&gt;0,H175/100,"")</f>
        <v/>
      </c>
      <c r="X175" s="17" t="str">
        <f>IF(I175&gt;0,I175/100,"")</f>
        <v/>
      </c>
      <c r="Y175" s="17" t="str">
        <f>IF(J175&gt;0,J175/100,"")</f>
        <v/>
      </c>
      <c r="Z175" s="17" t="str">
        <f>IF(K175&gt;0,K175/100,"")</f>
        <v/>
      </c>
      <c r="AA175" s="17" t="str">
        <f>IF(L175&gt;0,L175/100,"")</f>
        <v/>
      </c>
      <c r="AB175" s="17" t="str">
        <f>IF(M175&gt;0,M175/100,"")</f>
        <v/>
      </c>
      <c r="AC175" s="17" t="str">
        <f>IF(N175&gt;0,N175/100,"")</f>
        <v/>
      </c>
      <c r="AD175" s="17" t="str">
        <f>IF(O175&gt;0,O175/100,"")</f>
        <v/>
      </c>
      <c r="AE175" s="17" t="str">
        <f>IF(P175&gt;0,P175/100,"")</f>
        <v/>
      </c>
      <c r="AF175" s="17" t="str">
        <f>IF(Q175&gt;0,Q175/100,"")</f>
        <v/>
      </c>
      <c r="AG175" s="17" t="str">
        <f>IF(R175&gt;0,R175/100,"")</f>
        <v/>
      </c>
      <c r="AH175" s="17" t="str">
        <f>IF(S175&gt;0,S175/100,"")</f>
        <v/>
      </c>
      <c r="AI175" s="17" t="str">
        <f>IF(T175&gt;0,T175/100,"")</f>
        <v/>
      </c>
      <c r="AJ175" s="17" t="str">
        <f>IF(U175&gt;0,U175/100,"")</f>
        <v/>
      </c>
      <c r="AK175" s="17" t="str">
        <f>IF(H175&gt;0,CONCATENATE(IF(W175&lt;=12,W175,W175-12),IF(OR(W175&lt;12,W175=24),"am","pm"),"-",IF(X175&lt;=12,X175,X175-12),IF(OR(X175&lt;12,X175=24),"am","pm")),"")</f>
        <v/>
      </c>
      <c r="AL175" s="17" t="str">
        <f>IF(J175&gt;0,CONCATENATE(IF(Y175&lt;=12,Y175,Y175-12),IF(OR(Y175&lt;12,Y175=24),"am","pm"),"-",IF(Z175&lt;=12,Z175,Z175-12),IF(OR(Z175&lt;12,Z175=24),"am","pm")),"")</f>
        <v/>
      </c>
      <c r="AM175" s="17" t="str">
        <f>IF(L175&gt;0,CONCATENATE(IF(AA175&lt;=12,AA175,AA175-12),IF(OR(AA175&lt;12,AA175=24),"am","pm"),"-",IF(AB175&lt;=12,AB175,AB175-12),IF(OR(AB175&lt;12,AB175=24),"am","pm")),"")</f>
        <v/>
      </c>
      <c r="AN175" s="17" t="str">
        <f>IF(N175&gt;0,CONCATENATE(IF(AC175&lt;=12,AC175,AC175-12),IF(OR(AC175&lt;12,AC175=24),"am","pm"),"-",IF(AD175&lt;=12,AD175,AD175-12),IF(OR(AD175&lt;12,AD175=24),"am","pm")),"")</f>
        <v/>
      </c>
      <c r="AO175" s="17" t="str">
        <f>IF(P175&gt;0,CONCATENATE(IF(AE175&lt;=12,AE175,AE175-12),IF(OR(AE175&lt;12,AE175=24),"am","pm"),"-",IF(AF175&lt;=12,AF175,AF175-12),IF(OR(AF175&lt;12,AF175=24),"am","pm")),"")</f>
        <v/>
      </c>
      <c r="AP175" s="17" t="str">
        <f>IF(R175&gt;0,CONCATENATE(IF(AG175&lt;=12,AG175,AG175-12),IF(OR(AG175&lt;12,AG175=24),"am","pm"),"-",IF(AH175&lt;=12,AH175,AH175-12),IF(OR(AH175&lt;12,AH175=24),"am","pm")),"")</f>
        <v/>
      </c>
      <c r="AQ175" s="17" t="str">
        <f>IF(T175&gt;0,CONCATENATE(IF(AI175&lt;=12,AI175,AI175-12),IF(OR(AI175&lt;12,AI175=24),"am","pm"),"-",IF(AJ175&lt;=12,AJ175,AJ175-12),IF(OR(AJ175&lt;12,AJ175=24),"am","pm")),"")</f>
        <v/>
      </c>
      <c r="AR175" t="s">
        <v>1168</v>
      </c>
      <c r="AV175" s="4" t="s">
        <v>30</v>
      </c>
      <c r="AW175" s="4" t="s">
        <v>30</v>
      </c>
      <c r="AX175" s="16" t="str">
        <f>CONCATENATE("{
    'name': """,B175,""",
    'area': ","""",C175,""",",
"'hours': {
      'sunday-start':","""",H175,"""",", 'sunday-end':","""",I175,"""",", 'monday-start':","""",J175,"""",", 'monday-end':","""",K175,"""",", 'tuesday-start':","""",L175,"""",", 'tuesday-end':","""",M175,""", 'wednesday-start':","""",N175,""", 'wednesday-end':","""",O175,""", 'thursday-start':","""",P175,""", 'thursday-end':","""",Q175,""", 'friday-start':","""",R175,""", 'friday-end':","""",S175,""", 'saturday-start':","""",T175,""", 'saturday-end':","""",U175,"""","},","  'description': ","""",V175,"""",", 'link':","""",AR175,"""",", 'pricing':","""",E175,"""",",   'phone-number': ","""",F175,"""",", 'address': ","""",G175,"""",", 'other-amenities': [","'",AS175,"','",AT175,"','",AU175,"'","]",", 'has-drink':",AV175,", 'has-food':",AW175,"},")</f>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75" s="17" t="str">
        <f>IF(AS175&gt;0,"&lt;img src=@img/outdoor.png@&gt;","")</f>
        <v/>
      </c>
      <c r="AZ175" s="17" t="str">
        <f>IF(AT175&gt;0,"&lt;img src=@img/pets.png@&gt;","")</f>
        <v/>
      </c>
      <c r="BA175" s="17" t="str">
        <f>IF(AU175="hard","&lt;img src=@img/hard.png@&gt;",IF(AU175="medium","&lt;img src=@img/medium.png@&gt;",IF(AU175="easy","&lt;img src=@img/easy.png@&gt;","")))</f>
        <v/>
      </c>
      <c r="BB175" s="17" t="str">
        <f>IF(AV175="true","&lt;img src=@img/drinkicon.png@&gt;","")</f>
        <v/>
      </c>
      <c r="BC175" s="17" t="str">
        <f>IF(AW175="true","&lt;img src=@img/foodicon.png@&gt;","")</f>
        <v/>
      </c>
      <c r="BD175" s="17" t="str">
        <f>CONCATENATE(AY175,AZ175,BA175,BB175,BC175,BK175)</f>
        <v/>
      </c>
      <c r="BE175" s="17" t="str">
        <f>CONCATENATE(IF(AS175&gt;0,"outdoor ",""),IF(AT175&gt;0,"pet ",""),IF(AV175="true","drink ",""),IF(AW175="true","food ",""),AU175," ",E175," ",C175,IF(BJ175=TRUE," kid",""))</f>
        <v xml:space="preserve"> med capital</v>
      </c>
      <c r="BF175" s="17" t="str">
        <f>IF(C175="highlands","Highlands",IF(C175="Washington","Washington Park",IF(C175="Downtown","Downtown",IF(C175="city","City Park",IF(C175="Uptown","Uptown",IF(C175="capital","Capital Hill",IF(C175="Ballpark","Ballpark",IF(C175="LoDo","LoDo",IF(C175="ranch","Highlands Ranch",IF(C175="five","Five Points",IF(C175="stapleton","Stapleton",IF(C175="Cherry","Cherry Creek",IF(C175="dtc","DTC",IF(C175="Baker","Baker",IF(C175="Lakewood","Lakewood",IF(C175="Westminster","Westminster",IF(C175="lowery","Lowery",IF(C175="meadows","Park Meadows",IF(C175="larimer","Larimer Square",IF(C175="RiNo","RiNo",IF(C175="aurora","Aurora","")))))))))))))))))))))</f>
        <v>Capital Hill</v>
      </c>
      <c r="BG175" s="17">
        <v>39.677478000000001</v>
      </c>
      <c r="BH175" s="17">
        <v>-104.914182</v>
      </c>
      <c r="BI175" s="17" t="str">
        <f>CONCATENATE("[",BG175,",",BH175,"],")</f>
        <v>[39.677478,-104.914182],</v>
      </c>
      <c r="BJ175" s="17"/>
      <c r="BK175" s="17"/>
      <c r="BL175" s="17"/>
    </row>
    <row r="176" spans="2:64" ht="18.75" customHeight="1">
      <c r="B176" t="s">
        <v>897</v>
      </c>
      <c r="C176" t="s">
        <v>864</v>
      </c>
      <c r="E176" s="17" t="s">
        <v>1106</v>
      </c>
      <c r="G176" s="20" t="s">
        <v>898</v>
      </c>
      <c r="H176">
        <v>1400</v>
      </c>
      <c r="I176">
        <v>1800</v>
      </c>
      <c r="J176">
        <v>1400</v>
      </c>
      <c r="K176">
        <v>1800</v>
      </c>
      <c r="L176">
        <v>1400</v>
      </c>
      <c r="M176">
        <v>1800</v>
      </c>
      <c r="N176">
        <v>1400</v>
      </c>
      <c r="O176">
        <v>1800</v>
      </c>
      <c r="P176">
        <v>1400</v>
      </c>
      <c r="Q176">
        <v>1800</v>
      </c>
      <c r="R176">
        <v>1400</v>
      </c>
      <c r="S176">
        <v>1800</v>
      </c>
      <c r="T176">
        <v>1400</v>
      </c>
      <c r="U176">
        <v>1800</v>
      </c>
      <c r="V176" s="12" t="s">
        <v>1089</v>
      </c>
      <c r="W176" s="17">
        <f>IF(H176&gt;0,H176/100,"")</f>
        <v>14</v>
      </c>
      <c r="X176" s="17">
        <f>IF(I176&gt;0,I176/100,"")</f>
        <v>18</v>
      </c>
      <c r="Y176" s="17">
        <f>IF(J176&gt;0,J176/100,"")</f>
        <v>14</v>
      </c>
      <c r="Z176" s="17">
        <f>IF(K176&gt;0,K176/100,"")</f>
        <v>18</v>
      </c>
      <c r="AA176" s="17">
        <f>IF(L176&gt;0,L176/100,"")</f>
        <v>14</v>
      </c>
      <c r="AB176" s="17">
        <f>IF(M176&gt;0,M176/100,"")</f>
        <v>18</v>
      </c>
      <c r="AC176" s="17">
        <f>IF(N176&gt;0,N176/100,"")</f>
        <v>14</v>
      </c>
      <c r="AD176" s="17">
        <f>IF(O176&gt;0,O176/100,"")</f>
        <v>18</v>
      </c>
      <c r="AE176" s="17">
        <f>IF(P176&gt;0,P176/100,"")</f>
        <v>14</v>
      </c>
      <c r="AF176" s="17">
        <f>IF(Q176&gt;0,Q176/100,"")</f>
        <v>18</v>
      </c>
      <c r="AG176" s="17">
        <f>IF(R176&gt;0,R176/100,"")</f>
        <v>14</v>
      </c>
      <c r="AH176" s="17">
        <f>IF(S176&gt;0,S176/100,"")</f>
        <v>18</v>
      </c>
      <c r="AI176" s="17">
        <f>IF(T176&gt;0,T176/100,"")</f>
        <v>14</v>
      </c>
      <c r="AJ176" s="17">
        <f>IF(U176&gt;0,U176/100,"")</f>
        <v>18</v>
      </c>
      <c r="AK176" s="17" t="str">
        <f>IF(H176&gt;0,CONCATENATE(IF(W176&lt;=12,W176,W176-12),IF(OR(W176&lt;12,W176=24),"am","pm"),"-",IF(X176&lt;=12,X176,X176-12),IF(OR(X176&lt;12,X176=24),"am","pm")),"")</f>
        <v>2pm-6pm</v>
      </c>
      <c r="AL176" s="17" t="str">
        <f>IF(J176&gt;0,CONCATENATE(IF(Y176&lt;=12,Y176,Y176-12),IF(OR(Y176&lt;12,Y176=24),"am","pm"),"-",IF(Z176&lt;=12,Z176,Z176-12),IF(OR(Z176&lt;12,Z176=24),"am","pm")),"")</f>
        <v>2pm-6pm</v>
      </c>
      <c r="AM176" s="17" t="str">
        <f>IF(L176&gt;0,CONCATENATE(IF(AA176&lt;=12,AA176,AA176-12),IF(OR(AA176&lt;12,AA176=24),"am","pm"),"-",IF(AB176&lt;=12,AB176,AB176-12),IF(OR(AB176&lt;12,AB176=24),"am","pm")),"")</f>
        <v>2pm-6pm</v>
      </c>
      <c r="AN176" s="17" t="str">
        <f>IF(N176&gt;0,CONCATENATE(IF(AC176&lt;=12,AC176,AC176-12),IF(OR(AC176&lt;12,AC176=24),"am","pm"),"-",IF(AD176&lt;=12,AD176,AD176-12),IF(OR(AD176&lt;12,AD176=24),"am","pm")),"")</f>
        <v>2pm-6pm</v>
      </c>
      <c r="AO176" s="17" t="str">
        <f>IF(P176&gt;0,CONCATENATE(IF(AE176&lt;=12,AE176,AE176-12),IF(OR(AE176&lt;12,AE176=24),"am","pm"),"-",IF(AF176&lt;=12,AF176,AF176-12),IF(OR(AF176&lt;12,AF176=24),"am","pm")),"")</f>
        <v>2pm-6pm</v>
      </c>
      <c r="AP176" s="17" t="str">
        <f>IF(R176&gt;0,CONCATENATE(IF(AG176&lt;=12,AG176,AG176-12),IF(OR(AG176&lt;12,AG176=24),"am","pm"),"-",IF(AH176&lt;=12,AH176,AH176-12),IF(OR(AH176&lt;12,AH176=24),"am","pm")),"")</f>
        <v>2pm-6pm</v>
      </c>
      <c r="AQ176" s="17" t="str">
        <f>IF(T176&gt;0,CONCATENATE(IF(AI176&lt;=12,AI176,AI176-12),IF(OR(AI176&lt;12,AI176=24),"am","pm"),"-",IF(AJ176&lt;=12,AJ176,AJ176-12),IF(OR(AJ176&lt;12,AJ176=24),"am","pm")),"")</f>
        <v>2pm-6pm</v>
      </c>
      <c r="AR176" s="21" t="s">
        <v>1013</v>
      </c>
      <c r="AV176" s="4" t="s">
        <v>29</v>
      </c>
      <c r="AW176" s="4" t="s">
        <v>29</v>
      </c>
      <c r="AX176" s="16" t="str">
        <f>CONCATENATE("{
    'name': """,B176,""",
    'area': ","""",C176,""",",
"'hours': {
      'sunday-start':","""",H176,"""",", 'sunday-end':","""",I176,"""",", 'monday-start':","""",J176,"""",", 'monday-end':","""",K176,"""",", 'tuesday-start':","""",L176,"""",", 'tuesday-end':","""",M176,""", 'wednesday-start':","""",N176,""", 'wednesday-end':","""",O176,""", 'thursday-start':","""",P176,""", 'thursday-end':","""",Q176,""", 'friday-start':","""",R176,""", 'friday-end':","""",S176,""", 'saturday-start':","""",T176,""", 'saturday-end':","""",U176,"""","},","  'description': ","""",V176,"""",", 'link':","""",AR176,"""",", 'pricing':","""",E176,"""",",   'phone-number': ","""",F176,"""",", 'address': ","""",G176,"""",", 'other-amenities': [","'",AS176,"','",AT176,"','",AU176,"'","]",", 'has-drink':",AV176,", 'has-food':",AW176,"},")</f>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6" s="17" t="str">
        <f>IF(AS176&gt;0,"&lt;img src=@img/outdoor.png@&gt;","")</f>
        <v/>
      </c>
      <c r="AZ176" s="17" t="str">
        <f>IF(AT176&gt;0,"&lt;img src=@img/pets.png@&gt;","")</f>
        <v/>
      </c>
      <c r="BA176" s="17" t="str">
        <f>IF(AU176="hard","&lt;img src=@img/hard.png@&gt;",IF(AU176="medium","&lt;img src=@img/medium.png@&gt;",IF(AU176="easy","&lt;img src=@img/easy.png@&gt;","")))</f>
        <v/>
      </c>
      <c r="BB176" s="17" t="str">
        <f>IF(AV176="true","&lt;img src=@img/drinkicon.png@&gt;","")</f>
        <v>&lt;img src=@img/drinkicon.png@&gt;</v>
      </c>
      <c r="BC176" s="17" t="str">
        <f>IF(AW176="true","&lt;img src=@img/foodicon.png@&gt;","")</f>
        <v>&lt;img src=@img/foodicon.png@&gt;</v>
      </c>
      <c r="BD176" s="17" t="str">
        <f>CONCATENATE(AY176,AZ176,BA176,BB176,BC176,BK176)</f>
        <v>&lt;img src=@img/drinkicon.png@&gt;&lt;img src=@img/foodicon.png@&gt;</v>
      </c>
      <c r="BE176" s="17" t="str">
        <f>CONCATENATE(IF(AS176&gt;0,"outdoor ",""),IF(AT176&gt;0,"pet ",""),IF(AV176="true","drink ",""),IF(AW176="true","food ",""),AU176," ",E176," ",C176,IF(BJ176=TRUE," kid",""))</f>
        <v>drink food  high lowery</v>
      </c>
      <c r="BF176" s="17" t="str">
        <f>IF(C176="highlands","Highlands",IF(C176="Washington","Washington Park",IF(C176="Downtown","Downtown",IF(C176="city","City Park",IF(C176="Uptown","Uptown",IF(C176="capital","Capital Hill",IF(C176="Ballpark","Ballpark",IF(C176="LoDo","LoDo",IF(C176="ranch","Highlands Ranch",IF(C176="five","Five Points",IF(C176="stapleton","Stapleton",IF(C176="Cherry","Cherry Creek",IF(C176="dtc","DTC",IF(C176="Baker","Baker",IF(C176="Lakewood","Lakewood",IF(C176="Westminster","Westminster",IF(C176="lowery","Lowery",IF(C176="meadows","Park Meadows",IF(C176="larimer","Larimer Square",IF(C176="RiNo","RiNo",IF(C176="aurora","Aurora","")))))))))))))))))))))</f>
        <v>Lowery</v>
      </c>
      <c r="BG176" s="17">
        <v>39.719270999999999</v>
      </c>
      <c r="BH176" s="17">
        <v>-104.89708</v>
      </c>
      <c r="BI176" s="17" t="str">
        <f>CONCATENATE("[",BG176,",",BH176,"],")</f>
        <v>[39.719271,-104.89708],</v>
      </c>
      <c r="BJ176" s="17"/>
      <c r="BK176" s="17" t="str">
        <f>IF(BJ176&gt;0,"&lt;img src=@img/kidicon.png@&gt;","")</f>
        <v/>
      </c>
      <c r="BL176" s="17"/>
    </row>
    <row r="177" spans="2:64" ht="18.75" customHeight="1">
      <c r="B177" t="s">
        <v>210</v>
      </c>
      <c r="C177" t="s">
        <v>653</v>
      </c>
      <c r="E177" s="17" t="s">
        <v>1107</v>
      </c>
      <c r="G177" s="17" t="s">
        <v>617</v>
      </c>
      <c r="J177" t="s">
        <v>445</v>
      </c>
      <c r="K177" t="s">
        <v>447</v>
      </c>
      <c r="L177" t="s">
        <v>445</v>
      </c>
      <c r="M177" t="s">
        <v>447</v>
      </c>
      <c r="N177" t="s">
        <v>445</v>
      </c>
      <c r="O177" t="s">
        <v>447</v>
      </c>
      <c r="P177" t="s">
        <v>445</v>
      </c>
      <c r="Q177" t="s">
        <v>447</v>
      </c>
      <c r="R177" t="s">
        <v>445</v>
      </c>
      <c r="S177" t="s">
        <v>447</v>
      </c>
      <c r="V177" s="17" t="s">
        <v>407</v>
      </c>
      <c r="W177" s="17" t="str">
        <f>IF(H177&gt;0,H177/100,"")</f>
        <v/>
      </c>
      <c r="X177" s="17" t="str">
        <f>IF(I177&gt;0,I177/100,"")</f>
        <v/>
      </c>
      <c r="Y177" s="17">
        <f>IF(J177&gt;0,J177/100,"")</f>
        <v>15</v>
      </c>
      <c r="Z177" s="17">
        <f>IF(K177&gt;0,K177/100,"")</f>
        <v>18</v>
      </c>
      <c r="AA177" s="17">
        <f>IF(L177&gt;0,L177/100,"")</f>
        <v>15</v>
      </c>
      <c r="AB177" s="17">
        <f>IF(M177&gt;0,M177/100,"")</f>
        <v>18</v>
      </c>
      <c r="AC177" s="17">
        <f>IF(N177&gt;0,N177/100,"")</f>
        <v>15</v>
      </c>
      <c r="AD177" s="17">
        <f>IF(O177&gt;0,O177/100,"")</f>
        <v>18</v>
      </c>
      <c r="AE177" s="17">
        <f>IF(P177&gt;0,P177/100,"")</f>
        <v>15</v>
      </c>
      <c r="AF177" s="17">
        <f>IF(Q177&gt;0,Q177/100,"")</f>
        <v>18</v>
      </c>
      <c r="AG177" s="17">
        <f>IF(R177&gt;0,R177/100,"")</f>
        <v>15</v>
      </c>
      <c r="AH177" s="17">
        <f>IF(S177&gt;0,S177/100,"")</f>
        <v>18</v>
      </c>
      <c r="AI177" s="17" t="str">
        <f>IF(T177&gt;0,T177/100,"")</f>
        <v/>
      </c>
      <c r="AJ177" s="17" t="str">
        <f>IF(U177&gt;0,U177/100,"")</f>
        <v/>
      </c>
      <c r="AK177" s="17" t="str">
        <f>IF(H177&gt;0,CONCATENATE(IF(W177&lt;=12,W177,W177-12),IF(OR(W177&lt;12,W177=24),"am","pm"),"-",IF(X177&lt;=12,X177,X177-12),IF(OR(X177&lt;12,X177=24),"am","pm")),"")</f>
        <v/>
      </c>
      <c r="AL177" s="17" t="str">
        <f>IF(J177&gt;0,CONCATENATE(IF(Y177&lt;=12,Y177,Y177-12),IF(OR(Y177&lt;12,Y177=24),"am","pm"),"-",IF(Z177&lt;=12,Z177,Z177-12),IF(OR(Z177&lt;12,Z177=24),"am","pm")),"")</f>
        <v>3pm-6pm</v>
      </c>
      <c r="AM177" s="17" t="str">
        <f>IF(L177&gt;0,CONCATENATE(IF(AA177&lt;=12,AA177,AA177-12),IF(OR(AA177&lt;12,AA177=24),"am","pm"),"-",IF(AB177&lt;=12,AB177,AB177-12),IF(OR(AB177&lt;12,AB177=24),"am","pm")),"")</f>
        <v>3pm-6pm</v>
      </c>
      <c r="AN177" s="17" t="str">
        <f>IF(N177&gt;0,CONCATENATE(IF(AC177&lt;=12,AC177,AC177-12),IF(OR(AC177&lt;12,AC177=24),"am","pm"),"-",IF(AD177&lt;=12,AD177,AD177-12),IF(OR(AD177&lt;12,AD177=24),"am","pm")),"")</f>
        <v>3pm-6pm</v>
      </c>
      <c r="AO177" s="17" t="str">
        <f>IF(P177&gt;0,CONCATENATE(IF(AE177&lt;=12,AE177,AE177-12),IF(OR(AE177&lt;12,AE177=24),"am","pm"),"-",IF(AF177&lt;=12,AF177,AF177-12),IF(OR(AF177&lt;12,AF177=24),"am","pm")),"")</f>
        <v>3pm-6pm</v>
      </c>
      <c r="AP177" s="17" t="str">
        <f>IF(R177&gt;0,CONCATENATE(IF(AG177&lt;=12,AG177,AG177-12),IF(OR(AG177&lt;12,AG177=24),"am","pm"),"-",IF(AH177&lt;=12,AH177,AH177-12),IF(OR(AH177&lt;12,AH177=24),"am","pm")),"")</f>
        <v>3pm-6pm</v>
      </c>
      <c r="AQ177" s="17" t="str">
        <f>IF(T177&gt;0,CONCATENATE(IF(AI177&lt;=12,AI177,AI177-12),IF(OR(AI177&lt;12,AI177=24),"am","pm"),"-",IF(AJ177&lt;=12,AJ177,AJ177-12),IF(OR(AJ177&lt;12,AJ177=24),"am","pm")),"")</f>
        <v/>
      </c>
      <c r="AR177" s="18" t="s">
        <v>803</v>
      </c>
      <c r="AV177" t="s">
        <v>29</v>
      </c>
      <c r="AW177" t="s">
        <v>29</v>
      </c>
      <c r="AX177" s="16" t="str">
        <f>CONCATENATE("{
    'name': """,B177,""",
    'area': ","""",C177,""",",
"'hours': {
      'sunday-start':","""",H177,"""",", 'sunday-end':","""",I177,"""",", 'monday-start':","""",J177,"""",", 'monday-end':","""",K177,"""",", 'tuesday-start':","""",L177,"""",", 'tuesday-end':","""",M177,""", 'wednesday-start':","""",N177,""", 'wednesday-end':","""",O177,""", 'thursday-start':","""",P177,""", 'thursday-end':","""",Q177,""", 'friday-start':","""",R177,""", 'friday-end':","""",S177,""", 'saturday-start':","""",T177,""", 'saturday-end':","""",U177,"""","},","  'description': ","""",V177,"""",", 'link':","""",AR177,"""",", 'pricing':","""",E177,"""",",   'phone-number': ","""",F177,"""",", 'address': ","""",G177,"""",", 'other-amenities': [","'",AS177,"','",AT177,"','",AU177,"'","]",", 'has-drink':",AV177,", 'has-food':",AW177,"},")</f>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7" s="17" t="str">
        <f>IF(AS177&gt;0,"&lt;img src=@img/outdoor.png@&gt;","")</f>
        <v/>
      </c>
      <c r="AZ177" s="17" t="str">
        <f>IF(AT177&gt;0,"&lt;img src=@img/pets.png@&gt;","")</f>
        <v/>
      </c>
      <c r="BA177" s="17" t="str">
        <f>IF(AU177="hard","&lt;img src=@img/hard.png@&gt;",IF(AU177="medium","&lt;img src=@img/medium.png@&gt;",IF(AU177="easy","&lt;img src=@img/easy.png@&gt;","")))</f>
        <v/>
      </c>
      <c r="BB177" s="17" t="str">
        <f>IF(AV177="true","&lt;img src=@img/drinkicon.png@&gt;","")</f>
        <v>&lt;img src=@img/drinkicon.png@&gt;</v>
      </c>
      <c r="BC177" s="17" t="str">
        <f>IF(AW177="true","&lt;img src=@img/foodicon.png@&gt;","")</f>
        <v>&lt;img src=@img/foodicon.png@&gt;</v>
      </c>
      <c r="BD177" s="17" t="str">
        <f>CONCATENATE(AY177,AZ177,BA177,BB177,BC177,BK177)</f>
        <v>&lt;img src=@img/drinkicon.png@&gt;&lt;img src=@img/foodicon.png@&gt;</v>
      </c>
      <c r="BE177" s="17" t="str">
        <f>CONCATENATE(IF(AS177&gt;0,"outdoor ",""),IF(AT177&gt;0,"pet ",""),IF(AV177="true","drink ",""),IF(AW177="true","food ",""),AU177," ",E177," ",C177,IF(BJ177=TRUE," kid",""))</f>
        <v>drink food  low Washington</v>
      </c>
      <c r="BF177" s="17" t="str">
        <f>IF(C177="highlands","Highlands",IF(C177="Washington","Washington Park",IF(C177="Downtown","Downtown",IF(C177="city","City Park",IF(C177="Uptown","Uptown",IF(C177="capital","Capital Hill",IF(C177="Ballpark","Ballpark",IF(C177="LoDo","LoDo",IF(C177="ranch","Highlands Ranch",IF(C177="five","Five Points",IF(C177="stapleton","Stapleton",IF(C177="Cherry","Cherry Creek",IF(C177="dtc","DTC",IF(C177="Baker","Baker",IF(C177="Lakewood","Lakewood",IF(C177="Westminster","Westminster",IF(C177="lowery","Lowery",IF(C177="meadows","Park Meadows",IF(C177="larimer","Larimer Square",IF(C177="RiNo","RiNo",IF(C177="aurora","Aurora","")))))))))))))))))))))</f>
        <v>Washington Park</v>
      </c>
      <c r="BG177" s="17">
        <v>39.714562999999998</v>
      </c>
      <c r="BH177" s="17">
        <v>-104.975987</v>
      </c>
      <c r="BI177" s="17" t="str">
        <f>CONCATENATE("[",BG177,",",BH177,"],")</f>
        <v>[39.714563,-104.975987],</v>
      </c>
      <c r="BJ177" s="17"/>
      <c r="BK177" s="17" t="str">
        <f>IF(BJ177&gt;0,"&lt;img src=@img/kidicon.png@&gt;","")</f>
        <v/>
      </c>
      <c r="BL177" s="7"/>
    </row>
    <row r="178" spans="2:64" ht="18.75" customHeight="1">
      <c r="B178" s="6" t="s">
        <v>211</v>
      </c>
      <c r="C178" t="s">
        <v>332</v>
      </c>
      <c r="E178" s="17" t="s">
        <v>1105</v>
      </c>
      <c r="G178" s="17" t="s">
        <v>618</v>
      </c>
      <c r="J178" t="s">
        <v>445</v>
      </c>
      <c r="K178" t="s">
        <v>447</v>
      </c>
      <c r="L178" t="s">
        <v>445</v>
      </c>
      <c r="M178" t="s">
        <v>447</v>
      </c>
      <c r="N178" t="s">
        <v>445</v>
      </c>
      <c r="O178" t="s">
        <v>447</v>
      </c>
      <c r="P178" t="s">
        <v>445</v>
      </c>
      <c r="Q178" t="s">
        <v>447</v>
      </c>
      <c r="R178" t="s">
        <v>445</v>
      </c>
      <c r="S178" t="s">
        <v>447</v>
      </c>
      <c r="V178" s="8" t="s">
        <v>408</v>
      </c>
      <c r="W178" s="17" t="str">
        <f>IF(H178&gt;0,H178/100,"")</f>
        <v/>
      </c>
      <c r="X178" s="17" t="str">
        <f>IF(I178&gt;0,I178/100,"")</f>
        <v/>
      </c>
      <c r="Y178" s="17">
        <f>IF(J178&gt;0,J178/100,"")</f>
        <v>15</v>
      </c>
      <c r="Z178" s="17">
        <f>IF(K178&gt;0,K178/100,"")</f>
        <v>18</v>
      </c>
      <c r="AA178" s="17">
        <f>IF(L178&gt;0,L178/100,"")</f>
        <v>15</v>
      </c>
      <c r="AB178" s="17">
        <f>IF(M178&gt;0,M178/100,"")</f>
        <v>18</v>
      </c>
      <c r="AC178" s="17">
        <f>IF(N178&gt;0,N178/100,"")</f>
        <v>15</v>
      </c>
      <c r="AD178" s="17">
        <f>IF(O178&gt;0,O178/100,"")</f>
        <v>18</v>
      </c>
      <c r="AE178" s="17">
        <f>IF(P178&gt;0,P178/100,"")</f>
        <v>15</v>
      </c>
      <c r="AF178" s="17">
        <f>IF(Q178&gt;0,Q178/100,"")</f>
        <v>18</v>
      </c>
      <c r="AG178" s="17">
        <f>IF(R178&gt;0,R178/100,"")</f>
        <v>15</v>
      </c>
      <c r="AH178" s="17">
        <f>IF(S178&gt;0,S178/100,"")</f>
        <v>18</v>
      </c>
      <c r="AI178" s="17" t="str">
        <f>IF(T178&gt;0,T178/100,"")</f>
        <v/>
      </c>
      <c r="AJ178" s="17" t="str">
        <f>IF(U178&gt;0,U178/100,"")</f>
        <v/>
      </c>
      <c r="AK178" s="17" t="str">
        <f>IF(H178&gt;0,CONCATENATE(IF(W178&lt;=12,W178,W178-12),IF(OR(W178&lt;12,W178=24),"am","pm"),"-",IF(X178&lt;=12,X178,X178-12),IF(OR(X178&lt;12,X178=24),"am","pm")),"")</f>
        <v/>
      </c>
      <c r="AL178" s="17" t="str">
        <f>IF(J178&gt;0,CONCATENATE(IF(Y178&lt;=12,Y178,Y178-12),IF(OR(Y178&lt;12,Y178=24),"am","pm"),"-",IF(Z178&lt;=12,Z178,Z178-12),IF(OR(Z178&lt;12,Z178=24),"am","pm")),"")</f>
        <v>3pm-6pm</v>
      </c>
      <c r="AM178" s="17" t="str">
        <f>IF(L178&gt;0,CONCATENATE(IF(AA178&lt;=12,AA178,AA178-12),IF(OR(AA178&lt;12,AA178=24),"am","pm"),"-",IF(AB178&lt;=12,AB178,AB178-12),IF(OR(AB178&lt;12,AB178=24),"am","pm")),"")</f>
        <v>3pm-6pm</v>
      </c>
      <c r="AN178" s="17" t="str">
        <f>IF(N178&gt;0,CONCATENATE(IF(AC178&lt;=12,AC178,AC178-12),IF(OR(AC178&lt;12,AC178=24),"am","pm"),"-",IF(AD178&lt;=12,AD178,AD178-12),IF(OR(AD178&lt;12,AD178=24),"am","pm")),"")</f>
        <v>3pm-6pm</v>
      </c>
      <c r="AO178" s="17" t="str">
        <f>IF(P178&gt;0,CONCATENATE(IF(AE178&lt;=12,AE178,AE178-12),IF(OR(AE178&lt;12,AE178=24),"am","pm"),"-",IF(AF178&lt;=12,AF178,AF178-12),IF(OR(AF178&lt;12,AF178=24),"am","pm")),"")</f>
        <v>3pm-6pm</v>
      </c>
      <c r="AP178" s="17" t="str">
        <f>IF(R178&gt;0,CONCATENATE(IF(AG178&lt;=12,AG178,AG178-12),IF(OR(AG178&lt;12,AG178=24),"am","pm"),"-",IF(AH178&lt;=12,AH178,AH178-12),IF(OR(AH178&lt;12,AH178=24),"am","pm")),"")</f>
        <v>3pm-6pm</v>
      </c>
      <c r="AQ178" s="17" t="str">
        <f>IF(T178&gt;0,CONCATENATE(IF(AI178&lt;=12,AI178,AI178-12),IF(OR(AI178&lt;12,AI178=24),"am","pm"),"-",IF(AJ178&lt;=12,AJ178,AJ178-12),IF(OR(AJ178&lt;12,AJ178=24),"am","pm")),"")</f>
        <v/>
      </c>
      <c r="AR178" t="s">
        <v>804</v>
      </c>
      <c r="AV178" s="4" t="s">
        <v>29</v>
      </c>
      <c r="AW178" s="4" t="s">
        <v>29</v>
      </c>
      <c r="AX178" s="16" t="str">
        <f>CONCATENATE("{
    'name': """,B178,""",
    'area': ","""",C178,""",",
"'hours': {
      'sunday-start':","""",H178,"""",", 'sunday-end':","""",I178,"""",", 'monday-start':","""",J178,"""",", 'monday-end':","""",K178,"""",", 'tuesday-start':","""",L178,"""",", 'tuesday-end':","""",M178,""", 'wednesday-start':","""",N178,""", 'wednesday-end':","""",O178,""", 'thursday-start':","""",P178,""", 'thursday-end':","""",Q178,""", 'friday-start':","""",R178,""", 'friday-end':","""",S178,""", 'saturday-start':","""",T178,""", 'saturday-end':","""",U178,"""","},","  'description': ","""",V178,"""",", 'link':","""",AR178,"""",", 'pricing':","""",E178,"""",",   'phone-number': ","""",F178,"""",", 'address': ","""",G178,"""",", 'other-amenities': [","'",AS178,"','",AT178,"','",AU178,"'","]",", 'has-drink':",AV178,", 'has-food':",AW178,"},")</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8" s="17" t="str">
        <f>IF(AS178&gt;0,"&lt;img src=@img/outdoor.png@&gt;","")</f>
        <v/>
      </c>
      <c r="AZ178" s="17" t="str">
        <f>IF(AT178&gt;0,"&lt;img src=@img/pets.png@&gt;","")</f>
        <v/>
      </c>
      <c r="BA178" s="17" t="str">
        <f>IF(AU178="hard","&lt;img src=@img/hard.png@&gt;",IF(AU178="medium","&lt;img src=@img/medium.png@&gt;",IF(AU178="easy","&lt;img src=@img/easy.png@&gt;","")))</f>
        <v/>
      </c>
      <c r="BB178" s="17" t="str">
        <f>IF(AV178="true","&lt;img src=@img/drinkicon.png@&gt;","")</f>
        <v>&lt;img src=@img/drinkicon.png@&gt;</v>
      </c>
      <c r="BC178" s="17" t="str">
        <f>IF(AW178="true","&lt;img src=@img/foodicon.png@&gt;","")</f>
        <v>&lt;img src=@img/foodicon.png@&gt;</v>
      </c>
      <c r="BD178" s="17" t="str">
        <f>CONCATENATE(AY178,AZ178,BA178,BB178,BC178,BK178)</f>
        <v>&lt;img src=@img/drinkicon.png@&gt;&lt;img src=@img/foodicon.png@&gt;</v>
      </c>
      <c r="BE178" s="17" t="str">
        <f>CONCATENATE(IF(AS178&gt;0,"outdoor ",""),IF(AT178&gt;0,"pet ",""),IF(AV178="true","drink ",""),IF(AW178="true","food ",""),AU178," ",E178," ",C178,IF(BJ178=TRUE," kid",""))</f>
        <v>drink food  med Lakewood</v>
      </c>
      <c r="BF178" s="17" t="str">
        <f>IF(C178="highlands","Highlands",IF(C178="Washington","Washington Park",IF(C178="Downtown","Downtown",IF(C178="city","City Park",IF(C178="Uptown","Uptown",IF(C178="capital","Capital Hill",IF(C178="Ballpark","Ballpark",IF(C178="LoDo","LoDo",IF(C178="ranch","Highlands Ranch",IF(C178="five","Five Points",IF(C178="stapleton","Stapleton",IF(C178="Cherry","Cherry Creek",IF(C178="dtc","DTC",IF(C178="Baker","Baker",IF(C178="Lakewood","Lakewood",IF(C178="Westminster","Westminster",IF(C178="lowery","Lowery",IF(C178="meadows","Park Meadows",IF(C178="larimer","Larimer Square",IF(C178="RiNo","RiNo",IF(C178="aurora","Aurora","")))))))))))))))))))))</f>
        <v>Lakewood</v>
      </c>
      <c r="BG178" s="17">
        <v>39.650627</v>
      </c>
      <c r="BH178" s="17">
        <v>-105.08063</v>
      </c>
      <c r="BI178" s="17" t="str">
        <f>CONCATENATE("[",BG178,",",BH178,"],")</f>
        <v>[39.650627,-105.08063],</v>
      </c>
      <c r="BJ178" s="17"/>
      <c r="BK178" s="17" t="str">
        <f>IF(BJ178&gt;0,"&lt;img src=@img/kidicon.png@&gt;","")</f>
        <v/>
      </c>
      <c r="BL178" s="7"/>
    </row>
    <row r="179" spans="2:64" ht="18.75" customHeight="1">
      <c r="B179" t="s">
        <v>212</v>
      </c>
      <c r="C179" t="s">
        <v>857</v>
      </c>
      <c r="E179" s="17" t="s">
        <v>1105</v>
      </c>
      <c r="G179" s="17" t="s">
        <v>619</v>
      </c>
      <c r="J179" t="s">
        <v>445</v>
      </c>
      <c r="K179" t="s">
        <v>447</v>
      </c>
      <c r="L179" t="s">
        <v>445</v>
      </c>
      <c r="M179" t="s">
        <v>447</v>
      </c>
      <c r="N179" t="s">
        <v>445</v>
      </c>
      <c r="O179" t="s">
        <v>447</v>
      </c>
      <c r="P179" t="s">
        <v>445</v>
      </c>
      <c r="Q179" t="s">
        <v>447</v>
      </c>
      <c r="R179" t="s">
        <v>445</v>
      </c>
      <c r="S179" t="s">
        <v>447</v>
      </c>
      <c r="V179" s="17" t="s">
        <v>408</v>
      </c>
      <c r="W179" s="17" t="str">
        <f>IF(H179&gt;0,H179/100,"")</f>
        <v/>
      </c>
      <c r="X179" s="17" t="str">
        <f>IF(I179&gt;0,I179/100,"")</f>
        <v/>
      </c>
      <c r="Y179" s="17">
        <f>IF(J179&gt;0,J179/100,"")</f>
        <v>15</v>
      </c>
      <c r="Z179" s="17">
        <f>IF(K179&gt;0,K179/100,"")</f>
        <v>18</v>
      </c>
      <c r="AA179" s="17">
        <f>IF(L179&gt;0,L179/100,"")</f>
        <v>15</v>
      </c>
      <c r="AB179" s="17">
        <f>IF(M179&gt;0,M179/100,"")</f>
        <v>18</v>
      </c>
      <c r="AC179" s="17">
        <f>IF(N179&gt;0,N179/100,"")</f>
        <v>15</v>
      </c>
      <c r="AD179" s="17">
        <f>IF(O179&gt;0,O179/100,"")</f>
        <v>18</v>
      </c>
      <c r="AE179" s="17">
        <f>IF(P179&gt;0,P179/100,"")</f>
        <v>15</v>
      </c>
      <c r="AF179" s="17">
        <f>IF(Q179&gt;0,Q179/100,"")</f>
        <v>18</v>
      </c>
      <c r="AG179" s="17">
        <f>IF(R179&gt;0,R179/100,"")</f>
        <v>15</v>
      </c>
      <c r="AH179" s="17">
        <f>IF(S179&gt;0,S179/100,"")</f>
        <v>18</v>
      </c>
      <c r="AI179" s="17" t="str">
        <f>IF(T179&gt;0,T179/100,"")</f>
        <v/>
      </c>
      <c r="AJ179" s="17" t="str">
        <f>IF(U179&gt;0,U179/100,"")</f>
        <v/>
      </c>
      <c r="AK179" s="17" t="str">
        <f>IF(H179&gt;0,CONCATENATE(IF(W179&lt;=12,W179,W179-12),IF(OR(W179&lt;12,W179=24),"am","pm"),"-",IF(X179&lt;=12,X179,X179-12),IF(OR(X179&lt;12,X179=24),"am","pm")),"")</f>
        <v/>
      </c>
      <c r="AL179" s="17" t="str">
        <f>IF(J179&gt;0,CONCATENATE(IF(Y179&lt;=12,Y179,Y179-12),IF(OR(Y179&lt;12,Y179=24),"am","pm"),"-",IF(Z179&lt;=12,Z179,Z179-12),IF(OR(Z179&lt;12,Z179=24),"am","pm")),"")</f>
        <v>3pm-6pm</v>
      </c>
      <c r="AM179" s="17" t="str">
        <f>IF(L179&gt;0,CONCATENATE(IF(AA179&lt;=12,AA179,AA179-12),IF(OR(AA179&lt;12,AA179=24),"am","pm"),"-",IF(AB179&lt;=12,AB179,AB179-12),IF(OR(AB179&lt;12,AB179=24),"am","pm")),"")</f>
        <v>3pm-6pm</v>
      </c>
      <c r="AN179" s="17" t="str">
        <f>IF(N179&gt;0,CONCATENATE(IF(AC179&lt;=12,AC179,AC179-12),IF(OR(AC179&lt;12,AC179=24),"am","pm"),"-",IF(AD179&lt;=12,AD179,AD179-12),IF(OR(AD179&lt;12,AD179=24),"am","pm")),"")</f>
        <v>3pm-6pm</v>
      </c>
      <c r="AO179" s="17" t="str">
        <f>IF(P179&gt;0,CONCATENATE(IF(AE179&lt;=12,AE179,AE179-12),IF(OR(AE179&lt;12,AE179=24),"am","pm"),"-",IF(AF179&lt;=12,AF179,AF179-12),IF(OR(AF179&lt;12,AF179=24),"am","pm")),"")</f>
        <v>3pm-6pm</v>
      </c>
      <c r="AP179" s="17" t="str">
        <f>IF(R179&gt;0,CONCATENATE(IF(AG179&lt;=12,AG179,AG179-12),IF(OR(AG179&lt;12,AG179=24),"am","pm"),"-",IF(AH179&lt;=12,AH179,AH179-12),IF(OR(AH179&lt;12,AH179=24),"am","pm")),"")</f>
        <v>3pm-6pm</v>
      </c>
      <c r="AQ179" s="17" t="str">
        <f>IF(T179&gt;0,CONCATENATE(IF(AI179&lt;=12,AI179,AI179-12),IF(OR(AI179&lt;12,AI179=24),"am","pm"),"-",IF(AJ179&lt;=12,AJ179,AJ179-12),IF(OR(AJ179&lt;12,AJ179=24),"am","pm")),"")</f>
        <v/>
      </c>
      <c r="AR179" s="18" t="s">
        <v>805</v>
      </c>
      <c r="AV179" s="17" t="s">
        <v>29</v>
      </c>
      <c r="AW179" s="17" t="s">
        <v>29</v>
      </c>
      <c r="AX179" s="16" t="str">
        <f>CONCATENATE("{
    'name': """,B179,""",
    'area': ","""",C179,""",",
"'hours': {
      'sunday-start':","""",H179,"""",", 'sunday-end':","""",I179,"""",", 'monday-start':","""",J179,"""",", 'monday-end':","""",K179,"""",", 'tuesday-start':","""",L179,"""",", 'tuesday-end':","""",M179,""", 'wednesday-start':","""",N179,""", 'wednesday-end':","""",O179,""", 'thursday-start':","""",P179,""", 'thursday-end':","""",Q179,""", 'friday-start':","""",R179,""", 'friday-end':","""",S179,""", 'saturday-start':","""",T179,""", 'saturday-end':","""",U179,"""","},","  'description': ","""",V179,"""",", 'link':","""",AR179,"""",", 'pricing':","""",E179,"""",",   'phone-number': ","""",F179,"""",", 'address': ","""",G179,"""",", 'other-amenities': [","'",AS179,"','",AT179,"','",AU179,"'","]",", 'has-drink':",AV179,", 'has-food':",AW179,"},")</f>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79" s="17" t="str">
        <f>IF(AS179&gt;0,"&lt;img src=@img/outdoor.png@&gt;","")</f>
        <v/>
      </c>
      <c r="AZ179" s="17" t="str">
        <f>IF(AT179&gt;0,"&lt;img src=@img/pets.png@&gt;","")</f>
        <v/>
      </c>
      <c r="BA179" s="17" t="str">
        <f>IF(AU179="hard","&lt;img src=@img/hard.png@&gt;",IF(AU179="medium","&lt;img src=@img/medium.png@&gt;",IF(AU179="easy","&lt;img src=@img/easy.png@&gt;","")))</f>
        <v/>
      </c>
      <c r="BB179" s="17" t="str">
        <f>IF(AV179="true","&lt;img src=@img/drinkicon.png@&gt;","")</f>
        <v>&lt;img src=@img/drinkicon.png@&gt;</v>
      </c>
      <c r="BC179" s="17" t="str">
        <f>IF(AW179="true","&lt;img src=@img/foodicon.png@&gt;","")</f>
        <v>&lt;img src=@img/foodicon.png@&gt;</v>
      </c>
      <c r="BD179" s="17" t="str">
        <f>CONCATENATE(AY179,AZ179,BA179,BB179,BC179,BK179)</f>
        <v>&lt;img src=@img/drinkicon.png@&gt;&lt;img src=@img/foodicon.png@&gt;</v>
      </c>
      <c r="BE179" s="17" t="str">
        <f>CONCATENATE(IF(AS179&gt;0,"outdoor ",""),IF(AT179&gt;0,"pet ",""),IF(AV179="true","drink ",""),IF(AW179="true","food ",""),AU179," ",E179," ",C179,IF(BJ179=TRUE," kid",""))</f>
        <v>drink food  med ranch</v>
      </c>
      <c r="BF179" s="17" t="str">
        <f>IF(C179="highlands","Highlands",IF(C179="Washington","Washington Park",IF(C179="Downtown","Downtown",IF(C179="city","City Park",IF(C179="Uptown","Uptown",IF(C179="capital","Capital Hill",IF(C179="Ballpark","Ballpark",IF(C179="LoDo","LoDo",IF(C179="ranch","Highlands Ranch",IF(C179="five","Five Points",IF(C179="stapleton","Stapleton",IF(C179="Cherry","Cherry Creek",IF(C179="dtc","DTC",IF(C179="Baker","Baker",IF(C179="Lakewood","Lakewood",IF(C179="Westminster","Westminster",IF(C179="lowery","Lowery",IF(C179="meadows","Park Meadows",IF(C179="larimer","Larimer Square",IF(C179="RiNo","RiNo",IF(C179="aurora","Aurora","")))))))))))))))))))))</f>
        <v>Highlands Ranch</v>
      </c>
      <c r="BG179" s="17">
        <v>39.571725999999998</v>
      </c>
      <c r="BH179" s="17">
        <v>-104.989041</v>
      </c>
      <c r="BI179" s="17" t="str">
        <f>CONCATENATE("[",BG179,",",BH179,"],")</f>
        <v>[39.571726,-104.989041],</v>
      </c>
      <c r="BJ179" s="17"/>
      <c r="BK179" s="17" t="str">
        <f>IF(BJ179&gt;0,"&lt;img src=@img/kidicon.png@&gt;","")</f>
        <v/>
      </c>
      <c r="BL179" s="7"/>
    </row>
    <row r="180" spans="2:64" ht="18.75" customHeight="1">
      <c r="B180" t="s">
        <v>213</v>
      </c>
      <c r="C180" t="s">
        <v>332</v>
      </c>
      <c r="E180" s="17" t="s">
        <v>1105</v>
      </c>
      <c r="G180" s="17" t="s">
        <v>620</v>
      </c>
      <c r="J180" t="s">
        <v>452</v>
      </c>
      <c r="K180" t="s">
        <v>447</v>
      </c>
      <c r="L180" t="s">
        <v>452</v>
      </c>
      <c r="M180" t="s">
        <v>447</v>
      </c>
      <c r="N180" t="s">
        <v>452</v>
      </c>
      <c r="O180" t="s">
        <v>447</v>
      </c>
      <c r="P180" t="s">
        <v>452</v>
      </c>
      <c r="Q180" t="s">
        <v>447</v>
      </c>
      <c r="R180" t="s">
        <v>452</v>
      </c>
      <c r="S180" t="s">
        <v>447</v>
      </c>
      <c r="V180" s="8" t="s">
        <v>408</v>
      </c>
      <c r="W180" s="17" t="str">
        <f>IF(H180&gt;0,H180/100,"")</f>
        <v/>
      </c>
      <c r="X180" s="17" t="str">
        <f>IF(I180&gt;0,I180/100,"")</f>
        <v/>
      </c>
      <c r="Y180" s="17">
        <f>IF(J180&gt;0,J180/100,"")</f>
        <v>16</v>
      </c>
      <c r="Z180" s="17">
        <f>IF(K180&gt;0,K180/100,"")</f>
        <v>18</v>
      </c>
      <c r="AA180" s="17">
        <f>IF(L180&gt;0,L180/100,"")</f>
        <v>16</v>
      </c>
      <c r="AB180" s="17">
        <f>IF(M180&gt;0,M180/100,"")</f>
        <v>18</v>
      </c>
      <c r="AC180" s="17">
        <f>IF(N180&gt;0,N180/100,"")</f>
        <v>16</v>
      </c>
      <c r="AD180" s="17">
        <f>IF(O180&gt;0,O180/100,"")</f>
        <v>18</v>
      </c>
      <c r="AE180" s="17">
        <f>IF(P180&gt;0,P180/100,"")</f>
        <v>16</v>
      </c>
      <c r="AF180" s="17">
        <f>IF(Q180&gt;0,Q180/100,"")</f>
        <v>18</v>
      </c>
      <c r="AG180" s="17">
        <f>IF(R180&gt;0,R180/100,"")</f>
        <v>16</v>
      </c>
      <c r="AH180" s="17">
        <f>IF(S180&gt;0,S180/100,"")</f>
        <v>18</v>
      </c>
      <c r="AI180" s="17" t="str">
        <f>IF(T180&gt;0,T180/100,"")</f>
        <v/>
      </c>
      <c r="AJ180" s="17" t="str">
        <f>IF(U180&gt;0,U180/100,"")</f>
        <v/>
      </c>
      <c r="AK180" s="17" t="str">
        <f>IF(H180&gt;0,CONCATENATE(IF(W180&lt;=12,W180,W180-12),IF(OR(W180&lt;12,W180=24),"am","pm"),"-",IF(X180&lt;=12,X180,X180-12),IF(OR(X180&lt;12,X180=24),"am","pm")),"")</f>
        <v/>
      </c>
      <c r="AL180" s="17" t="str">
        <f>IF(J180&gt;0,CONCATENATE(IF(Y180&lt;=12,Y180,Y180-12),IF(OR(Y180&lt;12,Y180=24),"am","pm"),"-",IF(Z180&lt;=12,Z180,Z180-12),IF(OR(Z180&lt;12,Z180=24),"am","pm")),"")</f>
        <v>4pm-6pm</v>
      </c>
      <c r="AM180" s="17" t="str">
        <f>IF(L180&gt;0,CONCATENATE(IF(AA180&lt;=12,AA180,AA180-12),IF(OR(AA180&lt;12,AA180=24),"am","pm"),"-",IF(AB180&lt;=12,AB180,AB180-12),IF(OR(AB180&lt;12,AB180=24),"am","pm")),"")</f>
        <v>4pm-6pm</v>
      </c>
      <c r="AN180" s="17" t="str">
        <f>IF(N180&gt;0,CONCATENATE(IF(AC180&lt;=12,AC180,AC180-12),IF(OR(AC180&lt;12,AC180=24),"am","pm"),"-",IF(AD180&lt;=12,AD180,AD180-12),IF(OR(AD180&lt;12,AD180=24),"am","pm")),"")</f>
        <v>4pm-6pm</v>
      </c>
      <c r="AO180" s="17" t="str">
        <f>IF(P180&gt;0,CONCATENATE(IF(AE180&lt;=12,AE180,AE180-12),IF(OR(AE180&lt;12,AE180=24),"am","pm"),"-",IF(AF180&lt;=12,AF180,AF180-12),IF(OR(AF180&lt;12,AF180=24),"am","pm")),"")</f>
        <v>4pm-6pm</v>
      </c>
      <c r="AP180" s="17" t="str">
        <f>IF(R180&gt;0,CONCATENATE(IF(AG180&lt;=12,AG180,AG180-12),IF(OR(AG180&lt;12,AG180=24),"am","pm"),"-",IF(AH180&lt;=12,AH180,AH180-12),IF(OR(AH180&lt;12,AH180=24),"am","pm")),"")</f>
        <v>4pm-6pm</v>
      </c>
      <c r="AQ180" s="17" t="str">
        <f>IF(T180&gt;0,CONCATENATE(IF(AI180&lt;=12,AI180,AI180-12),IF(OR(AI180&lt;12,AI180=24),"am","pm"),"-",IF(AJ180&lt;=12,AJ180,AJ180-12),IF(OR(AJ180&lt;12,AJ180=24),"am","pm")),"")</f>
        <v/>
      </c>
      <c r="AR180" t="s">
        <v>806</v>
      </c>
      <c r="AV180" s="17" t="s">
        <v>29</v>
      </c>
      <c r="AW180" s="17" t="s">
        <v>29</v>
      </c>
      <c r="AX180" s="16" t="str">
        <f>CONCATENATE("{
    'name': """,B180,""",
    'area': ","""",C180,""",",
"'hours': {
      'sunday-start':","""",H180,"""",", 'sunday-end':","""",I180,"""",", 'monday-start':","""",J180,"""",", 'monday-end':","""",K180,"""",", 'tuesday-start':","""",L180,"""",", 'tuesday-end':","""",M180,""", 'wednesday-start':","""",N180,""", 'wednesday-end':","""",O180,""", 'thursday-start':","""",P180,""", 'thursday-end':","""",Q180,""", 'friday-start':","""",R180,""", 'friday-end':","""",S180,""", 'saturday-start':","""",T180,""", 'saturday-end':","""",U180,"""","},","  'description': ","""",V180,"""",", 'link':","""",AR180,"""",", 'pricing':","""",E180,"""",",   'phone-number': ","""",F180,"""",", 'address': ","""",G180,"""",", 'other-amenities': [","'",AS180,"','",AT180,"','",AU180,"'","]",", 'has-drink':",AV180,", 'has-food':",AW180,"},")</f>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80" s="17" t="str">
        <f>IF(AS180&gt;0,"&lt;img src=@img/outdoor.png@&gt;","")</f>
        <v/>
      </c>
      <c r="AZ180" s="17" t="str">
        <f>IF(AT180&gt;0,"&lt;img src=@img/pets.png@&gt;","")</f>
        <v/>
      </c>
      <c r="BA180" s="17" t="str">
        <f>IF(AU180="hard","&lt;img src=@img/hard.png@&gt;",IF(AU180="medium","&lt;img src=@img/medium.png@&gt;",IF(AU180="easy","&lt;img src=@img/easy.png@&gt;","")))</f>
        <v/>
      </c>
      <c r="BB180" s="17" t="str">
        <f>IF(AV180="true","&lt;img src=@img/drinkicon.png@&gt;","")</f>
        <v>&lt;img src=@img/drinkicon.png@&gt;</v>
      </c>
      <c r="BC180" s="17" t="str">
        <f>IF(AW180="true","&lt;img src=@img/foodicon.png@&gt;","")</f>
        <v>&lt;img src=@img/foodicon.png@&gt;</v>
      </c>
      <c r="BD180" s="17" t="str">
        <f>CONCATENATE(AY180,AZ180,BA180,BB180,BC180,BK180)</f>
        <v>&lt;img src=@img/drinkicon.png@&gt;&lt;img src=@img/foodicon.png@&gt;</v>
      </c>
      <c r="BE180" s="17" t="str">
        <f>CONCATENATE(IF(AS180&gt;0,"outdoor ",""),IF(AT180&gt;0,"pet ",""),IF(AV180="true","drink ",""),IF(AW180="true","food ",""),AU180," ",E180," ",C180,IF(BJ180=TRUE," kid",""))</f>
        <v>drink food  med Lakewood</v>
      </c>
      <c r="BF180" s="17" t="str">
        <f>IF(C180="highlands","Highlands",IF(C180="Washington","Washington Park",IF(C180="Downtown","Downtown",IF(C180="city","City Park",IF(C180="Uptown","Uptown",IF(C180="capital","Capital Hill",IF(C180="Ballpark","Ballpark",IF(C180="LoDo","LoDo",IF(C180="ranch","Highlands Ranch",IF(C180="five","Five Points",IF(C180="stapleton","Stapleton",IF(C180="Cherry","Cherry Creek",IF(C180="dtc","DTC",IF(C180="Baker","Baker",IF(C180="Lakewood","Lakewood",IF(C180="Westminster","Westminster",IF(C180="lowery","Lowery",IF(C180="meadows","Park Meadows",IF(C180="larimer","Larimer Square",IF(C180="RiNo","RiNo",IF(C180="aurora","Aurora","")))))))))))))))))))))</f>
        <v>Lakewood</v>
      </c>
      <c r="BG180" s="17">
        <v>39.717309999999998</v>
      </c>
      <c r="BH180" s="17">
        <v>-105.133662</v>
      </c>
      <c r="BI180" s="17" t="str">
        <f>CONCATENATE("[",BG180,",",BH180,"],")</f>
        <v>[39.71731,-105.133662],</v>
      </c>
      <c r="BJ180" s="17"/>
      <c r="BK180" s="17" t="str">
        <f>IF(BJ180&gt;0,"&lt;img src=@img/kidicon.png@&gt;","")</f>
        <v/>
      </c>
      <c r="BL180" s="7"/>
    </row>
    <row r="181" spans="2:64" ht="18.75" customHeight="1">
      <c r="B181" t="s">
        <v>214</v>
      </c>
      <c r="C181" t="s">
        <v>326</v>
      </c>
      <c r="E181" s="17" t="s">
        <v>1105</v>
      </c>
      <c r="G181" s="17" t="s">
        <v>621</v>
      </c>
      <c r="J181" t="s">
        <v>455</v>
      </c>
      <c r="K181" t="s">
        <v>447</v>
      </c>
      <c r="L181" t="s">
        <v>455</v>
      </c>
      <c r="M181" t="s">
        <v>447</v>
      </c>
      <c r="N181" t="s">
        <v>455</v>
      </c>
      <c r="O181" t="s">
        <v>447</v>
      </c>
      <c r="P181" t="s">
        <v>455</v>
      </c>
      <c r="Q181" t="s">
        <v>447</v>
      </c>
      <c r="R181" t="s">
        <v>455</v>
      </c>
      <c r="S181" t="s">
        <v>447</v>
      </c>
      <c r="V181" s="8" t="s">
        <v>409</v>
      </c>
      <c r="W181" s="17" t="str">
        <f>IF(H181&gt;0,H181/100,"")</f>
        <v/>
      </c>
      <c r="X181" s="17" t="str">
        <f>IF(I181&gt;0,I181/100,"")</f>
        <v/>
      </c>
      <c r="Y181" s="17">
        <f>IF(J181&gt;0,J181/100,"")</f>
        <v>14</v>
      </c>
      <c r="Z181" s="17">
        <f>IF(K181&gt;0,K181/100,"")</f>
        <v>18</v>
      </c>
      <c r="AA181" s="17">
        <f>IF(L181&gt;0,L181/100,"")</f>
        <v>14</v>
      </c>
      <c r="AB181" s="17">
        <f>IF(M181&gt;0,M181/100,"")</f>
        <v>18</v>
      </c>
      <c r="AC181" s="17">
        <f>IF(N181&gt;0,N181/100,"")</f>
        <v>14</v>
      </c>
      <c r="AD181" s="17">
        <f>IF(O181&gt;0,O181/100,"")</f>
        <v>18</v>
      </c>
      <c r="AE181" s="17">
        <f>IF(P181&gt;0,P181/100,"")</f>
        <v>14</v>
      </c>
      <c r="AF181" s="17">
        <f>IF(Q181&gt;0,Q181/100,"")</f>
        <v>18</v>
      </c>
      <c r="AG181" s="17">
        <f>IF(R181&gt;0,R181/100,"")</f>
        <v>14</v>
      </c>
      <c r="AH181" s="17">
        <f>IF(S181&gt;0,S181/100,"")</f>
        <v>18</v>
      </c>
      <c r="AI181" s="17" t="str">
        <f>IF(T181&gt;0,T181/100,"")</f>
        <v/>
      </c>
      <c r="AJ181" s="17" t="str">
        <f>IF(U181&gt;0,U181/100,"")</f>
        <v/>
      </c>
      <c r="AK181" s="17" t="str">
        <f>IF(H181&gt;0,CONCATENATE(IF(W181&lt;=12,W181,W181-12),IF(OR(W181&lt;12,W181=24),"am","pm"),"-",IF(X181&lt;=12,X181,X181-12),IF(OR(X181&lt;12,X181=24),"am","pm")),"")</f>
        <v/>
      </c>
      <c r="AL181" s="17" t="str">
        <f>IF(J181&gt;0,CONCATENATE(IF(Y181&lt;=12,Y181,Y181-12),IF(OR(Y181&lt;12,Y181=24),"am","pm"),"-",IF(Z181&lt;=12,Z181,Z181-12),IF(OR(Z181&lt;12,Z181=24),"am","pm")),"")</f>
        <v>2pm-6pm</v>
      </c>
      <c r="AM181" s="17" t="str">
        <f>IF(L181&gt;0,CONCATENATE(IF(AA181&lt;=12,AA181,AA181-12),IF(OR(AA181&lt;12,AA181=24),"am","pm"),"-",IF(AB181&lt;=12,AB181,AB181-12),IF(OR(AB181&lt;12,AB181=24),"am","pm")),"")</f>
        <v>2pm-6pm</v>
      </c>
      <c r="AN181" s="17" t="str">
        <f>IF(N181&gt;0,CONCATENATE(IF(AC181&lt;=12,AC181,AC181-12),IF(OR(AC181&lt;12,AC181=24),"am","pm"),"-",IF(AD181&lt;=12,AD181,AD181-12),IF(OR(AD181&lt;12,AD181=24),"am","pm")),"")</f>
        <v>2pm-6pm</v>
      </c>
      <c r="AO181" s="17" t="str">
        <f>IF(P181&gt;0,CONCATENATE(IF(AE181&lt;=12,AE181,AE181-12),IF(OR(AE181&lt;12,AE181=24),"am","pm"),"-",IF(AF181&lt;=12,AF181,AF181-12),IF(OR(AF181&lt;12,AF181=24),"am","pm")),"")</f>
        <v>2pm-6pm</v>
      </c>
      <c r="AP181" s="17" t="str">
        <f>IF(R181&gt;0,CONCATENATE(IF(AG181&lt;=12,AG181,AG181-12),IF(OR(AG181&lt;12,AG181=24),"am","pm"),"-",IF(AH181&lt;=12,AH181,AH181-12),IF(OR(AH181&lt;12,AH181=24),"am","pm")),"")</f>
        <v>2pm-6pm</v>
      </c>
      <c r="AQ181" s="17" t="str">
        <f>IF(T181&gt;0,CONCATENATE(IF(AI181&lt;=12,AI181,AI181-12),IF(OR(AI181&lt;12,AI181=24),"am","pm"),"-",IF(AJ181&lt;=12,AJ181,AJ181-12),IF(OR(AJ181&lt;12,AJ181=24),"am","pm")),"")</f>
        <v/>
      </c>
      <c r="AR181" s="17" t="s">
        <v>807</v>
      </c>
      <c r="AV181" s="17" t="s">
        <v>29</v>
      </c>
      <c r="AW181" s="17" t="s">
        <v>29</v>
      </c>
      <c r="AX181" s="16" t="str">
        <f>CONCATENATE("{
    'name': """,B181,""",
    'area': ","""",C181,""",",
"'hours': {
      'sunday-start':","""",H181,"""",", 'sunday-end':","""",I181,"""",", 'monday-start':","""",J181,"""",", 'monday-end':","""",K181,"""",", 'tuesday-start':","""",L181,"""",", 'tuesday-end':","""",M181,""", 'wednesday-start':","""",N181,""", 'wednesday-end':","""",O181,""", 'thursday-start':","""",P181,""", 'thursday-end':","""",Q181,""", 'friday-start':","""",R181,""", 'friday-end':","""",S181,""", 'saturday-start':","""",T181,""", 'saturday-end':","""",U181,"""","},","  'description': ","""",V181,"""",", 'link':","""",AR181,"""",", 'pricing':","""",E181,"""",",   'phone-number': ","""",F181,"""",", 'address': ","""",G181,"""",", 'other-amenities': [","'",AS181,"','",AT181,"','",AU181,"'","]",", 'has-drink':",AV181,", 'has-food':",AW181,"},")</f>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81" s="17" t="str">
        <f>IF(AS181&gt;0,"&lt;img src=@img/outdoor.png@&gt;","")</f>
        <v/>
      </c>
      <c r="AZ181" s="17" t="str">
        <f>IF(AT181&gt;0,"&lt;img src=@img/pets.png@&gt;","")</f>
        <v/>
      </c>
      <c r="BA181" s="17" t="str">
        <f>IF(AU181="hard","&lt;img src=@img/hard.png@&gt;",IF(AU181="medium","&lt;img src=@img/medium.png@&gt;",IF(AU181="easy","&lt;img src=@img/easy.png@&gt;","")))</f>
        <v/>
      </c>
      <c r="BB181" s="17" t="str">
        <f>IF(AV181="true","&lt;img src=@img/drinkicon.png@&gt;","")</f>
        <v>&lt;img src=@img/drinkicon.png@&gt;</v>
      </c>
      <c r="BC181" s="17" t="str">
        <f>IF(AW181="true","&lt;img src=@img/foodicon.png@&gt;","")</f>
        <v>&lt;img src=@img/foodicon.png@&gt;</v>
      </c>
      <c r="BD181" s="17" t="str">
        <f>CONCATENATE(AY181,AZ181,BA181,BB181,BC181,BK181)</f>
        <v>&lt;img src=@img/drinkicon.png@&gt;&lt;img src=@img/foodicon.png@&gt;</v>
      </c>
      <c r="BE181" s="17" t="str">
        <f>CONCATENATE(IF(AS181&gt;0,"outdoor ",""),IF(AT181&gt;0,"pet ",""),IF(AV181="true","drink ",""),IF(AW181="true","food ",""),AU181," ",E181," ",C181,IF(BJ181=TRUE," kid",""))</f>
        <v>drink food  med Ballpark</v>
      </c>
      <c r="BF181" s="17" t="str">
        <f>IF(C181="highlands","Highlands",IF(C181="Washington","Washington Park",IF(C181="Downtown","Downtown",IF(C181="city","City Park",IF(C181="Uptown","Uptown",IF(C181="capital","Capital Hill",IF(C181="Ballpark","Ballpark",IF(C181="LoDo","LoDo",IF(C181="ranch","Highlands Ranch",IF(C181="five","Five Points",IF(C181="stapleton","Stapleton",IF(C181="Cherry","Cherry Creek",IF(C181="dtc","DTC",IF(C181="Baker","Baker",IF(C181="Lakewood","Lakewood",IF(C181="Westminster","Westminster",IF(C181="lowery","Lowery",IF(C181="meadows","Park Meadows",IF(C181="larimer","Larimer Square",IF(C181="RiNo","RiNo",IF(C181="aurora","Aurora","")))))))))))))))))))))</f>
        <v>Ballpark</v>
      </c>
      <c r="BG181" s="17">
        <v>39.752623</v>
      </c>
      <c r="BH181" s="17">
        <v>-104.991974</v>
      </c>
      <c r="BI181" s="17" t="str">
        <f>CONCATENATE("[",BG181,",",BH181,"],")</f>
        <v>[39.752623,-104.991974],</v>
      </c>
      <c r="BJ181" s="17"/>
      <c r="BK181" s="17" t="str">
        <f>IF(BJ181&gt;0,"&lt;img src=@img/kidicon.png@&gt;","")</f>
        <v/>
      </c>
      <c r="BL181" s="7"/>
    </row>
    <row r="182" spans="2:64" ht="18.75" customHeight="1">
      <c r="B182" t="s">
        <v>130</v>
      </c>
      <c r="C182" t="s">
        <v>309</v>
      </c>
      <c r="E182" s="17" t="s">
        <v>1105</v>
      </c>
      <c r="G182" s="17" t="s">
        <v>537</v>
      </c>
      <c r="J182" t="s">
        <v>445</v>
      </c>
      <c r="K182" t="s">
        <v>447</v>
      </c>
      <c r="L182" t="s">
        <v>445</v>
      </c>
      <c r="M182" t="s">
        <v>447</v>
      </c>
      <c r="N182" t="s">
        <v>445</v>
      </c>
      <c r="O182" t="s">
        <v>447</v>
      </c>
      <c r="P182" t="s">
        <v>445</v>
      </c>
      <c r="Q182" t="s">
        <v>447</v>
      </c>
      <c r="R182" t="s">
        <v>445</v>
      </c>
      <c r="S182" t="s">
        <v>447</v>
      </c>
      <c r="V182" s="8" t="s">
        <v>1130</v>
      </c>
      <c r="W182" s="17" t="str">
        <f>IF(H182&gt;0,H182/100,"")</f>
        <v/>
      </c>
      <c r="X182" s="17" t="str">
        <f>IF(I182&gt;0,I182/100,"")</f>
        <v/>
      </c>
      <c r="Y182" s="17">
        <f>IF(J182&gt;0,J182/100,"")</f>
        <v>15</v>
      </c>
      <c r="Z182" s="17">
        <f>IF(K182&gt;0,K182/100,"")</f>
        <v>18</v>
      </c>
      <c r="AA182" s="17">
        <f>IF(L182&gt;0,L182/100,"")</f>
        <v>15</v>
      </c>
      <c r="AB182" s="17">
        <f>IF(M182&gt;0,M182/100,"")</f>
        <v>18</v>
      </c>
      <c r="AC182" s="17">
        <f>IF(N182&gt;0,N182/100,"")</f>
        <v>15</v>
      </c>
      <c r="AD182" s="17">
        <f>IF(O182&gt;0,O182/100,"")</f>
        <v>18</v>
      </c>
      <c r="AE182" s="17">
        <f>IF(P182&gt;0,P182/100,"")</f>
        <v>15</v>
      </c>
      <c r="AF182" s="17">
        <f>IF(Q182&gt;0,Q182/100,"")</f>
        <v>18</v>
      </c>
      <c r="AG182" s="17">
        <f>IF(R182&gt;0,R182/100,"")</f>
        <v>15</v>
      </c>
      <c r="AH182" s="17">
        <f>IF(S182&gt;0,S182/100,"")</f>
        <v>18</v>
      </c>
      <c r="AI182" s="17" t="str">
        <f>IF(T182&gt;0,T182/100,"")</f>
        <v/>
      </c>
      <c r="AJ182" s="17" t="str">
        <f>IF(U182&gt;0,U182/100,"")</f>
        <v/>
      </c>
      <c r="AK182" s="17" t="str">
        <f>IF(H182&gt;0,CONCATENATE(IF(W182&lt;=12,W182,W182-12),IF(OR(W182&lt;12,W182=24),"am","pm"),"-",IF(X182&lt;=12,X182,X182-12),IF(OR(X182&lt;12,X182=24),"am","pm")),"")</f>
        <v/>
      </c>
      <c r="AL182" s="17" t="str">
        <f>IF(J182&gt;0,CONCATENATE(IF(Y182&lt;=12,Y182,Y182-12),IF(OR(Y182&lt;12,Y182=24),"am","pm"),"-",IF(Z182&lt;=12,Z182,Z182-12),IF(OR(Z182&lt;12,Z182=24),"am","pm")),"")</f>
        <v>3pm-6pm</v>
      </c>
      <c r="AM182" s="17" t="str">
        <f>IF(L182&gt;0,CONCATENATE(IF(AA182&lt;=12,AA182,AA182-12),IF(OR(AA182&lt;12,AA182=24),"am","pm"),"-",IF(AB182&lt;=12,AB182,AB182-12),IF(OR(AB182&lt;12,AB182=24),"am","pm")),"")</f>
        <v>3pm-6pm</v>
      </c>
      <c r="AN182" s="17" t="str">
        <f>IF(N182&gt;0,CONCATENATE(IF(AC182&lt;=12,AC182,AC182-12),IF(OR(AC182&lt;12,AC182=24),"am","pm"),"-",IF(AD182&lt;=12,AD182,AD182-12),IF(OR(AD182&lt;12,AD182=24),"am","pm")),"")</f>
        <v>3pm-6pm</v>
      </c>
      <c r="AO182" s="17" t="str">
        <f>IF(P182&gt;0,CONCATENATE(IF(AE182&lt;=12,AE182,AE182-12),IF(OR(AE182&lt;12,AE182=24),"am","pm"),"-",IF(AF182&lt;=12,AF182,AF182-12),IF(OR(AF182&lt;12,AF182=24),"am","pm")),"")</f>
        <v>3pm-6pm</v>
      </c>
      <c r="AP182" s="17" t="str">
        <f>IF(R182&gt;0,CONCATENATE(IF(AG182&lt;=12,AG182,AG182-12),IF(OR(AG182&lt;12,AG182=24),"am","pm"),"-",IF(AH182&lt;=12,AH182,AH182-12),IF(OR(AH182&lt;12,AH182=24),"am","pm")),"")</f>
        <v>3pm-6pm</v>
      </c>
      <c r="AQ182" s="17" t="str">
        <f>IF(T182&gt;0,CONCATENATE(IF(AI182&lt;=12,AI182,AI182-12),IF(OR(AI182&lt;12,AI182=24),"am","pm"),"-",IF(AJ182&lt;=12,AJ182,AJ182-12),IF(OR(AJ182&lt;12,AJ182=24),"am","pm")),"")</f>
        <v/>
      </c>
      <c r="AR182" s="1" t="s">
        <v>725</v>
      </c>
      <c r="AV182" s="4" t="s">
        <v>29</v>
      </c>
      <c r="AW182" s="4" t="s">
        <v>30</v>
      </c>
      <c r="AX182" s="16" t="str">
        <f>CONCATENATE("{
    'name': """,B182,""",
    'area': ","""",C182,""",",
"'hours': {
      'sunday-start':","""",H182,"""",", 'sunday-end':","""",I182,"""",", 'monday-start':","""",J182,"""",", 'monday-end':","""",K182,"""",", 'tuesday-start':","""",L182,"""",", 'tuesday-end':","""",M182,""", 'wednesday-start':","""",N182,""", 'wednesday-end':","""",O182,""", 'thursday-start':","""",P182,""", 'thursday-end':","""",Q182,""", 'friday-start':","""",R182,""", 'friday-end':","""",S182,""", 'saturday-start':","""",T182,""", 'saturday-end':","""",U182,"""","},","  'description': ","""",V182,"""",", 'link':","""",AR182,"""",", 'pricing':","""",E182,"""",",   'phone-number': ","""",F182,"""",", 'address': ","""",G182,"""",", 'other-amenities': [","'",AS182,"','",AT182,"','",AU182,"'","]",", 'has-drink':",AV182,", 'has-food':",AW182,"},")</f>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82" s="17" t="str">
        <f>IF(AS182&gt;0,"&lt;img src=@img/outdoor.png@&gt;","")</f>
        <v/>
      </c>
      <c r="AZ182" s="17" t="str">
        <f>IF(AT182&gt;0,"&lt;img src=@img/pets.png@&gt;","")</f>
        <v/>
      </c>
      <c r="BA182" s="17" t="str">
        <f>IF(AU182="hard","&lt;img src=@img/hard.png@&gt;",IF(AU182="medium","&lt;img src=@img/medium.png@&gt;",IF(AU182="easy","&lt;img src=@img/easy.png@&gt;","")))</f>
        <v/>
      </c>
      <c r="BB182" s="17" t="str">
        <f>IF(AV182="true","&lt;img src=@img/drinkicon.png@&gt;","")</f>
        <v>&lt;img src=@img/drinkicon.png@&gt;</v>
      </c>
      <c r="BC182" s="17" t="str">
        <f>IF(AW182="true","&lt;img src=@img/foodicon.png@&gt;","")</f>
        <v/>
      </c>
      <c r="BD182" s="17" t="str">
        <f>CONCATENATE(AY182,AZ182,BA182,BB182,BC182,BK182)</f>
        <v>&lt;img src=@img/drinkicon.png@&gt;</v>
      </c>
      <c r="BE182" s="17" t="str">
        <f>CONCATENATE(IF(AS182&gt;0,"outdoor ",""),IF(AT182&gt;0,"pet ",""),IF(AV182="true","drink ",""),IF(AW182="true","food ",""),AU182," ",E182," ",C182,IF(BJ182=TRUE," kid",""))</f>
        <v>drink  med Downtown</v>
      </c>
      <c r="BF182" s="17" t="str">
        <f>IF(C182="highlands","Highlands",IF(C182="Washington","Washington Park",IF(C182="Downtown","Downtown",IF(C182="city","City Park",IF(C182="Uptown","Uptown",IF(C182="capital","Capital Hill",IF(C182="Ballpark","Ballpark",IF(C182="LoDo","LoDo",IF(C182="ranch","Highlands Ranch",IF(C182="five","Five Points",IF(C182="stapleton","Stapleton",IF(C182="Cherry","Cherry Creek",IF(C182="dtc","DTC",IF(C182="Baker","Baker",IF(C182="Lakewood","Lakewood",IF(C182="Westminster","Westminster",IF(C182="lowery","Lowery",IF(C182="meadows","Park Meadows",IF(C182="larimer","Larimer Square",IF(C182="RiNo","RiNo",IF(C182="aurora","Aurora","")))))))))))))))))))))</f>
        <v>Downtown</v>
      </c>
      <c r="BG182" s="17">
        <v>39.744244000000002</v>
      </c>
      <c r="BH182" s="17">
        <v>-104.99074400000001</v>
      </c>
      <c r="BI182" s="17" t="str">
        <f>CONCATENATE("[",BG182,",",BH182,"],")</f>
        <v>[39.744244,-104.990744],</v>
      </c>
      <c r="BJ182" s="17"/>
      <c r="BK182" s="17" t="str">
        <f>IF(BJ182&gt;0,"&lt;img src=@img/kidicon.png@&gt;","")</f>
        <v/>
      </c>
      <c r="BL182" s="7"/>
    </row>
    <row r="183" spans="2:64" ht="18.75" customHeight="1">
      <c r="B183" t="s">
        <v>941</v>
      </c>
      <c r="C183" s="17" t="s">
        <v>305</v>
      </c>
      <c r="E183" s="17" t="s">
        <v>1105</v>
      </c>
      <c r="G183" s="16" t="s">
        <v>942</v>
      </c>
      <c r="J183">
        <v>1400</v>
      </c>
      <c r="K183">
        <v>1800</v>
      </c>
      <c r="L183">
        <v>1400</v>
      </c>
      <c r="M183">
        <v>1800</v>
      </c>
      <c r="N183">
        <v>1400</v>
      </c>
      <c r="O183">
        <v>1800</v>
      </c>
      <c r="P183">
        <v>1400</v>
      </c>
      <c r="Q183">
        <v>1800</v>
      </c>
      <c r="R183">
        <v>1400</v>
      </c>
      <c r="S183">
        <v>1800</v>
      </c>
      <c r="V183" s="8" t="s">
        <v>1052</v>
      </c>
      <c r="W183" s="17" t="str">
        <f>IF(H183&gt;0,H183/100,"")</f>
        <v/>
      </c>
      <c r="X183" s="17" t="str">
        <f>IF(I183&gt;0,I183/100,"")</f>
        <v/>
      </c>
      <c r="Y183" s="17">
        <f>IF(J183&gt;0,J183/100,"")</f>
        <v>14</v>
      </c>
      <c r="Z183" s="17">
        <f>IF(K183&gt;0,K183/100,"")</f>
        <v>18</v>
      </c>
      <c r="AA183" s="17">
        <f>IF(L183&gt;0,L183/100,"")</f>
        <v>14</v>
      </c>
      <c r="AB183" s="17">
        <f>IF(M183&gt;0,M183/100,"")</f>
        <v>18</v>
      </c>
      <c r="AC183" s="17">
        <f>IF(N183&gt;0,N183/100,"")</f>
        <v>14</v>
      </c>
      <c r="AD183" s="17">
        <f>IF(O183&gt;0,O183/100,"")</f>
        <v>18</v>
      </c>
      <c r="AE183" s="17">
        <f>IF(P183&gt;0,P183/100,"")</f>
        <v>14</v>
      </c>
      <c r="AF183" s="17">
        <f>IF(Q183&gt;0,Q183/100,"")</f>
        <v>18</v>
      </c>
      <c r="AG183" s="17">
        <f>IF(R183&gt;0,R183/100,"")</f>
        <v>14</v>
      </c>
      <c r="AH183" s="17">
        <f>IF(S183&gt;0,S183/100,"")</f>
        <v>18</v>
      </c>
      <c r="AI183" s="17" t="str">
        <f>IF(T183&gt;0,T183/100,"")</f>
        <v/>
      </c>
      <c r="AJ183" s="17" t="str">
        <f>IF(U183&gt;0,U183/100,"")</f>
        <v/>
      </c>
      <c r="AK183" s="17" t="str">
        <f>IF(H183&gt;0,CONCATENATE(IF(W183&lt;=12,W183,W183-12),IF(OR(W183&lt;12,W183=24),"am","pm"),"-",IF(X183&lt;=12,X183,X183-12),IF(OR(X183&lt;12,X183=24),"am","pm")),"")</f>
        <v/>
      </c>
      <c r="AL183" s="17" t="str">
        <f>IF(J183&gt;0,CONCATENATE(IF(Y183&lt;=12,Y183,Y183-12),IF(OR(Y183&lt;12,Y183=24),"am","pm"),"-",IF(Z183&lt;=12,Z183,Z183-12),IF(OR(Z183&lt;12,Z183=24),"am","pm")),"")</f>
        <v>2pm-6pm</v>
      </c>
      <c r="AM183" s="17" t="str">
        <f>IF(L183&gt;0,CONCATENATE(IF(AA183&lt;=12,AA183,AA183-12),IF(OR(AA183&lt;12,AA183=24),"am","pm"),"-",IF(AB183&lt;=12,AB183,AB183-12),IF(OR(AB183&lt;12,AB183=24),"am","pm")),"")</f>
        <v>2pm-6pm</v>
      </c>
      <c r="AN183" s="17" t="str">
        <f>IF(N183&gt;0,CONCATENATE(IF(AC183&lt;=12,AC183,AC183-12),IF(OR(AC183&lt;12,AC183=24),"am","pm"),"-",IF(AD183&lt;=12,AD183,AD183-12),IF(OR(AD183&lt;12,AD183=24),"am","pm")),"")</f>
        <v>2pm-6pm</v>
      </c>
      <c r="AO183" s="17" t="str">
        <f>IF(P183&gt;0,CONCATENATE(IF(AE183&lt;=12,AE183,AE183-12),IF(OR(AE183&lt;12,AE183=24),"am","pm"),"-",IF(AF183&lt;=12,AF183,AF183-12),IF(OR(AF183&lt;12,AF183=24),"am","pm")),"")</f>
        <v>2pm-6pm</v>
      </c>
      <c r="AP183" s="17" t="str">
        <f>IF(R183&gt;0,CONCATENATE(IF(AG183&lt;=12,AG183,AG183-12),IF(OR(AG183&lt;12,AG183=24),"am","pm"),"-",IF(AH183&lt;=12,AH183,AH183-12),IF(OR(AH183&lt;12,AH183=24),"am","pm")),"")</f>
        <v>2pm-6pm</v>
      </c>
      <c r="AQ183" s="17" t="str">
        <f>IF(T183&gt;0,CONCATENATE(IF(AI183&lt;=12,AI183,AI183-12),IF(OR(AI183&lt;12,AI183=24),"am","pm"),"-",IF(AJ183&lt;=12,AJ183,AJ183-12),IF(OR(AJ183&lt;12,AJ183=24),"am","pm")),"")</f>
        <v/>
      </c>
      <c r="AR183" s="17" t="s">
        <v>1051</v>
      </c>
      <c r="AV183" s="4" t="s">
        <v>29</v>
      </c>
      <c r="AW183" s="4" t="s">
        <v>29</v>
      </c>
      <c r="AX183" s="16" t="str">
        <f>CONCATENATE("{
    'name': """,B183,""",
    'area': ","""",C183,""",",
"'hours': {
      'sunday-start':","""",H183,"""",", 'sunday-end':","""",I183,"""",", 'monday-start':","""",J183,"""",", 'monday-end':","""",K183,"""",", 'tuesday-start':","""",L183,"""",", 'tuesday-end':","""",M183,""", 'wednesday-start':","""",N183,""", 'wednesday-end':","""",O183,""", 'thursday-start':","""",P183,""", 'thursday-end':","""",Q183,""", 'friday-start':","""",R183,""", 'friday-end':","""",S183,""", 'saturday-start':","""",T183,""", 'saturday-end':","""",U183,"""","},","  'description': ","""",V183,"""",", 'link':","""",AR183,"""",", 'pricing':","""",E183,"""",",   'phone-number': ","""",F183,"""",", 'address': ","""",G183,"""",", 'other-amenities': [","'",AS183,"','",AT183,"','",AU183,"'","]",", 'has-drink':",AV183,", 'has-food':",AW183,"},")</f>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83" s="17" t="str">
        <f>IF(AS183&gt;0,"&lt;img src=@img/outdoor.png@&gt;","")</f>
        <v/>
      </c>
      <c r="AZ183" s="17" t="str">
        <f>IF(AT183&gt;0,"&lt;img src=@img/pets.png@&gt;","")</f>
        <v/>
      </c>
      <c r="BA183" s="17" t="str">
        <f>IF(AU183="hard","&lt;img src=@img/hard.png@&gt;",IF(AU183="medium","&lt;img src=@img/medium.png@&gt;",IF(AU183="easy","&lt;img src=@img/easy.png@&gt;","")))</f>
        <v/>
      </c>
      <c r="BB183" s="17" t="str">
        <f>IF(AV183="true","&lt;img src=@img/drinkicon.png@&gt;","")</f>
        <v>&lt;img src=@img/drinkicon.png@&gt;</v>
      </c>
      <c r="BC183" s="17" t="str">
        <f>IF(AW183="true","&lt;img src=@img/foodicon.png@&gt;","")</f>
        <v>&lt;img src=@img/foodicon.png@&gt;</v>
      </c>
      <c r="BD183" s="17" t="str">
        <f>CONCATENATE(AY183,AZ183,BA183,BB183,BC183,BK183)</f>
        <v>&lt;img src=@img/drinkicon.png@&gt;&lt;img src=@img/foodicon.png@&gt;</v>
      </c>
      <c r="BE183" s="17" t="str">
        <f>CONCATENATE(IF(AS183&gt;0,"outdoor ",""),IF(AT183&gt;0,"pet ",""),IF(AV183="true","drink ",""),IF(AW183="true","food ",""),AU183," ",E183," ",C183,IF(BJ183=TRUE," kid",""))</f>
        <v>drink food  med Uptown</v>
      </c>
      <c r="BF183" s="17" t="str">
        <f>IF(C183="highlands","Highlands",IF(C183="Washington","Washington Park",IF(C183="Downtown","Downtown",IF(C183="city","City Park",IF(C183="Uptown","Uptown",IF(C183="capital","Capital Hill",IF(C183="Ballpark","Ballpark",IF(C183="LoDo","LoDo",IF(C183="ranch","Highlands Ranch",IF(C183="five","Five Points",IF(C183="stapleton","Stapleton",IF(C183="Cherry","Cherry Creek",IF(C183="dtc","DTC",IF(C183="Baker","Baker",IF(C183="Lakewood","Lakewood",IF(C183="Westminster","Westminster",IF(C183="lowery","Lowery",IF(C183="meadows","Park Meadows",IF(C183="larimer","Larimer Square",IF(C183="RiNo","RiNo",IF(C183="aurora","Aurora","")))))))))))))))))))))</f>
        <v>Uptown</v>
      </c>
      <c r="BG183" s="17">
        <v>39.743422000000002</v>
      </c>
      <c r="BH183" s="17">
        <v>-104.981375</v>
      </c>
      <c r="BI183" s="17" t="str">
        <f>CONCATENATE("[",BG183,",",BH183,"],")</f>
        <v>[39.743422,-104.981375],</v>
      </c>
      <c r="BJ183" s="17"/>
      <c r="BK183" s="17" t="str">
        <f>IF(BJ183&gt;0,"&lt;img src=@img/kidicon.png@&gt;","")</f>
        <v/>
      </c>
      <c r="BL183" s="17"/>
    </row>
    <row r="184" spans="2:64" ht="18.75" customHeight="1">
      <c r="B184" t="s">
        <v>131</v>
      </c>
      <c r="C184" t="s">
        <v>1085</v>
      </c>
      <c r="E184" s="17" t="s">
        <v>1107</v>
      </c>
      <c r="G184" s="17" t="s">
        <v>538</v>
      </c>
      <c r="H184" t="s">
        <v>461</v>
      </c>
      <c r="I184" t="s">
        <v>446</v>
      </c>
      <c r="J184" t="s">
        <v>461</v>
      </c>
      <c r="K184" t="s">
        <v>446</v>
      </c>
      <c r="N184" t="s">
        <v>461</v>
      </c>
      <c r="O184" t="s">
        <v>446</v>
      </c>
      <c r="P184" t="s">
        <v>461</v>
      </c>
      <c r="Q184" t="s">
        <v>446</v>
      </c>
      <c r="R184" t="s">
        <v>461</v>
      </c>
      <c r="S184" t="s">
        <v>446</v>
      </c>
      <c r="T184" t="s">
        <v>461</v>
      </c>
      <c r="U184" t="s">
        <v>446</v>
      </c>
      <c r="V184" s="8" t="s">
        <v>355</v>
      </c>
      <c r="W184" s="17">
        <f>IF(H184&gt;0,H184/100,"")</f>
        <v>16.3</v>
      </c>
      <c r="X184" s="17">
        <f>IF(I184&gt;0,I184/100,"")</f>
        <v>18.3</v>
      </c>
      <c r="Y184" s="17">
        <f>IF(J184&gt;0,J184/100,"")</f>
        <v>16.3</v>
      </c>
      <c r="Z184" s="17">
        <f>IF(K184&gt;0,K184/100,"")</f>
        <v>18.3</v>
      </c>
      <c r="AA184" s="17" t="str">
        <f>IF(L184&gt;0,L184/100,"")</f>
        <v/>
      </c>
      <c r="AB184" s="17" t="str">
        <f>IF(M184&gt;0,M184/100,"")</f>
        <v/>
      </c>
      <c r="AC184" s="17">
        <f>IF(N184&gt;0,N184/100,"")</f>
        <v>16.3</v>
      </c>
      <c r="AD184" s="17">
        <f>IF(O184&gt;0,O184/100,"")</f>
        <v>18.3</v>
      </c>
      <c r="AE184" s="17">
        <f>IF(P184&gt;0,P184/100,"")</f>
        <v>16.3</v>
      </c>
      <c r="AF184" s="17">
        <f>IF(Q184&gt;0,Q184/100,"")</f>
        <v>18.3</v>
      </c>
      <c r="AG184" s="17">
        <f>IF(R184&gt;0,R184/100,"")</f>
        <v>16.3</v>
      </c>
      <c r="AH184" s="17">
        <f>IF(S184&gt;0,S184/100,"")</f>
        <v>18.3</v>
      </c>
      <c r="AI184" s="17">
        <f>IF(T184&gt;0,T184/100,"")</f>
        <v>16.3</v>
      </c>
      <c r="AJ184" s="17">
        <f>IF(U184&gt;0,U184/100,"")</f>
        <v>18.3</v>
      </c>
      <c r="AK184" s="17" t="str">
        <f>IF(H184&gt;0,CONCATENATE(IF(W184&lt;=12,W184,W184-12),IF(OR(W184&lt;12,W184=24),"am","pm"),"-",IF(X184&lt;=12,X184,X184-12),IF(OR(X184&lt;12,X184=24),"am","pm")),"")</f>
        <v>4.3pm-6.3pm</v>
      </c>
      <c r="AL184" s="17" t="str">
        <f>IF(J184&gt;0,CONCATENATE(IF(Y184&lt;=12,Y184,Y184-12),IF(OR(Y184&lt;12,Y184=24),"am","pm"),"-",IF(Z184&lt;=12,Z184,Z184-12),IF(OR(Z184&lt;12,Z184=24),"am","pm")),"")</f>
        <v>4.3pm-6.3pm</v>
      </c>
      <c r="AM184" s="17" t="str">
        <f>IF(L184&gt;0,CONCATENATE(IF(AA184&lt;=12,AA184,AA184-12),IF(OR(AA184&lt;12,AA184=24),"am","pm"),"-",IF(AB184&lt;=12,AB184,AB184-12),IF(OR(AB184&lt;12,AB184=24),"am","pm")),"")</f>
        <v/>
      </c>
      <c r="AN184" s="17" t="str">
        <f>IF(N184&gt;0,CONCATENATE(IF(AC184&lt;=12,AC184,AC184-12),IF(OR(AC184&lt;12,AC184=24),"am","pm"),"-",IF(AD184&lt;=12,AD184,AD184-12),IF(OR(AD184&lt;12,AD184=24),"am","pm")),"")</f>
        <v>4.3pm-6.3pm</v>
      </c>
      <c r="AO184" s="17" t="str">
        <f>IF(P184&gt;0,CONCATENATE(IF(AE184&lt;=12,AE184,AE184-12),IF(OR(AE184&lt;12,AE184=24),"am","pm"),"-",IF(AF184&lt;=12,AF184,AF184-12),IF(OR(AF184&lt;12,AF184=24),"am","pm")),"")</f>
        <v>4.3pm-6.3pm</v>
      </c>
      <c r="AP184" s="17" t="str">
        <f>IF(R184&gt;0,CONCATENATE(IF(AG184&lt;=12,AG184,AG184-12),IF(OR(AG184&lt;12,AG184=24),"am","pm"),"-",IF(AH184&lt;=12,AH184,AH184-12),IF(OR(AH184&lt;12,AH184=24),"am","pm")),"")</f>
        <v>4.3pm-6.3pm</v>
      </c>
      <c r="AQ184" s="17" t="str">
        <f>IF(T184&gt;0,CONCATENATE(IF(AI184&lt;=12,AI184,AI184-12),IF(OR(AI184&lt;12,AI184=24),"am","pm"),"-",IF(AJ184&lt;=12,AJ184,AJ184-12),IF(OR(AJ184&lt;12,AJ184=24),"am","pm")),"")</f>
        <v>4.3pm-6.3pm</v>
      </c>
      <c r="AR184" s="1" t="s">
        <v>726</v>
      </c>
      <c r="AV184" s="4" t="s">
        <v>29</v>
      </c>
      <c r="AW184" s="4" t="s">
        <v>29</v>
      </c>
      <c r="AX184" s="16" t="str">
        <f>CONCATENATE("{
    'name': """,B184,""",
    'area': ","""",C184,""",",
"'hours': {
      'sunday-start':","""",H184,"""",", 'sunday-end':","""",I184,"""",", 'monday-start':","""",J184,"""",", 'monday-end':","""",K184,"""",", 'tuesday-start':","""",L184,"""",", 'tuesday-end':","""",M184,""", 'wednesday-start':","""",N184,""", 'wednesday-end':","""",O184,""", 'thursday-start':","""",P184,""", 'thursday-end':","""",Q184,""", 'friday-start':","""",R184,""", 'friday-end':","""",S184,""", 'saturday-start':","""",T184,""", 'saturday-end':","""",U184,"""","},","  'description': ","""",V184,"""",", 'link':","""",AR184,"""",", 'pricing':","""",E184,"""",",   'phone-number': ","""",F184,"""",", 'address': ","""",G184,"""",", 'other-amenities': [","'",AS184,"','",AT184,"','",AU184,"'","]",", 'has-drink':",AV184,", 'has-food':",AW184,"},")</f>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84" s="17" t="str">
        <f>IF(AS184&gt;0,"&lt;img src=@img/outdoor.png@&gt;","")</f>
        <v/>
      </c>
      <c r="AZ184" s="17" t="str">
        <f>IF(AT184&gt;0,"&lt;img src=@img/pets.png@&gt;","")</f>
        <v/>
      </c>
      <c r="BA184" s="17" t="str">
        <f>IF(AU184="hard","&lt;img src=@img/hard.png@&gt;",IF(AU184="medium","&lt;img src=@img/medium.png@&gt;",IF(AU184="easy","&lt;img src=@img/easy.png@&gt;","")))</f>
        <v/>
      </c>
      <c r="BB184" s="17" t="str">
        <f>IF(AV184="true","&lt;img src=@img/drinkicon.png@&gt;","")</f>
        <v>&lt;img src=@img/drinkicon.png@&gt;</v>
      </c>
      <c r="BC184" s="17" t="str">
        <f>IF(AW184="true","&lt;img src=@img/foodicon.png@&gt;","")</f>
        <v>&lt;img src=@img/foodicon.png@&gt;</v>
      </c>
      <c r="BD184" s="17" t="str">
        <f>CONCATENATE(AY184,AZ184,BA184,BB184,BC184,BK184)</f>
        <v>&lt;img src=@img/drinkicon.png@&gt;&lt;img src=@img/foodicon.png@&gt;</v>
      </c>
      <c r="BE184" s="17" t="str">
        <f>CONCATENATE(IF(AS184&gt;0,"outdoor ",""),IF(AT184&gt;0,"pet ",""),IF(AV184="true","drink ",""),IF(AW184="true","food ",""),AU184," ",E184," ",C184,IF(BJ184=TRUE," kid",""))</f>
        <v>drink food  low capital</v>
      </c>
      <c r="BF184" s="17" t="str">
        <f>IF(C184="highlands","Highlands",IF(C184="Washington","Washington Park",IF(C184="Downtown","Downtown",IF(C184="city","City Park",IF(C184="Uptown","Uptown",IF(C184="capital","Capital Hill",IF(C184="Ballpark","Ballpark",IF(C184="LoDo","LoDo",IF(C184="ranch","Highlands Ranch",IF(C184="five","Five Points",IF(C184="stapleton","Stapleton",IF(C184="Cherry","Cherry Creek",IF(C184="dtc","DTC",IF(C184="Baker","Baker",IF(C184="Lakewood","Lakewood",IF(C184="Westminster","Westminster",IF(C184="lowery","Lowery",IF(C184="meadows","Park Meadows",IF(C184="larimer","Larimer Square",IF(C184="RiNo","RiNo",IF(C184="aurora","Aurora","")))))))))))))))))))))</f>
        <v>Capital Hill</v>
      </c>
      <c r="BG184" s="17">
        <v>39.733856000000003</v>
      </c>
      <c r="BH184" s="17">
        <v>-104.97563599999999</v>
      </c>
      <c r="BI184" s="17" t="str">
        <f>CONCATENATE("[",BG184,",",BH184,"],")</f>
        <v>[39.733856,-104.975636],</v>
      </c>
      <c r="BJ184" s="17"/>
      <c r="BK184" s="17" t="str">
        <f>IF(BJ184&gt;0,"&lt;img src=@img/kidicon.png@&gt;","")</f>
        <v/>
      </c>
      <c r="BL184" s="7"/>
    </row>
    <row r="185" spans="2:64" ht="18.75" customHeight="1">
      <c r="B185" t="s">
        <v>867</v>
      </c>
      <c r="C185" t="s">
        <v>862</v>
      </c>
      <c r="E185" s="17" t="s">
        <v>1107</v>
      </c>
      <c r="G185" s="16" t="s">
        <v>868</v>
      </c>
      <c r="J185">
        <v>1500</v>
      </c>
      <c r="K185">
        <v>1800</v>
      </c>
      <c r="L185">
        <v>1500</v>
      </c>
      <c r="M185">
        <v>1800</v>
      </c>
      <c r="N185">
        <v>1500</v>
      </c>
      <c r="O185">
        <v>1800</v>
      </c>
      <c r="P185">
        <v>1500</v>
      </c>
      <c r="Q185">
        <v>1800</v>
      </c>
      <c r="R185">
        <v>1500</v>
      </c>
      <c r="S185">
        <v>1800</v>
      </c>
      <c r="W185" s="17" t="str">
        <f>IF(H185&gt;0,H185/100,"")</f>
        <v/>
      </c>
      <c r="X185" s="17" t="str">
        <f>IF(I185&gt;0,I185/100,"")</f>
        <v/>
      </c>
      <c r="Y185" s="17">
        <f>IF(J185&gt;0,J185/100,"")</f>
        <v>15</v>
      </c>
      <c r="Z185" s="17">
        <f>IF(K185&gt;0,K185/100,"")</f>
        <v>18</v>
      </c>
      <c r="AA185" s="17">
        <f>IF(L185&gt;0,L185/100,"")</f>
        <v>15</v>
      </c>
      <c r="AB185" s="17">
        <f>IF(M185&gt;0,M185/100,"")</f>
        <v>18</v>
      </c>
      <c r="AC185" s="17">
        <f>IF(N185&gt;0,N185/100,"")</f>
        <v>15</v>
      </c>
      <c r="AD185" s="17">
        <f>IF(O185&gt;0,O185/100,"")</f>
        <v>18</v>
      </c>
      <c r="AE185" s="17">
        <f>IF(P185&gt;0,P185/100,"")</f>
        <v>15</v>
      </c>
      <c r="AF185" s="17">
        <f>IF(Q185&gt;0,Q185/100,"")</f>
        <v>18</v>
      </c>
      <c r="AG185" s="17">
        <f>IF(R185&gt;0,R185/100,"")</f>
        <v>15</v>
      </c>
      <c r="AH185" s="17">
        <f>IF(S185&gt;0,S185/100,"")</f>
        <v>18</v>
      </c>
      <c r="AI185" s="17" t="str">
        <f>IF(T185&gt;0,T185/100,"")</f>
        <v/>
      </c>
      <c r="AJ185" s="17" t="str">
        <f>IF(U185&gt;0,U185/100,"")</f>
        <v/>
      </c>
      <c r="AK185" s="17" t="str">
        <f>IF(H185&gt;0,CONCATENATE(IF(W185&lt;=12,W185,W185-12),IF(OR(W185&lt;12,W185=24),"am","pm"),"-",IF(X185&lt;=12,X185,X185-12),IF(OR(X185&lt;12,X185=24),"am","pm")),"")</f>
        <v/>
      </c>
      <c r="AL185" s="17" t="str">
        <f>IF(J185&gt;0,CONCATENATE(IF(Y185&lt;=12,Y185,Y185-12),IF(OR(Y185&lt;12,Y185=24),"am","pm"),"-",IF(Z185&lt;=12,Z185,Z185-12),IF(OR(Z185&lt;12,Z185=24),"am","pm")),"")</f>
        <v>3pm-6pm</v>
      </c>
      <c r="AM185" s="17" t="str">
        <f>IF(L185&gt;0,CONCATENATE(IF(AA185&lt;=12,AA185,AA185-12),IF(OR(AA185&lt;12,AA185=24),"am","pm"),"-",IF(AB185&lt;=12,AB185,AB185-12),IF(OR(AB185&lt;12,AB185=24),"am","pm")),"")</f>
        <v>3pm-6pm</v>
      </c>
      <c r="AN185" s="17" t="str">
        <f>IF(N185&gt;0,CONCATENATE(IF(AC185&lt;=12,AC185,AC185-12),IF(OR(AC185&lt;12,AC185=24),"am","pm"),"-",IF(AD185&lt;=12,AD185,AD185-12),IF(OR(AD185&lt;12,AD185=24),"am","pm")),"")</f>
        <v>3pm-6pm</v>
      </c>
      <c r="AO185" s="17" t="str">
        <f>IF(P185&gt;0,CONCATENATE(IF(AE185&lt;=12,AE185,AE185-12),IF(OR(AE185&lt;12,AE185=24),"am","pm"),"-",IF(AF185&lt;=12,AF185,AF185-12),IF(OR(AF185&lt;12,AF185=24),"am","pm")),"")</f>
        <v>3pm-6pm</v>
      </c>
      <c r="AP185" s="17" t="str">
        <f>IF(R185&gt;0,CONCATENATE(IF(AG185&lt;=12,AG185,AG185-12),IF(OR(AG185&lt;12,AG185=24),"am","pm"),"-",IF(AH185&lt;=12,AH185,AH185-12),IF(OR(AH185&lt;12,AH185=24),"am","pm")),"")</f>
        <v>3pm-6pm</v>
      </c>
      <c r="AQ185" s="17" t="str">
        <f>IF(T185&gt;0,CONCATENATE(IF(AI185&lt;=12,AI185,AI185-12),IF(OR(AI185&lt;12,AI185=24),"am","pm"),"-",IF(AJ185&lt;=12,AJ185,AJ185-12),IF(OR(AJ185&lt;12,AJ185=24),"am","pm")),"")</f>
        <v/>
      </c>
      <c r="AR185" t="s">
        <v>990</v>
      </c>
      <c r="AV185" s="4" t="s">
        <v>29</v>
      </c>
      <c r="AW185" s="4" t="s">
        <v>30</v>
      </c>
      <c r="AX185" s="16" t="str">
        <f>CONCATENATE("{
    'name': """,B185,""",
    'area': ","""",C185,""",",
"'hours': {
      'sunday-start':","""",H185,"""",", 'sunday-end':","""",I185,"""",", 'monday-start':","""",J185,"""",", 'monday-end':","""",K185,"""",", 'tuesday-start':","""",L185,"""",", 'tuesday-end':","""",M185,""", 'wednesday-start':","""",N185,""", 'wednesday-end':","""",O185,""", 'thursday-start':","""",P185,""", 'thursday-end':","""",Q185,""", 'friday-start':","""",R185,""", 'friday-end':","""",S185,""", 'saturday-start':","""",T185,""", 'saturday-end':","""",U185,"""","},","  'description': ","""",V185,"""",", 'link':","""",AR185,"""",", 'pricing':","""",E185,"""",",   'phone-number': ","""",F185,"""",", 'address': ","""",G185,"""",", 'other-amenities': [","'",AS185,"','",AT185,"','",AU185,"'","]",", 'has-drink':",AV185,", 'has-food':",AW185,"},")</f>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5" s="17" t="str">
        <f>IF(AS185&gt;0,"&lt;img src=@img/outdoor.png@&gt;","")</f>
        <v/>
      </c>
      <c r="AZ185" s="17" t="str">
        <f>IF(AT185&gt;0,"&lt;img src=@img/pets.png@&gt;","")</f>
        <v/>
      </c>
      <c r="BA185" s="17" t="str">
        <f>IF(AU185="hard","&lt;img src=@img/hard.png@&gt;",IF(AU185="medium","&lt;img src=@img/medium.png@&gt;",IF(AU185="easy","&lt;img src=@img/easy.png@&gt;","")))</f>
        <v/>
      </c>
      <c r="BB185" s="17" t="str">
        <f>IF(AV185="true","&lt;img src=@img/drinkicon.png@&gt;","")</f>
        <v>&lt;img src=@img/drinkicon.png@&gt;</v>
      </c>
      <c r="BC185" s="17" t="str">
        <f>IF(AW185="true","&lt;img src=@img/foodicon.png@&gt;","")</f>
        <v/>
      </c>
      <c r="BD185" s="17" t="str">
        <f>CONCATENATE(AY185,AZ185,BA185,BB185,BC185,BK185)</f>
        <v>&lt;img src=@img/drinkicon.png@&gt;</v>
      </c>
      <c r="BE185" s="17" t="str">
        <f>CONCATENATE(IF(AS185&gt;0,"outdoor ",""),IF(AT185&gt;0,"pet ",""),IF(AV185="true","drink ",""),IF(AW185="true","food ",""),AU185," ",E185," ",C185,IF(BJ185=TRUE," kid",""))</f>
        <v>drink  low aurora</v>
      </c>
      <c r="BF185" s="17" t="str">
        <f>IF(C185="highlands","Highlands",IF(C185="Washington","Washington Park",IF(C185="Downtown","Downtown",IF(C185="city","City Park",IF(C185="Uptown","Uptown",IF(C185="capital","Capital Hill",IF(C185="Ballpark","Ballpark",IF(C185="LoDo","LoDo",IF(C185="ranch","Highlands Ranch",IF(C185="five","Five Points",IF(C185="stapleton","Stapleton",IF(C185="Cherry","Cherry Creek",IF(C185="dtc","DTC",IF(C185="Baker","Baker",IF(C185="Lakewood","Lakewood",IF(C185="Westminster","Westminster",IF(C185="lowery","Lowery",IF(C185="meadows","Park Meadows",IF(C185="larimer","Larimer Square",IF(C185="RiNo","RiNo",IF(C185="aurora","Aurora","")))))))))))))))))))))</f>
        <v>Aurora</v>
      </c>
      <c r="BG185" s="17">
        <v>39.674106000000002</v>
      </c>
      <c r="BH185" s="17">
        <v>-104.793802</v>
      </c>
      <c r="BI185" s="17" t="str">
        <f>CONCATENATE("[",BG185,",",BH185,"],")</f>
        <v>[39.674106,-104.793802],</v>
      </c>
      <c r="BJ185" s="17"/>
      <c r="BK185" s="17" t="str">
        <f>IF(BJ185&gt;0,"&lt;img src=@img/kidicon.png@&gt;","")</f>
        <v/>
      </c>
      <c r="BL185" s="17"/>
    </row>
    <row r="186" spans="2:64" ht="18.75" customHeight="1">
      <c r="B186" t="s">
        <v>132</v>
      </c>
      <c r="C186" t="s">
        <v>865</v>
      </c>
      <c r="E186" s="17" t="s">
        <v>1105</v>
      </c>
      <c r="G186" s="17" t="s">
        <v>539</v>
      </c>
      <c r="H186" t="s">
        <v>452</v>
      </c>
      <c r="I186" t="s">
        <v>453</v>
      </c>
      <c r="J186" t="s">
        <v>452</v>
      </c>
      <c r="K186" t="s">
        <v>448</v>
      </c>
      <c r="L186" t="s">
        <v>452</v>
      </c>
      <c r="M186" t="s">
        <v>448</v>
      </c>
      <c r="N186" t="s">
        <v>452</v>
      </c>
      <c r="O186" t="s">
        <v>448</v>
      </c>
      <c r="P186" t="s">
        <v>452</v>
      </c>
      <c r="Q186" t="s">
        <v>448</v>
      </c>
      <c r="R186" t="s">
        <v>452</v>
      </c>
      <c r="S186" t="s">
        <v>448</v>
      </c>
      <c r="V186" s="8" t="s">
        <v>356</v>
      </c>
      <c r="W186" s="17">
        <f>IF(H186&gt;0,H186/100,"")</f>
        <v>16</v>
      </c>
      <c r="X186" s="17">
        <f>IF(I186&gt;0,I186/100,"")</f>
        <v>21</v>
      </c>
      <c r="Y186" s="17">
        <f>IF(J186&gt;0,J186/100,"")</f>
        <v>16</v>
      </c>
      <c r="Z186" s="17">
        <f>IF(K186&gt;0,K186/100,"")</f>
        <v>19</v>
      </c>
      <c r="AA186" s="17">
        <f>IF(L186&gt;0,L186/100,"")</f>
        <v>16</v>
      </c>
      <c r="AB186" s="17">
        <f>IF(M186&gt;0,M186/100,"")</f>
        <v>19</v>
      </c>
      <c r="AC186" s="17">
        <f>IF(N186&gt;0,N186/100,"")</f>
        <v>16</v>
      </c>
      <c r="AD186" s="17">
        <f>IF(O186&gt;0,O186/100,"")</f>
        <v>19</v>
      </c>
      <c r="AE186" s="17">
        <f>IF(P186&gt;0,P186/100,"")</f>
        <v>16</v>
      </c>
      <c r="AF186" s="17">
        <f>IF(Q186&gt;0,Q186/100,"")</f>
        <v>19</v>
      </c>
      <c r="AG186" s="17">
        <f>IF(R186&gt;0,R186/100,"")</f>
        <v>16</v>
      </c>
      <c r="AH186" s="17">
        <f>IF(S186&gt;0,S186/100,"")</f>
        <v>19</v>
      </c>
      <c r="AI186" s="17" t="str">
        <f>IF(T186&gt;0,T186/100,"")</f>
        <v/>
      </c>
      <c r="AJ186" s="17" t="str">
        <f>IF(U186&gt;0,U186/100,"")</f>
        <v/>
      </c>
      <c r="AK186" s="17" t="str">
        <f>IF(H186&gt;0,CONCATENATE(IF(W186&lt;=12,W186,W186-12),IF(OR(W186&lt;12,W186=24),"am","pm"),"-",IF(X186&lt;=12,X186,X186-12),IF(OR(X186&lt;12,X186=24),"am","pm")),"")</f>
        <v>4pm-9pm</v>
      </c>
      <c r="AL186" s="17" t="str">
        <f>IF(J186&gt;0,CONCATENATE(IF(Y186&lt;=12,Y186,Y186-12),IF(OR(Y186&lt;12,Y186=24),"am","pm"),"-",IF(Z186&lt;=12,Z186,Z186-12),IF(OR(Z186&lt;12,Z186=24),"am","pm")),"")</f>
        <v>4pm-7pm</v>
      </c>
      <c r="AM186" s="17" t="str">
        <f>IF(L186&gt;0,CONCATENATE(IF(AA186&lt;=12,AA186,AA186-12),IF(OR(AA186&lt;12,AA186=24),"am","pm"),"-",IF(AB186&lt;=12,AB186,AB186-12),IF(OR(AB186&lt;12,AB186=24),"am","pm")),"")</f>
        <v>4pm-7pm</v>
      </c>
      <c r="AN186" s="17" t="str">
        <f>IF(N186&gt;0,CONCATENATE(IF(AC186&lt;=12,AC186,AC186-12),IF(OR(AC186&lt;12,AC186=24),"am","pm"),"-",IF(AD186&lt;=12,AD186,AD186-12),IF(OR(AD186&lt;12,AD186=24),"am","pm")),"")</f>
        <v>4pm-7pm</v>
      </c>
      <c r="AO186" s="17" t="str">
        <f>IF(P186&gt;0,CONCATENATE(IF(AE186&lt;=12,AE186,AE186-12),IF(OR(AE186&lt;12,AE186=24),"am","pm"),"-",IF(AF186&lt;=12,AF186,AF186-12),IF(OR(AF186&lt;12,AF186=24),"am","pm")),"")</f>
        <v>4pm-7pm</v>
      </c>
      <c r="AP186" s="17" t="str">
        <f>IF(R186&gt;0,CONCATENATE(IF(AG186&lt;=12,AG186,AG186-12),IF(OR(AG186&lt;12,AG186=24),"am","pm"),"-",IF(AH186&lt;=12,AH186,AH186-12),IF(OR(AH186&lt;12,AH186=24),"am","pm")),"")</f>
        <v>4pm-7pm</v>
      </c>
      <c r="AQ186" s="17" t="str">
        <f>IF(T186&gt;0,CONCATENATE(IF(AI186&lt;=12,AI186,AI186-12),IF(OR(AI186&lt;12,AI186=24),"am","pm"),"-",IF(AJ186&lt;=12,AJ186,AJ186-12),IF(OR(AJ186&lt;12,AJ186=24),"am","pm")),"")</f>
        <v/>
      </c>
      <c r="AR186" s="1" t="s">
        <v>727</v>
      </c>
      <c r="AV186" s="4" t="s">
        <v>29</v>
      </c>
      <c r="AW186" s="4" t="s">
        <v>29</v>
      </c>
      <c r="AX186" s="16" t="str">
        <f>CONCATENATE("{
    'name': """,B186,""",
    'area': ","""",C186,""",",
"'hours': {
      'sunday-start':","""",H186,"""",", 'sunday-end':","""",I186,"""",", 'monday-start':","""",J186,"""",", 'monday-end':","""",K186,"""",", 'tuesday-start':","""",L186,"""",", 'tuesday-end':","""",M186,""", 'wednesday-start':","""",N186,""", 'wednesday-end':","""",O186,""", 'thursday-start':","""",P186,""", 'thursday-end':","""",Q186,""", 'friday-start':","""",R186,""", 'friday-end':","""",S186,""", 'saturday-start':","""",T186,""", 'saturday-end':","""",U186,"""","},","  'description': ","""",V186,"""",", 'link':","""",AR186,"""",", 'pricing':","""",E186,"""",",   'phone-number': ","""",F186,"""",", 'address': ","""",G186,"""",", 'other-amenities': [","'",AS186,"','",AT186,"','",AU186,"'","]",", 'has-drink':",AV186,", 'has-food':",AW186,"},")</f>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6" s="17" t="str">
        <f>IF(AS186&gt;0,"&lt;img src=@img/outdoor.png@&gt;","")</f>
        <v/>
      </c>
      <c r="AZ186" s="17" t="str">
        <f>IF(AT186&gt;0,"&lt;img src=@img/pets.png@&gt;","")</f>
        <v/>
      </c>
      <c r="BA186" s="17" t="str">
        <f>IF(AU186="hard","&lt;img src=@img/hard.png@&gt;",IF(AU186="medium","&lt;img src=@img/medium.png@&gt;",IF(AU186="easy","&lt;img src=@img/easy.png@&gt;","")))</f>
        <v/>
      </c>
      <c r="BB186" s="17" t="str">
        <f>IF(AV186="true","&lt;img src=@img/drinkicon.png@&gt;","")</f>
        <v>&lt;img src=@img/drinkicon.png@&gt;</v>
      </c>
      <c r="BC186" s="17" t="str">
        <f>IF(AW186="true","&lt;img src=@img/foodicon.png@&gt;","")</f>
        <v>&lt;img src=@img/foodicon.png@&gt;</v>
      </c>
      <c r="BD186" s="17" t="str">
        <f>CONCATENATE(AY186,AZ186,BA186,BB186,BC186,BK186)</f>
        <v>&lt;img src=@img/drinkicon.png@&gt;&lt;img src=@img/foodicon.png@&gt;</v>
      </c>
      <c r="BE186" s="17" t="str">
        <f>CONCATENATE(IF(AS186&gt;0,"outdoor ",""),IF(AT186&gt;0,"pet ",""),IF(AV186="true","drink ",""),IF(AW186="true","food ",""),AU186," ",E186," ",C186,IF(BJ186=TRUE," kid",""))</f>
        <v>drink food  med meadows</v>
      </c>
      <c r="BF186" s="17" t="str">
        <f>IF(C186="highlands","Highlands",IF(C186="Washington","Washington Park",IF(C186="Downtown","Downtown",IF(C186="city","City Park",IF(C186="Uptown","Uptown",IF(C186="capital","Capital Hill",IF(C186="Ballpark","Ballpark",IF(C186="LoDo","LoDo",IF(C186="ranch","Highlands Ranch",IF(C186="five","Five Points",IF(C186="stapleton","Stapleton",IF(C186="Cherry","Cherry Creek",IF(C186="dtc","DTC",IF(C186="Baker","Baker",IF(C186="Lakewood","Lakewood",IF(C186="Westminster","Westminster",IF(C186="lowery","Lowery",IF(C186="meadows","Park Meadows",IF(C186="larimer","Larimer Square",IF(C186="RiNo","RiNo",IF(C186="aurora","Aurora","")))))))))))))))))))))</f>
        <v>Park Meadows</v>
      </c>
      <c r="BG186" s="17">
        <v>39.561844999999998</v>
      </c>
      <c r="BH186" s="17">
        <v>-104.877948</v>
      </c>
      <c r="BI186" s="17" t="str">
        <f>CONCATENATE("[",BG186,",",BH186,"],")</f>
        <v>[39.561845,-104.877948],</v>
      </c>
      <c r="BJ186" s="17"/>
      <c r="BK186" s="17" t="str">
        <f>IF(BJ186&gt;0,"&lt;img src=@img/kidicon.png@&gt;","")</f>
        <v/>
      </c>
      <c r="BL186" s="7"/>
    </row>
    <row r="187" spans="2:64" ht="18.75" customHeight="1">
      <c r="B187" t="s">
        <v>133</v>
      </c>
      <c r="C187" t="s">
        <v>310</v>
      </c>
      <c r="E187" s="17" t="s">
        <v>1105</v>
      </c>
      <c r="G187" s="17" t="s">
        <v>540</v>
      </c>
      <c r="H187" t="s">
        <v>445</v>
      </c>
      <c r="I187" t="s">
        <v>447</v>
      </c>
      <c r="J187" t="s">
        <v>445</v>
      </c>
      <c r="K187" t="s">
        <v>447</v>
      </c>
      <c r="L187" t="s">
        <v>445</v>
      </c>
      <c r="M187" t="s">
        <v>447</v>
      </c>
      <c r="N187" t="s">
        <v>445</v>
      </c>
      <c r="O187" t="s">
        <v>447</v>
      </c>
      <c r="P187" t="s">
        <v>445</v>
      </c>
      <c r="Q187" t="s">
        <v>447</v>
      </c>
      <c r="R187" t="s">
        <v>445</v>
      </c>
      <c r="S187" t="s">
        <v>447</v>
      </c>
      <c r="T187" t="s">
        <v>445</v>
      </c>
      <c r="U187" t="s">
        <v>447</v>
      </c>
      <c r="V187" s="8" t="s">
        <v>1131</v>
      </c>
      <c r="W187" s="17">
        <f>IF(H187&gt;0,H187/100,"")</f>
        <v>15</v>
      </c>
      <c r="X187" s="17">
        <f>IF(I187&gt;0,I187/100,"")</f>
        <v>18</v>
      </c>
      <c r="Y187" s="17">
        <f>IF(J187&gt;0,J187/100,"")</f>
        <v>15</v>
      </c>
      <c r="Z187" s="17">
        <f>IF(K187&gt;0,K187/100,"")</f>
        <v>18</v>
      </c>
      <c r="AA187" s="17">
        <f>IF(L187&gt;0,L187/100,"")</f>
        <v>15</v>
      </c>
      <c r="AB187" s="17">
        <f>IF(M187&gt;0,M187/100,"")</f>
        <v>18</v>
      </c>
      <c r="AC187" s="17">
        <f>IF(N187&gt;0,N187/100,"")</f>
        <v>15</v>
      </c>
      <c r="AD187" s="17">
        <f>IF(O187&gt;0,O187/100,"")</f>
        <v>18</v>
      </c>
      <c r="AE187" s="17">
        <f>IF(P187&gt;0,P187/100,"")</f>
        <v>15</v>
      </c>
      <c r="AF187" s="17">
        <f>IF(Q187&gt;0,Q187/100,"")</f>
        <v>18</v>
      </c>
      <c r="AG187" s="17">
        <f>IF(R187&gt;0,R187/100,"")</f>
        <v>15</v>
      </c>
      <c r="AH187" s="17">
        <f>IF(S187&gt;0,S187/100,"")</f>
        <v>18</v>
      </c>
      <c r="AI187" s="17">
        <f>IF(T187&gt;0,T187/100,"")</f>
        <v>15</v>
      </c>
      <c r="AJ187" s="17">
        <f>IF(U187&gt;0,U187/100,"")</f>
        <v>18</v>
      </c>
      <c r="AK187" s="17" t="str">
        <f>IF(H187&gt;0,CONCATENATE(IF(W187&lt;=12,W187,W187-12),IF(OR(W187&lt;12,W187=24),"am","pm"),"-",IF(X187&lt;=12,X187,X187-12),IF(OR(X187&lt;12,X187=24),"am","pm")),"")</f>
        <v>3pm-6pm</v>
      </c>
      <c r="AL187" s="17" t="str">
        <f>IF(J187&gt;0,CONCATENATE(IF(Y187&lt;=12,Y187,Y187-12),IF(OR(Y187&lt;12,Y187=24),"am","pm"),"-",IF(Z187&lt;=12,Z187,Z187-12),IF(OR(Z187&lt;12,Z187=24),"am","pm")),"")</f>
        <v>3pm-6pm</v>
      </c>
      <c r="AM187" s="17" t="str">
        <f>IF(L187&gt;0,CONCATENATE(IF(AA187&lt;=12,AA187,AA187-12),IF(OR(AA187&lt;12,AA187=24),"am","pm"),"-",IF(AB187&lt;=12,AB187,AB187-12),IF(OR(AB187&lt;12,AB187=24),"am","pm")),"")</f>
        <v>3pm-6pm</v>
      </c>
      <c r="AN187" s="17" t="str">
        <f>IF(N187&gt;0,CONCATENATE(IF(AC187&lt;=12,AC187,AC187-12),IF(OR(AC187&lt;12,AC187=24),"am","pm"),"-",IF(AD187&lt;=12,AD187,AD187-12),IF(OR(AD187&lt;12,AD187=24),"am","pm")),"")</f>
        <v>3pm-6pm</v>
      </c>
      <c r="AO187" s="17" t="str">
        <f>IF(P187&gt;0,CONCATENATE(IF(AE187&lt;=12,AE187,AE187-12),IF(OR(AE187&lt;12,AE187=24),"am","pm"),"-",IF(AF187&lt;=12,AF187,AF187-12),IF(OR(AF187&lt;12,AF187=24),"am","pm")),"")</f>
        <v>3pm-6pm</v>
      </c>
      <c r="AP187" s="17" t="str">
        <f>IF(R187&gt;0,CONCATENATE(IF(AG187&lt;=12,AG187,AG187-12),IF(OR(AG187&lt;12,AG187=24),"am","pm"),"-",IF(AH187&lt;=12,AH187,AH187-12),IF(OR(AH187&lt;12,AH187=24),"am","pm")),"")</f>
        <v>3pm-6pm</v>
      </c>
      <c r="AQ187" s="17" t="str">
        <f>IF(T187&gt;0,CONCATENATE(IF(AI187&lt;=12,AI187,AI187-12),IF(OR(AI187&lt;12,AI187=24),"am","pm"),"-",IF(AJ187&lt;=12,AJ187,AJ187-12),IF(OR(AJ187&lt;12,AJ187=24),"am","pm")),"")</f>
        <v>3pm-6pm</v>
      </c>
      <c r="AR187" s="1" t="s">
        <v>728</v>
      </c>
      <c r="AV187" s="4" t="s">
        <v>29</v>
      </c>
      <c r="AW187" s="4" t="s">
        <v>30</v>
      </c>
      <c r="AX187" s="16" t="str">
        <f>CONCATENATE("{
    'name': """,B187,""",
    'area': ","""",C187,""",",
"'hours': {
      'sunday-start':","""",H187,"""",", 'sunday-end':","""",I187,"""",", 'monday-start':","""",J187,"""",", 'monday-end':","""",K187,"""",", 'tuesday-start':","""",L187,"""",", 'tuesday-end':","""",M187,""", 'wednesday-start':","""",N187,""", 'wednesday-end':","""",O187,""", 'thursday-start':","""",P187,""", 'thursday-end':","""",Q187,""", 'friday-start':","""",R187,""", 'friday-end':","""",S187,""", 'saturday-start':","""",T187,""", 'saturday-end':","""",U187,"""","},","  'description': ","""",V187,"""",", 'link':","""",AR187,"""",", 'pricing':","""",E187,"""",",   'phone-number': ","""",F187,"""",", 'address': ","""",G187,"""",", 'other-amenities': [","'",AS187,"','",AT187,"','",AU187,"'","]",", 'has-drink':",AV187,", 'has-food':",AW187,"},")</f>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7" s="17" t="str">
        <f>IF(AS187&gt;0,"&lt;img src=@img/outdoor.png@&gt;","")</f>
        <v/>
      </c>
      <c r="AZ187" s="17" t="str">
        <f>IF(AT187&gt;0,"&lt;img src=@img/pets.png@&gt;","")</f>
        <v/>
      </c>
      <c r="BA187" s="17" t="str">
        <f>IF(AU187="hard","&lt;img src=@img/hard.png@&gt;",IF(AU187="medium","&lt;img src=@img/medium.png@&gt;",IF(AU187="easy","&lt;img src=@img/easy.png@&gt;","")))</f>
        <v/>
      </c>
      <c r="BB187" s="17" t="str">
        <f>IF(AV187="true","&lt;img src=@img/drinkicon.png@&gt;","")</f>
        <v>&lt;img src=@img/drinkicon.png@&gt;</v>
      </c>
      <c r="BC187" s="17" t="str">
        <f>IF(AW187="true","&lt;img src=@img/foodicon.png@&gt;","")</f>
        <v/>
      </c>
      <c r="BD187" s="17" t="str">
        <f>CONCATENATE(AY187,AZ187,BA187,BB187,BC187,BK187)</f>
        <v>&lt;img src=@img/drinkicon.png@&gt;</v>
      </c>
      <c r="BE187" s="17" t="str">
        <f>CONCATENATE(IF(AS187&gt;0,"outdoor ",""),IF(AT187&gt;0,"pet ",""),IF(AV187="true","drink ",""),IF(AW187="true","food ",""),AU187," ",E187," ",C187,IF(BJ187=TRUE," kid",""))</f>
        <v>drink  med LoDo</v>
      </c>
      <c r="BF187" s="17" t="str">
        <f>IF(C187="highlands","Highlands",IF(C187="Washington","Washington Park",IF(C187="Downtown","Downtown",IF(C187="city","City Park",IF(C187="Uptown","Uptown",IF(C187="capital","Capital Hill",IF(C187="Ballpark","Ballpark",IF(C187="LoDo","LoDo",IF(C187="ranch","Highlands Ranch",IF(C187="five","Five Points",IF(C187="stapleton","Stapleton",IF(C187="Cherry","Cherry Creek",IF(C187="dtc","DTC",IF(C187="Baker","Baker",IF(C187="Lakewood","Lakewood",IF(C187="Westminster","Westminster",IF(C187="lowery","Lowery",IF(C187="meadows","Park Meadows",IF(C187="larimer","Larimer Square",IF(C187="RiNo","RiNo",IF(C187="aurora","Aurora","")))))))))))))))))))))</f>
        <v>LoDo</v>
      </c>
      <c r="BG187" s="17">
        <v>39.756714000000002</v>
      </c>
      <c r="BH187" s="17">
        <v>-104.99962600000001</v>
      </c>
      <c r="BI187" s="17" t="str">
        <f>CONCATENATE("[",BG187,",",BH187,"],")</f>
        <v>[39.756714,-104.999626],</v>
      </c>
      <c r="BJ187" s="17"/>
      <c r="BK187" s="17" t="str">
        <f>IF(BJ187&gt;0,"&lt;img src=@img/kidicon.png@&gt;","")</f>
        <v/>
      </c>
      <c r="BL187" s="7"/>
    </row>
    <row r="188" spans="2:64" ht="18.75" customHeight="1">
      <c r="B188" t="s">
        <v>246</v>
      </c>
      <c r="C188" t="s">
        <v>276</v>
      </c>
      <c r="E188" s="17" t="s">
        <v>1105</v>
      </c>
      <c r="G188" s="17" t="s">
        <v>277</v>
      </c>
      <c r="L188" t="s">
        <v>449</v>
      </c>
      <c r="M188" t="s">
        <v>448</v>
      </c>
      <c r="N188" t="s">
        <v>449</v>
      </c>
      <c r="O188" t="s">
        <v>448</v>
      </c>
      <c r="P188" t="s">
        <v>449</v>
      </c>
      <c r="Q188" t="s">
        <v>448</v>
      </c>
      <c r="R188" t="s">
        <v>449</v>
      </c>
      <c r="S188" t="s">
        <v>448</v>
      </c>
      <c r="V188" s="8" t="s">
        <v>24</v>
      </c>
      <c r="W188" s="17" t="str">
        <f>IF(H188&gt;0,H188/100,"")</f>
        <v/>
      </c>
      <c r="X188" s="17" t="str">
        <f>IF(I188&gt;0,I188/100,"")</f>
        <v/>
      </c>
      <c r="Y188" s="17" t="str">
        <f>IF(J188&gt;0,J188/100,"")</f>
        <v/>
      </c>
      <c r="Z188" s="17" t="str">
        <f>IF(K188&gt;0,K188/100,"")</f>
        <v/>
      </c>
      <c r="AA188" s="17">
        <f>IF(L188&gt;0,L188/100,"")</f>
        <v>17</v>
      </c>
      <c r="AB188" s="17">
        <f>IF(M188&gt;0,M188/100,"")</f>
        <v>19</v>
      </c>
      <c r="AC188" s="17">
        <f>IF(N188&gt;0,N188/100,"")</f>
        <v>17</v>
      </c>
      <c r="AD188" s="17">
        <f>IF(O188&gt;0,O188/100,"")</f>
        <v>19</v>
      </c>
      <c r="AE188" s="17">
        <f>IF(P188&gt;0,P188/100,"")</f>
        <v>17</v>
      </c>
      <c r="AF188" s="17">
        <f>IF(Q188&gt;0,Q188/100,"")</f>
        <v>19</v>
      </c>
      <c r="AG188" s="17">
        <f>IF(R188&gt;0,R188/100,"")</f>
        <v>17</v>
      </c>
      <c r="AH188" s="17">
        <f>IF(S188&gt;0,S188/100,"")</f>
        <v>19</v>
      </c>
      <c r="AI188" s="17" t="str">
        <f>IF(T188&gt;0,T188/100,"")</f>
        <v/>
      </c>
      <c r="AJ188" s="17" t="str">
        <f>IF(U188&gt;0,U188/100,"")</f>
        <v/>
      </c>
      <c r="AK188" s="17" t="str">
        <f>IF(H188&gt;0,CONCATENATE(IF(W188&lt;=12,W188,W188-12),IF(OR(W188&lt;12,W188=24),"am","pm"),"-",IF(X188&lt;=12,X188,X188-12),IF(OR(X188&lt;12,X188=24),"am","pm")),"")</f>
        <v/>
      </c>
      <c r="AL188" s="17" t="str">
        <f>IF(J188&gt;0,CONCATENATE(IF(Y188&lt;=12,Y188,Y188-12),IF(OR(Y188&lt;12,Y188=24),"am","pm"),"-",IF(Z188&lt;=12,Z188,Z188-12),IF(OR(Z188&lt;12,Z188=24),"am","pm")),"")</f>
        <v/>
      </c>
      <c r="AM188" s="17" t="str">
        <f>IF(L188&gt;0,CONCATENATE(IF(AA188&lt;=12,AA188,AA188-12),IF(OR(AA188&lt;12,AA188=24),"am","pm"),"-",IF(AB188&lt;=12,AB188,AB188-12),IF(OR(AB188&lt;12,AB188=24),"am","pm")),"")</f>
        <v>5pm-7pm</v>
      </c>
      <c r="AN188" s="17" t="str">
        <f>IF(N188&gt;0,CONCATENATE(IF(AC188&lt;=12,AC188,AC188-12),IF(OR(AC188&lt;12,AC188=24),"am","pm"),"-",IF(AD188&lt;=12,AD188,AD188-12),IF(OR(AD188&lt;12,AD188=24),"am","pm")),"")</f>
        <v>5pm-7pm</v>
      </c>
      <c r="AO188" s="17" t="str">
        <f>IF(P188&gt;0,CONCATENATE(IF(AE188&lt;=12,AE188,AE188-12),IF(OR(AE188&lt;12,AE188=24),"am","pm"),"-",IF(AF188&lt;=12,AF188,AF188-12),IF(OR(AF188&lt;12,AF188=24),"am","pm")),"")</f>
        <v>5pm-7pm</v>
      </c>
      <c r="AP188" s="17" t="str">
        <f>IF(R188&gt;0,CONCATENATE(IF(AG188&lt;=12,AG188,AG188-12),IF(OR(AG188&lt;12,AG188=24),"am","pm"),"-",IF(AH188&lt;=12,AH188,AH188-12),IF(OR(AH188&lt;12,AH188=24),"am","pm")),"")</f>
        <v>5pm-7pm</v>
      </c>
      <c r="AQ188" s="17" t="str">
        <f>IF(T188&gt;0,CONCATENATE(IF(AI188&lt;=12,AI188,AI188-12),IF(OR(AI188&lt;12,AI188=24),"am","pm"),"-",IF(AJ188&lt;=12,AJ188,AJ188-12),IF(OR(AJ188&lt;12,AJ188=24),"am","pm")),"")</f>
        <v/>
      </c>
      <c r="AR188" t="s">
        <v>435</v>
      </c>
      <c r="AS188" t="s">
        <v>442</v>
      </c>
      <c r="AV188" t="s">
        <v>29</v>
      </c>
      <c r="AW188" t="s">
        <v>29</v>
      </c>
      <c r="AX188" s="16" t="str">
        <f>CONCATENATE("{
    'name': """,B188,""",
    'area': ","""",C188,""",",
"'hours': {
      'sunday-start':","""",H188,"""",", 'sunday-end':","""",I188,"""",", 'monday-start':","""",J188,"""",", 'monday-end':","""",K188,"""",", 'tuesday-start':","""",L188,"""",", 'tuesday-end':","""",M188,""", 'wednesday-start':","""",N188,""", 'wednesday-end':","""",O188,""", 'thursday-start':","""",P188,""", 'thursday-end':","""",Q188,""", 'friday-start':","""",R188,""", 'friday-end':","""",S188,""", 'saturday-start':","""",T188,""", 'saturday-end':","""",U188,"""","},","  'description': ","""",V188,"""",", 'link':","""",AR188,"""",", 'pricing':","""",E188,"""",",   'phone-number': ","""",F188,"""",", 'address': ","""",G188,"""",", 'other-amenities': [","'",AS188,"','",AT188,"','",AU188,"'","]",", 'has-drink':",AV188,", 'has-food':",AW188,"},")</f>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8" s="17" t="str">
        <f>IF(AS188&gt;0,"&lt;img src=@img/outdoor.png@&gt;","")</f>
        <v>&lt;img src=@img/outdoor.png@&gt;</v>
      </c>
      <c r="AZ188" s="17" t="str">
        <f>IF(AT188&gt;0,"&lt;img src=@img/pets.png@&gt;","")</f>
        <v/>
      </c>
      <c r="BA188" s="17" t="str">
        <f>IF(AU188="hard","&lt;img src=@img/hard.png@&gt;",IF(AU188="medium","&lt;img src=@img/medium.png@&gt;",IF(AU188="easy","&lt;img src=@img/easy.png@&gt;","")))</f>
        <v/>
      </c>
      <c r="BB188" s="17" t="str">
        <f>IF(AV188="true","&lt;img src=@img/drinkicon.png@&gt;","")</f>
        <v>&lt;img src=@img/drinkicon.png@&gt;</v>
      </c>
      <c r="BC188" s="17" t="str">
        <f>IF(AW188="true","&lt;img src=@img/foodicon.png@&gt;","")</f>
        <v>&lt;img src=@img/foodicon.png@&gt;</v>
      </c>
      <c r="BD188" s="17" t="str">
        <f>CONCATENATE(AY188,AZ188,BA188,BB188,BC188,BK188)</f>
        <v>&lt;img src=@img/outdoor.png@&gt;&lt;img src=@img/drinkicon.png@&gt;&lt;img src=@img/foodicon.png@&gt;</v>
      </c>
      <c r="BE188" s="17" t="str">
        <f>CONCATENATE(IF(AS188&gt;0,"outdoor ",""),IF(AT188&gt;0,"pet ",""),IF(AV188="true","drink ",""),IF(AW188="true","food ",""),AU188," ",E188," ",C188,IF(BJ188=TRUE," kid",""))</f>
        <v>outdoor drink food  med RiNo</v>
      </c>
      <c r="BF188" s="17" t="str">
        <f>IF(C188="highlands","Highlands",IF(C188="Washington","Washington Park",IF(C188="Downtown","Downtown",IF(C188="city","City Park",IF(C188="Uptown","Uptown",IF(C188="capital","Capital Hill",IF(C188="Ballpark","Ballpark",IF(C188="LoDo","LoDo",IF(C188="ranch","Highlands Ranch",IF(C188="five","Five Points",IF(C188="stapleton","Stapleton",IF(C188="Cherry","Cherry Creek",IF(C188="dtc","DTC",IF(C188="Baker","Baker",IF(C188="Lakewood","Lakewood",IF(C188="Westminster","Westminster",IF(C188="lowery","Lowery",IF(C188="meadows","Park Meadows",IF(C188="larimer","Larimer Square",IF(C188="RiNo","RiNo",IF(C188="aurora","Aurora","")))))))))))))))))))))</f>
        <v>RiNo</v>
      </c>
      <c r="BG188" s="17">
        <v>39.764195999999998</v>
      </c>
      <c r="BH188" s="17">
        <v>-104.97842900000001</v>
      </c>
      <c r="BI188" s="17" t="str">
        <f>CONCATENATE("[",BG188,",",BH188,"],")</f>
        <v>[39.764196,-104.978429],</v>
      </c>
      <c r="BJ188" s="17"/>
      <c r="BK188" s="17" t="str">
        <f>IF(BJ188&gt;0,"&lt;img src=@img/kidicon.png@&gt;","")</f>
        <v/>
      </c>
      <c r="BL188" s="7"/>
    </row>
    <row r="189" spans="2:64" ht="18.75" customHeight="1">
      <c r="B189" t="s">
        <v>134</v>
      </c>
      <c r="C189" t="s">
        <v>858</v>
      </c>
      <c r="E189" s="17" t="s">
        <v>1105</v>
      </c>
      <c r="G189" s="17" t="s">
        <v>541</v>
      </c>
      <c r="W189" s="17" t="str">
        <f>IF(H189&gt;0,H189/100,"")</f>
        <v/>
      </c>
      <c r="X189" s="17" t="str">
        <f>IF(I189&gt;0,I189/100,"")</f>
        <v/>
      </c>
      <c r="Y189" s="17" t="str">
        <f>IF(J189&gt;0,J189/100,"")</f>
        <v/>
      </c>
      <c r="Z189" s="17" t="str">
        <f>IF(K189&gt;0,K189/100,"")</f>
        <v/>
      </c>
      <c r="AA189" s="17" t="str">
        <f>IF(L189&gt;0,L189/100,"")</f>
        <v/>
      </c>
      <c r="AB189" s="17" t="str">
        <f>IF(M189&gt;0,M189/100,"")</f>
        <v/>
      </c>
      <c r="AC189" s="17" t="str">
        <f>IF(N189&gt;0,N189/100,"")</f>
        <v/>
      </c>
      <c r="AD189" s="17" t="str">
        <f>IF(O189&gt;0,O189/100,"")</f>
        <v/>
      </c>
      <c r="AE189" s="17" t="str">
        <f>IF(P189&gt;0,P189/100,"")</f>
        <v/>
      </c>
      <c r="AF189" s="17" t="str">
        <f>IF(Q189&gt;0,Q189/100,"")</f>
        <v/>
      </c>
      <c r="AG189" s="17" t="str">
        <f>IF(R189&gt;0,R189/100,"")</f>
        <v/>
      </c>
      <c r="AH189" s="17" t="str">
        <f>IF(S189&gt;0,S189/100,"")</f>
        <v/>
      </c>
      <c r="AI189" s="17" t="str">
        <f>IF(T189&gt;0,T189/100,"")</f>
        <v/>
      </c>
      <c r="AJ189" s="17" t="str">
        <f>IF(U189&gt;0,U189/100,"")</f>
        <v/>
      </c>
      <c r="AK189" s="17" t="str">
        <f>IF(H189&gt;0,CONCATENATE(IF(W189&lt;=12,W189,W189-12),IF(OR(W189&lt;12,W189=24),"am","pm"),"-",IF(X189&lt;=12,X189,X189-12),IF(OR(X189&lt;12,X189=24),"am","pm")),"")</f>
        <v/>
      </c>
      <c r="AL189" s="17" t="str">
        <f>IF(J189&gt;0,CONCATENATE(IF(Y189&lt;=12,Y189,Y189-12),IF(OR(Y189&lt;12,Y189=24),"am","pm"),"-",IF(Z189&lt;=12,Z189,Z189-12),IF(OR(Z189&lt;12,Z189=24),"am","pm")),"")</f>
        <v/>
      </c>
      <c r="AM189" s="17" t="str">
        <f>IF(L189&gt;0,CONCATENATE(IF(AA189&lt;=12,AA189,AA189-12),IF(OR(AA189&lt;12,AA189=24),"am","pm"),"-",IF(AB189&lt;=12,AB189,AB189-12),IF(OR(AB189&lt;12,AB189=24),"am","pm")),"")</f>
        <v/>
      </c>
      <c r="AN189" s="17" t="str">
        <f>IF(N189&gt;0,CONCATENATE(IF(AC189&lt;=12,AC189,AC189-12),IF(OR(AC189&lt;12,AC189=24),"am","pm"),"-",IF(AD189&lt;=12,AD189,AD189-12),IF(OR(AD189&lt;12,AD189=24),"am","pm")),"")</f>
        <v/>
      </c>
      <c r="AO189" s="17" t="str">
        <f>IF(P189&gt;0,CONCATENATE(IF(AE189&lt;=12,AE189,AE189-12),IF(OR(AE189&lt;12,AE189=24),"am","pm"),"-",IF(AF189&lt;=12,AF189,AF189-12),IF(OR(AF189&lt;12,AF189=24),"am","pm")),"")</f>
        <v/>
      </c>
      <c r="AP189" s="17" t="str">
        <f>IF(R189&gt;0,CONCATENATE(IF(AG189&lt;=12,AG189,AG189-12),IF(OR(AG189&lt;12,AG189=24),"am","pm"),"-",IF(AH189&lt;=12,AH189,AH189-12),IF(OR(AH189&lt;12,AH189=24),"am","pm")),"")</f>
        <v/>
      </c>
      <c r="AQ189" s="17" t="str">
        <f>IF(T189&gt;0,CONCATENATE(IF(AI189&lt;=12,AI189,AI189-12),IF(OR(AI189&lt;12,AI189=24),"am","pm"),"-",IF(AJ189&lt;=12,AJ189,AJ189-12),IF(OR(AJ189&lt;12,AJ189=24),"am","pm")),"")</f>
        <v/>
      </c>
      <c r="AR189" s="1" t="s">
        <v>729</v>
      </c>
      <c r="AS189" t="s">
        <v>442</v>
      </c>
      <c r="AV189" s="4" t="s">
        <v>30</v>
      </c>
      <c r="AW189" s="4" t="s">
        <v>30</v>
      </c>
      <c r="AX189" s="16" t="str">
        <f>CONCATENATE("{
    'name': """,B189,""",
    'area': ","""",C189,""",",
"'hours': {
      'sunday-start':","""",H189,"""",", 'sunday-end':","""",I189,"""",", 'monday-start':","""",J189,"""",", 'monday-end':","""",K189,"""",", 'tuesday-start':","""",L189,"""",", 'tuesday-end':","""",M189,""", 'wednesday-start':","""",N189,""", 'wednesday-end':","""",O189,""", 'thursday-start':","""",P189,""", 'thursday-end':","""",Q189,""", 'friday-start':","""",R189,""", 'friday-end':","""",S189,""", 'saturday-start':","""",T189,""", 'saturday-end':","""",U189,"""","},","  'description': ","""",V189,"""",", 'link':","""",AR189,"""",", 'pricing':","""",E189,"""",",   'phone-number': ","""",F189,"""",", 'address': ","""",G189,"""",", 'other-amenities': [","'",AS189,"','",AT189,"','",AU189,"'","]",", 'has-drink':",AV189,", 'has-food':",AW189,"},")</f>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89" s="17" t="str">
        <f>IF(AS189&gt;0,"&lt;img src=@img/outdoor.png@&gt;","")</f>
        <v>&lt;img src=@img/outdoor.png@&gt;</v>
      </c>
      <c r="AZ189" s="17" t="str">
        <f>IF(AT189&gt;0,"&lt;img src=@img/pets.png@&gt;","")</f>
        <v/>
      </c>
      <c r="BA189" s="17" t="str">
        <f>IF(AU189="hard","&lt;img src=@img/hard.png@&gt;",IF(AU189="medium","&lt;img src=@img/medium.png@&gt;",IF(AU189="easy","&lt;img src=@img/easy.png@&gt;","")))</f>
        <v/>
      </c>
      <c r="BB189" s="17" t="str">
        <f>IF(AV189="true","&lt;img src=@img/drinkicon.png@&gt;","")</f>
        <v/>
      </c>
      <c r="BC189" s="17" t="str">
        <f>IF(AW189="true","&lt;img src=@img/foodicon.png@&gt;","")</f>
        <v/>
      </c>
      <c r="BD189" s="17" t="str">
        <f>CONCATENATE(AY189,AZ189,BA189,BB189,BC189,BK189)</f>
        <v>&lt;img src=@img/outdoor.png@&gt;</v>
      </c>
      <c r="BE189" s="17" t="str">
        <f>CONCATENATE(IF(AS189&gt;0,"outdoor ",""),IF(AT189&gt;0,"pet ",""),IF(AV189="true","drink ",""),IF(AW189="true","food ",""),AU189," ",E189," ",C189,IF(BJ189=TRUE," kid",""))</f>
        <v>outdoor  med highlands</v>
      </c>
      <c r="BF189" s="17" t="str">
        <f>IF(C189="highlands","Highlands",IF(C189="Washington","Washington Park",IF(C189="Downtown","Downtown",IF(C189="city","City Park",IF(C189="Uptown","Uptown",IF(C189="capital","Capital Hill",IF(C189="Ballpark","Ballpark",IF(C189="LoDo","LoDo",IF(C189="ranch","Highlands Ranch",IF(C189="five","Five Points",IF(C189="stapleton","Stapleton",IF(C189="Cherry","Cherry Creek",IF(C189="dtc","DTC",IF(C189="Baker","Baker",IF(C189="Lakewood","Lakewood",IF(C189="Westminster","Westminster",IF(C189="lowery","Lowery",IF(C189="meadows","Park Meadows",IF(C189="larimer","Larimer Square",IF(C189="RiNo","RiNo",IF(C189="aurora","Aurora","")))))))))))))))))))))</f>
        <v>Highlands</v>
      </c>
      <c r="BG189" s="17">
        <v>39.761527999999998</v>
      </c>
      <c r="BH189" s="17">
        <v>-105.01049500000001</v>
      </c>
      <c r="BI189" s="17" t="str">
        <f>CONCATENATE("[",BG189,",",BH189,"],")</f>
        <v>[39.761528,-105.010495],</v>
      </c>
      <c r="BJ189" s="17"/>
      <c r="BK189" s="17" t="str">
        <f>IF(BJ189&gt;0,"&lt;img src=@img/kidicon.png@&gt;","")</f>
        <v/>
      </c>
      <c r="BL189" s="7"/>
    </row>
    <row r="190" spans="2:64" ht="18.75" customHeight="1">
      <c r="B190" t="s">
        <v>135</v>
      </c>
      <c r="C190" t="s">
        <v>310</v>
      </c>
      <c r="E190" s="17" t="s">
        <v>1105</v>
      </c>
      <c r="G190" s="17" t="s">
        <v>542</v>
      </c>
      <c r="J190" t="s">
        <v>455</v>
      </c>
      <c r="K190" t="s">
        <v>459</v>
      </c>
      <c r="L190" t="s">
        <v>455</v>
      </c>
      <c r="M190" t="s">
        <v>459</v>
      </c>
      <c r="N190" t="s">
        <v>455</v>
      </c>
      <c r="O190" t="s">
        <v>459</v>
      </c>
      <c r="P190" t="s">
        <v>455</v>
      </c>
      <c r="Q190" t="s">
        <v>459</v>
      </c>
      <c r="R190" t="s">
        <v>455</v>
      </c>
      <c r="S190" t="s">
        <v>459</v>
      </c>
      <c r="V190" s="17" t="s">
        <v>466</v>
      </c>
      <c r="W190" s="17" t="str">
        <f>IF(H190&gt;0,H190/100,"")</f>
        <v/>
      </c>
      <c r="X190" s="17" t="str">
        <f>IF(I190&gt;0,I190/100,"")</f>
        <v/>
      </c>
      <c r="Y190" s="17">
        <f>IF(J190&gt;0,J190/100,"")</f>
        <v>14</v>
      </c>
      <c r="Z190" s="17">
        <f>IF(K190&gt;0,K190/100,"")</f>
        <v>20</v>
      </c>
      <c r="AA190" s="17">
        <f>IF(L190&gt;0,L190/100,"")</f>
        <v>14</v>
      </c>
      <c r="AB190" s="17">
        <f>IF(M190&gt;0,M190/100,"")</f>
        <v>20</v>
      </c>
      <c r="AC190" s="17">
        <f>IF(N190&gt;0,N190/100,"")</f>
        <v>14</v>
      </c>
      <c r="AD190" s="17">
        <f>IF(O190&gt;0,O190/100,"")</f>
        <v>20</v>
      </c>
      <c r="AE190" s="17">
        <f>IF(P190&gt;0,P190/100,"")</f>
        <v>14</v>
      </c>
      <c r="AF190" s="17">
        <f>IF(Q190&gt;0,Q190/100,"")</f>
        <v>20</v>
      </c>
      <c r="AG190" s="17">
        <f>IF(R190&gt;0,R190/100,"")</f>
        <v>14</v>
      </c>
      <c r="AH190" s="17">
        <f>IF(S190&gt;0,S190/100,"")</f>
        <v>20</v>
      </c>
      <c r="AI190" s="17" t="str">
        <f>IF(T190&gt;0,T190/100,"")</f>
        <v/>
      </c>
      <c r="AJ190" s="17" t="str">
        <f>IF(U190&gt;0,U190/100,"")</f>
        <v/>
      </c>
      <c r="AK190" s="17" t="str">
        <f>IF(H190&gt;0,CONCATENATE(IF(W190&lt;=12,W190,W190-12),IF(OR(W190&lt;12,W190=24),"am","pm"),"-",IF(X190&lt;=12,X190,X190-12),IF(OR(X190&lt;12,X190=24),"am","pm")),"")</f>
        <v/>
      </c>
      <c r="AL190" s="17" t="str">
        <f>IF(J190&gt;0,CONCATENATE(IF(Y190&lt;=12,Y190,Y190-12),IF(OR(Y190&lt;12,Y190=24),"am","pm"),"-",IF(Z190&lt;=12,Z190,Z190-12),IF(OR(Z190&lt;12,Z190=24),"am","pm")),"")</f>
        <v>2pm-8pm</v>
      </c>
      <c r="AM190" s="17" t="str">
        <f>IF(L190&gt;0,CONCATENATE(IF(AA190&lt;=12,AA190,AA190-12),IF(OR(AA190&lt;12,AA190=24),"am","pm"),"-",IF(AB190&lt;=12,AB190,AB190-12),IF(OR(AB190&lt;12,AB190=24),"am","pm")),"")</f>
        <v>2pm-8pm</v>
      </c>
      <c r="AN190" s="17" t="str">
        <f>IF(N190&gt;0,CONCATENATE(IF(AC190&lt;=12,AC190,AC190-12),IF(OR(AC190&lt;12,AC190=24),"am","pm"),"-",IF(AD190&lt;=12,AD190,AD190-12),IF(OR(AD190&lt;12,AD190=24),"am","pm")),"")</f>
        <v>2pm-8pm</v>
      </c>
      <c r="AO190" s="17" t="str">
        <f>IF(P190&gt;0,CONCATENATE(IF(AE190&lt;=12,AE190,AE190-12),IF(OR(AE190&lt;12,AE190=24),"am","pm"),"-",IF(AF190&lt;=12,AF190,AF190-12),IF(OR(AF190&lt;12,AF190=24),"am","pm")),"")</f>
        <v>2pm-8pm</v>
      </c>
      <c r="AP190" s="17" t="str">
        <f>IF(R190&gt;0,CONCATENATE(IF(AG190&lt;=12,AG190,AG190-12),IF(OR(AG190&lt;12,AG190=24),"am","pm"),"-",IF(AH190&lt;=12,AH190,AH190-12),IF(OR(AH190&lt;12,AH190=24),"am","pm")),"")</f>
        <v>2pm-8pm</v>
      </c>
      <c r="AQ190" s="17" t="str">
        <f>IF(T190&gt;0,CONCATENATE(IF(AI190&lt;=12,AI190,AI190-12),IF(OR(AI190&lt;12,AI190=24),"am","pm"),"-",IF(AJ190&lt;=12,AJ190,AJ190-12),IF(OR(AJ190&lt;12,AJ190=24),"am","pm")),"")</f>
        <v/>
      </c>
      <c r="AR190" s="1" t="s">
        <v>856</v>
      </c>
      <c r="AV190" s="17" t="s">
        <v>29</v>
      </c>
      <c r="AW190" s="17" t="s">
        <v>30</v>
      </c>
      <c r="AX190" s="16" t="str">
        <f>CONCATENATE("{
    'name': """,B190,""",
    'area': ","""",C190,""",",
"'hours': {
      'sunday-start':","""",H190,"""",", 'sunday-end':","""",I190,"""",", 'monday-start':","""",J190,"""",", 'monday-end':","""",K190,"""",", 'tuesday-start':","""",L190,"""",", 'tuesday-end':","""",M190,""", 'wednesday-start':","""",N190,""", 'wednesday-end':","""",O190,""", 'thursday-start':","""",P190,""", 'thursday-end':","""",Q190,""", 'friday-start':","""",R190,""", 'friday-end':","""",S190,""", 'saturday-start':","""",T190,""", 'saturday-end':","""",U190,"""","},","  'description': ","""",V190,"""",", 'link':","""",AR190,"""",", 'pricing':","""",E190,"""",",   'phone-number': ","""",F190,"""",", 'address': ","""",G190,"""",", 'other-amenities': [","'",AS190,"','",AT190,"','",AU190,"'","]",", 'has-drink':",AV190,", 'has-food':",AW190,"},")</f>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90" s="17" t="str">
        <f>IF(AS190&gt;0,"&lt;img src=@img/outdoor.png@&gt;","")</f>
        <v/>
      </c>
      <c r="AZ190" s="17" t="str">
        <f>IF(AT190&gt;0,"&lt;img src=@img/pets.png@&gt;","")</f>
        <v/>
      </c>
      <c r="BA190" s="17" t="str">
        <f>IF(AU190="hard","&lt;img src=@img/hard.png@&gt;",IF(AU190="medium","&lt;img src=@img/medium.png@&gt;",IF(AU190="easy","&lt;img src=@img/easy.png@&gt;","")))</f>
        <v/>
      </c>
      <c r="BB190" s="17" t="str">
        <f>IF(AV190="true","&lt;img src=@img/drinkicon.png@&gt;","")</f>
        <v>&lt;img src=@img/drinkicon.png@&gt;</v>
      </c>
      <c r="BC190" s="17" t="str">
        <f>IF(AW190="true","&lt;img src=@img/foodicon.png@&gt;","")</f>
        <v/>
      </c>
      <c r="BD190" s="17" t="str">
        <f>CONCATENATE(AY190,AZ190,BA190,BB190,BC190,BK190)</f>
        <v>&lt;img src=@img/drinkicon.png@&gt;</v>
      </c>
      <c r="BE190" s="17" t="str">
        <f>CONCATENATE(IF(AS190&gt;0,"outdoor ",""),IF(AT190&gt;0,"pet ",""),IF(AV190="true","drink ",""),IF(AW190="true","food ",""),AU190," ",E190," ",C190,IF(BJ190=TRUE," kid",""))</f>
        <v>drink  med LoDo</v>
      </c>
      <c r="BF190" s="17" t="str">
        <f>IF(C190="highlands","Highlands",IF(C190="Washington","Washington Park",IF(C190="Downtown","Downtown",IF(C190="city","City Park",IF(C190="Uptown","Uptown",IF(C190="capital","Capital Hill",IF(C190="Ballpark","Ballpark",IF(C190="LoDo","LoDo",IF(C190="ranch","Highlands Ranch",IF(C190="five","Five Points",IF(C190="stapleton","Stapleton",IF(C190="Cherry","Cherry Creek",IF(C190="dtc","DTC",IF(C190="Baker","Baker",IF(C190="Lakewood","Lakewood",IF(C190="Westminster","Westminster",IF(C190="lowery","Lowery",IF(C190="meadows","Park Meadows",IF(C190="larimer","Larimer Square",IF(C190="RiNo","RiNo",IF(C190="aurora","Aurora","")))))))))))))))))))))</f>
        <v>LoDo</v>
      </c>
      <c r="BG190" s="17">
        <v>39.748671999999999</v>
      </c>
      <c r="BH190" s="17">
        <v>-105.000281</v>
      </c>
      <c r="BI190" s="17" t="str">
        <f>CONCATENATE("[",BG190,",",BH190,"],")</f>
        <v>[39.748672,-105.000281],</v>
      </c>
      <c r="BJ190" s="17"/>
      <c r="BK190" s="17" t="str">
        <f>IF(BJ190&gt;0,"&lt;img src=@img/kidicon.png@&gt;","")</f>
        <v/>
      </c>
      <c r="BL190" s="7"/>
    </row>
    <row r="191" spans="2:64" ht="18.75" customHeight="1">
      <c r="B191" t="s">
        <v>215</v>
      </c>
      <c r="C191" t="s">
        <v>305</v>
      </c>
      <c r="E191" s="17" t="s">
        <v>1105</v>
      </c>
      <c r="G191" s="17" t="s">
        <v>622</v>
      </c>
      <c r="J191" t="s">
        <v>455</v>
      </c>
      <c r="K191" t="s">
        <v>447</v>
      </c>
      <c r="L191" t="s">
        <v>455</v>
      </c>
      <c r="M191" t="s">
        <v>447</v>
      </c>
      <c r="N191" t="s">
        <v>455</v>
      </c>
      <c r="O191" t="s">
        <v>447</v>
      </c>
      <c r="P191" t="s">
        <v>455</v>
      </c>
      <c r="Q191" t="s">
        <v>447</v>
      </c>
      <c r="R191" t="s">
        <v>455</v>
      </c>
      <c r="S191" t="s">
        <v>447</v>
      </c>
      <c r="V191" s="8" t="s">
        <v>1132</v>
      </c>
      <c r="W191" s="17" t="str">
        <f>IF(H191&gt;0,H191/100,"")</f>
        <v/>
      </c>
      <c r="X191" s="17" t="str">
        <f>IF(I191&gt;0,I191/100,"")</f>
        <v/>
      </c>
      <c r="Y191" s="17">
        <f>IF(J191&gt;0,J191/100,"")</f>
        <v>14</v>
      </c>
      <c r="Z191" s="17">
        <f>IF(K191&gt;0,K191/100,"")</f>
        <v>18</v>
      </c>
      <c r="AA191" s="17">
        <f>IF(L191&gt;0,L191/100,"")</f>
        <v>14</v>
      </c>
      <c r="AB191" s="17">
        <f>IF(M191&gt;0,M191/100,"")</f>
        <v>18</v>
      </c>
      <c r="AC191" s="17">
        <f>IF(N191&gt;0,N191/100,"")</f>
        <v>14</v>
      </c>
      <c r="AD191" s="17">
        <f>IF(O191&gt;0,O191/100,"")</f>
        <v>18</v>
      </c>
      <c r="AE191" s="17">
        <f>IF(P191&gt;0,P191/100,"")</f>
        <v>14</v>
      </c>
      <c r="AF191" s="17">
        <f>IF(Q191&gt;0,Q191/100,"")</f>
        <v>18</v>
      </c>
      <c r="AG191" s="17">
        <f>IF(R191&gt;0,R191/100,"")</f>
        <v>14</v>
      </c>
      <c r="AH191" s="17">
        <f>IF(S191&gt;0,S191/100,"")</f>
        <v>18</v>
      </c>
      <c r="AI191" s="17" t="str">
        <f>IF(T191&gt;0,T191/100,"")</f>
        <v/>
      </c>
      <c r="AJ191" s="17" t="str">
        <f>IF(U191&gt;0,U191/100,"")</f>
        <v/>
      </c>
      <c r="AK191" s="17" t="str">
        <f>IF(H191&gt;0,CONCATENATE(IF(W191&lt;=12,W191,W191-12),IF(OR(W191&lt;12,W191=24),"am","pm"),"-",IF(X191&lt;=12,X191,X191-12),IF(OR(X191&lt;12,X191=24),"am","pm")),"")</f>
        <v/>
      </c>
      <c r="AL191" s="17" t="str">
        <f>IF(J191&gt;0,CONCATENATE(IF(Y191&lt;=12,Y191,Y191-12),IF(OR(Y191&lt;12,Y191=24),"am","pm"),"-",IF(Z191&lt;=12,Z191,Z191-12),IF(OR(Z191&lt;12,Z191=24),"am","pm")),"")</f>
        <v>2pm-6pm</v>
      </c>
      <c r="AM191" s="17" t="str">
        <f>IF(L191&gt;0,CONCATENATE(IF(AA191&lt;=12,AA191,AA191-12),IF(OR(AA191&lt;12,AA191=24),"am","pm"),"-",IF(AB191&lt;=12,AB191,AB191-12),IF(OR(AB191&lt;12,AB191=24),"am","pm")),"")</f>
        <v>2pm-6pm</v>
      </c>
      <c r="AN191" s="17" t="str">
        <f>IF(N191&gt;0,CONCATENATE(IF(AC191&lt;=12,AC191,AC191-12),IF(OR(AC191&lt;12,AC191=24),"am","pm"),"-",IF(AD191&lt;=12,AD191,AD191-12),IF(OR(AD191&lt;12,AD191=24),"am","pm")),"")</f>
        <v>2pm-6pm</v>
      </c>
      <c r="AO191" s="17" t="str">
        <f>IF(P191&gt;0,CONCATENATE(IF(AE191&lt;=12,AE191,AE191-12),IF(OR(AE191&lt;12,AE191=24),"am","pm"),"-",IF(AF191&lt;=12,AF191,AF191-12),IF(OR(AF191&lt;12,AF191=24),"am","pm")),"")</f>
        <v>2pm-6pm</v>
      </c>
      <c r="AP191" s="17" t="str">
        <f>IF(R191&gt;0,CONCATENATE(IF(AG191&lt;=12,AG191,AG191-12),IF(OR(AG191&lt;12,AG191=24),"am","pm"),"-",IF(AH191&lt;=12,AH191,AH191-12),IF(OR(AH191&lt;12,AH191=24),"am","pm")),"")</f>
        <v>2pm-6pm</v>
      </c>
      <c r="AQ191" s="17" t="str">
        <f>IF(T191&gt;0,CONCATENATE(IF(AI191&lt;=12,AI191,AI191-12),IF(OR(AI191&lt;12,AI191=24),"am","pm"),"-",IF(AJ191&lt;=12,AJ191,AJ191-12),IF(OR(AJ191&lt;12,AJ191=24),"am","pm")),"")</f>
        <v/>
      </c>
      <c r="AR191" s="17" t="s">
        <v>808</v>
      </c>
      <c r="AV191" s="17" t="s">
        <v>29</v>
      </c>
      <c r="AW191" s="17" t="s">
        <v>29</v>
      </c>
      <c r="AX191" s="16" t="str">
        <f>CONCATENATE("{
    'name': """,B191,""",
    'area': ","""",C191,""",",
"'hours': {
      'sunday-start':","""",H191,"""",", 'sunday-end':","""",I191,"""",", 'monday-start':","""",J191,"""",", 'monday-end':","""",K191,"""",", 'tuesday-start':","""",L191,"""",", 'tuesday-end':","""",M191,""", 'wednesday-start':","""",N191,""", 'wednesday-end':","""",O191,""", 'thursday-start':","""",P191,""", 'thursday-end':","""",Q191,""", 'friday-start':","""",R191,""", 'friday-end':","""",S191,""", 'saturday-start':","""",T191,""", 'saturday-end':","""",U191,"""","},","  'description': ","""",V191,"""",", 'link':","""",AR191,"""",", 'pricing':","""",E191,"""",",   'phone-number': ","""",F191,"""",", 'address': ","""",G191,"""",", 'other-amenities': [","'",AS191,"','",AT191,"','",AU191,"'","]",", 'has-drink':",AV191,", 'has-food':",AW191,"},")</f>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91" s="17" t="str">
        <f>IF(AS191&gt;0,"&lt;img src=@img/outdoor.png@&gt;","")</f>
        <v/>
      </c>
      <c r="AZ191" s="17" t="str">
        <f>IF(AT191&gt;0,"&lt;img src=@img/pets.png@&gt;","")</f>
        <v/>
      </c>
      <c r="BA191" s="17" t="str">
        <f>IF(AU191="hard","&lt;img src=@img/hard.png@&gt;",IF(AU191="medium","&lt;img src=@img/medium.png@&gt;",IF(AU191="easy","&lt;img src=@img/easy.png@&gt;","")))</f>
        <v/>
      </c>
      <c r="BB191" s="17" t="str">
        <f>IF(AV191="true","&lt;img src=@img/drinkicon.png@&gt;","")</f>
        <v>&lt;img src=@img/drinkicon.png@&gt;</v>
      </c>
      <c r="BC191" s="17" t="str">
        <f>IF(AW191="true","&lt;img src=@img/foodicon.png@&gt;","")</f>
        <v>&lt;img src=@img/foodicon.png@&gt;</v>
      </c>
      <c r="BD191" s="17" t="str">
        <f>CONCATENATE(AY191,AZ191,BA191,BB191,BC191,BK191)</f>
        <v>&lt;img src=@img/drinkicon.png@&gt;&lt;img src=@img/foodicon.png@&gt;</v>
      </c>
      <c r="BE191" s="17" t="str">
        <f>CONCATENATE(IF(AS191&gt;0,"outdoor ",""),IF(AT191&gt;0,"pet ",""),IF(AV191="true","drink ",""),IF(AW191="true","food ",""),AU191," ",E191," ",C191,IF(BJ191=TRUE," kid",""))</f>
        <v>drink food  med Uptown</v>
      </c>
      <c r="BF191" s="17" t="str">
        <f>IF(C191="highlands","Highlands",IF(C191="Washington","Washington Park",IF(C191="Downtown","Downtown",IF(C191="city","City Park",IF(C191="Uptown","Uptown",IF(C191="capital","Capital Hill",IF(C191="Ballpark","Ballpark",IF(C191="LoDo","LoDo",IF(C191="ranch","Highlands Ranch",IF(C191="five","Five Points",IF(C191="stapleton","Stapleton",IF(C191="Cherry","Cherry Creek",IF(C191="dtc","DTC",IF(C191="Baker","Baker",IF(C191="Lakewood","Lakewood",IF(C191="Westminster","Westminster",IF(C191="lowery","Lowery",IF(C191="meadows","Park Meadows",IF(C191="larimer","Larimer Square",IF(C191="RiNo","RiNo",IF(C191="aurora","Aurora","")))))))))))))))))))))</f>
        <v>Uptown</v>
      </c>
      <c r="BG191" s="17">
        <v>39.739866999999997</v>
      </c>
      <c r="BH191" s="17">
        <v>-104.980897</v>
      </c>
      <c r="BI191" s="17" t="str">
        <f>CONCATENATE("[",BG191,",",BH191,"],")</f>
        <v>[39.739867,-104.980897],</v>
      </c>
      <c r="BJ191" s="17"/>
      <c r="BK191" s="17" t="str">
        <f>IF(BJ191&gt;0,"&lt;img src=@img/kidicon.png@&gt;","")</f>
        <v/>
      </c>
      <c r="BL191" s="7"/>
    </row>
    <row r="192" spans="2:64" ht="18.75" customHeight="1">
      <c r="B192" t="s">
        <v>270</v>
      </c>
      <c r="C192" t="s">
        <v>858</v>
      </c>
      <c r="E192" s="17" t="s">
        <v>1105</v>
      </c>
      <c r="G192" s="17" t="s">
        <v>299</v>
      </c>
      <c r="W192" s="17" t="str">
        <f>IF(H192&gt;0,H192/100,"")</f>
        <v/>
      </c>
      <c r="X192" s="17" t="str">
        <f>IF(I192&gt;0,I192/100,"")</f>
        <v/>
      </c>
      <c r="Y192" s="17" t="str">
        <f>IF(J192&gt;0,J192/100,"")</f>
        <v/>
      </c>
      <c r="Z192" s="17" t="str">
        <f>IF(K192&gt;0,K192/100,"")</f>
        <v/>
      </c>
      <c r="AA192" s="17" t="str">
        <f>IF(L192&gt;0,L192/100,"")</f>
        <v/>
      </c>
      <c r="AB192" s="17" t="str">
        <f>IF(M192&gt;0,M192/100,"")</f>
        <v/>
      </c>
      <c r="AC192" s="17" t="str">
        <f>IF(N192&gt;0,N192/100,"")</f>
        <v/>
      </c>
      <c r="AD192" s="17" t="str">
        <f>IF(O192&gt;0,O192/100,"")</f>
        <v/>
      </c>
      <c r="AE192" s="17" t="str">
        <f>IF(P192&gt;0,P192/100,"")</f>
        <v/>
      </c>
      <c r="AF192" s="17" t="str">
        <f>IF(Q192&gt;0,Q192/100,"")</f>
        <v/>
      </c>
      <c r="AG192" s="17" t="str">
        <f>IF(R192&gt;0,R192/100,"")</f>
        <v/>
      </c>
      <c r="AH192" s="17" t="str">
        <f>IF(S192&gt;0,S192/100,"")</f>
        <v/>
      </c>
      <c r="AI192" s="17" t="str">
        <f>IF(T192&gt;0,T192/100,"")</f>
        <v/>
      </c>
      <c r="AJ192" s="17" t="str">
        <f>IF(U192&gt;0,U192/100,"")</f>
        <v/>
      </c>
      <c r="AK192" s="17" t="str">
        <f>IF(H192&gt;0,CONCATENATE(IF(W192&lt;=12,W192,W192-12),IF(OR(W192&lt;12,W192=24),"am","pm"),"-",IF(X192&lt;=12,X192,X192-12),IF(OR(X192&lt;12,X192=24),"am","pm")),"")</f>
        <v/>
      </c>
      <c r="AL192" s="17" t="str">
        <f>IF(J192&gt;0,CONCATENATE(IF(Y192&lt;=12,Y192,Y192-12),IF(OR(Y192&lt;12,Y192=24),"am","pm"),"-",IF(Z192&lt;=12,Z192,Z192-12),IF(OR(Z192&lt;12,Z192=24),"am","pm")),"")</f>
        <v/>
      </c>
      <c r="AM192" s="17" t="str">
        <f>IF(L192&gt;0,CONCATENATE(IF(AA192&lt;=12,AA192,AA192-12),IF(OR(AA192&lt;12,AA192=24),"am","pm"),"-",IF(AB192&lt;=12,AB192,AB192-12),IF(OR(AB192&lt;12,AB192=24),"am","pm")),"")</f>
        <v/>
      </c>
      <c r="AN192" s="17" t="str">
        <f>IF(N192&gt;0,CONCATENATE(IF(AC192&lt;=12,AC192,AC192-12),IF(OR(AC192&lt;12,AC192=24),"am","pm"),"-",IF(AD192&lt;=12,AD192,AD192-12),IF(OR(AD192&lt;12,AD192=24),"am","pm")),"")</f>
        <v/>
      </c>
      <c r="AO192" s="17" t="str">
        <f>IF(P192&gt;0,CONCATENATE(IF(AE192&lt;=12,AE192,AE192-12),IF(OR(AE192&lt;12,AE192=24),"am","pm"),"-",IF(AF192&lt;=12,AF192,AF192-12),IF(OR(AF192&lt;12,AF192=24),"am","pm")),"")</f>
        <v/>
      </c>
      <c r="AP192" s="17" t="str">
        <f>IF(R192&gt;0,CONCATENATE(IF(AG192&lt;=12,AG192,AG192-12),IF(OR(AG192&lt;12,AG192=24),"am","pm"),"-",IF(AH192&lt;=12,AH192,AH192-12),IF(OR(AH192&lt;12,AH192=24),"am","pm")),"")</f>
        <v/>
      </c>
      <c r="AQ192" s="17" t="str">
        <f>IF(T192&gt;0,CONCATENATE(IF(AI192&lt;=12,AI192,AI192-12),IF(OR(AI192&lt;12,AI192=24),"am","pm"),"-",IF(AJ192&lt;=12,AJ192,AJ192-12),IF(OR(AJ192&lt;12,AJ192=24),"am","pm")),"")</f>
        <v/>
      </c>
      <c r="AR192" t="s">
        <v>25</v>
      </c>
      <c r="AT192" t="s">
        <v>443</v>
      </c>
      <c r="AV192" s="17" t="s">
        <v>30</v>
      </c>
      <c r="AW192" s="17" t="s">
        <v>30</v>
      </c>
      <c r="AX192" s="16" t="str">
        <f>CONCATENATE("{
    'name': """,B192,""",
    'area': ","""",C192,""",",
"'hours': {
      'sunday-start':","""",H192,"""",", 'sunday-end':","""",I192,"""",", 'monday-start':","""",J192,"""",", 'monday-end':","""",K192,"""",", 'tuesday-start':","""",L192,"""",", 'tuesday-end':","""",M192,""", 'wednesday-start':","""",N192,""", 'wednesday-end':","""",O192,""", 'thursday-start':","""",P192,""", 'thursday-end':","""",Q192,""", 'friday-start':","""",R192,""", 'friday-end':","""",S192,""", 'saturday-start':","""",T192,""", 'saturday-end':","""",U192,"""","},","  'description': ","""",V192,"""",", 'link':","""",AR192,"""",", 'pricing':","""",E192,"""",",   'phone-number': ","""",F192,"""",", 'address': ","""",G192,"""",", 'other-amenities': [","'",AS192,"','",AT192,"','",AU192,"'","]",", 'has-drink':",AV192,", 'has-food':",AW192,"},")</f>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92" s="17" t="str">
        <f>IF(AS192&gt;0,"&lt;img src=@img/outdoor.png@&gt;","")</f>
        <v/>
      </c>
      <c r="AZ192" s="17" t="str">
        <f>IF(AT192&gt;0,"&lt;img src=@img/pets.png@&gt;","")</f>
        <v>&lt;img src=@img/pets.png@&gt;</v>
      </c>
      <c r="BA192" s="17" t="str">
        <f>IF(AU192="hard","&lt;img src=@img/hard.png@&gt;",IF(AU192="medium","&lt;img src=@img/medium.png@&gt;",IF(AU192="easy","&lt;img src=@img/easy.png@&gt;","")))</f>
        <v/>
      </c>
      <c r="BB192" s="17" t="str">
        <f>IF(AV192="true","&lt;img src=@img/drinkicon.png@&gt;","")</f>
        <v/>
      </c>
      <c r="BC192" s="17" t="str">
        <f>IF(AW192="true","&lt;img src=@img/foodicon.png@&gt;","")</f>
        <v/>
      </c>
      <c r="BD192" s="17" t="str">
        <f>CONCATENATE(AY192,AZ192,BA192,BB192,BC192,BK192)</f>
        <v>&lt;img src=@img/pets.png@&gt;</v>
      </c>
      <c r="BE192" s="17" t="str">
        <f>CONCATENATE(IF(AS192&gt;0,"outdoor ",""),IF(AT192&gt;0,"pet ",""),IF(AV192="true","drink ",""),IF(AW192="true","food ",""),AU192," ",E192," ",C192,IF(BJ192=TRUE," kid",""))</f>
        <v>pet  med highlands</v>
      </c>
      <c r="BF192" s="17" t="str">
        <f>IF(C192="highlands","Highlands",IF(C192="Washington","Washington Park",IF(C192="Downtown","Downtown",IF(C192="city","City Park",IF(C192="Uptown","Uptown",IF(C192="capital","Capital Hill",IF(C192="Ballpark","Ballpark",IF(C192="LoDo","LoDo",IF(C192="ranch","Highlands Ranch",IF(C192="five","Five Points",IF(C192="stapleton","Stapleton",IF(C192="Cherry","Cherry Creek",IF(C192="dtc","DTC",IF(C192="Baker","Baker",IF(C192="Lakewood","Lakewood",IF(C192="Westminster","Westminster",IF(C192="lowery","Lowery",IF(C192="meadows","Park Meadows",IF(C192="larimer","Larimer Square",IF(C192="RiNo","RiNo",IF(C192="aurora","Aurora","")))))))))))))))))))))</f>
        <v>Highlands</v>
      </c>
      <c r="BG192" s="17">
        <v>39.760278</v>
      </c>
      <c r="BH192" s="17">
        <v>-105.003967</v>
      </c>
      <c r="BI192" s="17" t="str">
        <f>CONCATENATE("[",BG192,",",BH192,"],")</f>
        <v>[39.760278,-105.003967],</v>
      </c>
      <c r="BJ192" s="17"/>
      <c r="BK192" s="17" t="str">
        <f>IF(BJ192&gt;0,"&lt;img src=@img/kidicon.png@&gt;","")</f>
        <v/>
      </c>
      <c r="BL192" s="7"/>
    </row>
    <row r="193" spans="2:64" ht="18.75" customHeight="1">
      <c r="B193" t="s">
        <v>136</v>
      </c>
      <c r="C193" t="s">
        <v>653</v>
      </c>
      <c r="E193" s="17" t="s">
        <v>1107</v>
      </c>
      <c r="G193" s="17" t="s">
        <v>543</v>
      </c>
      <c r="J193" t="s">
        <v>462</v>
      </c>
      <c r="K193" t="s">
        <v>448</v>
      </c>
      <c r="L193" t="s">
        <v>462</v>
      </c>
      <c r="M193" t="s">
        <v>448</v>
      </c>
      <c r="N193" t="s">
        <v>462</v>
      </c>
      <c r="O193" t="s">
        <v>448</v>
      </c>
      <c r="P193" t="s">
        <v>451</v>
      </c>
      <c r="Q193" t="s">
        <v>447</v>
      </c>
      <c r="R193" t="s">
        <v>451</v>
      </c>
      <c r="S193" t="s">
        <v>447</v>
      </c>
      <c r="V193" s="8" t="s">
        <v>357</v>
      </c>
      <c r="W193" s="17" t="str">
        <f>IF(H193&gt;0,H193/100,"")</f>
        <v/>
      </c>
      <c r="X193" s="17" t="str">
        <f>IF(I193&gt;0,I193/100,"")</f>
        <v/>
      </c>
      <c r="Y193" s="17">
        <f>IF(J193&gt;0,J193/100,"")</f>
        <v>13</v>
      </c>
      <c r="Z193" s="17">
        <f>IF(K193&gt;0,K193/100,"")</f>
        <v>19</v>
      </c>
      <c r="AA193" s="17">
        <f>IF(L193&gt;0,L193/100,"")</f>
        <v>13</v>
      </c>
      <c r="AB193" s="17">
        <f>IF(M193&gt;0,M193/100,"")</f>
        <v>19</v>
      </c>
      <c r="AC193" s="17">
        <f>IF(N193&gt;0,N193/100,"")</f>
        <v>13</v>
      </c>
      <c r="AD193" s="17">
        <f>IF(O193&gt;0,O193/100,"")</f>
        <v>19</v>
      </c>
      <c r="AE193" s="17">
        <f>IF(P193&gt;0,P193/100,"")</f>
        <v>11</v>
      </c>
      <c r="AF193" s="17">
        <f>IF(Q193&gt;0,Q193/100,"")</f>
        <v>18</v>
      </c>
      <c r="AG193" s="17">
        <f>IF(R193&gt;0,R193/100,"")</f>
        <v>11</v>
      </c>
      <c r="AH193" s="17">
        <f>IF(S193&gt;0,S193/100,"")</f>
        <v>18</v>
      </c>
      <c r="AI193" s="17" t="str">
        <f>IF(T193&gt;0,T193/100,"")</f>
        <v/>
      </c>
      <c r="AJ193" s="17" t="str">
        <f>IF(U193&gt;0,U193/100,"")</f>
        <v/>
      </c>
      <c r="AK193" s="17" t="str">
        <f>IF(H193&gt;0,CONCATENATE(IF(W193&lt;=12,W193,W193-12),IF(OR(W193&lt;12,W193=24),"am","pm"),"-",IF(X193&lt;=12,X193,X193-12),IF(OR(X193&lt;12,X193=24),"am","pm")),"")</f>
        <v/>
      </c>
      <c r="AL193" s="17" t="str">
        <f>IF(J193&gt;0,CONCATENATE(IF(Y193&lt;=12,Y193,Y193-12),IF(OR(Y193&lt;12,Y193=24),"am","pm"),"-",IF(Z193&lt;=12,Z193,Z193-12),IF(OR(Z193&lt;12,Z193=24),"am","pm")),"")</f>
        <v>1pm-7pm</v>
      </c>
      <c r="AM193" s="17" t="str">
        <f>IF(L193&gt;0,CONCATENATE(IF(AA193&lt;=12,AA193,AA193-12),IF(OR(AA193&lt;12,AA193=24),"am","pm"),"-",IF(AB193&lt;=12,AB193,AB193-12),IF(OR(AB193&lt;12,AB193=24),"am","pm")),"")</f>
        <v>1pm-7pm</v>
      </c>
      <c r="AN193" s="17" t="str">
        <f>IF(N193&gt;0,CONCATENATE(IF(AC193&lt;=12,AC193,AC193-12),IF(OR(AC193&lt;12,AC193=24),"am","pm"),"-",IF(AD193&lt;=12,AD193,AD193-12),IF(OR(AD193&lt;12,AD193=24),"am","pm")),"")</f>
        <v>1pm-7pm</v>
      </c>
      <c r="AO193" s="17" t="str">
        <f>IF(P193&gt;0,CONCATENATE(IF(AE193&lt;=12,AE193,AE193-12),IF(OR(AE193&lt;12,AE193=24),"am","pm"),"-",IF(AF193&lt;=12,AF193,AF193-12),IF(OR(AF193&lt;12,AF193=24),"am","pm")),"")</f>
        <v>11am-6pm</v>
      </c>
      <c r="AP193" s="17" t="str">
        <f>IF(R193&gt;0,CONCATENATE(IF(AG193&lt;=12,AG193,AG193-12),IF(OR(AG193&lt;12,AG193=24),"am","pm"),"-",IF(AH193&lt;=12,AH193,AH193-12),IF(OR(AH193&lt;12,AH193=24),"am","pm")),"")</f>
        <v>11am-6pm</v>
      </c>
      <c r="AQ193" s="17" t="str">
        <f>IF(T193&gt;0,CONCATENATE(IF(AI193&lt;=12,AI193,AI193-12),IF(OR(AI193&lt;12,AI193=24),"am","pm"),"-",IF(AJ193&lt;=12,AJ193,AJ193-12),IF(OR(AJ193&lt;12,AJ193=24),"am","pm")),"")</f>
        <v/>
      </c>
      <c r="AR193" s="17" t="s">
        <v>730</v>
      </c>
      <c r="AV193" s="4" t="s">
        <v>29</v>
      </c>
      <c r="AW193" s="4" t="s">
        <v>30</v>
      </c>
      <c r="AX193" s="16" t="str">
        <f>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93" s="17" t="str">
        <f>IF(AS193&gt;0,"&lt;img src=@img/outdoor.png@&gt;","")</f>
        <v/>
      </c>
      <c r="AZ193" s="17" t="str">
        <f>IF(AT193&gt;0,"&lt;img src=@img/pets.png@&gt;","")</f>
        <v/>
      </c>
      <c r="BA193" s="17" t="str">
        <f>IF(AU193="hard","&lt;img src=@img/hard.png@&gt;",IF(AU193="medium","&lt;img src=@img/medium.png@&gt;",IF(AU193="easy","&lt;img src=@img/easy.png@&gt;","")))</f>
        <v/>
      </c>
      <c r="BB193" s="17" t="str">
        <f>IF(AV193="true","&lt;img src=@img/drinkicon.png@&gt;","")</f>
        <v>&lt;img src=@img/drinkicon.png@&gt;</v>
      </c>
      <c r="BC193" s="17" t="str">
        <f>IF(AW193="true","&lt;img src=@img/foodicon.png@&gt;","")</f>
        <v/>
      </c>
      <c r="BD193" s="17" t="str">
        <f>CONCATENATE(AY193,AZ193,BA193,BB193,BC193,BK193)</f>
        <v>&lt;img src=@img/drinkicon.png@&gt;</v>
      </c>
      <c r="BE193" s="17" t="str">
        <f>CONCATENATE(IF(AS193&gt;0,"outdoor ",""),IF(AT193&gt;0,"pet ",""),IF(AV193="true","drink ",""),IF(AW193="true","food ",""),AU193," ",E193," ",C193,IF(BJ193=TRUE," kid",""))</f>
        <v>drink  low Washington</v>
      </c>
      <c r="BF193" s="17" t="str">
        <f>IF(C193="highlands","Highlands",IF(C193="Washington","Washington Park",IF(C193="Downtown","Downtown",IF(C193="city","City Park",IF(C193="Uptown","Uptown",IF(C193="capital","Capital Hill",IF(C193="Ballpark","Ballpark",IF(C193="LoDo","LoDo",IF(C193="ranch","Highlands Ranch",IF(C193="five","Five Points",IF(C193="stapleton","Stapleton",IF(C193="Cherry","Cherry Creek",IF(C193="dtc","DTC",IF(C193="Baker","Baker",IF(C193="Lakewood","Lakewood",IF(C193="Westminster","Westminster",IF(C193="lowery","Lowery",IF(C193="meadows","Park Meadows",IF(C193="larimer","Larimer Square",IF(C193="RiNo","RiNo",IF(C193="aurora","Aurora","")))))))))))))))))))))</f>
        <v>Washington Park</v>
      </c>
      <c r="BG193" s="17">
        <v>39.696491000000002</v>
      </c>
      <c r="BH193" s="17">
        <v>-104.980605</v>
      </c>
      <c r="BI193" s="17" t="str">
        <f>CONCATENATE("[",BG193,",",BH193,"],")</f>
        <v>[39.696491,-104.980605],</v>
      </c>
      <c r="BJ193" s="17"/>
      <c r="BK193" s="17" t="str">
        <f>IF(BJ193&gt;0,"&lt;img src=@img/kidicon.png@&gt;","")</f>
        <v/>
      </c>
      <c r="BL193" s="7"/>
    </row>
    <row r="194" spans="2:64" ht="18.75" customHeight="1">
      <c r="B194" t="s">
        <v>137</v>
      </c>
      <c r="C194" t="s">
        <v>310</v>
      </c>
      <c r="E194" s="17" t="s">
        <v>1105</v>
      </c>
      <c r="G194" s="17" t="s">
        <v>544</v>
      </c>
      <c r="H194" t="s">
        <v>445</v>
      </c>
      <c r="I194" t="s">
        <v>448</v>
      </c>
      <c r="J194" t="s">
        <v>445</v>
      </c>
      <c r="K194" t="s">
        <v>448</v>
      </c>
      <c r="L194" t="s">
        <v>445</v>
      </c>
      <c r="M194" t="s">
        <v>448</v>
      </c>
      <c r="N194" t="s">
        <v>445</v>
      </c>
      <c r="O194" t="s">
        <v>448</v>
      </c>
      <c r="P194" t="s">
        <v>445</v>
      </c>
      <c r="Q194" t="s">
        <v>448</v>
      </c>
      <c r="R194" t="s">
        <v>445</v>
      </c>
      <c r="S194" t="s">
        <v>448</v>
      </c>
      <c r="T194" t="s">
        <v>445</v>
      </c>
      <c r="U194" t="s">
        <v>448</v>
      </c>
      <c r="V194" s="9" t="s">
        <v>1133</v>
      </c>
      <c r="W194" s="17">
        <f>IF(H194&gt;0,H194/100,"")</f>
        <v>15</v>
      </c>
      <c r="X194" s="17">
        <f>IF(I194&gt;0,I194/100,"")</f>
        <v>19</v>
      </c>
      <c r="Y194" s="17">
        <f>IF(J194&gt;0,J194/100,"")</f>
        <v>15</v>
      </c>
      <c r="Z194" s="17">
        <f>IF(K194&gt;0,K194/100,"")</f>
        <v>19</v>
      </c>
      <c r="AA194" s="17">
        <f>IF(L194&gt;0,L194/100,"")</f>
        <v>15</v>
      </c>
      <c r="AB194" s="17">
        <f>IF(M194&gt;0,M194/100,"")</f>
        <v>19</v>
      </c>
      <c r="AC194" s="17">
        <f>IF(N194&gt;0,N194/100,"")</f>
        <v>15</v>
      </c>
      <c r="AD194" s="17">
        <f>IF(O194&gt;0,O194/100,"")</f>
        <v>19</v>
      </c>
      <c r="AE194" s="17">
        <f>IF(P194&gt;0,P194/100,"")</f>
        <v>15</v>
      </c>
      <c r="AF194" s="17">
        <f>IF(Q194&gt;0,Q194/100,"")</f>
        <v>19</v>
      </c>
      <c r="AG194" s="17">
        <f>IF(R194&gt;0,R194/100,"")</f>
        <v>15</v>
      </c>
      <c r="AH194" s="17">
        <f>IF(S194&gt;0,S194/100,"")</f>
        <v>19</v>
      </c>
      <c r="AI194" s="17">
        <f>IF(T194&gt;0,T194/100,"")</f>
        <v>15</v>
      </c>
      <c r="AJ194" s="17">
        <f>IF(U194&gt;0,U194/100,"")</f>
        <v>19</v>
      </c>
      <c r="AK194" s="17" t="str">
        <f>IF(H194&gt;0,CONCATENATE(IF(W194&lt;=12,W194,W194-12),IF(OR(W194&lt;12,W194=24),"am","pm"),"-",IF(X194&lt;=12,X194,X194-12),IF(OR(X194&lt;12,X194=24),"am","pm")),"")</f>
        <v>3pm-7pm</v>
      </c>
      <c r="AL194" s="17" t="str">
        <f>IF(J194&gt;0,CONCATENATE(IF(Y194&lt;=12,Y194,Y194-12),IF(OR(Y194&lt;12,Y194=24),"am","pm"),"-",IF(Z194&lt;=12,Z194,Z194-12),IF(OR(Z194&lt;12,Z194=24),"am","pm")),"")</f>
        <v>3pm-7pm</v>
      </c>
      <c r="AM194" s="17" t="str">
        <f>IF(L194&gt;0,CONCATENATE(IF(AA194&lt;=12,AA194,AA194-12),IF(OR(AA194&lt;12,AA194=24),"am","pm"),"-",IF(AB194&lt;=12,AB194,AB194-12),IF(OR(AB194&lt;12,AB194=24),"am","pm")),"")</f>
        <v>3pm-7pm</v>
      </c>
      <c r="AN194" s="17" t="str">
        <f>IF(N194&gt;0,CONCATENATE(IF(AC194&lt;=12,AC194,AC194-12),IF(OR(AC194&lt;12,AC194=24),"am","pm"),"-",IF(AD194&lt;=12,AD194,AD194-12),IF(OR(AD194&lt;12,AD194=24),"am","pm")),"")</f>
        <v>3pm-7pm</v>
      </c>
      <c r="AO194" s="17" t="str">
        <f>IF(P194&gt;0,CONCATENATE(IF(AE194&lt;=12,AE194,AE194-12),IF(OR(AE194&lt;12,AE194=24),"am","pm"),"-",IF(AF194&lt;=12,AF194,AF194-12),IF(OR(AF194&lt;12,AF194=24),"am","pm")),"")</f>
        <v>3pm-7pm</v>
      </c>
      <c r="AP194" s="17" t="str">
        <f>IF(R194&gt;0,CONCATENATE(IF(AG194&lt;=12,AG194,AG194-12),IF(OR(AG194&lt;12,AG194=24),"am","pm"),"-",IF(AH194&lt;=12,AH194,AH194-12),IF(OR(AH194&lt;12,AH194=24),"am","pm")),"")</f>
        <v>3pm-7pm</v>
      </c>
      <c r="AQ194" s="17" t="str">
        <f>IF(T194&gt;0,CONCATENATE(IF(AI194&lt;=12,AI194,AI194-12),IF(OR(AI194&lt;12,AI194=24),"am","pm"),"-",IF(AJ194&lt;=12,AJ194,AJ194-12),IF(OR(AJ194&lt;12,AJ194=24),"am","pm")),"")</f>
        <v>3pm-7pm</v>
      </c>
      <c r="AR194" s="1" t="s">
        <v>731</v>
      </c>
      <c r="AV194" s="4" t="s">
        <v>29</v>
      </c>
      <c r="AW194" s="4" t="s">
        <v>29</v>
      </c>
      <c r="AX194" s="16" t="str">
        <f>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94" s="17" t="str">
        <f>IF(AS194&gt;0,"&lt;img src=@img/outdoor.png@&gt;","")</f>
        <v/>
      </c>
      <c r="AZ194" s="17" t="str">
        <f>IF(AT194&gt;0,"&lt;img src=@img/pets.png@&gt;","")</f>
        <v/>
      </c>
      <c r="BA194" s="17" t="str">
        <f>IF(AU194="hard","&lt;img src=@img/hard.png@&gt;",IF(AU194="medium","&lt;img src=@img/medium.png@&gt;",IF(AU194="easy","&lt;img src=@img/easy.png@&gt;","")))</f>
        <v/>
      </c>
      <c r="BB194" s="17" t="str">
        <f>IF(AV194="true","&lt;img src=@img/drinkicon.png@&gt;","")</f>
        <v>&lt;img src=@img/drinkicon.png@&gt;</v>
      </c>
      <c r="BC194" s="17" t="str">
        <f>IF(AW194="true","&lt;img src=@img/foodicon.png@&gt;","")</f>
        <v>&lt;img src=@img/foodicon.png@&gt;</v>
      </c>
      <c r="BD194" s="17" t="str">
        <f>CONCATENATE(AY194,AZ194,BA194,BB194,BC194,BK194)</f>
        <v>&lt;img src=@img/drinkicon.png@&gt;&lt;img src=@img/foodicon.png@&gt;</v>
      </c>
      <c r="BE194" s="17" t="str">
        <f>CONCATENATE(IF(AS194&gt;0,"outdoor ",""),IF(AT194&gt;0,"pet ",""),IF(AV194="true","drink ",""),IF(AW194="true","food ",""),AU194," ",E194," ",C194,IF(BJ194=TRUE," kid",""))</f>
        <v>drink food  med LoDo</v>
      </c>
      <c r="BF194" s="17" t="str">
        <f>IF(C194="highlands","Highlands",IF(C194="Washington","Washington Park",IF(C194="Downtown","Downtown",IF(C194="city","City Park",IF(C194="Uptown","Uptown",IF(C194="capital","Capital Hill",IF(C194="Ballpark","Ballpark",IF(C194="LoDo","LoDo",IF(C194="ranch","Highlands Ranch",IF(C194="five","Five Points",IF(C194="stapleton","Stapleton",IF(C194="Cherry","Cherry Creek",IF(C194="dtc","DTC",IF(C194="Baker","Baker",IF(C194="Lakewood","Lakewood",IF(C194="Westminster","Westminster",IF(C194="lowery","Lowery",IF(C194="meadows","Park Meadows",IF(C194="larimer","Larimer Square",IF(C194="RiNo","RiNo",IF(C194="aurora","Aurora","")))))))))))))))))))))</f>
        <v>LoDo</v>
      </c>
      <c r="BG194" s="17">
        <v>39.753753000000003</v>
      </c>
      <c r="BH194" s="17">
        <v>-105.002923</v>
      </c>
      <c r="BI194" s="17" t="str">
        <f>CONCATENATE("[",BG194,",",BH194,"],")</f>
        <v>[39.753753,-105.002923],</v>
      </c>
      <c r="BJ194" s="17"/>
      <c r="BK194" s="17" t="str">
        <f>IF(BJ194&gt;0,"&lt;img src=@img/kidicon.png@&gt;","")</f>
        <v/>
      </c>
      <c r="BL194" s="7"/>
    </row>
    <row r="195" spans="2:64" ht="18.75" customHeight="1">
      <c r="B195" t="s">
        <v>912</v>
      </c>
      <c r="C195" t="s">
        <v>859</v>
      </c>
      <c r="E195" s="17" t="s">
        <v>1105</v>
      </c>
      <c r="G195" s="16" t="s">
        <v>913</v>
      </c>
      <c r="H195">
        <v>1500</v>
      </c>
      <c r="I195">
        <v>1800</v>
      </c>
      <c r="J195">
        <v>1500</v>
      </c>
      <c r="K195">
        <v>1800</v>
      </c>
      <c r="L195">
        <v>1500</v>
      </c>
      <c r="M195">
        <v>1800</v>
      </c>
      <c r="N195">
        <v>1500</v>
      </c>
      <c r="O195">
        <v>1800</v>
      </c>
      <c r="P195">
        <v>1500</v>
      </c>
      <c r="Q195">
        <v>1800</v>
      </c>
      <c r="R195">
        <v>1500</v>
      </c>
      <c r="S195">
        <v>1800</v>
      </c>
      <c r="T195">
        <v>1500</v>
      </c>
      <c r="U195">
        <v>1800</v>
      </c>
      <c r="V195" s="8" t="s">
        <v>1030</v>
      </c>
      <c r="W195" s="17">
        <f>IF(H195&gt;0,H195/100,"")</f>
        <v>15</v>
      </c>
      <c r="X195" s="17">
        <f>IF(I195&gt;0,I195/100,"")</f>
        <v>18</v>
      </c>
      <c r="Y195" s="17">
        <f>IF(J195&gt;0,J195/100,"")</f>
        <v>15</v>
      </c>
      <c r="Z195" s="17">
        <f>IF(K195&gt;0,K195/100,"")</f>
        <v>18</v>
      </c>
      <c r="AA195" s="17">
        <f>IF(L195&gt;0,L195/100,"")</f>
        <v>15</v>
      </c>
      <c r="AB195" s="17">
        <f>IF(M195&gt;0,M195/100,"")</f>
        <v>18</v>
      </c>
      <c r="AC195" s="17">
        <f>IF(N195&gt;0,N195/100,"")</f>
        <v>15</v>
      </c>
      <c r="AD195" s="17">
        <f>IF(O195&gt;0,O195/100,"")</f>
        <v>18</v>
      </c>
      <c r="AE195" s="17">
        <f>IF(P195&gt;0,P195/100,"")</f>
        <v>15</v>
      </c>
      <c r="AF195" s="17">
        <f>IF(Q195&gt;0,Q195/100,"")</f>
        <v>18</v>
      </c>
      <c r="AG195" s="17">
        <f>IF(R195&gt;0,R195/100,"")</f>
        <v>15</v>
      </c>
      <c r="AH195" s="17">
        <f>IF(S195&gt;0,S195/100,"")</f>
        <v>18</v>
      </c>
      <c r="AI195" s="17">
        <f>IF(T195&gt;0,T195/100,"")</f>
        <v>15</v>
      </c>
      <c r="AJ195" s="17">
        <f>IF(U195&gt;0,U195/100,"")</f>
        <v>18</v>
      </c>
      <c r="AK195" s="17" t="str">
        <f>IF(H195&gt;0,CONCATENATE(IF(W195&lt;=12,W195,W195-12),IF(OR(W195&lt;12,W195=24),"am","pm"),"-",IF(X195&lt;=12,X195,X195-12),IF(OR(X195&lt;12,X195=24),"am","pm")),"")</f>
        <v>3pm-6pm</v>
      </c>
      <c r="AL195" s="17" t="str">
        <f>IF(J195&gt;0,CONCATENATE(IF(Y195&lt;=12,Y195,Y195-12),IF(OR(Y195&lt;12,Y195=24),"am","pm"),"-",IF(Z195&lt;=12,Z195,Z195-12),IF(OR(Z195&lt;12,Z195=24),"am","pm")),"")</f>
        <v>3pm-6pm</v>
      </c>
      <c r="AM195" s="17" t="str">
        <f>IF(L195&gt;0,CONCATENATE(IF(AA195&lt;=12,AA195,AA195-12),IF(OR(AA195&lt;12,AA195=24),"am","pm"),"-",IF(AB195&lt;=12,AB195,AB195-12),IF(OR(AB195&lt;12,AB195=24),"am","pm")),"")</f>
        <v>3pm-6pm</v>
      </c>
      <c r="AN195" s="17" t="str">
        <f>IF(N195&gt;0,CONCATENATE(IF(AC195&lt;=12,AC195,AC195-12),IF(OR(AC195&lt;12,AC195=24),"am","pm"),"-",IF(AD195&lt;=12,AD195,AD195-12),IF(OR(AD195&lt;12,AD195=24),"am","pm")),"")</f>
        <v>3pm-6pm</v>
      </c>
      <c r="AO195" s="17" t="str">
        <f>IF(P195&gt;0,CONCATENATE(IF(AE195&lt;=12,AE195,AE195-12),IF(OR(AE195&lt;12,AE195=24),"am","pm"),"-",IF(AF195&lt;=12,AF195,AF195-12),IF(OR(AF195&lt;12,AF195=24),"am","pm")),"")</f>
        <v>3pm-6pm</v>
      </c>
      <c r="AP195" s="17" t="str">
        <f>IF(R195&gt;0,CONCATENATE(IF(AG195&lt;=12,AG195,AG195-12),IF(OR(AG195&lt;12,AG195=24),"am","pm"),"-",IF(AH195&lt;=12,AH195,AH195-12),IF(OR(AH195&lt;12,AH195=24),"am","pm")),"")</f>
        <v>3pm-6pm</v>
      </c>
      <c r="AQ195" s="17" t="str">
        <f>IF(T195&gt;0,CONCATENATE(IF(AI195&lt;=12,AI195,AI195-12),IF(OR(AI195&lt;12,AI195=24),"am","pm"),"-",IF(AJ195&lt;=12,AJ195,AJ195-12),IF(OR(AJ195&lt;12,AJ195=24),"am","pm")),"")</f>
        <v>3pm-6pm</v>
      </c>
      <c r="AR195" t="s">
        <v>1029</v>
      </c>
      <c r="AV195" s="4" t="s">
        <v>29</v>
      </c>
      <c r="AW195" s="4" t="s">
        <v>29</v>
      </c>
      <c r="AX195" s="16" t="str">
        <f>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5" s="17" t="str">
        <f>IF(AS195&gt;0,"&lt;img src=@img/outdoor.png@&gt;","")</f>
        <v/>
      </c>
      <c r="AZ195" s="17" t="str">
        <f>IF(AT195&gt;0,"&lt;img src=@img/pets.png@&gt;","")</f>
        <v/>
      </c>
      <c r="BA195" s="17" t="str">
        <f>IF(AU195="hard","&lt;img src=@img/hard.png@&gt;",IF(AU195="medium","&lt;img src=@img/medium.png@&gt;",IF(AU195="easy","&lt;img src=@img/easy.png@&gt;","")))</f>
        <v/>
      </c>
      <c r="BB195" s="17" t="str">
        <f>IF(AV195="true","&lt;img src=@img/drinkicon.png@&gt;","")</f>
        <v>&lt;img src=@img/drinkicon.png@&gt;</v>
      </c>
      <c r="BC195" s="17" t="str">
        <f>IF(AW195="true","&lt;img src=@img/foodicon.png@&gt;","")</f>
        <v>&lt;img src=@img/foodicon.png@&gt;</v>
      </c>
      <c r="BD195" s="17" t="str">
        <f>CONCATENATE(AY195,AZ195,BA195,BB195,BC195,BK195)</f>
        <v>&lt;img src=@img/drinkicon.png@&gt;&lt;img src=@img/foodicon.png@&gt;</v>
      </c>
      <c r="BE195" s="17" t="str">
        <f>CONCATENATE(IF(AS195&gt;0,"outdoor ",""),IF(AT195&gt;0,"pet ",""),IF(AV195="true","drink ",""),IF(AW195="true","food ",""),AU195," ",E195," ",C195,IF(BJ195=TRUE," kid",""))</f>
        <v>drink food  med stapleton</v>
      </c>
      <c r="BF195" s="17" t="str">
        <f>IF(C195="highlands","Highlands",IF(C195="Washington","Washington Park",IF(C195="Downtown","Downtown",IF(C195="city","City Park",IF(C195="Uptown","Uptown",IF(C195="capital","Capital Hill",IF(C195="Ballpark","Ballpark",IF(C195="LoDo","LoDo",IF(C195="ranch","Highlands Ranch",IF(C195="five","Five Points",IF(C195="stapleton","Stapleton",IF(C195="Cherry","Cherry Creek",IF(C195="dtc","DTC",IF(C195="Baker","Baker",IF(C195="Lakewood","Lakewood",IF(C195="Westminster","Westminster",IF(C195="lowery","Lowery",IF(C195="meadows","Park Meadows",IF(C195="larimer","Larimer Square",IF(C195="RiNo","RiNo",IF(C195="aurora","Aurora","")))))))))))))))))))))</f>
        <v>Stapleton</v>
      </c>
      <c r="BG195" s="17">
        <v>39.760672</v>
      </c>
      <c r="BH195" s="17">
        <v>-104.892036</v>
      </c>
      <c r="BI195" s="17" t="str">
        <f>CONCATENATE("[",BG195,",",BH195,"],")</f>
        <v>[39.760672,-104.892036],</v>
      </c>
      <c r="BJ195" s="17"/>
      <c r="BK195" s="17" t="str">
        <f>IF(BJ195&gt;0,"&lt;img src=@img/kidicon.png@&gt;","")</f>
        <v/>
      </c>
      <c r="BL195" s="17"/>
    </row>
    <row r="196" spans="2:64" ht="18.75" customHeight="1">
      <c r="B196" t="s">
        <v>138</v>
      </c>
      <c r="C196" t="s">
        <v>275</v>
      </c>
      <c r="E196" s="17" t="s">
        <v>1105</v>
      </c>
      <c r="G196" s="17" t="s">
        <v>545</v>
      </c>
      <c r="H196" t="s">
        <v>445</v>
      </c>
      <c r="I196" t="s">
        <v>447</v>
      </c>
      <c r="J196" t="s">
        <v>445</v>
      </c>
      <c r="K196" t="s">
        <v>447</v>
      </c>
      <c r="L196" t="s">
        <v>445</v>
      </c>
      <c r="M196" t="s">
        <v>447</v>
      </c>
      <c r="N196" t="s">
        <v>445</v>
      </c>
      <c r="O196" t="s">
        <v>447</v>
      </c>
      <c r="P196" t="s">
        <v>445</v>
      </c>
      <c r="Q196" t="s">
        <v>447</v>
      </c>
      <c r="R196" t="s">
        <v>445</v>
      </c>
      <c r="S196" t="s">
        <v>447</v>
      </c>
      <c r="T196" t="s">
        <v>445</v>
      </c>
      <c r="U196" t="s">
        <v>447</v>
      </c>
      <c r="V196" s="17" t="s">
        <v>358</v>
      </c>
      <c r="W196" s="17">
        <f>IF(H196&gt;0,H196/100,"")</f>
        <v>15</v>
      </c>
      <c r="X196" s="17">
        <f>IF(I196&gt;0,I196/100,"")</f>
        <v>18</v>
      </c>
      <c r="Y196" s="17">
        <f>IF(J196&gt;0,J196/100,"")</f>
        <v>15</v>
      </c>
      <c r="Z196" s="17">
        <f>IF(K196&gt;0,K196/100,"")</f>
        <v>18</v>
      </c>
      <c r="AA196" s="17">
        <f>IF(L196&gt;0,L196/100,"")</f>
        <v>15</v>
      </c>
      <c r="AB196" s="17">
        <f>IF(M196&gt;0,M196/100,"")</f>
        <v>18</v>
      </c>
      <c r="AC196" s="17">
        <f>IF(N196&gt;0,N196/100,"")</f>
        <v>15</v>
      </c>
      <c r="AD196" s="17">
        <f>IF(O196&gt;0,O196/100,"")</f>
        <v>18</v>
      </c>
      <c r="AE196" s="17">
        <f>IF(P196&gt;0,P196/100,"")</f>
        <v>15</v>
      </c>
      <c r="AF196" s="17">
        <f>IF(Q196&gt;0,Q196/100,"")</f>
        <v>18</v>
      </c>
      <c r="AG196" s="17">
        <f>IF(R196&gt;0,R196/100,"")</f>
        <v>15</v>
      </c>
      <c r="AH196" s="17">
        <f>IF(S196&gt;0,S196/100,"")</f>
        <v>18</v>
      </c>
      <c r="AI196" s="17">
        <f>IF(T196&gt;0,T196/100,"")</f>
        <v>15</v>
      </c>
      <c r="AJ196" s="17">
        <f>IF(U196&gt;0,U196/100,"")</f>
        <v>18</v>
      </c>
      <c r="AK196" s="17" t="str">
        <f>IF(H196&gt;0,CONCATENATE(IF(W196&lt;=12,W196,W196-12),IF(OR(W196&lt;12,W196=24),"am","pm"),"-",IF(X196&lt;=12,X196,X196-12),IF(OR(X196&lt;12,X196=24),"am","pm")),"")</f>
        <v>3pm-6pm</v>
      </c>
      <c r="AL196" s="17" t="str">
        <f>IF(J196&gt;0,CONCATENATE(IF(Y196&lt;=12,Y196,Y196-12),IF(OR(Y196&lt;12,Y196=24),"am","pm"),"-",IF(Z196&lt;=12,Z196,Z196-12),IF(OR(Z196&lt;12,Z196=24),"am","pm")),"")</f>
        <v>3pm-6pm</v>
      </c>
      <c r="AM196" s="17" t="str">
        <f>IF(L196&gt;0,CONCATENATE(IF(AA196&lt;=12,AA196,AA196-12),IF(OR(AA196&lt;12,AA196=24),"am","pm"),"-",IF(AB196&lt;=12,AB196,AB196-12),IF(OR(AB196&lt;12,AB196=24),"am","pm")),"")</f>
        <v>3pm-6pm</v>
      </c>
      <c r="AN196" s="17" t="str">
        <f>IF(N196&gt;0,CONCATENATE(IF(AC196&lt;=12,AC196,AC196-12),IF(OR(AC196&lt;12,AC196=24),"am","pm"),"-",IF(AD196&lt;=12,AD196,AD196-12),IF(OR(AD196&lt;12,AD196=24),"am","pm")),"")</f>
        <v>3pm-6pm</v>
      </c>
      <c r="AO196" s="17" t="str">
        <f>IF(P196&gt;0,CONCATENATE(IF(AE196&lt;=12,AE196,AE196-12),IF(OR(AE196&lt;12,AE196=24),"am","pm"),"-",IF(AF196&lt;=12,AF196,AF196-12),IF(OR(AF196&lt;12,AF196=24),"am","pm")),"")</f>
        <v>3pm-6pm</v>
      </c>
      <c r="AP196" s="17" t="str">
        <f>IF(R196&gt;0,CONCATENATE(IF(AG196&lt;=12,AG196,AG196-12),IF(OR(AG196&lt;12,AG196=24),"am","pm"),"-",IF(AH196&lt;=12,AH196,AH196-12),IF(OR(AH196&lt;12,AH196=24),"am","pm")),"")</f>
        <v>3pm-6pm</v>
      </c>
      <c r="AQ196" s="17" t="str">
        <f>IF(T196&gt;0,CONCATENATE(IF(AI196&lt;=12,AI196,AI196-12),IF(OR(AI196&lt;12,AI196=24),"am","pm"),"-",IF(AJ196&lt;=12,AJ196,AJ196-12),IF(OR(AJ196&lt;12,AJ196=24),"am","pm")),"")</f>
        <v>3pm-6pm</v>
      </c>
      <c r="AR196" s="18" t="s">
        <v>732</v>
      </c>
      <c r="AV196" t="s">
        <v>29</v>
      </c>
      <c r="AW196" t="s">
        <v>29</v>
      </c>
      <c r="AX196" s="16" t="str">
        <f>CONCATENATE("{
    'name': """,B196,""",
    'area': ","""",C196,""",",
"'hours': {
      'sunday-start':","""",H196,"""",", 'sunday-end':","""",I196,"""",", 'monday-start':","""",J196,"""",", 'monday-end':","""",K196,"""",", 'tuesday-start':","""",L196,"""",", 'tuesday-end':","""",M196,""", 'wednesday-start':","""",N196,""", 'wednesday-end':","""",O196,""", 'thursday-start':","""",P196,""", 'thursday-end':","""",Q196,""", 'friday-start':","""",R196,""", 'friday-end':","""",S196,""", 'saturday-start':","""",T196,""", 'saturday-end':","""",U196,"""","},","  'description': ","""",V196,"""",", 'link':","""",AR196,"""",", 'pricing':","""",E196,"""",",   'phone-number': ","""",F196,"""",", 'address': ","""",G196,"""",", 'other-amenities': [","'",AS196,"','",AT196,"','",AU196,"'","]",", 'has-drink':",AV196,", 'has-food':",AW196,"},")</f>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6" s="17" t="str">
        <f>IF(AS196&gt;0,"&lt;img src=@img/outdoor.png@&gt;","")</f>
        <v/>
      </c>
      <c r="AZ196" s="17" t="str">
        <f>IF(AT196&gt;0,"&lt;img src=@img/pets.png@&gt;","")</f>
        <v/>
      </c>
      <c r="BA196" s="17" t="str">
        <f>IF(AU196="hard","&lt;img src=@img/hard.png@&gt;",IF(AU196="medium","&lt;img src=@img/medium.png@&gt;",IF(AU196="easy","&lt;img src=@img/easy.png@&gt;","")))</f>
        <v/>
      </c>
      <c r="BB196" s="17" t="str">
        <f>IF(AV196="true","&lt;img src=@img/drinkicon.png@&gt;","")</f>
        <v>&lt;img src=@img/drinkicon.png@&gt;</v>
      </c>
      <c r="BC196" s="17" t="str">
        <f>IF(AW196="true","&lt;img src=@img/foodicon.png@&gt;","")</f>
        <v>&lt;img src=@img/foodicon.png@&gt;</v>
      </c>
      <c r="BD196" s="17" t="str">
        <f>CONCATENATE(AY196,AZ196,BA196,BB196,BC196,BK196)</f>
        <v>&lt;img src=@img/drinkicon.png@&gt;&lt;img src=@img/foodicon.png@&gt;</v>
      </c>
      <c r="BE196" s="17" t="str">
        <f>CONCATENATE(IF(AS196&gt;0,"outdoor ",""),IF(AT196&gt;0,"pet ",""),IF(AV196="true","drink ",""),IF(AW196="true","food ",""),AU196," ",E196," ",C196,IF(BJ196=TRUE," kid",""))</f>
        <v>drink food  med Baker</v>
      </c>
      <c r="BF196" s="17" t="str">
        <f>IF(C196="highlands","Highlands",IF(C196="Washington","Washington Park",IF(C196="Downtown","Downtown",IF(C196="city","City Park",IF(C196="Uptown","Uptown",IF(C196="capital","Capital Hill",IF(C196="Ballpark","Ballpark",IF(C196="LoDo","LoDo",IF(C196="ranch","Highlands Ranch",IF(C196="five","Five Points",IF(C196="stapleton","Stapleton",IF(C196="Cherry","Cherry Creek",IF(C196="dtc","DTC",IF(C196="Baker","Baker",IF(C196="Lakewood","Lakewood",IF(C196="Westminster","Westminster",IF(C196="lowery","Lowery",IF(C196="meadows","Park Meadows",IF(C196="larimer","Larimer Square",IF(C196="RiNo","RiNo",IF(C196="aurora","Aurora","")))))))))))))))))))))</f>
        <v>Baker</v>
      </c>
      <c r="BG196" s="17">
        <v>39.717928999999998</v>
      </c>
      <c r="BH196" s="17">
        <v>-104.987981</v>
      </c>
      <c r="BI196" s="17" t="str">
        <f>CONCATENATE("[",BG196,",",BH196,"],")</f>
        <v>[39.717929,-104.987981],</v>
      </c>
      <c r="BJ196" s="17"/>
      <c r="BK196" s="17" t="str">
        <f>IF(BJ196&gt;0,"&lt;img src=@img/kidicon.png@&gt;","")</f>
        <v/>
      </c>
      <c r="BL196" s="7"/>
    </row>
    <row r="197" spans="2:64" ht="18.75" customHeight="1">
      <c r="B197" t="s">
        <v>260</v>
      </c>
      <c r="C197" t="s">
        <v>1085</v>
      </c>
      <c r="E197" s="17" t="s">
        <v>1105</v>
      </c>
      <c r="G197" s="17" t="s">
        <v>431</v>
      </c>
      <c r="J197" t="s">
        <v>445</v>
      </c>
      <c r="K197" t="s">
        <v>447</v>
      </c>
      <c r="L197" t="s">
        <v>445</v>
      </c>
      <c r="M197" t="s">
        <v>447</v>
      </c>
      <c r="N197" t="s">
        <v>445</v>
      </c>
      <c r="O197" t="s">
        <v>447</v>
      </c>
      <c r="P197" t="s">
        <v>445</v>
      </c>
      <c r="Q197" t="s">
        <v>447</v>
      </c>
      <c r="R197" t="s">
        <v>445</v>
      </c>
      <c r="S197" t="s">
        <v>447</v>
      </c>
      <c r="V197" s="8" t="s">
        <v>290</v>
      </c>
      <c r="W197" s="17" t="str">
        <f>IF(H197&gt;0,H197/100,"")</f>
        <v/>
      </c>
      <c r="X197" s="17" t="str">
        <f>IF(I197&gt;0,I197/100,"")</f>
        <v/>
      </c>
      <c r="Y197" s="17">
        <f>IF(J197&gt;0,J197/100,"")</f>
        <v>15</v>
      </c>
      <c r="Z197" s="17">
        <f>IF(K197&gt;0,K197/100,"")</f>
        <v>18</v>
      </c>
      <c r="AA197" s="17">
        <f>IF(L197&gt;0,L197/100,"")</f>
        <v>15</v>
      </c>
      <c r="AB197" s="17">
        <f>IF(M197&gt;0,M197/100,"")</f>
        <v>18</v>
      </c>
      <c r="AC197" s="17">
        <f>IF(N197&gt;0,N197/100,"")</f>
        <v>15</v>
      </c>
      <c r="AD197" s="17">
        <f>IF(O197&gt;0,O197/100,"")</f>
        <v>18</v>
      </c>
      <c r="AE197" s="17">
        <f>IF(P197&gt;0,P197/100,"")</f>
        <v>15</v>
      </c>
      <c r="AF197" s="17">
        <f>IF(Q197&gt;0,Q197/100,"")</f>
        <v>18</v>
      </c>
      <c r="AG197" s="17">
        <f>IF(R197&gt;0,R197/100,"")</f>
        <v>15</v>
      </c>
      <c r="AH197" s="17">
        <f>IF(S197&gt;0,S197/100,"")</f>
        <v>18</v>
      </c>
      <c r="AI197" s="17" t="str">
        <f>IF(T197&gt;0,T197/100,"")</f>
        <v/>
      </c>
      <c r="AJ197" s="17" t="str">
        <f>IF(U197&gt;0,U197/100,"")</f>
        <v/>
      </c>
      <c r="AK197" s="17" t="str">
        <f>IF(H197&gt;0,CONCATENATE(IF(W197&lt;=12,W197,W197-12),IF(OR(W197&lt;12,W197=24),"am","pm"),"-",IF(X197&lt;=12,X197,X197-12),IF(OR(X197&lt;12,X197=24),"am","pm")),"")</f>
        <v/>
      </c>
      <c r="AL197" s="17" t="str">
        <f>IF(J197&gt;0,CONCATENATE(IF(Y197&lt;=12,Y197,Y197-12),IF(OR(Y197&lt;12,Y197=24),"am","pm"),"-",IF(Z197&lt;=12,Z197,Z197-12),IF(OR(Z197&lt;12,Z197=24),"am","pm")),"")</f>
        <v>3pm-6pm</v>
      </c>
      <c r="AM197" s="17" t="str">
        <f>IF(L197&gt;0,CONCATENATE(IF(AA197&lt;=12,AA197,AA197-12),IF(OR(AA197&lt;12,AA197=24),"am","pm"),"-",IF(AB197&lt;=12,AB197,AB197-12),IF(OR(AB197&lt;12,AB197=24),"am","pm")),"")</f>
        <v>3pm-6pm</v>
      </c>
      <c r="AN197" s="17" t="str">
        <f>IF(N197&gt;0,CONCATENATE(IF(AC197&lt;=12,AC197,AC197-12),IF(OR(AC197&lt;12,AC197=24),"am","pm"),"-",IF(AD197&lt;=12,AD197,AD197-12),IF(OR(AD197&lt;12,AD197=24),"am","pm")),"")</f>
        <v>3pm-6pm</v>
      </c>
      <c r="AO197" s="17" t="str">
        <f>IF(P197&gt;0,CONCATENATE(IF(AE197&lt;=12,AE197,AE197-12),IF(OR(AE197&lt;12,AE197=24),"am","pm"),"-",IF(AF197&lt;=12,AF197,AF197-12),IF(OR(AF197&lt;12,AF197=24),"am","pm")),"")</f>
        <v>3pm-6pm</v>
      </c>
      <c r="AP197" s="17" t="str">
        <f>IF(R197&gt;0,CONCATENATE(IF(AG197&lt;=12,AG197,AG197-12),IF(OR(AG197&lt;12,AG197=24),"am","pm"),"-",IF(AH197&lt;=12,AH197,AH197-12),IF(OR(AH197&lt;12,AH197=24),"am","pm")),"")</f>
        <v>3pm-6pm</v>
      </c>
      <c r="AQ197" s="17" t="str">
        <f>IF(T197&gt;0,CONCATENATE(IF(AI197&lt;=12,AI197,AI197-12),IF(OR(AI197&lt;12,AI197=24),"am","pm"),"-",IF(AJ197&lt;=12,AJ197,AJ197-12),IF(OR(AJ197&lt;12,AJ197=24),"am","pm")),"")</f>
        <v/>
      </c>
      <c r="AR197" t="s">
        <v>846</v>
      </c>
      <c r="AS197" t="s">
        <v>442</v>
      </c>
      <c r="AT197" t="s">
        <v>443</v>
      </c>
      <c r="AV197" t="s">
        <v>29</v>
      </c>
      <c r="AW197" t="s">
        <v>29</v>
      </c>
      <c r="AX197" s="16" t="str">
        <f>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7" s="17" t="str">
        <f>IF(AS197&gt;0,"&lt;img src=@img/outdoor.png@&gt;","")</f>
        <v>&lt;img src=@img/outdoor.png@&gt;</v>
      </c>
      <c r="AZ197" s="17" t="str">
        <f>IF(AT197&gt;0,"&lt;img src=@img/pets.png@&gt;","")</f>
        <v>&lt;img src=@img/pets.png@&gt;</v>
      </c>
      <c r="BA197" s="17" t="str">
        <f>IF(AU197="hard","&lt;img src=@img/hard.png@&gt;",IF(AU197="medium","&lt;img src=@img/medium.png@&gt;",IF(AU197="easy","&lt;img src=@img/easy.png@&gt;","")))</f>
        <v/>
      </c>
      <c r="BB197" s="17" t="str">
        <f>IF(AV197="true","&lt;img src=@img/drinkicon.png@&gt;","")</f>
        <v>&lt;img src=@img/drinkicon.png@&gt;</v>
      </c>
      <c r="BC197" s="17" t="str">
        <f>IF(AW197="true","&lt;img src=@img/foodicon.png@&gt;","")</f>
        <v>&lt;img src=@img/foodicon.png@&gt;</v>
      </c>
      <c r="BD197" s="17" t="str">
        <f>CONCATENATE(AY197,AZ197,BA197,BB197,BC197,BK197)</f>
        <v>&lt;img src=@img/outdoor.png@&gt;&lt;img src=@img/pets.png@&gt;&lt;img src=@img/drinkicon.png@&gt;&lt;img src=@img/foodicon.png@&gt;</v>
      </c>
      <c r="BE197" s="17" t="str">
        <f>CONCATENATE(IF(AS197&gt;0,"outdoor ",""),IF(AT197&gt;0,"pet ",""),IF(AV197="true","drink ",""),IF(AW197="true","food ",""),AU197," ",E197," ",C197,IF(BJ197=TRUE," kid",""))</f>
        <v>outdoor pet drink food  med capital</v>
      </c>
      <c r="BF197" s="17" t="str">
        <f>IF(C197="highlands","Highlands",IF(C197="Washington","Washington Park",IF(C197="Downtown","Downtown",IF(C197="city","City Park",IF(C197="Uptown","Uptown",IF(C197="capital","Capital Hill",IF(C197="Ballpark","Ballpark",IF(C197="LoDo","LoDo",IF(C197="ranch","Highlands Ranch",IF(C197="five","Five Points",IF(C197="stapleton","Stapleton",IF(C197="Cherry","Cherry Creek",IF(C197="dtc","DTC",IF(C197="Baker","Baker",IF(C197="Lakewood","Lakewood",IF(C197="Westminster","Westminster",IF(C197="lowery","Lowery",IF(C197="meadows","Park Meadows",IF(C197="larimer","Larimer Square",IF(C197="RiNo","RiNo",IF(C197="aurora","Aurora","")))))))))))))))))))))</f>
        <v>Capital Hill</v>
      </c>
      <c r="BG197" s="17">
        <v>39.726602999999997</v>
      </c>
      <c r="BH197" s="17">
        <v>-104.984477</v>
      </c>
      <c r="BI197" s="17" t="str">
        <f>CONCATENATE("[",BG197,",",BH197,"],")</f>
        <v>[39.726603,-104.984477],</v>
      </c>
      <c r="BJ197" s="17"/>
      <c r="BK197" s="17" t="str">
        <f>IF(BJ197&gt;0,"&lt;img src=@img/kidicon.png@&gt;","")</f>
        <v/>
      </c>
      <c r="BL197" s="7"/>
    </row>
    <row r="198" spans="2:64" ht="18.75" customHeight="1">
      <c r="B198" t="s">
        <v>977</v>
      </c>
      <c r="C198" t="s">
        <v>385</v>
      </c>
      <c r="E198" s="17" t="s">
        <v>1105</v>
      </c>
      <c r="G198" s="16" t="s">
        <v>978</v>
      </c>
      <c r="W198" s="17" t="str">
        <f>IF(H198&gt;0,H198/100,"")</f>
        <v/>
      </c>
      <c r="X198" s="17" t="str">
        <f>IF(I198&gt;0,I198/100,"")</f>
        <v/>
      </c>
      <c r="Y198" s="17" t="str">
        <f>IF(J198&gt;0,J198/100,"")</f>
        <v/>
      </c>
      <c r="Z198" s="17" t="str">
        <f>IF(K198&gt;0,K198/100,"")</f>
        <v/>
      </c>
      <c r="AA198" s="17" t="str">
        <f>IF(L198&gt;0,L198/100,"")</f>
        <v/>
      </c>
      <c r="AB198" s="17" t="str">
        <f>IF(M198&gt;0,M198/100,"")</f>
        <v/>
      </c>
      <c r="AC198" s="17" t="str">
        <f>IF(N198&gt;0,N198/100,"")</f>
        <v/>
      </c>
      <c r="AD198" s="17" t="str">
        <f>IF(O198&gt;0,O198/100,"")</f>
        <v/>
      </c>
      <c r="AE198" s="17" t="str">
        <f>IF(P198&gt;0,P198/100,"")</f>
        <v/>
      </c>
      <c r="AF198" s="17" t="str">
        <f>IF(Q198&gt;0,Q198/100,"")</f>
        <v/>
      </c>
      <c r="AG198" s="17" t="str">
        <f>IF(R198&gt;0,R198/100,"")</f>
        <v/>
      </c>
      <c r="AH198" s="17" t="str">
        <f>IF(S198&gt;0,S198/100,"")</f>
        <v/>
      </c>
      <c r="AI198" s="17" t="str">
        <f>IF(T198&gt;0,T198/100,"")</f>
        <v/>
      </c>
      <c r="AJ198" s="17" t="str">
        <f>IF(U198&gt;0,U198/100,"")</f>
        <v/>
      </c>
      <c r="AK198" s="17" t="str">
        <f>IF(H198&gt;0,CONCATENATE(IF(W198&lt;=12,W198,W198-12),IF(OR(W198&lt;12,W198=24),"am","pm"),"-",IF(X198&lt;=12,X198,X198-12),IF(OR(X198&lt;12,X198=24),"am","pm")),"")</f>
        <v/>
      </c>
      <c r="AL198" s="17" t="str">
        <f>IF(J198&gt;0,CONCATENATE(IF(Y198&lt;=12,Y198,Y198-12),IF(OR(Y198&lt;12,Y198=24),"am","pm"),"-",IF(Z198&lt;=12,Z198,Z198-12),IF(OR(Z198&lt;12,Z198=24),"am","pm")),"")</f>
        <v/>
      </c>
      <c r="AM198" s="17" t="str">
        <f>IF(L198&gt;0,CONCATENATE(IF(AA198&lt;=12,AA198,AA198-12),IF(OR(AA198&lt;12,AA198=24),"am","pm"),"-",IF(AB198&lt;=12,AB198,AB198-12),IF(OR(AB198&lt;12,AB198=24),"am","pm")),"")</f>
        <v/>
      </c>
      <c r="AN198" s="17" t="str">
        <f>IF(N198&gt;0,CONCATENATE(IF(AC198&lt;=12,AC198,AC198-12),IF(OR(AC198&lt;12,AC198=24),"am","pm"),"-",IF(AD198&lt;=12,AD198,AD198-12),IF(OR(AD198&lt;12,AD198=24),"am","pm")),"")</f>
        <v/>
      </c>
      <c r="AO198" s="17" t="str">
        <f>IF(P198&gt;0,CONCATENATE(IF(AE198&lt;=12,AE198,AE198-12),IF(OR(AE198&lt;12,AE198=24),"am","pm"),"-",IF(AF198&lt;=12,AF198,AF198-12),IF(OR(AF198&lt;12,AF198=24),"am","pm")),"")</f>
        <v/>
      </c>
      <c r="AP198" s="17" t="str">
        <f>IF(R198&gt;0,CONCATENATE(IF(AG198&lt;=12,AG198,AG198-12),IF(OR(AG198&lt;12,AG198=24),"am","pm"),"-",IF(AH198&lt;=12,AH198,AH198-12),IF(OR(AH198&lt;12,AH198=24),"am","pm")),"")</f>
        <v/>
      </c>
      <c r="AQ198" s="17" t="str">
        <f>IF(T198&gt;0,CONCATENATE(IF(AI198&lt;=12,AI198,AI198-12),IF(OR(AI198&lt;12,AI198=24),"am","pm"),"-",IF(AJ198&lt;=12,AJ198,AJ198-12),IF(OR(AJ198&lt;12,AJ198=24),"am","pm")),"")</f>
        <v/>
      </c>
      <c r="AR198" s="17" t="s">
        <v>1077</v>
      </c>
      <c r="AV198" s="4" t="s">
        <v>30</v>
      </c>
      <c r="AW198" s="4" t="s">
        <v>30</v>
      </c>
      <c r="AX198" s="16" t="str">
        <f>CONCATENATE("{
    'name': """,B198,""",
    'area': ","""",C198,""",",
"'hours': {
      'sunday-start':","""",H198,"""",", 'sunday-end':","""",I198,"""",", 'monday-start':","""",J198,"""",", 'monday-end':","""",K198,"""",", 'tuesday-start':","""",L198,"""",", 'tuesday-end':","""",M198,""", 'wednesday-start':","""",N198,""", 'wednesday-end':","""",O198,""", 'thursday-start':","""",P198,""", 'thursday-end':","""",Q198,""", 'friday-start':","""",R198,""", 'friday-end':","""",S198,""", 'saturday-start':","""",T198,""", 'saturday-end':","""",U198,"""","},","  'description': ","""",V198,"""",", 'link':","""",AR198,"""",", 'pricing':","""",E198,"""",",   'phone-number': ","""",F198,"""",", 'address': ","""",G198,"""",", 'other-amenities': [","'",AS198,"','",AT198,"','",AU198,"'","]",", 'has-drink':",AV198,", 'has-food':",AW198,"},")</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8" s="17" t="str">
        <f>IF(AS198&gt;0,"&lt;img src=@img/outdoor.png@&gt;","")</f>
        <v/>
      </c>
      <c r="AZ198" s="17" t="str">
        <f>IF(AT198&gt;0,"&lt;img src=@img/pets.png@&gt;","")</f>
        <v/>
      </c>
      <c r="BA198" s="17" t="str">
        <f>IF(AU198="hard","&lt;img src=@img/hard.png@&gt;",IF(AU198="medium","&lt;img src=@img/medium.png@&gt;",IF(AU198="easy","&lt;img src=@img/easy.png@&gt;","")))</f>
        <v/>
      </c>
      <c r="BB198" s="17" t="str">
        <f>IF(AV198="true","&lt;img src=@img/drinkicon.png@&gt;","")</f>
        <v/>
      </c>
      <c r="BC198" s="17" t="str">
        <f>IF(AW198="true","&lt;img src=@img/foodicon.png@&gt;","")</f>
        <v/>
      </c>
      <c r="BD198" s="17" t="str">
        <f>CONCATENATE(AY198,AZ198,BA198,BB198,BC198,BK198)</f>
        <v/>
      </c>
      <c r="BE198" s="17" t="str">
        <f>CONCATENATE(IF(AS198&gt;0,"outdoor ",""),IF(AT198&gt;0,"pet ",""),IF(AV198="true","drink ",""),IF(AW198="true","food ",""),AU198," ",E198," ",C198,IF(BJ198=TRUE," kid",""))</f>
        <v xml:space="preserve"> med Westminster</v>
      </c>
      <c r="BF198" s="17" t="str">
        <f>IF(C198="highlands","Highlands",IF(C198="Washington","Washington Park",IF(C198="Downtown","Downtown",IF(C198="city","City Park",IF(C198="Uptown","Uptown",IF(C198="capital","Capital Hill",IF(C198="Ballpark","Ballpark",IF(C198="LoDo","LoDo",IF(C198="ranch","Highlands Ranch",IF(C198="five","Five Points",IF(C198="stapleton","Stapleton",IF(C198="Cherry","Cherry Creek",IF(C198="dtc","DTC",IF(C198="Baker","Baker",IF(C198="Lakewood","Lakewood",IF(C198="Westminster","Westminster",IF(C198="lowery","Lowery",IF(C198="meadows","Park Meadows",IF(C198="larimer","Larimer Square",IF(C198="RiNo","RiNo",IF(C198="aurora","Aurora","")))))))))))))))))))))</f>
        <v>Westminster</v>
      </c>
      <c r="BG198" s="17">
        <v>39.908419000000002</v>
      </c>
      <c r="BH198" s="17">
        <v>-105.07514999999999</v>
      </c>
      <c r="BI198" s="17" t="str">
        <f>CONCATENATE("[",BG198,",",BH198,"],")</f>
        <v>[39.908419,-105.07515],</v>
      </c>
      <c r="BJ198" s="17"/>
      <c r="BK198" s="17" t="str">
        <f>IF(BJ198&gt;0,"&lt;img src=@img/kidicon.png@&gt;","")</f>
        <v/>
      </c>
      <c r="BL198" s="17"/>
    </row>
    <row r="199" spans="2:64" ht="18.75" customHeight="1">
      <c r="B199" t="s">
        <v>269</v>
      </c>
      <c r="C199" t="s">
        <v>276</v>
      </c>
      <c r="E199" s="17" t="s">
        <v>1107</v>
      </c>
      <c r="G199" s="17" t="s">
        <v>298</v>
      </c>
      <c r="W199" s="17" t="str">
        <f>IF(H199&gt;0,H199/100,"")</f>
        <v/>
      </c>
      <c r="X199" s="17" t="str">
        <f>IF(I199&gt;0,I199/100,"")</f>
        <v/>
      </c>
      <c r="Y199" s="17" t="str">
        <f>IF(J199&gt;0,J199/100,"")</f>
        <v/>
      </c>
      <c r="Z199" s="17" t="str">
        <f>IF(K199&gt;0,K199/100,"")</f>
        <v/>
      </c>
      <c r="AA199" s="17" t="str">
        <f>IF(L199&gt;0,L199/100,"")</f>
        <v/>
      </c>
      <c r="AB199" s="17" t="str">
        <f>IF(M199&gt;0,M199/100,"")</f>
        <v/>
      </c>
      <c r="AC199" s="17" t="str">
        <f>IF(N199&gt;0,N199/100,"")</f>
        <v/>
      </c>
      <c r="AD199" s="17" t="str">
        <f>IF(O199&gt;0,O199/100,"")</f>
        <v/>
      </c>
      <c r="AE199" s="17" t="str">
        <f>IF(P199&gt;0,P199/100,"")</f>
        <v/>
      </c>
      <c r="AF199" s="17" t="str">
        <f>IF(Q199&gt;0,Q199/100,"")</f>
        <v/>
      </c>
      <c r="AG199" s="17" t="str">
        <f>IF(R199&gt;0,R199/100,"")</f>
        <v/>
      </c>
      <c r="AH199" s="17" t="str">
        <f>IF(S199&gt;0,S199/100,"")</f>
        <v/>
      </c>
      <c r="AI199" s="17" t="str">
        <f>IF(T199&gt;0,T199/100,"")</f>
        <v/>
      </c>
      <c r="AJ199" s="17" t="str">
        <f>IF(U199&gt;0,U199/100,"")</f>
        <v/>
      </c>
      <c r="AK199" s="17" t="str">
        <f>IF(H199&gt;0,CONCATENATE(IF(W199&lt;=12,W199,W199-12),IF(OR(W199&lt;12,W199=24),"am","pm"),"-",IF(X199&lt;=12,X199,X199-12),IF(OR(X199&lt;12,X199=24),"am","pm")),"")</f>
        <v/>
      </c>
      <c r="AL199" s="17" t="str">
        <f>IF(J199&gt;0,CONCATENATE(IF(Y199&lt;=12,Y199,Y199-12),IF(OR(Y199&lt;12,Y199=24),"am","pm"),"-",IF(Z199&lt;=12,Z199,Z199-12),IF(OR(Z199&lt;12,Z199=24),"am","pm")),"")</f>
        <v/>
      </c>
      <c r="AM199" s="17" t="str">
        <f>IF(L199&gt;0,CONCATENATE(IF(AA199&lt;=12,AA199,AA199-12),IF(OR(AA199&lt;12,AA199=24),"am","pm"),"-",IF(AB199&lt;=12,AB199,AB199-12),IF(OR(AB199&lt;12,AB199=24),"am","pm")),"")</f>
        <v/>
      </c>
      <c r="AN199" s="17" t="str">
        <f>IF(N199&gt;0,CONCATENATE(IF(AC199&lt;=12,AC199,AC199-12),IF(OR(AC199&lt;12,AC199=24),"am","pm"),"-",IF(AD199&lt;=12,AD199,AD199-12),IF(OR(AD199&lt;12,AD199=24),"am","pm")),"")</f>
        <v/>
      </c>
      <c r="AO199" s="17" t="str">
        <f>IF(P199&gt;0,CONCATENATE(IF(AE199&lt;=12,AE199,AE199-12),IF(OR(AE199&lt;12,AE199=24),"am","pm"),"-",IF(AF199&lt;=12,AF199,AF199-12),IF(OR(AF199&lt;12,AF199=24),"am","pm")),"")</f>
        <v/>
      </c>
      <c r="AP199" s="17" t="str">
        <f>IF(R199&gt;0,CONCATENATE(IF(AG199&lt;=12,AG199,AG199-12),IF(OR(AG199&lt;12,AG199=24),"am","pm"),"-",IF(AH199&lt;=12,AH199,AH199-12),IF(OR(AH199&lt;12,AH199=24),"am","pm")),"")</f>
        <v/>
      </c>
      <c r="AQ199" s="17" t="str">
        <f>IF(T199&gt;0,CONCATENATE(IF(AI199&lt;=12,AI199,AI199-12),IF(OR(AI199&lt;12,AI199=24),"am","pm"),"-",IF(AJ199&lt;=12,AJ199,AJ199-12),IF(OR(AJ199&lt;12,AJ199=24),"am","pm")),"")</f>
        <v/>
      </c>
      <c r="AR199" s="17" t="s">
        <v>854</v>
      </c>
      <c r="AS199" t="s">
        <v>442</v>
      </c>
      <c r="AV199" t="s">
        <v>30</v>
      </c>
      <c r="AW199" t="s">
        <v>30</v>
      </c>
      <c r="AX199" s="16" t="str">
        <f>CONCATENATE("{
    'name': """,B199,""",
    'area': ","""",C199,""",",
"'hours': {
      'sunday-start':","""",H199,"""",", 'sunday-end':","""",I199,"""",", 'monday-start':","""",J199,"""",", 'monday-end':","""",K199,"""",", 'tuesday-start':","""",L199,"""",", 'tuesday-end':","""",M199,""", 'wednesday-start':","""",N199,""", 'wednesday-end':","""",O199,""", 'thursday-start':","""",P199,""", 'thursday-end':","""",Q199,""", 'friday-start':","""",R199,""", 'friday-end':","""",S199,""", 'saturday-start':","""",T199,""", 'saturday-end':","""",U199,"""","},","  'description': ","""",V199,"""",", 'link':","""",AR199,"""",", 'pricing':","""",E199,"""",",   'phone-number': ","""",F199,"""",", 'address': ","""",G199,"""",", 'other-amenities': [","'",AS199,"','",AT199,"','",AU199,"'","]",", 'has-drink':",AV199,", 'has-food':",AW199,"},")</f>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199" s="17" t="str">
        <f>IF(AS199&gt;0,"&lt;img src=@img/outdoor.png@&gt;","")</f>
        <v>&lt;img src=@img/outdoor.png@&gt;</v>
      </c>
      <c r="AZ199" s="17" t="str">
        <f>IF(AT199&gt;0,"&lt;img src=@img/pets.png@&gt;","")</f>
        <v/>
      </c>
      <c r="BA199" s="17" t="str">
        <f>IF(AU199="hard","&lt;img src=@img/hard.png@&gt;",IF(AU199="medium","&lt;img src=@img/medium.png@&gt;",IF(AU199="easy","&lt;img src=@img/easy.png@&gt;","")))</f>
        <v/>
      </c>
      <c r="BB199" s="17" t="str">
        <f>IF(AV199="true","&lt;img src=@img/drinkicon.png@&gt;","")</f>
        <v/>
      </c>
      <c r="BC199" s="17" t="str">
        <f>IF(AW199="true","&lt;img src=@img/foodicon.png@&gt;","")</f>
        <v/>
      </c>
      <c r="BD199" s="17" t="str">
        <f>CONCATENATE(AY199,AZ199,BA199,BB199,BC199,BK199)</f>
        <v>&lt;img src=@img/outdoor.png@&gt;</v>
      </c>
      <c r="BE199" s="17" t="str">
        <f>CONCATENATE(IF(AS199&gt;0,"outdoor ",""),IF(AT199&gt;0,"pet ",""),IF(AV199="true","drink ",""),IF(AW199="true","food ",""),AU199," ",E199," ",C199,IF(BJ199=TRUE," kid",""))</f>
        <v>outdoor  low RiNo</v>
      </c>
      <c r="BF199" s="17" t="str">
        <f>IF(C199="highlands","Highlands",IF(C199="Washington","Washington Park",IF(C199="Downtown","Downtown",IF(C199="city","City Park",IF(C199="Uptown","Uptown",IF(C199="capital","Capital Hill",IF(C199="Ballpark","Ballpark",IF(C199="LoDo","LoDo",IF(C199="ranch","Highlands Ranch",IF(C199="five","Five Points",IF(C199="stapleton","Stapleton",IF(C199="Cherry","Cherry Creek",IF(C199="dtc","DTC",IF(C199="Baker","Baker",IF(C199="Lakewood","Lakewood",IF(C199="Westminster","Westminster",IF(C199="lowery","Lowery",IF(C199="meadows","Park Meadows",IF(C199="larimer","Larimer Square",IF(C199="RiNo","RiNo",IF(C199="aurora","Aurora","")))))))))))))))))))))</f>
        <v>RiNo</v>
      </c>
      <c r="BG199" s="17">
        <v>39.761485999999998</v>
      </c>
      <c r="BH199" s="17">
        <v>-104.981076</v>
      </c>
      <c r="BI199" s="17" t="str">
        <f>CONCATENATE("[",BG199,",",BH199,"],")</f>
        <v>[39.761486,-104.981076],</v>
      </c>
      <c r="BJ199" s="17"/>
      <c r="BK199" s="17" t="str">
        <f>IF(BJ199&gt;0,"&lt;img src=@img/kidicon.png@&gt;","")</f>
        <v/>
      </c>
      <c r="BL199" s="7"/>
    </row>
    <row r="200" spans="2:64" ht="18.75" customHeight="1">
      <c r="B200" t="s">
        <v>251</v>
      </c>
      <c r="C200" t="s">
        <v>858</v>
      </c>
      <c r="E200" s="17" t="s">
        <v>1105</v>
      </c>
      <c r="G200" s="17" t="s">
        <v>429</v>
      </c>
      <c r="J200" t="s">
        <v>445</v>
      </c>
      <c r="K200" t="s">
        <v>448</v>
      </c>
      <c r="L200" t="s">
        <v>445</v>
      </c>
      <c r="M200" t="s">
        <v>448</v>
      </c>
      <c r="N200" t="s">
        <v>445</v>
      </c>
      <c r="O200" t="s">
        <v>448</v>
      </c>
      <c r="P200" t="s">
        <v>445</v>
      </c>
      <c r="Q200" t="s">
        <v>448</v>
      </c>
      <c r="R200" t="s">
        <v>445</v>
      </c>
      <c r="S200" t="s">
        <v>448</v>
      </c>
      <c r="V200" s="12" t="s">
        <v>1101</v>
      </c>
      <c r="W200" s="17" t="str">
        <f>IF(H200&gt;0,H200/100,"")</f>
        <v/>
      </c>
      <c r="X200" s="17" t="str">
        <f>IF(I200&gt;0,I200/100,"")</f>
        <v/>
      </c>
      <c r="Y200" s="17">
        <f>IF(J200&gt;0,J200/100,"")</f>
        <v>15</v>
      </c>
      <c r="Z200" s="17">
        <f>IF(K200&gt;0,K200/100,"")</f>
        <v>19</v>
      </c>
      <c r="AA200" s="17">
        <f>IF(L200&gt;0,L200/100,"")</f>
        <v>15</v>
      </c>
      <c r="AB200" s="17">
        <f>IF(M200&gt;0,M200/100,"")</f>
        <v>19</v>
      </c>
      <c r="AC200" s="17">
        <f>IF(N200&gt;0,N200/100,"")</f>
        <v>15</v>
      </c>
      <c r="AD200" s="17">
        <f>IF(O200&gt;0,O200/100,"")</f>
        <v>19</v>
      </c>
      <c r="AE200" s="17">
        <f>IF(P200&gt;0,P200/100,"")</f>
        <v>15</v>
      </c>
      <c r="AF200" s="17">
        <f>IF(Q200&gt;0,Q200/100,"")</f>
        <v>19</v>
      </c>
      <c r="AG200" s="17">
        <f>IF(R200&gt;0,R200/100,"")</f>
        <v>15</v>
      </c>
      <c r="AH200" s="17">
        <f>IF(S200&gt;0,S200/100,"")</f>
        <v>19</v>
      </c>
      <c r="AI200" s="17" t="str">
        <f>IF(T200&gt;0,T200/100,"")</f>
        <v/>
      </c>
      <c r="AJ200" s="17" t="str">
        <f>IF(U200&gt;0,U200/100,"")</f>
        <v/>
      </c>
      <c r="AK200" s="17" t="str">
        <f>IF(H200&gt;0,CONCATENATE(IF(W200&lt;=12,W200,W200-12),IF(OR(W200&lt;12,W200=24),"am","pm"),"-",IF(X200&lt;=12,X200,X200-12),IF(OR(X200&lt;12,X200=24),"am","pm")),"")</f>
        <v/>
      </c>
      <c r="AL200" s="17" t="str">
        <f>IF(J200&gt;0,CONCATENATE(IF(Y200&lt;=12,Y200,Y200-12),IF(OR(Y200&lt;12,Y200=24),"am","pm"),"-",IF(Z200&lt;=12,Z200,Z200-12),IF(OR(Z200&lt;12,Z200=24),"am","pm")),"")</f>
        <v>3pm-7pm</v>
      </c>
      <c r="AM200" s="17" t="str">
        <f>IF(L200&gt;0,CONCATENATE(IF(AA200&lt;=12,AA200,AA200-12),IF(OR(AA200&lt;12,AA200=24),"am","pm"),"-",IF(AB200&lt;=12,AB200,AB200-12),IF(OR(AB200&lt;12,AB200=24),"am","pm")),"")</f>
        <v>3pm-7pm</v>
      </c>
      <c r="AN200" s="17" t="str">
        <f>IF(N200&gt;0,CONCATENATE(IF(AC200&lt;=12,AC200,AC200-12),IF(OR(AC200&lt;12,AC200=24),"am","pm"),"-",IF(AD200&lt;=12,AD200,AD200-12),IF(OR(AD200&lt;12,AD200=24),"am","pm")),"")</f>
        <v>3pm-7pm</v>
      </c>
      <c r="AO200" s="17" t="str">
        <f>IF(P200&gt;0,CONCATENATE(IF(AE200&lt;=12,AE200,AE200-12),IF(OR(AE200&lt;12,AE200=24),"am","pm"),"-",IF(AF200&lt;=12,AF200,AF200-12),IF(OR(AF200&lt;12,AF200=24),"am","pm")),"")</f>
        <v>3pm-7pm</v>
      </c>
      <c r="AP200" s="17" t="str">
        <f>IF(R200&gt;0,CONCATENATE(IF(AG200&lt;=12,AG200,AG200-12),IF(OR(AG200&lt;12,AG200=24),"am","pm"),"-",IF(AH200&lt;=12,AH200,AH200-12),IF(OR(AH200&lt;12,AH200=24),"am","pm")),"")</f>
        <v>3pm-7pm</v>
      </c>
      <c r="AQ200" s="17" t="str">
        <f>IF(T200&gt;0,CONCATENATE(IF(AI200&lt;=12,AI200,AI200-12),IF(OR(AI200&lt;12,AI200=24),"am","pm"),"-",IF(AJ200&lt;=12,AJ200,AJ200-12),IF(OR(AJ200&lt;12,AJ200=24),"am","pm")),"")</f>
        <v/>
      </c>
      <c r="AR200" t="s">
        <v>839</v>
      </c>
      <c r="AS200" t="s">
        <v>442</v>
      </c>
      <c r="AV200" t="s">
        <v>29</v>
      </c>
      <c r="AW200" t="s">
        <v>29</v>
      </c>
      <c r="AX200" s="16" t="str">
        <f>CONCATENATE("{
    'name': """,B200,""",
    'area': ","""",C200,""",",
"'hours': {
      'sunday-start':","""",H200,"""",", 'sunday-end':","""",I200,"""",", 'monday-start':","""",J200,"""",", 'monday-end':","""",K200,"""",", 'tuesday-start':","""",L200,"""",", 'tuesday-end':","""",M200,""", 'wednesday-start':","""",N200,""", 'wednesday-end':","""",O200,""", 'thursday-start':","""",P200,""", 'thursday-end':","""",Q200,""", 'friday-start':","""",R200,""", 'friday-end':","""",S200,""", 'saturday-start':","""",T200,""", 'saturday-end':","""",U200,"""","},","  'description': ","""",V200,"""",", 'link':","""",AR200,"""",", 'pricing':","""",E200,"""",",   'phone-number': ","""",F200,"""",", 'address': ","""",G200,"""",", 'other-amenities': [","'",AS200,"','",AT200,"','",AU200,"'","]",", 'has-drink':",AV200,", 'has-food':",AW200,"},")</f>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00" s="17" t="str">
        <f>IF(AS200&gt;0,"&lt;img src=@img/outdoor.png@&gt;","")</f>
        <v>&lt;img src=@img/outdoor.png@&gt;</v>
      </c>
      <c r="AZ200" s="17" t="str">
        <f>IF(AT200&gt;0,"&lt;img src=@img/pets.png@&gt;","")</f>
        <v/>
      </c>
      <c r="BA200" s="17" t="str">
        <f>IF(AU200="hard","&lt;img src=@img/hard.png@&gt;",IF(AU200="medium","&lt;img src=@img/medium.png@&gt;",IF(AU200="easy","&lt;img src=@img/easy.png@&gt;","")))</f>
        <v/>
      </c>
      <c r="BB200" s="17" t="str">
        <f>IF(AV200="true","&lt;img src=@img/drinkicon.png@&gt;","")</f>
        <v>&lt;img src=@img/drinkicon.png@&gt;</v>
      </c>
      <c r="BC200" s="17" t="str">
        <f>IF(AW200="true","&lt;img src=@img/foodicon.png@&gt;","")</f>
        <v>&lt;img src=@img/foodicon.png@&gt;</v>
      </c>
      <c r="BD200" s="17" t="str">
        <f>CONCATENATE(AY200,AZ200,BA200,BB200,BC200,BK200)</f>
        <v>&lt;img src=@img/outdoor.png@&gt;&lt;img src=@img/drinkicon.png@&gt;&lt;img src=@img/foodicon.png@&gt;</v>
      </c>
      <c r="BE200" s="17" t="str">
        <f>CONCATENATE(IF(AS200&gt;0,"outdoor ",""),IF(AT200&gt;0,"pet ",""),IF(AV200="true","drink ",""),IF(AW200="true","food ",""),AU200," ",E200," ",C200,IF(BJ200=TRUE," kid",""))</f>
        <v>outdoor drink food  med highlands</v>
      </c>
      <c r="BF200" s="17" t="str">
        <f>IF(C200="highlands","Highlands",IF(C200="Washington","Washington Park",IF(C200="Downtown","Downtown",IF(C200="city","City Park",IF(C200="Uptown","Uptown",IF(C200="capital","Capital Hill",IF(C200="Ballpark","Ballpark",IF(C200="LoDo","LoDo",IF(C200="ranch","Highlands Ranch",IF(C200="five","Five Points",IF(C200="stapleton","Stapleton",IF(C200="Cherry","Cherry Creek",IF(C200="dtc","DTC",IF(C200="Baker","Baker",IF(C200="Lakewood","Lakewood",IF(C200="Westminster","Westminster",IF(C200="lowery","Lowery",IF(C200="meadows","Park Meadows",IF(C200="larimer","Larimer Square",IF(C200="RiNo","RiNo",IF(C200="aurora","Aurora","")))))))))))))))))))))</f>
        <v>Highlands</v>
      </c>
      <c r="BG200" s="17">
        <v>39.761527999999998</v>
      </c>
      <c r="BH200" s="17">
        <v>-105.01049500000001</v>
      </c>
      <c r="BI200" s="17" t="str">
        <f>CONCATENATE("[",BG200,",",BH200,"],")</f>
        <v>[39.761528,-105.010495],</v>
      </c>
      <c r="BJ200" s="17"/>
      <c r="BK200" s="17" t="str">
        <f>IF(BJ200&gt;0,"&lt;img src=@img/kidicon.png@&gt;","")</f>
        <v/>
      </c>
      <c r="BL200" s="7"/>
    </row>
    <row r="201" spans="2:64" ht="18.75" customHeight="1">
      <c r="B201" t="s">
        <v>139</v>
      </c>
      <c r="C201" t="s">
        <v>310</v>
      </c>
      <c r="E201" s="17" t="s">
        <v>1105</v>
      </c>
      <c r="G201" s="17" t="s">
        <v>546</v>
      </c>
      <c r="H201" t="s">
        <v>449</v>
      </c>
      <c r="I201" t="s">
        <v>448</v>
      </c>
      <c r="J201" t="s">
        <v>449</v>
      </c>
      <c r="K201" t="s">
        <v>448</v>
      </c>
      <c r="N201" t="s">
        <v>449</v>
      </c>
      <c r="O201" t="s">
        <v>448</v>
      </c>
      <c r="P201" t="s">
        <v>449</v>
      </c>
      <c r="Q201" t="s">
        <v>448</v>
      </c>
      <c r="R201" t="s">
        <v>449</v>
      </c>
      <c r="S201" t="s">
        <v>448</v>
      </c>
      <c r="T201" t="s">
        <v>449</v>
      </c>
      <c r="U201" t="s">
        <v>448</v>
      </c>
      <c r="V201" s="8" t="s">
        <v>1134</v>
      </c>
      <c r="W201" s="17">
        <f>IF(H201&gt;0,H201/100,"")</f>
        <v>17</v>
      </c>
      <c r="X201" s="17">
        <f>IF(I201&gt;0,I201/100,"")</f>
        <v>19</v>
      </c>
      <c r="Y201" s="17">
        <f>IF(J201&gt;0,J201/100,"")</f>
        <v>17</v>
      </c>
      <c r="Z201" s="17">
        <f>IF(K201&gt;0,K201/100,"")</f>
        <v>19</v>
      </c>
      <c r="AA201" s="17" t="str">
        <f>IF(L201&gt;0,L201/100,"")</f>
        <v/>
      </c>
      <c r="AB201" s="17" t="str">
        <f>IF(M201&gt;0,M201/100,"")</f>
        <v/>
      </c>
      <c r="AC201" s="17">
        <f>IF(N201&gt;0,N201/100,"")</f>
        <v>17</v>
      </c>
      <c r="AD201" s="17">
        <f>IF(O201&gt;0,O201/100,"")</f>
        <v>19</v>
      </c>
      <c r="AE201" s="17">
        <f>IF(P201&gt;0,P201/100,"")</f>
        <v>17</v>
      </c>
      <c r="AF201" s="17">
        <f>IF(Q201&gt;0,Q201/100,"")</f>
        <v>19</v>
      </c>
      <c r="AG201" s="17">
        <f>IF(R201&gt;0,R201/100,"")</f>
        <v>17</v>
      </c>
      <c r="AH201" s="17">
        <f>IF(S201&gt;0,S201/100,"")</f>
        <v>19</v>
      </c>
      <c r="AI201" s="17">
        <f>IF(T201&gt;0,T201/100,"")</f>
        <v>17</v>
      </c>
      <c r="AJ201" s="17">
        <f>IF(U201&gt;0,U201/100,"")</f>
        <v>19</v>
      </c>
      <c r="AK201" s="17" t="str">
        <f>IF(H201&gt;0,CONCATENATE(IF(W201&lt;=12,W201,W201-12),IF(OR(W201&lt;12,W201=24),"am","pm"),"-",IF(X201&lt;=12,X201,X201-12),IF(OR(X201&lt;12,X201=24),"am","pm")),"")</f>
        <v>5pm-7pm</v>
      </c>
      <c r="AL201" s="17" t="str">
        <f>IF(J201&gt;0,CONCATENATE(IF(Y201&lt;=12,Y201,Y201-12),IF(OR(Y201&lt;12,Y201=24),"am","pm"),"-",IF(Z201&lt;=12,Z201,Z201-12),IF(OR(Z201&lt;12,Z201=24),"am","pm")),"")</f>
        <v>5pm-7pm</v>
      </c>
      <c r="AM201" s="17" t="str">
        <f>IF(L201&gt;0,CONCATENATE(IF(AA201&lt;=12,AA201,AA201-12),IF(OR(AA201&lt;12,AA201=24),"am","pm"),"-",IF(AB201&lt;=12,AB201,AB201-12),IF(OR(AB201&lt;12,AB201=24),"am","pm")),"")</f>
        <v/>
      </c>
      <c r="AN201" s="17" t="str">
        <f>IF(N201&gt;0,CONCATENATE(IF(AC201&lt;=12,AC201,AC201-12),IF(OR(AC201&lt;12,AC201=24),"am","pm"),"-",IF(AD201&lt;=12,AD201,AD201-12),IF(OR(AD201&lt;12,AD201=24),"am","pm")),"")</f>
        <v>5pm-7pm</v>
      </c>
      <c r="AO201" s="17" t="str">
        <f>IF(P201&gt;0,CONCATENATE(IF(AE201&lt;=12,AE201,AE201-12),IF(OR(AE201&lt;12,AE201=24),"am","pm"),"-",IF(AF201&lt;=12,AF201,AF201-12),IF(OR(AF201&lt;12,AF201=24),"am","pm")),"")</f>
        <v>5pm-7pm</v>
      </c>
      <c r="AP201" s="17" t="str">
        <f>IF(R201&gt;0,CONCATENATE(IF(AG201&lt;=12,AG201,AG201-12),IF(OR(AG201&lt;12,AG201=24),"am","pm"),"-",IF(AH201&lt;=12,AH201,AH201-12),IF(OR(AH201&lt;12,AH201=24),"am","pm")),"")</f>
        <v>5pm-7pm</v>
      </c>
      <c r="AQ201" s="17" t="str">
        <f>IF(T201&gt;0,CONCATENATE(IF(AI201&lt;=12,AI201,AI201-12),IF(OR(AI201&lt;12,AI201=24),"am","pm"),"-",IF(AJ201&lt;=12,AJ201,AJ201-12),IF(OR(AJ201&lt;12,AJ201=24),"am","pm")),"")</f>
        <v>5pm-7pm</v>
      </c>
      <c r="AR201" s="1" t="s">
        <v>733</v>
      </c>
      <c r="AV201" s="4" t="s">
        <v>29</v>
      </c>
      <c r="AW201" s="4" t="s">
        <v>30</v>
      </c>
      <c r="AX201" s="16" t="str">
        <f>CONCATENATE("{
    'name': """,B201,""",
    'area': ","""",C201,""",",
"'hours': {
      'sunday-start':","""",H201,"""",", 'sunday-end':","""",I201,"""",", 'monday-start':","""",J201,"""",", 'monday-end':","""",K201,"""",", 'tuesday-start':","""",L201,"""",", 'tuesday-end':","""",M201,""", 'wednesday-start':","""",N201,""", 'wednesday-end':","""",O201,""", 'thursday-start':","""",P201,""", 'thursday-end':","""",Q201,""", 'friday-start':","""",R201,""", 'friday-end':","""",S201,""", 'saturday-start':","""",T201,""", 'saturday-end':","""",U201,"""","},","  'description': ","""",V201,"""",", 'link':","""",AR201,"""",", 'pricing':","""",E201,"""",",   'phone-number': ","""",F201,"""",", 'address': ","""",G201,"""",", 'other-amenities': [","'",AS201,"','",AT201,"','",AU201,"'","]",", 'has-drink':",AV201,", 'has-food':",AW201,"},")</f>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01" s="17" t="str">
        <f>IF(AS201&gt;0,"&lt;img src=@img/outdoor.png@&gt;","")</f>
        <v/>
      </c>
      <c r="AZ201" s="17" t="str">
        <f>IF(AT201&gt;0,"&lt;img src=@img/pets.png@&gt;","")</f>
        <v/>
      </c>
      <c r="BA201" s="17" t="str">
        <f>IF(AU201="hard","&lt;img src=@img/hard.png@&gt;",IF(AU201="medium","&lt;img src=@img/medium.png@&gt;",IF(AU201="easy","&lt;img src=@img/easy.png@&gt;","")))</f>
        <v/>
      </c>
      <c r="BB201" s="17" t="str">
        <f>IF(AV201="true","&lt;img src=@img/drinkicon.png@&gt;","")</f>
        <v>&lt;img src=@img/drinkicon.png@&gt;</v>
      </c>
      <c r="BC201" s="17" t="str">
        <f>IF(AW201="true","&lt;img src=@img/foodicon.png@&gt;","")</f>
        <v/>
      </c>
      <c r="BD201" s="17" t="str">
        <f>CONCATENATE(AY201,AZ201,BA201,BB201,BC201,BK201)</f>
        <v>&lt;img src=@img/drinkicon.png@&gt;</v>
      </c>
      <c r="BE201" s="17" t="str">
        <f>CONCATENATE(IF(AS201&gt;0,"outdoor ",""),IF(AT201&gt;0,"pet ",""),IF(AV201="true","drink ",""),IF(AW201="true","food ",""),AU201," ",E201," ",C201,IF(BJ201=TRUE," kid",""))</f>
        <v>drink  med LoDo</v>
      </c>
      <c r="BF201" s="17" t="str">
        <f>IF(C201="highlands","Highlands",IF(C201="Washington","Washington Park",IF(C201="Downtown","Downtown",IF(C201="city","City Park",IF(C201="Uptown","Uptown",IF(C201="capital","Capital Hill",IF(C201="Ballpark","Ballpark",IF(C201="LoDo","LoDo",IF(C201="ranch","Highlands Ranch",IF(C201="five","Five Points",IF(C201="stapleton","Stapleton",IF(C201="Cherry","Cherry Creek",IF(C201="dtc","DTC",IF(C201="Baker","Baker",IF(C201="Lakewood","Lakewood",IF(C201="Westminster","Westminster",IF(C201="lowery","Lowery",IF(C201="meadows","Park Meadows",IF(C201="larimer","Larimer Square",IF(C201="RiNo","RiNo",IF(C201="aurora","Aurora","")))))))))))))))))))))</f>
        <v>LoDo</v>
      </c>
      <c r="BG201" s="17">
        <v>39.748474999999999</v>
      </c>
      <c r="BH201" s="17">
        <v>-104.99763799999999</v>
      </c>
      <c r="BI201" s="17" t="str">
        <f>CONCATENATE("[",BG201,",",BH201,"],")</f>
        <v>[39.748475,-104.997638],</v>
      </c>
      <c r="BJ201" s="17"/>
      <c r="BK201" s="17" t="str">
        <f>IF(BJ201&gt;0,"&lt;img src=@img/kidicon.png@&gt;","")</f>
        <v/>
      </c>
      <c r="BL201" s="7"/>
    </row>
    <row r="202" spans="2:64" ht="18.75" customHeight="1">
      <c r="B202" t="s">
        <v>140</v>
      </c>
      <c r="C202" t="s">
        <v>310</v>
      </c>
      <c r="E202" s="17" t="s">
        <v>1107</v>
      </c>
      <c r="G202" s="17" t="s">
        <v>547</v>
      </c>
      <c r="H202" t="s">
        <v>451</v>
      </c>
      <c r="I202" t="s">
        <v>463</v>
      </c>
      <c r="J202" t="s">
        <v>452</v>
      </c>
      <c r="K202" t="s">
        <v>448</v>
      </c>
      <c r="L202">
        <v>1600</v>
      </c>
      <c r="M202" t="s">
        <v>448</v>
      </c>
      <c r="N202" t="s">
        <v>452</v>
      </c>
      <c r="O202" t="s">
        <v>448</v>
      </c>
      <c r="P202" t="s">
        <v>452</v>
      </c>
      <c r="Q202" t="s">
        <v>448</v>
      </c>
      <c r="R202" t="s">
        <v>452</v>
      </c>
      <c r="S202" t="s">
        <v>448</v>
      </c>
      <c r="T202" t="s">
        <v>451</v>
      </c>
      <c r="U202" t="s">
        <v>448</v>
      </c>
      <c r="V202" s="17" t="s">
        <v>317</v>
      </c>
      <c r="W202" s="17">
        <f>IF(H202&gt;0,H202/100,"")</f>
        <v>11</v>
      </c>
      <c r="X202" s="17">
        <f>IF(I202&gt;0,I202/100,"")</f>
        <v>2</v>
      </c>
      <c r="Y202" s="17">
        <f>IF(J202&gt;0,J202/100,"")</f>
        <v>16</v>
      </c>
      <c r="Z202" s="17">
        <f>IF(K202&gt;0,K202/100,"")</f>
        <v>19</v>
      </c>
      <c r="AA202" s="17">
        <f>IF(L202&gt;0,L202/100,"")</f>
        <v>16</v>
      </c>
      <c r="AB202" s="17">
        <f>IF(M202&gt;0,M202/100,"")</f>
        <v>19</v>
      </c>
      <c r="AC202" s="17">
        <f>IF(N202&gt;0,N202/100,"")</f>
        <v>16</v>
      </c>
      <c r="AD202" s="17">
        <f>IF(O202&gt;0,O202/100,"")</f>
        <v>19</v>
      </c>
      <c r="AE202" s="17">
        <f>IF(P202&gt;0,P202/100,"")</f>
        <v>16</v>
      </c>
      <c r="AF202" s="17">
        <f>IF(Q202&gt;0,Q202/100,"")</f>
        <v>19</v>
      </c>
      <c r="AG202" s="17">
        <f>IF(R202&gt;0,R202/100,"")</f>
        <v>16</v>
      </c>
      <c r="AH202" s="17">
        <f>IF(S202&gt;0,S202/100,"")</f>
        <v>19</v>
      </c>
      <c r="AI202" s="17">
        <f>IF(T202&gt;0,T202/100,"")</f>
        <v>11</v>
      </c>
      <c r="AJ202" s="17">
        <f>IF(U202&gt;0,U202/100,"")</f>
        <v>19</v>
      </c>
      <c r="AK202" s="17" t="str">
        <f>IF(H202&gt;0,CONCATENATE(IF(W202&lt;=12,W202,W202-12),IF(OR(W202&lt;12,W202=24),"am","pm"),"-",IF(X202&lt;=12,X202,X202-12),IF(OR(X202&lt;12,X202=24),"am","pm")),"")</f>
        <v>11am-2am</v>
      </c>
      <c r="AL202" s="17" t="str">
        <f>IF(J202&gt;0,CONCATENATE(IF(Y202&lt;=12,Y202,Y202-12),IF(OR(Y202&lt;12,Y202=24),"am","pm"),"-",IF(Z202&lt;=12,Z202,Z202-12),IF(OR(Z202&lt;12,Z202=24),"am","pm")),"")</f>
        <v>4pm-7pm</v>
      </c>
      <c r="AM202" s="17" t="str">
        <f>IF(L202&gt;0,CONCATENATE(IF(AA202&lt;=12,AA202,AA202-12),IF(OR(AA202&lt;12,AA202=24),"am","pm"),"-",IF(AB202&lt;=12,AB202,AB202-12),IF(OR(AB202&lt;12,AB202=24),"am","pm")),"")</f>
        <v>4pm-7pm</v>
      </c>
      <c r="AN202" s="17" t="str">
        <f>IF(N202&gt;0,CONCATENATE(IF(AC202&lt;=12,AC202,AC202-12),IF(OR(AC202&lt;12,AC202=24),"am","pm"),"-",IF(AD202&lt;=12,AD202,AD202-12),IF(OR(AD202&lt;12,AD202=24),"am","pm")),"")</f>
        <v>4pm-7pm</v>
      </c>
      <c r="AO202" s="17" t="str">
        <f>IF(P202&gt;0,CONCATENATE(IF(AE202&lt;=12,AE202,AE202-12),IF(OR(AE202&lt;12,AE202=24),"am","pm"),"-",IF(AF202&lt;=12,AF202,AF202-12),IF(OR(AF202&lt;12,AF202=24),"am","pm")),"")</f>
        <v>4pm-7pm</v>
      </c>
      <c r="AP202" s="17" t="str">
        <f>IF(R202&gt;0,CONCATENATE(IF(AG202&lt;=12,AG202,AG202-12),IF(OR(AG202&lt;12,AG202=24),"am","pm"),"-",IF(AH202&lt;=12,AH202,AH202-12),IF(OR(AH202&lt;12,AH202=24),"am","pm")),"")</f>
        <v>4pm-7pm</v>
      </c>
      <c r="AQ202" s="17" t="str">
        <f>IF(T202&gt;0,CONCATENATE(IF(AI202&lt;=12,AI202,AI202-12),IF(OR(AI202&lt;12,AI202=24),"am","pm"),"-",IF(AJ202&lt;=12,AJ202,AJ202-12),IF(OR(AJ202&lt;12,AJ202=24),"am","pm")),"")</f>
        <v>11am-7pm</v>
      </c>
      <c r="AR202" s="18" t="s">
        <v>734</v>
      </c>
      <c r="AV202" s="17" t="s">
        <v>29</v>
      </c>
      <c r="AW202" s="17" t="s">
        <v>29</v>
      </c>
      <c r="AX202" s="16" t="str">
        <f>CONCATENATE("{
    'name': """,B202,""",
    'area': ","""",C202,""",",
"'hours': {
      'sunday-start':","""",H202,"""",", 'sunday-end':","""",I202,"""",", 'monday-start':","""",J202,"""",", 'monday-end':","""",K202,"""",", 'tuesday-start':","""",L202,"""",", 'tuesday-end':","""",M202,""", 'wednesday-start':","""",N202,""", 'wednesday-end':","""",O202,""", 'thursday-start':","""",P202,""", 'thursday-end':","""",Q202,""", 'friday-start':","""",R202,""", 'friday-end':","""",S202,""", 'saturday-start':","""",T202,""", 'saturday-end':","""",U202,"""","},","  'description': ","""",V202,"""",", 'link':","""",AR202,"""",", 'pricing':","""",E202,"""",",   'phone-number': ","""",F202,"""",", 'address': ","""",G202,"""",", 'other-amenities': [","'",AS202,"','",AT202,"','",AU202,"'","]",", 'has-drink':",AV202,", 'has-food':",AW202,"},")</f>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02" s="17" t="str">
        <f>IF(AS202&gt;0,"&lt;img src=@img/outdoor.png@&gt;","")</f>
        <v/>
      </c>
      <c r="AZ202" s="17" t="str">
        <f>IF(AT202&gt;0,"&lt;img src=@img/pets.png@&gt;","")</f>
        <v/>
      </c>
      <c r="BA202" s="17" t="str">
        <f>IF(AU202="hard","&lt;img src=@img/hard.png@&gt;",IF(AU202="medium","&lt;img src=@img/medium.png@&gt;",IF(AU202="easy","&lt;img src=@img/easy.png@&gt;","")))</f>
        <v/>
      </c>
      <c r="BB202" s="17" t="str">
        <f>IF(AV202="true","&lt;img src=@img/drinkicon.png@&gt;","")</f>
        <v>&lt;img src=@img/drinkicon.png@&gt;</v>
      </c>
      <c r="BC202" s="17" t="str">
        <f>IF(AW202="true","&lt;img src=@img/foodicon.png@&gt;","")</f>
        <v>&lt;img src=@img/foodicon.png@&gt;</v>
      </c>
      <c r="BD202" s="17" t="str">
        <f>CONCATENATE(AY202,AZ202,BA202,BB202,BC202,BK202)</f>
        <v>&lt;img src=@img/drinkicon.png@&gt;&lt;img src=@img/foodicon.png@&gt;</v>
      </c>
      <c r="BE202" s="17" t="str">
        <f>CONCATENATE(IF(AS202&gt;0,"outdoor ",""),IF(AT202&gt;0,"pet ",""),IF(AV202="true","drink ",""),IF(AW202="true","food ",""),AU202," ",E202," ",C202,IF(BJ202=TRUE," kid",""))</f>
        <v>drink food  low LoDo</v>
      </c>
      <c r="BF202" s="17" t="str">
        <f>IF(C202="highlands","Highlands",IF(C202="Washington","Washington Park",IF(C202="Downtown","Downtown",IF(C202="city","City Park",IF(C202="Uptown","Uptown",IF(C202="capital","Capital Hill",IF(C202="Ballpark","Ballpark",IF(C202="LoDo","LoDo",IF(C202="ranch","Highlands Ranch",IF(C202="five","Five Points",IF(C202="stapleton","Stapleton",IF(C202="Cherry","Cherry Creek",IF(C202="dtc","DTC",IF(C202="Baker","Baker",IF(C202="Lakewood","Lakewood",IF(C202="Westminster","Westminster",IF(C202="lowery","Lowery",IF(C202="meadows","Park Meadows",IF(C202="larimer","Larimer Square",IF(C202="RiNo","RiNo",IF(C202="aurora","Aurora","")))))))))))))))))))))</f>
        <v>LoDo</v>
      </c>
      <c r="BG202" s="17">
        <v>39.753697000000003</v>
      </c>
      <c r="BH202" s="17">
        <v>-104.994598</v>
      </c>
      <c r="BI202" s="17" t="str">
        <f>CONCATENATE("[",BG202,",",BH202,"],")</f>
        <v>[39.753697,-104.994598],</v>
      </c>
      <c r="BJ202" s="17"/>
      <c r="BK202" s="17" t="str">
        <f>IF(BJ202&gt;0,"&lt;img src=@img/kidicon.png@&gt;","")</f>
        <v/>
      </c>
      <c r="BL202" s="7"/>
    </row>
    <row r="203" spans="2:64" ht="18.75" customHeight="1">
      <c r="B203" t="s">
        <v>216</v>
      </c>
      <c r="C203" s="17" t="s">
        <v>653</v>
      </c>
      <c r="E203" s="17" t="s">
        <v>1105</v>
      </c>
      <c r="G203" s="17" t="s">
        <v>623</v>
      </c>
      <c r="J203" t="s">
        <v>445</v>
      </c>
      <c r="K203" t="s">
        <v>447</v>
      </c>
      <c r="L203" t="s">
        <v>445</v>
      </c>
      <c r="M203" t="s">
        <v>447</v>
      </c>
      <c r="N203" t="s">
        <v>445</v>
      </c>
      <c r="O203" t="s">
        <v>447</v>
      </c>
      <c r="P203" t="s">
        <v>445</v>
      </c>
      <c r="Q203" t="s">
        <v>447</v>
      </c>
      <c r="R203" t="s">
        <v>445</v>
      </c>
      <c r="S203" t="s">
        <v>447</v>
      </c>
      <c r="V203" s="8" t="s">
        <v>410</v>
      </c>
      <c r="W203" s="17" t="str">
        <f>IF(H203&gt;0,H203/100,"")</f>
        <v/>
      </c>
      <c r="X203" s="17" t="str">
        <f>IF(I203&gt;0,I203/100,"")</f>
        <v/>
      </c>
      <c r="Y203" s="17">
        <f>IF(J203&gt;0,J203/100,"")</f>
        <v>15</v>
      </c>
      <c r="Z203" s="17">
        <f>IF(K203&gt;0,K203/100,"")</f>
        <v>18</v>
      </c>
      <c r="AA203" s="17">
        <f>IF(L203&gt;0,L203/100,"")</f>
        <v>15</v>
      </c>
      <c r="AB203" s="17">
        <f>IF(M203&gt;0,M203/100,"")</f>
        <v>18</v>
      </c>
      <c r="AC203" s="17">
        <f>IF(N203&gt;0,N203/100,"")</f>
        <v>15</v>
      </c>
      <c r="AD203" s="17">
        <f>IF(O203&gt;0,O203/100,"")</f>
        <v>18</v>
      </c>
      <c r="AE203" s="17">
        <f>IF(P203&gt;0,P203/100,"")</f>
        <v>15</v>
      </c>
      <c r="AF203" s="17">
        <f>IF(Q203&gt;0,Q203/100,"")</f>
        <v>18</v>
      </c>
      <c r="AG203" s="17">
        <f>IF(R203&gt;0,R203/100,"")</f>
        <v>15</v>
      </c>
      <c r="AH203" s="17">
        <f>IF(S203&gt;0,S203/100,"")</f>
        <v>18</v>
      </c>
      <c r="AI203" s="17" t="str">
        <f>IF(T203&gt;0,T203/100,"")</f>
        <v/>
      </c>
      <c r="AJ203" s="17" t="str">
        <f>IF(U203&gt;0,U203/100,"")</f>
        <v/>
      </c>
      <c r="AK203" s="17" t="str">
        <f>IF(H203&gt;0,CONCATENATE(IF(W203&lt;=12,W203,W203-12),IF(OR(W203&lt;12,W203=24),"am","pm"),"-",IF(X203&lt;=12,X203,X203-12),IF(OR(X203&lt;12,X203=24),"am","pm")),"")</f>
        <v/>
      </c>
      <c r="AL203" s="17" t="str">
        <f>IF(J203&gt;0,CONCATENATE(IF(Y203&lt;=12,Y203,Y203-12),IF(OR(Y203&lt;12,Y203=24),"am","pm"),"-",IF(Z203&lt;=12,Z203,Z203-12),IF(OR(Z203&lt;12,Z203=24),"am","pm")),"")</f>
        <v>3pm-6pm</v>
      </c>
      <c r="AM203" s="17" t="str">
        <f>IF(L203&gt;0,CONCATENATE(IF(AA203&lt;=12,AA203,AA203-12),IF(OR(AA203&lt;12,AA203=24),"am","pm"),"-",IF(AB203&lt;=12,AB203,AB203-12),IF(OR(AB203&lt;12,AB203=24),"am","pm")),"")</f>
        <v>3pm-6pm</v>
      </c>
      <c r="AN203" s="17" t="str">
        <f>IF(N203&gt;0,CONCATENATE(IF(AC203&lt;=12,AC203,AC203-12),IF(OR(AC203&lt;12,AC203=24),"am","pm"),"-",IF(AD203&lt;=12,AD203,AD203-12),IF(OR(AD203&lt;12,AD203=24),"am","pm")),"")</f>
        <v>3pm-6pm</v>
      </c>
      <c r="AO203" s="17" t="str">
        <f>IF(P203&gt;0,CONCATENATE(IF(AE203&lt;=12,AE203,AE203-12),IF(OR(AE203&lt;12,AE203=24),"am","pm"),"-",IF(AF203&lt;=12,AF203,AF203-12),IF(OR(AF203&lt;12,AF203=24),"am","pm")),"")</f>
        <v>3pm-6pm</v>
      </c>
      <c r="AP203" s="17" t="str">
        <f>IF(R203&gt;0,CONCATENATE(IF(AG203&lt;=12,AG203,AG203-12),IF(OR(AG203&lt;12,AG203=24),"am","pm"),"-",IF(AH203&lt;=12,AH203,AH203-12),IF(OR(AH203&lt;12,AH203=24),"am","pm")),"")</f>
        <v>3pm-6pm</v>
      </c>
      <c r="AQ203" s="17" t="str">
        <f>IF(T203&gt;0,CONCATENATE(IF(AI203&lt;=12,AI203,AI203-12),IF(OR(AI203&lt;12,AI203=24),"am","pm"),"-",IF(AJ203&lt;=12,AJ203,AJ203-12),IF(OR(AJ203&lt;12,AJ203=24),"am","pm")),"")</f>
        <v/>
      </c>
      <c r="AR203" t="s">
        <v>809</v>
      </c>
      <c r="AV203" s="17" t="s">
        <v>29</v>
      </c>
      <c r="AW203" s="17" t="s">
        <v>29</v>
      </c>
      <c r="AX203" s="16" t="str">
        <f>CONCATENATE("{
    'name': """,B203,""",
    'area': ","""",C203,""",",
"'hours': {
      'sunday-start':","""",H203,"""",", 'sunday-end':","""",I203,"""",", 'monday-start':","""",J203,"""",", 'monday-end':","""",K203,"""",", 'tuesday-start':","""",L203,"""",", 'tuesday-end':","""",M203,""", 'wednesday-start':","""",N203,""", 'wednesday-end':","""",O203,""", 'thursday-start':","""",P203,""", 'thursday-end':","""",Q203,""", 'friday-start':","""",R203,""", 'friday-end':","""",S203,""", 'saturday-start':","""",T203,""", 'saturday-end':","""",U203,"""","},","  'description': ","""",V203,"""",", 'link':","""",AR203,"""",", 'pricing':","""",E203,"""",",   'phone-number': ","""",F203,"""",", 'address': ","""",G203,"""",", 'other-amenities': [","'",AS203,"','",AT203,"','",AU203,"'","]",", 'has-drink':",AV203,", 'has-food':",AW203,"},")</f>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03" s="17" t="str">
        <f>IF(AS203&gt;0,"&lt;img src=@img/outdoor.png@&gt;","")</f>
        <v/>
      </c>
      <c r="AZ203" s="17" t="str">
        <f>IF(AT203&gt;0,"&lt;img src=@img/pets.png@&gt;","")</f>
        <v/>
      </c>
      <c r="BA203" s="17" t="str">
        <f>IF(AU203="hard","&lt;img src=@img/hard.png@&gt;",IF(AU203="medium","&lt;img src=@img/medium.png@&gt;",IF(AU203="easy","&lt;img src=@img/easy.png@&gt;","")))</f>
        <v/>
      </c>
      <c r="BB203" s="17" t="str">
        <f>IF(AV203="true","&lt;img src=@img/drinkicon.png@&gt;","")</f>
        <v>&lt;img src=@img/drinkicon.png@&gt;</v>
      </c>
      <c r="BC203" s="17" t="str">
        <f>IF(AW203="true","&lt;img src=@img/foodicon.png@&gt;","")</f>
        <v>&lt;img src=@img/foodicon.png@&gt;</v>
      </c>
      <c r="BD203" s="17" t="str">
        <f>CONCATENATE(AY203,AZ203,BA203,BB203,BC203,BK203)</f>
        <v>&lt;img src=@img/drinkicon.png@&gt;&lt;img src=@img/foodicon.png@&gt;</v>
      </c>
      <c r="BE203" s="17" t="str">
        <f>CONCATENATE(IF(AS203&gt;0,"outdoor ",""),IF(AT203&gt;0,"pet ",""),IF(AV203="true","drink ",""),IF(AW203="true","food ",""),AU203," ",E203," ",C203,IF(BJ203=TRUE," kid",""))</f>
        <v>drink food  med Washington</v>
      </c>
      <c r="BF203" s="17" t="str">
        <f>IF(C203="highlands","Highlands",IF(C203="Washington","Washington Park",IF(C203="Downtown","Downtown",IF(C203="city","City Park",IF(C203="Uptown","Uptown",IF(C203="capital","Capital Hill",IF(C203="Ballpark","Ballpark",IF(C203="LoDo","LoDo",IF(C203="ranch","Highlands Ranch",IF(C203="five","Five Points",IF(C203="stapleton","Stapleton",IF(C203="Cherry","Cherry Creek",IF(C203="dtc","DTC",IF(C203="Baker","Baker",IF(C203="Lakewood","Lakewood",IF(C203="Westminster","Westminster",IF(C203="lowery","Lowery",IF(C203="meadows","Park Meadows",IF(C203="larimer","Larimer Square",IF(C203="RiNo","RiNo",IF(C203="aurora","Aurora","")))))))))))))))))))))</f>
        <v>Washington Park</v>
      </c>
      <c r="BG203" s="17">
        <v>39.696883</v>
      </c>
      <c r="BH203" s="17">
        <v>-104.96195299999999</v>
      </c>
      <c r="BI203" s="17" t="str">
        <f>CONCATENATE("[",BG203,",",BH203,"],")</f>
        <v>[39.696883,-104.961953],</v>
      </c>
      <c r="BJ203" s="17"/>
      <c r="BK203" s="17" t="str">
        <f>IF(BJ203&gt;0,"&lt;img src=@img/kidicon.png@&gt;","")</f>
        <v/>
      </c>
      <c r="BL203" s="7"/>
    </row>
    <row r="204" spans="2:64" ht="18.75" customHeight="1">
      <c r="B204" t="s">
        <v>141</v>
      </c>
      <c r="C204" t="s">
        <v>326</v>
      </c>
      <c r="E204" s="17" t="s">
        <v>1105</v>
      </c>
      <c r="G204" s="17" t="s">
        <v>548</v>
      </c>
      <c r="H204" t="s">
        <v>452</v>
      </c>
      <c r="I204" t="s">
        <v>448</v>
      </c>
      <c r="J204" t="s">
        <v>452</v>
      </c>
      <c r="K204" t="s">
        <v>448</v>
      </c>
      <c r="L204" t="s">
        <v>452</v>
      </c>
      <c r="M204" t="s">
        <v>448</v>
      </c>
      <c r="N204" t="s">
        <v>452</v>
      </c>
      <c r="O204" t="s">
        <v>448</v>
      </c>
      <c r="P204" t="s">
        <v>452</v>
      </c>
      <c r="Q204" t="s">
        <v>448</v>
      </c>
      <c r="R204" t="s">
        <v>452</v>
      </c>
      <c r="S204" t="s">
        <v>448</v>
      </c>
      <c r="T204" t="s">
        <v>452</v>
      </c>
      <c r="U204" t="s">
        <v>448</v>
      </c>
      <c r="V204" s="17" t="s">
        <v>1135</v>
      </c>
      <c r="W204" s="17">
        <f>IF(H204&gt;0,H204/100,"")</f>
        <v>16</v>
      </c>
      <c r="X204" s="17">
        <f>IF(I204&gt;0,I204/100,"")</f>
        <v>19</v>
      </c>
      <c r="Y204" s="17">
        <f>IF(J204&gt;0,J204/100,"")</f>
        <v>16</v>
      </c>
      <c r="Z204" s="17">
        <f>IF(K204&gt;0,K204/100,"")</f>
        <v>19</v>
      </c>
      <c r="AA204" s="17">
        <f>IF(L204&gt;0,L204/100,"")</f>
        <v>16</v>
      </c>
      <c r="AB204" s="17">
        <f>IF(M204&gt;0,M204/100,"")</f>
        <v>19</v>
      </c>
      <c r="AC204" s="17">
        <f>IF(N204&gt;0,N204/100,"")</f>
        <v>16</v>
      </c>
      <c r="AD204" s="17">
        <f>IF(O204&gt;0,O204/100,"")</f>
        <v>19</v>
      </c>
      <c r="AE204" s="17">
        <f>IF(P204&gt;0,P204/100,"")</f>
        <v>16</v>
      </c>
      <c r="AF204" s="17">
        <f>IF(Q204&gt;0,Q204/100,"")</f>
        <v>19</v>
      </c>
      <c r="AG204" s="17">
        <f>IF(R204&gt;0,R204/100,"")</f>
        <v>16</v>
      </c>
      <c r="AH204" s="17">
        <f>IF(S204&gt;0,S204/100,"")</f>
        <v>19</v>
      </c>
      <c r="AI204" s="17">
        <f>IF(T204&gt;0,T204/100,"")</f>
        <v>16</v>
      </c>
      <c r="AJ204" s="17">
        <f>IF(U204&gt;0,U204/100,"")</f>
        <v>19</v>
      </c>
      <c r="AK204" s="17" t="str">
        <f>IF(H204&gt;0,CONCATENATE(IF(W204&lt;=12,W204,W204-12),IF(OR(W204&lt;12,W204=24),"am","pm"),"-",IF(X204&lt;=12,X204,X204-12),IF(OR(X204&lt;12,X204=24),"am","pm")),"")</f>
        <v>4pm-7pm</v>
      </c>
      <c r="AL204" s="17" t="str">
        <f>IF(J204&gt;0,CONCATENATE(IF(Y204&lt;=12,Y204,Y204-12),IF(OR(Y204&lt;12,Y204=24),"am","pm"),"-",IF(Z204&lt;=12,Z204,Z204-12),IF(OR(Z204&lt;12,Z204=24),"am","pm")),"")</f>
        <v>4pm-7pm</v>
      </c>
      <c r="AM204" s="17" t="str">
        <f>IF(L204&gt;0,CONCATENATE(IF(AA204&lt;=12,AA204,AA204-12),IF(OR(AA204&lt;12,AA204=24),"am","pm"),"-",IF(AB204&lt;=12,AB204,AB204-12),IF(OR(AB204&lt;12,AB204=24),"am","pm")),"")</f>
        <v>4pm-7pm</v>
      </c>
      <c r="AN204" s="17" t="str">
        <f>IF(N204&gt;0,CONCATENATE(IF(AC204&lt;=12,AC204,AC204-12),IF(OR(AC204&lt;12,AC204=24),"am","pm"),"-",IF(AD204&lt;=12,AD204,AD204-12),IF(OR(AD204&lt;12,AD204=24),"am","pm")),"")</f>
        <v>4pm-7pm</v>
      </c>
      <c r="AO204" s="17" t="str">
        <f>IF(P204&gt;0,CONCATENATE(IF(AE204&lt;=12,AE204,AE204-12),IF(OR(AE204&lt;12,AE204=24),"am","pm"),"-",IF(AF204&lt;=12,AF204,AF204-12),IF(OR(AF204&lt;12,AF204=24),"am","pm")),"")</f>
        <v>4pm-7pm</v>
      </c>
      <c r="AP204" s="17" t="str">
        <f>IF(R204&gt;0,CONCATENATE(IF(AG204&lt;=12,AG204,AG204-12),IF(OR(AG204&lt;12,AG204=24),"am","pm"),"-",IF(AH204&lt;=12,AH204,AH204-12),IF(OR(AH204&lt;12,AH204=24),"am","pm")),"")</f>
        <v>4pm-7pm</v>
      </c>
      <c r="AQ204" s="17" t="str">
        <f>IF(T204&gt;0,CONCATENATE(IF(AI204&lt;=12,AI204,AI204-12),IF(OR(AI204&lt;12,AI204=24),"am","pm"),"-",IF(AJ204&lt;=12,AJ204,AJ204-12),IF(OR(AJ204&lt;12,AJ204=24),"am","pm")),"")</f>
        <v>4pm-7pm</v>
      </c>
      <c r="AR204" s="17" t="s">
        <v>735</v>
      </c>
      <c r="AV204" s="17" t="s">
        <v>29</v>
      </c>
      <c r="AW204" s="17" t="s">
        <v>30</v>
      </c>
      <c r="AX204" s="16" t="str">
        <f>CONCATENATE("{
    'name': """,B204,""",
    'area': ","""",C204,""",",
"'hours': {
      'sunday-start':","""",H204,"""",", 'sunday-end':","""",I204,"""",", 'monday-start':","""",J204,"""",", 'monday-end':","""",K204,"""",", 'tuesday-start':","""",L204,"""",", 'tuesday-end':","""",M204,""", 'wednesday-start':","""",N204,""", 'wednesday-end':","""",O204,""", 'thursday-start':","""",P204,""", 'thursday-end':","""",Q204,""", 'friday-start':","""",R204,""", 'friday-end':","""",S204,""", 'saturday-start':","""",T204,""", 'saturday-end':","""",U204,"""","},","  'description': ","""",V204,"""",", 'link':","""",AR204,"""",", 'pricing':","""",E204,"""",",   'phone-number': ","""",F204,"""",", 'address': ","""",G204,"""",", 'other-amenities': [","'",AS204,"','",AT204,"','",AU204,"'","]",", 'has-drink':",AV204,", 'has-food':",AW204,"},")</f>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04" s="17" t="str">
        <f>IF(AS204&gt;0,"&lt;img src=@img/outdoor.png@&gt;","")</f>
        <v/>
      </c>
      <c r="AZ204" s="17" t="str">
        <f>IF(AT204&gt;0,"&lt;img src=@img/pets.png@&gt;","")</f>
        <v/>
      </c>
      <c r="BA204" s="17" t="str">
        <f>IF(AU204="hard","&lt;img src=@img/hard.png@&gt;",IF(AU204="medium","&lt;img src=@img/medium.png@&gt;",IF(AU204="easy","&lt;img src=@img/easy.png@&gt;","")))</f>
        <v/>
      </c>
      <c r="BB204" s="17" t="str">
        <f>IF(AV204="true","&lt;img src=@img/drinkicon.png@&gt;","")</f>
        <v>&lt;img src=@img/drinkicon.png@&gt;</v>
      </c>
      <c r="BC204" s="17" t="str">
        <f>IF(AW204="true","&lt;img src=@img/foodicon.png@&gt;","")</f>
        <v/>
      </c>
      <c r="BD204" s="17" t="str">
        <f>CONCATENATE(AY204,AZ204,BA204,BB204,BC204,BK204)</f>
        <v>&lt;img src=@img/drinkicon.png@&gt;</v>
      </c>
      <c r="BE204" s="17" t="str">
        <f>CONCATENATE(IF(AS204&gt;0,"outdoor ",""),IF(AT204&gt;0,"pet ",""),IF(AV204="true","drink ",""),IF(AW204="true","food ",""),AU204," ",E204," ",C204,IF(BJ204=TRUE," kid",""))</f>
        <v>drink  med Ballpark</v>
      </c>
      <c r="BF204" s="17" t="str">
        <f>IF(C204="highlands","Highlands",IF(C204="Washington","Washington Park",IF(C204="Downtown","Downtown",IF(C204="city","City Park",IF(C204="Uptown","Uptown",IF(C204="capital","Capital Hill",IF(C204="Ballpark","Ballpark",IF(C204="LoDo","LoDo",IF(C204="ranch","Highlands Ranch",IF(C204="five","Five Points",IF(C204="stapleton","Stapleton",IF(C204="Cherry","Cherry Creek",IF(C204="dtc","DTC",IF(C204="Baker","Baker",IF(C204="Lakewood","Lakewood",IF(C204="Westminster","Westminster",IF(C204="lowery","Lowery",IF(C204="meadows","Park Meadows",IF(C204="larimer","Larimer Square",IF(C204="RiNo","RiNo",IF(C204="aurora","Aurora","")))))))))))))))))))))</f>
        <v>Ballpark</v>
      </c>
      <c r="BG204" s="17">
        <v>39.753298000000001</v>
      </c>
      <c r="BH204" s="17">
        <v>-104.99176799999999</v>
      </c>
      <c r="BI204" s="17" t="str">
        <f>CONCATENATE("[",BG204,",",BH204,"],")</f>
        <v>[39.753298,-104.991768],</v>
      </c>
      <c r="BJ204" s="17"/>
      <c r="BK204" s="17" t="str">
        <f>IF(BJ204&gt;0,"&lt;img src=@img/kidicon.png@&gt;","")</f>
        <v/>
      </c>
      <c r="BL204" s="7"/>
    </row>
    <row r="205" spans="2:64" ht="18.75" customHeight="1">
      <c r="B205" t="s">
        <v>945</v>
      </c>
      <c r="C205" t="s">
        <v>305</v>
      </c>
      <c r="E205" s="17" t="s">
        <v>1105</v>
      </c>
      <c r="G205" s="16" t="s">
        <v>946</v>
      </c>
      <c r="W205" s="17" t="str">
        <f>IF(H205&gt;0,H205/100,"")</f>
        <v/>
      </c>
      <c r="X205" s="17" t="str">
        <f>IF(I205&gt;0,I205/100,"")</f>
        <v/>
      </c>
      <c r="Y205" s="17" t="str">
        <f>IF(J205&gt;0,J205/100,"")</f>
        <v/>
      </c>
      <c r="Z205" s="17" t="str">
        <f>IF(K205&gt;0,K205/100,"")</f>
        <v/>
      </c>
      <c r="AA205" s="17" t="str">
        <f>IF(L205&gt;0,L205/100,"")</f>
        <v/>
      </c>
      <c r="AB205" s="17" t="str">
        <f>IF(M205&gt;0,M205/100,"")</f>
        <v/>
      </c>
      <c r="AC205" s="17" t="str">
        <f>IF(N205&gt;0,N205/100,"")</f>
        <v/>
      </c>
      <c r="AD205" s="17" t="str">
        <f>IF(O205&gt;0,O205/100,"")</f>
        <v/>
      </c>
      <c r="AE205" s="17" t="str">
        <f>IF(P205&gt;0,P205/100,"")</f>
        <v/>
      </c>
      <c r="AF205" s="17" t="str">
        <f>IF(Q205&gt;0,Q205/100,"")</f>
        <v/>
      </c>
      <c r="AG205" s="17" t="str">
        <f>IF(R205&gt;0,R205/100,"")</f>
        <v/>
      </c>
      <c r="AH205" s="17" t="str">
        <f>IF(S205&gt;0,S205/100,"")</f>
        <v/>
      </c>
      <c r="AI205" s="17" t="str">
        <f>IF(T205&gt;0,T205/100,"")</f>
        <v/>
      </c>
      <c r="AJ205" s="17" t="str">
        <f>IF(U205&gt;0,U205/100,"")</f>
        <v/>
      </c>
      <c r="AK205" s="17" t="str">
        <f>IF(H205&gt;0,CONCATENATE(IF(W205&lt;=12,W205,W205-12),IF(OR(W205&lt;12,W205=24),"am","pm"),"-",IF(X205&lt;=12,X205,X205-12),IF(OR(X205&lt;12,X205=24),"am","pm")),"")</f>
        <v/>
      </c>
      <c r="AL205" s="17" t="str">
        <f>IF(J205&gt;0,CONCATENATE(IF(Y205&lt;=12,Y205,Y205-12),IF(OR(Y205&lt;12,Y205=24),"am","pm"),"-",IF(Z205&lt;=12,Z205,Z205-12),IF(OR(Z205&lt;12,Z205=24),"am","pm")),"")</f>
        <v/>
      </c>
      <c r="AM205" s="17" t="str">
        <f>IF(L205&gt;0,CONCATENATE(IF(AA205&lt;=12,AA205,AA205-12),IF(OR(AA205&lt;12,AA205=24),"am","pm"),"-",IF(AB205&lt;=12,AB205,AB205-12),IF(OR(AB205&lt;12,AB205=24),"am","pm")),"")</f>
        <v/>
      </c>
      <c r="AN205" s="17" t="str">
        <f>IF(N205&gt;0,CONCATENATE(IF(AC205&lt;=12,AC205,AC205-12),IF(OR(AC205&lt;12,AC205=24),"am","pm"),"-",IF(AD205&lt;=12,AD205,AD205-12),IF(OR(AD205&lt;12,AD205=24),"am","pm")),"")</f>
        <v/>
      </c>
      <c r="AO205" s="17" t="str">
        <f>IF(P205&gt;0,CONCATENATE(IF(AE205&lt;=12,AE205,AE205-12),IF(OR(AE205&lt;12,AE205=24),"am","pm"),"-",IF(AF205&lt;=12,AF205,AF205-12),IF(OR(AF205&lt;12,AF205=24),"am","pm")),"")</f>
        <v/>
      </c>
      <c r="AP205" s="17" t="str">
        <f>IF(R205&gt;0,CONCATENATE(IF(AG205&lt;=12,AG205,AG205-12),IF(OR(AG205&lt;12,AG205=24),"am","pm"),"-",IF(AH205&lt;=12,AH205,AH205-12),IF(OR(AH205&lt;12,AH205=24),"am","pm")),"")</f>
        <v/>
      </c>
      <c r="AQ205" s="17" t="str">
        <f>IF(T205&gt;0,CONCATENATE(IF(AI205&lt;=12,AI205,AI205-12),IF(OR(AI205&lt;12,AI205=24),"am","pm"),"-",IF(AJ205&lt;=12,AJ205,AJ205-12),IF(OR(AJ205&lt;12,AJ205=24),"am","pm")),"")</f>
        <v/>
      </c>
      <c r="AR205" s="17" t="s">
        <v>1055</v>
      </c>
      <c r="AV205" s="4" t="s">
        <v>30</v>
      </c>
      <c r="AW205" s="4" t="s">
        <v>30</v>
      </c>
      <c r="AX205" s="16" t="str">
        <f>CONCATENATE("{
    'name': """,B205,""",
    'area': ","""",C205,""",",
"'hours': {
      'sunday-start':","""",H205,"""",", 'sunday-end':","""",I205,"""",", 'monday-start':","""",J205,"""",", 'monday-end':","""",K205,"""",", 'tuesday-start':","""",L205,"""",", 'tuesday-end':","""",M205,""", 'wednesday-start':","""",N205,""", 'wednesday-end':","""",O205,""", 'thursday-start':","""",P205,""", 'thursday-end':","""",Q205,""", 'friday-start':","""",R205,""", 'friday-end':","""",S205,""", 'saturday-start':","""",T205,""", 'saturday-end':","""",U205,"""","},","  'description': ","""",V205,"""",", 'link':","""",AR205,"""",", 'pricing':","""",E205,"""",",   'phone-number': ","""",F205,"""",", 'address': ","""",G205,"""",", 'other-amenities': [","'",AS205,"','",AT205,"','",AU205,"'","]",", 'has-drink':",AV205,", 'has-food':",AW205,"},")</f>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5" s="17" t="str">
        <f>IF(AS205&gt;0,"&lt;img src=@img/outdoor.png@&gt;","")</f>
        <v/>
      </c>
      <c r="AZ205" s="17" t="str">
        <f>IF(AT205&gt;0,"&lt;img src=@img/pets.png@&gt;","")</f>
        <v/>
      </c>
      <c r="BA205" s="17" t="str">
        <f>IF(AU205="hard","&lt;img src=@img/hard.png@&gt;",IF(AU205="medium","&lt;img src=@img/medium.png@&gt;",IF(AU205="easy","&lt;img src=@img/easy.png@&gt;","")))</f>
        <v/>
      </c>
      <c r="BB205" s="17" t="str">
        <f>IF(AV205="true","&lt;img src=@img/drinkicon.png@&gt;","")</f>
        <v/>
      </c>
      <c r="BC205" s="17" t="str">
        <f>IF(AW205="true","&lt;img src=@img/foodicon.png@&gt;","")</f>
        <v/>
      </c>
      <c r="BD205" s="17" t="str">
        <f>CONCATENATE(AY205,AZ205,BA205,BB205,BC205,BK205)</f>
        <v/>
      </c>
      <c r="BE205" s="17" t="str">
        <f>CONCATENATE(IF(AS205&gt;0,"outdoor ",""),IF(AT205&gt;0,"pet ",""),IF(AV205="true","drink ",""),IF(AW205="true","food ",""),AU205," ",E205," ",C205,IF(BJ205=TRUE," kid",""))</f>
        <v xml:space="preserve"> med Uptown</v>
      </c>
      <c r="BF205" s="17" t="str">
        <f>IF(C205="highlands","Highlands",IF(C205="Washington","Washington Park",IF(C205="Downtown","Downtown",IF(C205="city","City Park",IF(C205="Uptown","Uptown",IF(C205="capital","Capital Hill",IF(C205="Ballpark","Ballpark",IF(C205="LoDo","LoDo",IF(C205="ranch","Highlands Ranch",IF(C205="five","Five Points",IF(C205="stapleton","Stapleton",IF(C205="Cherry","Cherry Creek",IF(C205="dtc","DTC",IF(C205="Baker","Baker",IF(C205="Lakewood","Lakewood",IF(C205="Westminster","Westminster",IF(C205="lowery","Lowery",IF(C205="meadows","Park Meadows",IF(C205="larimer","Larimer Square",IF(C205="RiNo","RiNo",IF(C205="aurora","Aurora","")))))))))))))))))))))</f>
        <v>Uptown</v>
      </c>
      <c r="BG205" s="17">
        <v>39.746059000000002</v>
      </c>
      <c r="BH205" s="17">
        <v>-104.980614</v>
      </c>
      <c r="BI205" s="17" t="str">
        <f>CONCATENATE("[",BG205,",",BH205,"],")</f>
        <v>[39.746059,-104.980614],</v>
      </c>
      <c r="BJ205" s="17"/>
      <c r="BK205" s="17" t="str">
        <f>IF(BJ205&gt;0,"&lt;img src=@img/kidicon.png@&gt;","")</f>
        <v/>
      </c>
      <c r="BL205" s="17"/>
    </row>
    <row r="206" spans="2:64" ht="18.75" customHeight="1">
      <c r="B206" t="s">
        <v>142</v>
      </c>
      <c r="C206" s="17" t="s">
        <v>310</v>
      </c>
      <c r="E206" s="17" t="s">
        <v>1105</v>
      </c>
      <c r="G206" s="17" t="s">
        <v>549</v>
      </c>
      <c r="H206" t="s">
        <v>445</v>
      </c>
      <c r="I206" t="s">
        <v>447</v>
      </c>
      <c r="J206" t="s">
        <v>445</v>
      </c>
      <c r="K206" t="s">
        <v>447</v>
      </c>
      <c r="N206" t="s">
        <v>445</v>
      </c>
      <c r="O206" t="s">
        <v>447</v>
      </c>
      <c r="P206" t="s">
        <v>445</v>
      </c>
      <c r="Q206" t="s">
        <v>447</v>
      </c>
      <c r="R206" t="s">
        <v>445</v>
      </c>
      <c r="S206" t="s">
        <v>447</v>
      </c>
      <c r="T206" t="s">
        <v>445</v>
      </c>
      <c r="U206" t="s">
        <v>447</v>
      </c>
      <c r="V206" s="8" t="s">
        <v>1136</v>
      </c>
      <c r="W206" s="17">
        <f>IF(H206&gt;0,H206/100,"")</f>
        <v>15</v>
      </c>
      <c r="X206" s="17">
        <f>IF(I206&gt;0,I206/100,"")</f>
        <v>18</v>
      </c>
      <c r="Y206" s="17">
        <f>IF(J206&gt;0,J206/100,"")</f>
        <v>15</v>
      </c>
      <c r="Z206" s="17">
        <f>IF(K206&gt;0,K206/100,"")</f>
        <v>18</v>
      </c>
      <c r="AA206" s="17" t="str">
        <f>IF(L206&gt;0,L206/100,"")</f>
        <v/>
      </c>
      <c r="AB206" s="17" t="str">
        <f>IF(M206&gt;0,M206/100,"")</f>
        <v/>
      </c>
      <c r="AC206" s="17">
        <f>IF(N206&gt;0,N206/100,"")</f>
        <v>15</v>
      </c>
      <c r="AD206" s="17">
        <f>IF(O206&gt;0,O206/100,"")</f>
        <v>18</v>
      </c>
      <c r="AE206" s="17">
        <f>IF(P206&gt;0,P206/100,"")</f>
        <v>15</v>
      </c>
      <c r="AF206" s="17">
        <f>IF(Q206&gt;0,Q206/100,"")</f>
        <v>18</v>
      </c>
      <c r="AG206" s="17">
        <f>IF(R206&gt;0,R206/100,"")</f>
        <v>15</v>
      </c>
      <c r="AH206" s="17">
        <f>IF(S206&gt;0,S206/100,"")</f>
        <v>18</v>
      </c>
      <c r="AI206" s="17">
        <f>IF(T206&gt;0,T206/100,"")</f>
        <v>15</v>
      </c>
      <c r="AJ206" s="17">
        <f>IF(U206&gt;0,U206/100,"")</f>
        <v>18</v>
      </c>
      <c r="AK206" s="17" t="str">
        <f>IF(H206&gt;0,CONCATENATE(IF(W206&lt;=12,W206,W206-12),IF(OR(W206&lt;12,W206=24),"am","pm"),"-",IF(X206&lt;=12,X206,X206-12),IF(OR(X206&lt;12,X206=24),"am","pm")),"")</f>
        <v>3pm-6pm</v>
      </c>
      <c r="AL206" s="17" t="str">
        <f>IF(J206&gt;0,CONCATENATE(IF(Y206&lt;=12,Y206,Y206-12),IF(OR(Y206&lt;12,Y206=24),"am","pm"),"-",IF(Z206&lt;=12,Z206,Z206-12),IF(OR(Z206&lt;12,Z206=24),"am","pm")),"")</f>
        <v>3pm-6pm</v>
      </c>
      <c r="AM206" s="17" t="str">
        <f>IF(L206&gt;0,CONCATENATE(IF(AA206&lt;=12,AA206,AA206-12),IF(OR(AA206&lt;12,AA206=24),"am","pm"),"-",IF(AB206&lt;=12,AB206,AB206-12),IF(OR(AB206&lt;12,AB206=24),"am","pm")),"")</f>
        <v/>
      </c>
      <c r="AN206" s="17" t="str">
        <f>IF(N206&gt;0,CONCATENATE(IF(AC206&lt;=12,AC206,AC206-12),IF(OR(AC206&lt;12,AC206=24),"am","pm"),"-",IF(AD206&lt;=12,AD206,AD206-12),IF(OR(AD206&lt;12,AD206=24),"am","pm")),"")</f>
        <v>3pm-6pm</v>
      </c>
      <c r="AO206" s="17" t="str">
        <f>IF(P206&gt;0,CONCATENATE(IF(AE206&lt;=12,AE206,AE206-12),IF(OR(AE206&lt;12,AE206=24),"am","pm"),"-",IF(AF206&lt;=12,AF206,AF206-12),IF(OR(AF206&lt;12,AF206=24),"am","pm")),"")</f>
        <v>3pm-6pm</v>
      </c>
      <c r="AP206" s="17" t="str">
        <f>IF(R206&gt;0,CONCATENATE(IF(AG206&lt;=12,AG206,AG206-12),IF(OR(AG206&lt;12,AG206=24),"am","pm"),"-",IF(AH206&lt;=12,AH206,AH206-12),IF(OR(AH206&lt;12,AH206=24),"am","pm")),"")</f>
        <v>3pm-6pm</v>
      </c>
      <c r="AQ206" s="17" t="str">
        <f>IF(T206&gt;0,CONCATENATE(IF(AI206&lt;=12,AI206,AI206-12),IF(OR(AI206&lt;12,AI206=24),"am","pm"),"-",IF(AJ206&lt;=12,AJ206,AJ206-12),IF(OR(AJ206&lt;12,AJ206=24),"am","pm")),"")</f>
        <v>3pm-6pm</v>
      </c>
      <c r="AR206" t="s">
        <v>736</v>
      </c>
      <c r="AV206" s="4" t="s">
        <v>29</v>
      </c>
      <c r="AW206" s="4" t="s">
        <v>29</v>
      </c>
      <c r="AX206" s="16" t="str">
        <f>CONCATENATE("{
    'name': """,B206,""",
    'area': ","""",C206,""",",
"'hours': {
      'sunday-start':","""",H206,"""",", 'sunday-end':","""",I206,"""",", 'monday-start':","""",J206,"""",", 'monday-end':","""",K206,"""",", 'tuesday-start':","""",L206,"""",", 'tuesday-end':","""",M206,""", 'wednesday-start':","""",N206,""", 'wednesday-end':","""",O206,""", 'thursday-start':","""",P206,""", 'thursday-end':","""",Q206,""", 'friday-start':","""",R206,""", 'friday-end':","""",S206,""", 'saturday-start':","""",T206,""", 'saturday-end':","""",U206,"""","},","  'description': ","""",V206,"""",", 'link':","""",AR206,"""",", 'pricing':","""",E206,"""",",   'phone-number': ","""",F206,"""",", 'address': ","""",G206,"""",", 'other-amenities': [","'",AS206,"','",AT206,"','",AU206,"'","]",", 'has-drink':",AV206,", 'has-food':",AW206,"},")</f>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6" s="17" t="str">
        <f>IF(AS206&gt;0,"&lt;img src=@img/outdoor.png@&gt;","")</f>
        <v/>
      </c>
      <c r="AZ206" s="17" t="str">
        <f>IF(AT206&gt;0,"&lt;img src=@img/pets.png@&gt;","")</f>
        <v/>
      </c>
      <c r="BA206" s="17" t="str">
        <f>IF(AU206="hard","&lt;img src=@img/hard.png@&gt;",IF(AU206="medium","&lt;img src=@img/medium.png@&gt;",IF(AU206="easy","&lt;img src=@img/easy.png@&gt;","")))</f>
        <v/>
      </c>
      <c r="BB206" s="17" t="str">
        <f>IF(AV206="true","&lt;img src=@img/drinkicon.png@&gt;","")</f>
        <v>&lt;img src=@img/drinkicon.png@&gt;</v>
      </c>
      <c r="BC206" s="17" t="str">
        <f>IF(AW206="true","&lt;img src=@img/foodicon.png@&gt;","")</f>
        <v>&lt;img src=@img/foodicon.png@&gt;</v>
      </c>
      <c r="BD206" s="17" t="str">
        <f>CONCATENATE(AY206,AZ206,BA206,BB206,BC206,BK206)</f>
        <v>&lt;img src=@img/drinkicon.png@&gt;&lt;img src=@img/foodicon.png@&gt;</v>
      </c>
      <c r="BE206" s="17" t="str">
        <f>CONCATENATE(IF(AS206&gt;0,"outdoor ",""),IF(AT206&gt;0,"pet ",""),IF(AV206="true","drink ",""),IF(AW206="true","food ",""),AU206," ",E206," ",C206,IF(BJ206=TRUE," kid",""))</f>
        <v>drink food  med LoDo</v>
      </c>
      <c r="BF206" s="17" t="str">
        <f>IF(C206="highlands","Highlands",IF(C206="Washington","Washington Park",IF(C206="Downtown","Downtown",IF(C206="city","City Park",IF(C206="Uptown","Uptown",IF(C206="capital","Capital Hill",IF(C206="Ballpark","Ballpark",IF(C206="LoDo","LoDo",IF(C206="ranch","Highlands Ranch",IF(C206="five","Five Points",IF(C206="stapleton","Stapleton",IF(C206="Cherry","Cherry Creek",IF(C206="dtc","DTC",IF(C206="Baker","Baker",IF(C206="Lakewood","Lakewood",IF(C206="Westminster","Westminster",IF(C206="lowery","Lowery",IF(C206="meadows","Park Meadows",IF(C206="larimer","Larimer Square",IF(C206="RiNo","RiNo",IF(C206="aurora","Aurora","")))))))))))))))))))))</f>
        <v>LoDo</v>
      </c>
      <c r="BG206" s="17">
        <v>39.748373000000001</v>
      </c>
      <c r="BH206" s="17">
        <v>-105.000596</v>
      </c>
      <c r="BI206" s="17" t="str">
        <f>CONCATENATE("[",BG206,",",BH206,"],")</f>
        <v>[39.748373,-105.000596],</v>
      </c>
      <c r="BJ206" s="17"/>
      <c r="BK206" s="17" t="str">
        <f>IF(BJ206&gt;0,"&lt;img src=@img/kidicon.png@&gt;","")</f>
        <v/>
      </c>
      <c r="BL206" s="7"/>
    </row>
    <row r="207" spans="2:64" ht="18.75" customHeight="1">
      <c r="B207" t="s">
        <v>143</v>
      </c>
      <c r="C207" t="s">
        <v>309</v>
      </c>
      <c r="E207" s="17" t="s">
        <v>1105</v>
      </c>
      <c r="G207" s="17" t="s">
        <v>550</v>
      </c>
      <c r="H207" t="s">
        <v>445</v>
      </c>
      <c r="I207" t="s">
        <v>447</v>
      </c>
      <c r="J207" t="s">
        <v>445</v>
      </c>
      <c r="K207" t="s">
        <v>447</v>
      </c>
      <c r="L207" t="s">
        <v>445</v>
      </c>
      <c r="M207" t="s">
        <v>447</v>
      </c>
      <c r="N207" t="s">
        <v>445</v>
      </c>
      <c r="O207" t="s">
        <v>447</v>
      </c>
      <c r="P207" t="s">
        <v>445</v>
      </c>
      <c r="Q207" t="s">
        <v>447</v>
      </c>
      <c r="R207" t="s">
        <v>445</v>
      </c>
      <c r="S207" t="s">
        <v>447</v>
      </c>
      <c r="T207" t="s">
        <v>445</v>
      </c>
      <c r="U207" t="s">
        <v>447</v>
      </c>
      <c r="V207" s="8" t="s">
        <v>359</v>
      </c>
      <c r="W207" s="17">
        <f>IF(H207&gt;0,H207/100,"")</f>
        <v>15</v>
      </c>
      <c r="X207" s="17">
        <f>IF(I207&gt;0,I207/100,"")</f>
        <v>18</v>
      </c>
      <c r="Y207" s="17">
        <f>IF(J207&gt;0,J207/100,"")</f>
        <v>15</v>
      </c>
      <c r="Z207" s="17">
        <f>IF(K207&gt;0,K207/100,"")</f>
        <v>18</v>
      </c>
      <c r="AA207" s="17">
        <f>IF(L207&gt;0,L207/100,"")</f>
        <v>15</v>
      </c>
      <c r="AB207" s="17">
        <f>IF(M207&gt;0,M207/100,"")</f>
        <v>18</v>
      </c>
      <c r="AC207" s="17">
        <f>IF(N207&gt;0,N207/100,"")</f>
        <v>15</v>
      </c>
      <c r="AD207" s="17">
        <f>IF(O207&gt;0,O207/100,"")</f>
        <v>18</v>
      </c>
      <c r="AE207" s="17">
        <f>IF(P207&gt;0,P207/100,"")</f>
        <v>15</v>
      </c>
      <c r="AF207" s="17">
        <f>IF(Q207&gt;0,Q207/100,"")</f>
        <v>18</v>
      </c>
      <c r="AG207" s="17">
        <f>IF(R207&gt;0,R207/100,"")</f>
        <v>15</v>
      </c>
      <c r="AH207" s="17">
        <f>IF(S207&gt;0,S207/100,"")</f>
        <v>18</v>
      </c>
      <c r="AI207" s="17">
        <f>IF(T207&gt;0,T207/100,"")</f>
        <v>15</v>
      </c>
      <c r="AJ207" s="17">
        <f>IF(U207&gt;0,U207/100,"")</f>
        <v>18</v>
      </c>
      <c r="AK207" s="17" t="str">
        <f>IF(H207&gt;0,CONCATENATE(IF(W207&lt;=12,W207,W207-12),IF(OR(W207&lt;12,W207=24),"am","pm"),"-",IF(X207&lt;=12,X207,X207-12),IF(OR(X207&lt;12,X207=24),"am","pm")),"")</f>
        <v>3pm-6pm</v>
      </c>
      <c r="AL207" s="17" t="str">
        <f>IF(J207&gt;0,CONCATENATE(IF(Y207&lt;=12,Y207,Y207-12),IF(OR(Y207&lt;12,Y207=24),"am","pm"),"-",IF(Z207&lt;=12,Z207,Z207-12),IF(OR(Z207&lt;12,Z207=24),"am","pm")),"")</f>
        <v>3pm-6pm</v>
      </c>
      <c r="AM207" s="17" t="str">
        <f>IF(L207&gt;0,CONCATENATE(IF(AA207&lt;=12,AA207,AA207-12),IF(OR(AA207&lt;12,AA207=24),"am","pm"),"-",IF(AB207&lt;=12,AB207,AB207-12),IF(OR(AB207&lt;12,AB207=24),"am","pm")),"")</f>
        <v>3pm-6pm</v>
      </c>
      <c r="AN207" s="17" t="str">
        <f>IF(N207&gt;0,CONCATENATE(IF(AC207&lt;=12,AC207,AC207-12),IF(OR(AC207&lt;12,AC207=24),"am","pm"),"-",IF(AD207&lt;=12,AD207,AD207-12),IF(OR(AD207&lt;12,AD207=24),"am","pm")),"")</f>
        <v>3pm-6pm</v>
      </c>
      <c r="AO207" s="17" t="str">
        <f>IF(P207&gt;0,CONCATENATE(IF(AE207&lt;=12,AE207,AE207-12),IF(OR(AE207&lt;12,AE207=24),"am","pm"),"-",IF(AF207&lt;=12,AF207,AF207-12),IF(OR(AF207&lt;12,AF207=24),"am","pm")),"")</f>
        <v>3pm-6pm</v>
      </c>
      <c r="AP207" s="17" t="str">
        <f>IF(R207&gt;0,CONCATENATE(IF(AG207&lt;=12,AG207,AG207-12),IF(OR(AG207&lt;12,AG207=24),"am","pm"),"-",IF(AH207&lt;=12,AH207,AH207-12),IF(OR(AH207&lt;12,AH207=24),"am","pm")),"")</f>
        <v>3pm-6pm</v>
      </c>
      <c r="AQ207" s="17" t="str">
        <f>IF(T207&gt;0,CONCATENATE(IF(AI207&lt;=12,AI207,AI207-12),IF(OR(AI207&lt;12,AI207=24),"am","pm"),"-",IF(AJ207&lt;=12,AJ207,AJ207-12),IF(OR(AJ207&lt;12,AJ207=24),"am","pm")),"")</f>
        <v>3pm-6pm</v>
      </c>
      <c r="AR207" s="1" t="s">
        <v>737</v>
      </c>
      <c r="AV207" s="4" t="s">
        <v>29</v>
      </c>
      <c r="AW207" s="4" t="s">
        <v>29</v>
      </c>
      <c r="AX207" s="16" t="str">
        <f>CONCATENATE("{
    'name': """,B207,""",
    'area': ","""",C207,""",",
"'hours': {
      'sunday-start':","""",H207,"""",", 'sunday-end':","""",I207,"""",", 'monday-start':","""",J207,"""",", 'monday-end':","""",K207,"""",", 'tuesday-start':","""",L207,"""",", 'tuesday-end':","""",M207,""", 'wednesday-start':","""",N207,""", 'wednesday-end':","""",O207,""", 'thursday-start':","""",P207,""", 'thursday-end':","""",Q207,""", 'friday-start':","""",R207,""", 'friday-end':","""",S207,""", 'saturday-start':","""",T207,""", 'saturday-end':","""",U207,"""","},","  'description': ","""",V207,"""",", 'link':","""",AR207,"""",", 'pricing':","""",E207,"""",",   'phone-number': ","""",F207,"""",", 'address': ","""",G207,"""",", 'other-amenities': [","'",AS207,"','",AT207,"','",AU207,"'","]",", 'has-drink':",AV207,", 'has-food':",AW207,"},")</f>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7" s="17" t="str">
        <f>IF(AS207&gt;0,"&lt;img src=@img/outdoor.png@&gt;","")</f>
        <v/>
      </c>
      <c r="AZ207" s="17" t="str">
        <f>IF(AT207&gt;0,"&lt;img src=@img/pets.png@&gt;","")</f>
        <v/>
      </c>
      <c r="BA207" s="17" t="str">
        <f>IF(AU207="hard","&lt;img src=@img/hard.png@&gt;",IF(AU207="medium","&lt;img src=@img/medium.png@&gt;",IF(AU207="easy","&lt;img src=@img/easy.png@&gt;","")))</f>
        <v/>
      </c>
      <c r="BB207" s="17" t="str">
        <f>IF(AV207="true","&lt;img src=@img/drinkicon.png@&gt;","")</f>
        <v>&lt;img src=@img/drinkicon.png@&gt;</v>
      </c>
      <c r="BC207" s="17" t="str">
        <f>IF(AW207="true","&lt;img src=@img/foodicon.png@&gt;","")</f>
        <v>&lt;img src=@img/foodicon.png@&gt;</v>
      </c>
      <c r="BD207" s="17" t="str">
        <f>CONCATENATE(AY207,AZ207,BA207,BB207,BC207,BK207)</f>
        <v>&lt;img src=@img/drinkicon.png@&gt;&lt;img src=@img/foodicon.png@&gt;</v>
      </c>
      <c r="BE207" s="17" t="str">
        <f>CONCATENATE(IF(AS207&gt;0,"outdoor ",""),IF(AT207&gt;0,"pet ",""),IF(AV207="true","drink ",""),IF(AW207="true","food ",""),AU207," ",E207," ",C207,IF(BJ207=TRUE," kid",""))</f>
        <v>drink food  med Downtown</v>
      </c>
      <c r="BF207" s="17" t="str">
        <f>IF(C207="highlands","Highlands",IF(C207="Washington","Washington Park",IF(C207="Downtown","Downtown",IF(C207="city","City Park",IF(C207="Uptown","Uptown",IF(C207="capital","Capital Hill",IF(C207="Ballpark","Ballpark",IF(C207="LoDo","LoDo",IF(C207="ranch","Highlands Ranch",IF(C207="five","Five Points",IF(C207="stapleton","Stapleton",IF(C207="Cherry","Cherry Creek",IF(C207="dtc","DTC",IF(C207="Baker","Baker",IF(C207="Lakewood","Lakewood",IF(C207="Westminster","Westminster",IF(C207="lowery","Lowery",IF(C207="meadows","Park Meadows",IF(C207="larimer","Larimer Square",IF(C207="RiNo","RiNo",IF(C207="aurora","Aurora","")))))))))))))))))))))</f>
        <v>Downtown</v>
      </c>
      <c r="BG207" s="17">
        <v>39.746763999999999</v>
      </c>
      <c r="BH207" s="17">
        <v>-104.99486400000001</v>
      </c>
      <c r="BI207" s="17" t="str">
        <f>CONCATENATE("[",BG207,",",BH207,"],")</f>
        <v>[39.746764,-104.994864],</v>
      </c>
      <c r="BJ207" s="17"/>
      <c r="BK207" s="17" t="str">
        <f>IF(BJ207&gt;0,"&lt;img src=@img/kidicon.png@&gt;","")</f>
        <v/>
      </c>
      <c r="BL207" s="7"/>
    </row>
    <row r="208" spans="2:64" ht="18.75" customHeight="1">
      <c r="B208" t="s">
        <v>144</v>
      </c>
      <c r="C208" t="s">
        <v>857</v>
      </c>
      <c r="E208" s="17" t="s">
        <v>1105</v>
      </c>
      <c r="G208" s="17" t="s">
        <v>551</v>
      </c>
      <c r="H208" t="s">
        <v>452</v>
      </c>
      <c r="I208" t="s">
        <v>448</v>
      </c>
      <c r="J208" t="s">
        <v>452</v>
      </c>
      <c r="K208" t="s">
        <v>448</v>
      </c>
      <c r="L208" t="s">
        <v>452</v>
      </c>
      <c r="M208" t="s">
        <v>448</v>
      </c>
      <c r="N208" t="s">
        <v>452</v>
      </c>
      <c r="O208" t="s">
        <v>448</v>
      </c>
      <c r="P208" t="s">
        <v>452</v>
      </c>
      <c r="Q208" t="s">
        <v>448</v>
      </c>
      <c r="R208" t="s">
        <v>452</v>
      </c>
      <c r="S208" t="s">
        <v>448</v>
      </c>
      <c r="T208" t="s">
        <v>452</v>
      </c>
      <c r="U208" t="s">
        <v>448</v>
      </c>
      <c r="V208" s="8" t="s">
        <v>360</v>
      </c>
      <c r="W208" s="17">
        <f>IF(H208&gt;0,H208/100,"")</f>
        <v>16</v>
      </c>
      <c r="X208" s="17">
        <f>IF(I208&gt;0,I208/100,"")</f>
        <v>19</v>
      </c>
      <c r="Y208" s="17">
        <f>IF(J208&gt;0,J208/100,"")</f>
        <v>16</v>
      </c>
      <c r="Z208" s="17">
        <f>IF(K208&gt;0,K208/100,"")</f>
        <v>19</v>
      </c>
      <c r="AA208" s="17">
        <f>IF(L208&gt;0,L208/100,"")</f>
        <v>16</v>
      </c>
      <c r="AB208" s="17">
        <f>IF(M208&gt;0,M208/100,"")</f>
        <v>19</v>
      </c>
      <c r="AC208" s="17">
        <f>IF(N208&gt;0,N208/100,"")</f>
        <v>16</v>
      </c>
      <c r="AD208" s="17">
        <f>IF(O208&gt;0,O208/100,"")</f>
        <v>19</v>
      </c>
      <c r="AE208" s="17">
        <f>IF(P208&gt;0,P208/100,"")</f>
        <v>16</v>
      </c>
      <c r="AF208" s="17">
        <f>IF(Q208&gt;0,Q208/100,"")</f>
        <v>19</v>
      </c>
      <c r="AG208" s="17">
        <f>IF(R208&gt;0,R208/100,"")</f>
        <v>16</v>
      </c>
      <c r="AH208" s="17">
        <f>IF(S208&gt;0,S208/100,"")</f>
        <v>19</v>
      </c>
      <c r="AI208" s="17">
        <f>IF(T208&gt;0,T208/100,"")</f>
        <v>16</v>
      </c>
      <c r="AJ208" s="17">
        <f>IF(U208&gt;0,U208/100,"")</f>
        <v>19</v>
      </c>
      <c r="AK208" s="17" t="str">
        <f>IF(H208&gt;0,CONCATENATE(IF(W208&lt;=12,W208,W208-12),IF(OR(W208&lt;12,W208=24),"am","pm"),"-",IF(X208&lt;=12,X208,X208-12),IF(OR(X208&lt;12,X208=24),"am","pm")),"")</f>
        <v>4pm-7pm</v>
      </c>
      <c r="AL208" s="17" t="str">
        <f>IF(J208&gt;0,CONCATENATE(IF(Y208&lt;=12,Y208,Y208-12),IF(OR(Y208&lt;12,Y208=24),"am","pm"),"-",IF(Z208&lt;=12,Z208,Z208-12),IF(OR(Z208&lt;12,Z208=24),"am","pm")),"")</f>
        <v>4pm-7pm</v>
      </c>
      <c r="AM208" s="17" t="str">
        <f>IF(L208&gt;0,CONCATENATE(IF(AA208&lt;=12,AA208,AA208-12),IF(OR(AA208&lt;12,AA208=24),"am","pm"),"-",IF(AB208&lt;=12,AB208,AB208-12),IF(OR(AB208&lt;12,AB208=24),"am","pm")),"")</f>
        <v>4pm-7pm</v>
      </c>
      <c r="AN208" s="17" t="str">
        <f>IF(N208&gt;0,CONCATENATE(IF(AC208&lt;=12,AC208,AC208-12),IF(OR(AC208&lt;12,AC208=24),"am","pm"),"-",IF(AD208&lt;=12,AD208,AD208-12),IF(OR(AD208&lt;12,AD208=24),"am","pm")),"")</f>
        <v>4pm-7pm</v>
      </c>
      <c r="AO208" s="17" t="str">
        <f>IF(P208&gt;0,CONCATENATE(IF(AE208&lt;=12,AE208,AE208-12),IF(OR(AE208&lt;12,AE208=24),"am","pm"),"-",IF(AF208&lt;=12,AF208,AF208-12),IF(OR(AF208&lt;12,AF208=24),"am","pm")),"")</f>
        <v>4pm-7pm</v>
      </c>
      <c r="AP208" s="17" t="str">
        <f>IF(R208&gt;0,CONCATENATE(IF(AG208&lt;=12,AG208,AG208-12),IF(OR(AG208&lt;12,AG208=24),"am","pm"),"-",IF(AH208&lt;=12,AH208,AH208-12),IF(OR(AH208&lt;12,AH208=24),"am","pm")),"")</f>
        <v>4pm-7pm</v>
      </c>
      <c r="AQ208" s="17" t="str">
        <f>IF(T208&gt;0,CONCATENATE(IF(AI208&lt;=12,AI208,AI208-12),IF(OR(AI208&lt;12,AI208=24),"am","pm"),"-",IF(AJ208&lt;=12,AJ208,AJ208-12),IF(OR(AJ208&lt;12,AJ208=24),"am","pm")),"")</f>
        <v>4pm-7pm</v>
      </c>
      <c r="AR208" s="1" t="s">
        <v>738</v>
      </c>
      <c r="AV208" s="4" t="s">
        <v>29</v>
      </c>
      <c r="AW208" s="4" t="s">
        <v>30</v>
      </c>
      <c r="AX208" s="16" t="str">
        <f>CONCATENATE("{
    'name': """,B208,""",
    'area': ","""",C208,""",",
"'hours': {
      'sunday-start':","""",H208,"""",", 'sunday-end':","""",I208,"""",", 'monday-start':","""",J208,"""",", 'monday-end':","""",K208,"""",", 'tuesday-start':","""",L208,"""",", 'tuesday-end':","""",M208,""", 'wednesday-start':","""",N208,""", 'wednesday-end':","""",O208,""", 'thursday-start':","""",P208,""", 'thursday-end':","""",Q208,""", 'friday-start':","""",R208,""", 'friday-end':","""",S208,""", 'saturday-start':","""",T208,""", 'saturday-end':","""",U208,"""","},","  'description': ","""",V208,"""",", 'link':","""",AR208,"""",", 'pricing':","""",E208,"""",",   'phone-number': ","""",F208,"""",", 'address': ","""",G208,"""",", 'other-amenities': [","'",AS208,"','",AT208,"','",AU208,"'","]",", 'has-drink':",AV208,", 'has-food':",AW208,"},")</f>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8" s="17" t="str">
        <f>IF(AS208&gt;0,"&lt;img src=@img/outdoor.png@&gt;","")</f>
        <v/>
      </c>
      <c r="AZ208" s="17" t="str">
        <f>IF(AT208&gt;0,"&lt;img src=@img/pets.png@&gt;","")</f>
        <v/>
      </c>
      <c r="BA208" s="17" t="str">
        <f>IF(AU208="hard","&lt;img src=@img/hard.png@&gt;",IF(AU208="medium","&lt;img src=@img/medium.png@&gt;",IF(AU208="easy","&lt;img src=@img/easy.png@&gt;","")))</f>
        <v/>
      </c>
      <c r="BB208" s="17" t="str">
        <f>IF(AV208="true","&lt;img src=@img/drinkicon.png@&gt;","")</f>
        <v>&lt;img src=@img/drinkicon.png@&gt;</v>
      </c>
      <c r="BC208" s="17" t="str">
        <f>IF(AW208="true","&lt;img src=@img/foodicon.png@&gt;","")</f>
        <v/>
      </c>
      <c r="BD208" s="17" t="str">
        <f>CONCATENATE(AY208,AZ208,BA208,BB208,BC208,BK208)</f>
        <v>&lt;img src=@img/drinkicon.png@&gt;</v>
      </c>
      <c r="BE208" s="17" t="str">
        <f>CONCATENATE(IF(AS208&gt;0,"outdoor ",""),IF(AT208&gt;0,"pet ",""),IF(AV208="true","drink ",""),IF(AW208="true","food ",""),AU208," ",E208," ",C208,IF(BJ208=TRUE," kid",""))</f>
        <v>drink  med ranch</v>
      </c>
      <c r="BF208" s="17" t="str">
        <f>IF(C208="highlands","Highlands",IF(C208="Washington","Washington Park",IF(C208="Downtown","Downtown",IF(C208="city","City Park",IF(C208="Uptown","Uptown",IF(C208="capital","Capital Hill",IF(C208="Ballpark","Ballpark",IF(C208="LoDo","LoDo",IF(C208="ranch","Highlands Ranch",IF(C208="five","Five Points",IF(C208="stapleton","Stapleton",IF(C208="Cherry","Cherry Creek",IF(C208="dtc","DTC",IF(C208="Baker","Baker",IF(C208="Lakewood","Lakewood",IF(C208="Westminster","Westminster",IF(C208="lowery","Lowery",IF(C208="meadows","Park Meadows",IF(C208="larimer","Larimer Square",IF(C208="RiNo","RiNo",IF(C208="aurora","Aurora","")))))))))))))))))))))</f>
        <v>Highlands Ranch</v>
      </c>
      <c r="BG208" s="17">
        <v>39.554721000000001</v>
      </c>
      <c r="BH208" s="17">
        <v>-104.87889</v>
      </c>
      <c r="BI208" s="17" t="str">
        <f>CONCATENATE("[",BG208,",",BH208,"],")</f>
        <v>[39.554721,-104.87889],</v>
      </c>
      <c r="BJ208" s="17"/>
      <c r="BK208" s="17" t="str">
        <f>IF(BJ208&gt;0,"&lt;img src=@img/kidicon.png@&gt;","")</f>
        <v/>
      </c>
      <c r="BL208" s="7"/>
    </row>
    <row r="209" spans="2:64" ht="18.75" customHeight="1">
      <c r="B209" t="s">
        <v>271</v>
      </c>
      <c r="C209" t="s">
        <v>309</v>
      </c>
      <c r="E209" s="17" t="s">
        <v>1105</v>
      </c>
      <c r="G209" s="17" t="s">
        <v>300</v>
      </c>
      <c r="W209" s="17" t="str">
        <f>IF(H209&gt;0,H209/100,"")</f>
        <v/>
      </c>
      <c r="X209" s="17" t="str">
        <f>IF(I209&gt;0,I209/100,"")</f>
        <v/>
      </c>
      <c r="Y209" s="17" t="str">
        <f>IF(J209&gt;0,J209/100,"")</f>
        <v/>
      </c>
      <c r="Z209" s="17" t="str">
        <f>IF(K209&gt;0,K209/100,"")</f>
        <v/>
      </c>
      <c r="AA209" s="17" t="str">
        <f>IF(L209&gt;0,L209/100,"")</f>
        <v/>
      </c>
      <c r="AB209" s="17" t="str">
        <f>IF(M209&gt;0,M209/100,"")</f>
        <v/>
      </c>
      <c r="AC209" s="17" t="str">
        <f>IF(N209&gt;0,N209/100,"")</f>
        <v/>
      </c>
      <c r="AD209" s="17" t="str">
        <f>IF(O209&gt;0,O209/100,"")</f>
        <v/>
      </c>
      <c r="AE209" s="17" t="str">
        <f>IF(P209&gt;0,P209/100,"")</f>
        <v/>
      </c>
      <c r="AF209" s="17" t="str">
        <f>IF(Q209&gt;0,Q209/100,"")</f>
        <v/>
      </c>
      <c r="AG209" s="17" t="str">
        <f>IF(R209&gt;0,R209/100,"")</f>
        <v/>
      </c>
      <c r="AH209" s="17" t="str">
        <f>IF(S209&gt;0,S209/100,"")</f>
        <v/>
      </c>
      <c r="AI209" s="17" t="str">
        <f>IF(T209&gt;0,T209/100,"")</f>
        <v/>
      </c>
      <c r="AJ209" s="17" t="str">
        <f>IF(U209&gt;0,U209/100,"")</f>
        <v/>
      </c>
      <c r="AK209" s="17" t="str">
        <f>IF(H209&gt;0,CONCATENATE(IF(W209&lt;=12,W209,W209-12),IF(OR(W209&lt;12,W209=24),"am","pm"),"-",IF(X209&lt;=12,X209,X209-12),IF(OR(X209&lt;12,X209=24),"am","pm")),"")</f>
        <v/>
      </c>
      <c r="AL209" s="17" t="str">
        <f>IF(J209&gt;0,CONCATENATE(IF(Y209&lt;=12,Y209,Y209-12),IF(OR(Y209&lt;12,Y209=24),"am","pm"),"-",IF(Z209&lt;=12,Z209,Z209-12),IF(OR(Z209&lt;12,Z209=24),"am","pm")),"")</f>
        <v/>
      </c>
      <c r="AM209" s="17" t="str">
        <f>IF(L209&gt;0,CONCATENATE(IF(AA209&lt;=12,AA209,AA209-12),IF(OR(AA209&lt;12,AA209=24),"am","pm"),"-",IF(AB209&lt;=12,AB209,AB209-12),IF(OR(AB209&lt;12,AB209=24),"am","pm")),"")</f>
        <v/>
      </c>
      <c r="AN209" s="17" t="str">
        <f>IF(N209&gt;0,CONCATENATE(IF(AC209&lt;=12,AC209,AC209-12),IF(OR(AC209&lt;12,AC209=24),"am","pm"),"-",IF(AD209&lt;=12,AD209,AD209-12),IF(OR(AD209&lt;12,AD209=24),"am","pm")),"")</f>
        <v/>
      </c>
      <c r="AO209" s="17" t="str">
        <f>IF(P209&gt;0,CONCATENATE(IF(AE209&lt;=12,AE209,AE209-12),IF(OR(AE209&lt;12,AE209=24),"am","pm"),"-",IF(AF209&lt;=12,AF209,AF209-12),IF(OR(AF209&lt;12,AF209=24),"am","pm")),"")</f>
        <v/>
      </c>
      <c r="AP209" s="17" t="str">
        <f>IF(R209&gt;0,CONCATENATE(IF(AG209&lt;=12,AG209,AG209-12),IF(OR(AG209&lt;12,AG209=24),"am","pm"),"-",IF(AH209&lt;=12,AH209,AH209-12),IF(OR(AH209&lt;12,AH209=24),"am","pm")),"")</f>
        <v/>
      </c>
      <c r="AQ209" s="17" t="str">
        <f>IF(T209&gt;0,CONCATENATE(IF(AI209&lt;=12,AI209,AI209-12),IF(OR(AI209&lt;12,AI209=24),"am","pm"),"-",IF(AJ209&lt;=12,AJ209,AJ209-12),IF(OR(AJ209&lt;12,AJ209=24),"am","pm")),"")</f>
        <v/>
      </c>
      <c r="AR209" t="s">
        <v>439</v>
      </c>
      <c r="AT209" t="s">
        <v>443</v>
      </c>
      <c r="AV209" t="s">
        <v>30</v>
      </c>
      <c r="AW209" t="s">
        <v>30</v>
      </c>
      <c r="AX209" s="16" t="str">
        <f>CONCATENATE("{
    'name': """,B209,""",
    'area': ","""",C209,""",",
"'hours': {
      'sunday-start':","""",H209,"""",", 'sunday-end':","""",I209,"""",", 'monday-start':","""",J209,"""",", 'monday-end':","""",K209,"""",", 'tuesday-start':","""",L209,"""",", 'tuesday-end':","""",M209,""", 'wednesday-start':","""",N209,""", 'wednesday-end':","""",O209,""", 'thursday-start':","""",P209,""", 'thursday-end':","""",Q209,""", 'friday-start':","""",R209,""", 'friday-end':","""",S209,""", 'saturday-start':","""",T209,""", 'saturday-end':","""",U209,"""","},","  'description': ","""",V209,"""",", 'link':","""",AR209,"""",", 'pricing':","""",E209,"""",",   'phone-number': ","""",F209,"""",", 'address': ","""",G209,"""",", 'other-amenities': [","'",AS209,"','",AT209,"','",AU209,"'","]",", 'has-drink':",AV209,", 'has-food':",AW209,"},")</f>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09" s="17" t="str">
        <f>IF(AS209&gt;0,"&lt;img src=@img/outdoor.png@&gt;","")</f>
        <v/>
      </c>
      <c r="AZ209" s="17" t="str">
        <f>IF(AT209&gt;0,"&lt;img src=@img/pets.png@&gt;","")</f>
        <v>&lt;img src=@img/pets.png@&gt;</v>
      </c>
      <c r="BA209" s="17" t="str">
        <f>IF(AU209="hard","&lt;img src=@img/hard.png@&gt;",IF(AU209="medium","&lt;img src=@img/medium.png@&gt;",IF(AU209="easy","&lt;img src=@img/easy.png@&gt;","")))</f>
        <v/>
      </c>
      <c r="BB209" s="17" t="str">
        <f>IF(AV209="true","&lt;img src=@img/drinkicon.png@&gt;","")</f>
        <v/>
      </c>
      <c r="BC209" s="17" t="str">
        <f>IF(AW209="true","&lt;img src=@img/foodicon.png@&gt;","")</f>
        <v/>
      </c>
      <c r="BD209" s="17" t="str">
        <f>CONCATENATE(AY209,AZ209,BA209,BB209,BC209,BK209)</f>
        <v>&lt;img src=@img/pets.png@&gt;</v>
      </c>
      <c r="BE209" s="17" t="str">
        <f>CONCATENATE(IF(AS209&gt;0,"outdoor ",""),IF(AT209&gt;0,"pet ",""),IF(AV209="true","drink ",""),IF(AW209="true","food ",""),AU209," ",E209," ",C209,IF(BJ209=TRUE," kid",""))</f>
        <v>pet  med Downtown</v>
      </c>
      <c r="BF209" s="17" t="str">
        <f>IF(C209="highlands","Highlands",IF(C209="Washington","Washington Park",IF(C209="Downtown","Downtown",IF(C209="city","City Park",IF(C209="Uptown","Uptown",IF(C209="capital","Capital Hill",IF(C209="Ballpark","Ballpark",IF(C209="LoDo","LoDo",IF(C209="ranch","Highlands Ranch",IF(C209="five","Five Points",IF(C209="stapleton","Stapleton",IF(C209="Cherry","Cherry Creek",IF(C209="dtc","DTC",IF(C209="Baker","Baker",IF(C209="Lakewood","Lakewood",IF(C209="Westminster","Westminster",IF(C209="lowery","Lowery",IF(C209="meadows","Park Meadows",IF(C209="larimer","Larimer Square",IF(C209="RiNo","RiNo",IF(C209="aurora","Aurora","")))))))))))))))))))))</f>
        <v>Downtown</v>
      </c>
      <c r="BG209" s="17">
        <v>39.747579000000002</v>
      </c>
      <c r="BH209" s="17">
        <v>-104.994722</v>
      </c>
      <c r="BI209" s="17" t="str">
        <f>CONCATENATE("[",BG209,",",BH209,"],")</f>
        <v>[39.747579,-104.994722],</v>
      </c>
      <c r="BJ209" s="17"/>
      <c r="BK209" s="17" t="str">
        <f>IF(BJ209&gt;0,"&lt;img src=@img/kidicon.png@&gt;","")</f>
        <v/>
      </c>
      <c r="BL209" s="7"/>
    </row>
    <row r="210" spans="2:64" ht="18.75" customHeight="1">
      <c r="B210" t="s">
        <v>145</v>
      </c>
      <c r="C210" t="s">
        <v>858</v>
      </c>
      <c r="E210" s="17" t="s">
        <v>1105</v>
      </c>
      <c r="G210" s="17" t="s">
        <v>552</v>
      </c>
      <c r="J210" t="s">
        <v>452</v>
      </c>
      <c r="K210" t="s">
        <v>446</v>
      </c>
      <c r="L210" t="s">
        <v>452</v>
      </c>
      <c r="M210" t="s">
        <v>446</v>
      </c>
      <c r="N210" t="s">
        <v>452</v>
      </c>
      <c r="O210" t="s">
        <v>446</v>
      </c>
      <c r="P210" t="s">
        <v>452</v>
      </c>
      <c r="Q210" t="s">
        <v>446</v>
      </c>
      <c r="R210" t="s">
        <v>452</v>
      </c>
      <c r="S210" t="s">
        <v>446</v>
      </c>
      <c r="V210" s="17" t="s">
        <v>361</v>
      </c>
      <c r="W210" s="17" t="str">
        <f>IF(H210&gt;0,H210/100,"")</f>
        <v/>
      </c>
      <c r="X210" s="17" t="str">
        <f>IF(I210&gt;0,I210/100,"")</f>
        <v/>
      </c>
      <c r="Y210" s="17">
        <f>IF(J210&gt;0,J210/100,"")</f>
        <v>16</v>
      </c>
      <c r="Z210" s="17">
        <f>IF(K210&gt;0,K210/100,"")</f>
        <v>18.3</v>
      </c>
      <c r="AA210" s="17">
        <f>IF(L210&gt;0,L210/100,"")</f>
        <v>16</v>
      </c>
      <c r="AB210" s="17">
        <f>IF(M210&gt;0,M210/100,"")</f>
        <v>18.3</v>
      </c>
      <c r="AC210" s="17">
        <f>IF(N210&gt;0,N210/100,"")</f>
        <v>16</v>
      </c>
      <c r="AD210" s="17">
        <f>IF(O210&gt;0,O210/100,"")</f>
        <v>18.3</v>
      </c>
      <c r="AE210" s="17">
        <f>IF(P210&gt;0,P210/100,"")</f>
        <v>16</v>
      </c>
      <c r="AF210" s="17">
        <f>IF(Q210&gt;0,Q210/100,"")</f>
        <v>18.3</v>
      </c>
      <c r="AG210" s="17">
        <f>IF(R210&gt;0,R210/100,"")</f>
        <v>16</v>
      </c>
      <c r="AH210" s="17">
        <f>IF(S210&gt;0,S210/100,"")</f>
        <v>18.3</v>
      </c>
      <c r="AI210" s="17" t="str">
        <f>IF(T210&gt;0,T210/100,"")</f>
        <v/>
      </c>
      <c r="AJ210" s="17" t="str">
        <f>IF(U210&gt;0,U210/100,"")</f>
        <v/>
      </c>
      <c r="AK210" s="17" t="str">
        <f>IF(H210&gt;0,CONCATENATE(IF(W210&lt;=12,W210,W210-12),IF(OR(W210&lt;12,W210=24),"am","pm"),"-",IF(X210&lt;=12,X210,X210-12),IF(OR(X210&lt;12,X210=24),"am","pm")),"")</f>
        <v/>
      </c>
      <c r="AL210" s="17" t="str">
        <f>IF(J210&gt;0,CONCATENATE(IF(Y210&lt;=12,Y210,Y210-12),IF(OR(Y210&lt;12,Y210=24),"am","pm"),"-",IF(Z210&lt;=12,Z210,Z210-12),IF(OR(Z210&lt;12,Z210=24),"am","pm")),"")</f>
        <v>4pm-6.3pm</v>
      </c>
      <c r="AM210" s="17" t="str">
        <f>IF(L210&gt;0,CONCATENATE(IF(AA210&lt;=12,AA210,AA210-12),IF(OR(AA210&lt;12,AA210=24),"am","pm"),"-",IF(AB210&lt;=12,AB210,AB210-12),IF(OR(AB210&lt;12,AB210=24),"am","pm")),"")</f>
        <v>4pm-6.3pm</v>
      </c>
      <c r="AN210" s="17" t="str">
        <f>IF(N210&gt;0,CONCATENATE(IF(AC210&lt;=12,AC210,AC210-12),IF(OR(AC210&lt;12,AC210=24),"am","pm"),"-",IF(AD210&lt;=12,AD210,AD210-12),IF(OR(AD210&lt;12,AD210=24),"am","pm")),"")</f>
        <v>4pm-6.3pm</v>
      </c>
      <c r="AO210" s="17" t="str">
        <f>IF(P210&gt;0,CONCATENATE(IF(AE210&lt;=12,AE210,AE210-12),IF(OR(AE210&lt;12,AE210=24),"am","pm"),"-",IF(AF210&lt;=12,AF210,AF210-12),IF(OR(AF210&lt;12,AF210=24),"am","pm")),"")</f>
        <v>4pm-6.3pm</v>
      </c>
      <c r="AP210" s="17" t="str">
        <f>IF(R210&gt;0,CONCATENATE(IF(AG210&lt;=12,AG210,AG210-12),IF(OR(AG210&lt;12,AG210=24),"am","pm"),"-",IF(AH210&lt;=12,AH210,AH210-12),IF(OR(AH210&lt;12,AH210=24),"am","pm")),"")</f>
        <v>4pm-6.3pm</v>
      </c>
      <c r="AQ210" s="17" t="str">
        <f>IF(T210&gt;0,CONCATENATE(IF(AI210&lt;=12,AI210,AI210-12),IF(OR(AI210&lt;12,AI210=24),"am","pm"),"-",IF(AJ210&lt;=12,AJ210,AJ210-12),IF(OR(AJ210&lt;12,AJ210=24),"am","pm")),"")</f>
        <v/>
      </c>
      <c r="AR210" s="19" t="s">
        <v>739</v>
      </c>
      <c r="AS210" t="s">
        <v>442</v>
      </c>
      <c r="AV210" s="17" t="s">
        <v>29</v>
      </c>
      <c r="AW210" s="17" t="s">
        <v>29</v>
      </c>
      <c r="AX210" s="16" t="str">
        <f>CONCATENATE("{
    'name': """,B210,""",
    'area': ","""",C210,""",",
"'hours': {
      'sunday-start':","""",H210,"""",", 'sunday-end':","""",I210,"""",", 'monday-start':","""",J210,"""",", 'monday-end':","""",K210,"""",", 'tuesday-start':","""",L210,"""",", 'tuesday-end':","""",M210,""", 'wednesday-start':","""",N210,""", 'wednesday-end':","""",O210,""", 'thursday-start':","""",P210,""", 'thursday-end':","""",Q210,""", 'friday-start':","""",R210,""", 'friday-end':","""",S210,""", 'saturday-start':","""",T210,""", 'saturday-end':","""",U210,"""","},","  'description': ","""",V210,"""",", 'link':","""",AR210,"""",", 'pricing':","""",E210,"""",",   'phone-number': ","""",F210,"""",", 'address': ","""",G210,"""",", 'other-amenities': [","'",AS210,"','",AT210,"','",AU210,"'","]",", 'has-drink':",AV210,", 'has-food':",AW210,"},")</f>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10" s="17" t="str">
        <f>IF(AS210&gt;0,"&lt;img src=@img/outdoor.png@&gt;","")</f>
        <v>&lt;img src=@img/outdoor.png@&gt;</v>
      </c>
      <c r="AZ210" s="17" t="str">
        <f>IF(AT210&gt;0,"&lt;img src=@img/pets.png@&gt;","")</f>
        <v/>
      </c>
      <c r="BA210" s="17" t="str">
        <f>IF(AU210="hard","&lt;img src=@img/hard.png@&gt;",IF(AU210="medium","&lt;img src=@img/medium.png@&gt;",IF(AU210="easy","&lt;img src=@img/easy.png@&gt;","")))</f>
        <v/>
      </c>
      <c r="BB210" s="17" t="str">
        <f>IF(AV210="true","&lt;img src=@img/drinkicon.png@&gt;","")</f>
        <v>&lt;img src=@img/drinkicon.png@&gt;</v>
      </c>
      <c r="BC210" s="17" t="str">
        <f>IF(AW210="true","&lt;img src=@img/foodicon.png@&gt;","")</f>
        <v>&lt;img src=@img/foodicon.png@&gt;</v>
      </c>
      <c r="BD210" s="17" t="str">
        <f>CONCATENATE(AY210,AZ210,BA210,BB210,BC210,BK210)</f>
        <v>&lt;img src=@img/outdoor.png@&gt;&lt;img src=@img/drinkicon.png@&gt;&lt;img src=@img/foodicon.png@&gt;</v>
      </c>
      <c r="BE210" s="17" t="str">
        <f>CONCATENATE(IF(AS210&gt;0,"outdoor ",""),IF(AT210&gt;0,"pet ",""),IF(AV210="true","drink ",""),IF(AW210="true","food ",""),AU210," ",E210," ",C210,IF(BJ210=TRUE," kid",""))</f>
        <v>outdoor drink food  med highlands</v>
      </c>
      <c r="BF210" s="17" t="str">
        <f>IF(C210="highlands","Highlands",IF(C210="Washington","Washington Park",IF(C210="Downtown","Downtown",IF(C210="city","City Park",IF(C210="Uptown","Uptown",IF(C210="capital","Capital Hill",IF(C210="Ballpark","Ballpark",IF(C210="LoDo","LoDo",IF(C210="ranch","Highlands Ranch",IF(C210="five","Five Points",IF(C210="stapleton","Stapleton",IF(C210="Cherry","Cherry Creek",IF(C210="dtc","DTC",IF(C210="Baker","Baker",IF(C210="Lakewood","Lakewood",IF(C210="Westminster","Westminster",IF(C210="lowery","Lowery",IF(C210="meadows","Park Meadows",IF(C210="larimer","Larimer Square",IF(C210="RiNo","RiNo",IF(C210="aurora","Aurora","")))))))))))))))))))))</f>
        <v>Highlands</v>
      </c>
      <c r="BG210" s="17">
        <v>39.763044000000001</v>
      </c>
      <c r="BH210" s="17">
        <v>-105.005565</v>
      </c>
      <c r="BI210" s="17" t="str">
        <f>CONCATENATE("[",BG210,",",BH210,"],")</f>
        <v>[39.763044,-105.005565],</v>
      </c>
      <c r="BJ210" s="17"/>
      <c r="BK210" s="17" t="str">
        <f>IF(BJ210&gt;0,"&lt;img src=@img/kidicon.png@&gt;","")</f>
        <v/>
      </c>
      <c r="BL210" s="7"/>
    </row>
    <row r="211" spans="2:64" ht="18.75" customHeight="1">
      <c r="B211" t="s">
        <v>881</v>
      </c>
      <c r="C211" t="s">
        <v>862</v>
      </c>
      <c r="E211" s="17" t="s">
        <v>1105</v>
      </c>
      <c r="G211" s="16" t="s">
        <v>882</v>
      </c>
      <c r="H211">
        <v>1500</v>
      </c>
      <c r="I211">
        <v>1800</v>
      </c>
      <c r="J211">
        <v>1500</v>
      </c>
      <c r="K211">
        <v>1800</v>
      </c>
      <c r="L211">
        <v>1500</v>
      </c>
      <c r="M211">
        <v>1800</v>
      </c>
      <c r="N211">
        <v>1500</v>
      </c>
      <c r="O211">
        <v>1800</v>
      </c>
      <c r="P211">
        <v>1500</v>
      </c>
      <c r="Q211">
        <v>1800</v>
      </c>
      <c r="R211">
        <v>1500</v>
      </c>
      <c r="S211">
        <v>1800</v>
      </c>
      <c r="T211">
        <v>1500</v>
      </c>
      <c r="U211">
        <v>1800</v>
      </c>
      <c r="V211" s="8" t="s">
        <v>1002</v>
      </c>
      <c r="W211" s="17">
        <f>IF(H211&gt;0,H211/100,"")</f>
        <v>15</v>
      </c>
      <c r="X211" s="17">
        <f>IF(I211&gt;0,I211/100,"")</f>
        <v>18</v>
      </c>
      <c r="Y211" s="17">
        <f>IF(J211&gt;0,J211/100,"")</f>
        <v>15</v>
      </c>
      <c r="Z211" s="17">
        <f>IF(K211&gt;0,K211/100,"")</f>
        <v>18</v>
      </c>
      <c r="AA211" s="17">
        <f>IF(L211&gt;0,L211/100,"")</f>
        <v>15</v>
      </c>
      <c r="AB211" s="17">
        <f>IF(M211&gt;0,M211/100,"")</f>
        <v>18</v>
      </c>
      <c r="AC211" s="17">
        <f>IF(N211&gt;0,N211/100,"")</f>
        <v>15</v>
      </c>
      <c r="AD211" s="17">
        <f>IF(O211&gt;0,O211/100,"")</f>
        <v>18</v>
      </c>
      <c r="AE211" s="17">
        <f>IF(P211&gt;0,P211/100,"")</f>
        <v>15</v>
      </c>
      <c r="AF211" s="17">
        <f>IF(Q211&gt;0,Q211/100,"")</f>
        <v>18</v>
      </c>
      <c r="AG211" s="17">
        <f>IF(R211&gt;0,R211/100,"")</f>
        <v>15</v>
      </c>
      <c r="AH211" s="17">
        <f>IF(S211&gt;0,S211/100,"")</f>
        <v>18</v>
      </c>
      <c r="AI211" s="17">
        <f>IF(T211&gt;0,T211/100,"")</f>
        <v>15</v>
      </c>
      <c r="AJ211" s="17">
        <f>IF(U211&gt;0,U211/100,"")</f>
        <v>18</v>
      </c>
      <c r="AK211" s="17" t="str">
        <f>IF(H211&gt;0,CONCATENATE(IF(W211&lt;=12,W211,W211-12),IF(OR(W211&lt;12,W211=24),"am","pm"),"-",IF(X211&lt;=12,X211,X211-12),IF(OR(X211&lt;12,X211=24),"am","pm")),"")</f>
        <v>3pm-6pm</v>
      </c>
      <c r="AL211" s="17" t="str">
        <f>IF(J211&gt;0,CONCATENATE(IF(Y211&lt;=12,Y211,Y211-12),IF(OR(Y211&lt;12,Y211=24),"am","pm"),"-",IF(Z211&lt;=12,Z211,Z211-12),IF(OR(Z211&lt;12,Z211=24),"am","pm")),"")</f>
        <v>3pm-6pm</v>
      </c>
      <c r="AM211" s="17" t="str">
        <f>IF(L211&gt;0,CONCATENATE(IF(AA211&lt;=12,AA211,AA211-12),IF(OR(AA211&lt;12,AA211=24),"am","pm"),"-",IF(AB211&lt;=12,AB211,AB211-12),IF(OR(AB211&lt;12,AB211=24),"am","pm")),"")</f>
        <v>3pm-6pm</v>
      </c>
      <c r="AN211" s="17" t="str">
        <f>IF(N211&gt;0,CONCATENATE(IF(AC211&lt;=12,AC211,AC211-12),IF(OR(AC211&lt;12,AC211=24),"am","pm"),"-",IF(AD211&lt;=12,AD211,AD211-12),IF(OR(AD211&lt;12,AD211=24),"am","pm")),"")</f>
        <v>3pm-6pm</v>
      </c>
      <c r="AO211" s="17" t="str">
        <f>IF(P211&gt;0,CONCATENATE(IF(AE211&lt;=12,AE211,AE211-12),IF(OR(AE211&lt;12,AE211=24),"am","pm"),"-",IF(AF211&lt;=12,AF211,AF211-12),IF(OR(AF211&lt;12,AF211=24),"am","pm")),"")</f>
        <v>3pm-6pm</v>
      </c>
      <c r="AP211" s="17" t="str">
        <f>IF(R211&gt;0,CONCATENATE(IF(AG211&lt;=12,AG211,AG211-12),IF(OR(AG211&lt;12,AG211=24),"am","pm"),"-",IF(AH211&lt;=12,AH211,AH211-12),IF(OR(AH211&lt;12,AH211=24),"am","pm")),"")</f>
        <v>3pm-6pm</v>
      </c>
      <c r="AQ211" s="17" t="str">
        <f>IF(T211&gt;0,CONCATENATE(IF(AI211&lt;=12,AI211,AI211-12),IF(OR(AI211&lt;12,AI211=24),"am","pm"),"-",IF(AJ211&lt;=12,AJ211,AJ211-12),IF(OR(AJ211&lt;12,AJ211=24),"am","pm")),"")</f>
        <v>3pm-6pm</v>
      </c>
      <c r="AR211" s="21" t="s">
        <v>1001</v>
      </c>
      <c r="AV211" s="4" t="s">
        <v>29</v>
      </c>
      <c r="AW211" s="4" t="s">
        <v>29</v>
      </c>
      <c r="AX211" s="16" t="str">
        <f>CONCATENATE("{
    'name': """,B211,""",
    'area': ","""",C211,""",",
"'hours': {
      'sunday-start':","""",H211,"""",", 'sunday-end':","""",I211,"""",", 'monday-start':","""",J211,"""",", 'monday-end':","""",K211,"""",", 'tuesday-start':","""",L211,"""",", 'tuesday-end':","""",M211,""", 'wednesday-start':","""",N211,""", 'wednesday-end':","""",O211,""", 'thursday-start':","""",P211,""", 'thursday-end':","""",Q211,""", 'friday-start':","""",R211,""", 'friday-end':","""",S211,""", 'saturday-start':","""",T211,""", 'saturday-end':","""",U211,"""","},","  'description': ","""",V211,"""",", 'link':","""",AR211,"""",", 'pricing':","""",E211,"""",",   'phone-number': ","""",F211,"""",", 'address': ","""",G211,"""",", 'other-amenities': [","'",AS211,"','",AT211,"','",AU211,"'","]",", 'has-drink':",AV211,", 'has-food':",AW211,"},")</f>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11" s="17" t="str">
        <f>IF(AS211&gt;0,"&lt;img src=@img/outdoor.png@&gt;","")</f>
        <v/>
      </c>
      <c r="AZ211" s="17" t="str">
        <f>IF(AT211&gt;0,"&lt;img src=@img/pets.png@&gt;","")</f>
        <v/>
      </c>
      <c r="BA211" s="17" t="str">
        <f>IF(AU211="hard","&lt;img src=@img/hard.png@&gt;",IF(AU211="medium","&lt;img src=@img/medium.png@&gt;",IF(AU211="easy","&lt;img src=@img/easy.png@&gt;","")))</f>
        <v/>
      </c>
      <c r="BB211" s="17" t="str">
        <f>IF(AV211="true","&lt;img src=@img/drinkicon.png@&gt;","")</f>
        <v>&lt;img src=@img/drinkicon.png@&gt;</v>
      </c>
      <c r="BC211" s="17" t="str">
        <f>IF(AW211="true","&lt;img src=@img/foodicon.png@&gt;","")</f>
        <v>&lt;img src=@img/foodicon.png@&gt;</v>
      </c>
      <c r="BD211" s="17" t="str">
        <f>CONCATENATE(AY211,AZ211,BA211,BB211,BC211,BK211)</f>
        <v>&lt;img src=@img/drinkicon.png@&gt;&lt;img src=@img/foodicon.png@&gt;</v>
      </c>
      <c r="BE211" s="17" t="str">
        <f>CONCATENATE(IF(AS211&gt;0,"outdoor ",""),IF(AT211&gt;0,"pet ",""),IF(AV211="true","drink ",""),IF(AW211="true","food ",""),AU211," ",E211," ",C211,IF(BJ211=TRUE," kid",""))</f>
        <v>drink food  med aurora</v>
      </c>
      <c r="BF211" s="17" t="str">
        <f>IF(C211="highlands","Highlands",IF(C211="Washington","Washington Park",IF(C211="Downtown","Downtown",IF(C211="city","City Park",IF(C211="Uptown","Uptown",IF(C211="capital","Capital Hill",IF(C211="Ballpark","Ballpark",IF(C211="LoDo","LoDo",IF(C211="ranch","Highlands Ranch",IF(C211="five","Five Points",IF(C211="stapleton","Stapleton",IF(C211="Cherry","Cherry Creek",IF(C211="dtc","DTC",IF(C211="Baker","Baker",IF(C211="Lakewood","Lakewood",IF(C211="Westminster","Westminster",IF(C211="lowery","Lowery",IF(C211="meadows","Park Meadows",IF(C211="larimer","Larimer Square",IF(C211="RiNo","RiNo",IF(C211="aurora","Aurora","")))))))))))))))))))))</f>
        <v>Aurora</v>
      </c>
      <c r="BG211" s="17">
        <v>39.605943000000003</v>
      </c>
      <c r="BH211" s="17">
        <v>-104.708513</v>
      </c>
      <c r="BI211" s="17" t="str">
        <f>CONCATENATE("[",BG211,",",BH211,"],")</f>
        <v>[39.605943,-104.708513],</v>
      </c>
      <c r="BJ211" s="17"/>
      <c r="BK211" s="17" t="str">
        <f>IF(BJ211&gt;0,"&lt;img src=@img/kidicon.png@&gt;","")</f>
        <v/>
      </c>
      <c r="BL211" s="17"/>
    </row>
    <row r="212" spans="2:64" ht="18.75" customHeight="1">
      <c r="B212" t="s">
        <v>217</v>
      </c>
      <c r="C212" t="s">
        <v>656</v>
      </c>
      <c r="E212" s="17" t="s">
        <v>1105</v>
      </c>
      <c r="G212" s="17" t="s">
        <v>624</v>
      </c>
      <c r="J212" t="s">
        <v>452</v>
      </c>
      <c r="K212" t="s">
        <v>447</v>
      </c>
      <c r="L212" t="s">
        <v>452</v>
      </c>
      <c r="M212" t="s">
        <v>447</v>
      </c>
      <c r="N212" t="s">
        <v>452</v>
      </c>
      <c r="O212" t="s">
        <v>447</v>
      </c>
      <c r="P212" t="s">
        <v>452</v>
      </c>
      <c r="Q212" t="s">
        <v>447</v>
      </c>
      <c r="R212" t="s">
        <v>452</v>
      </c>
      <c r="S212" t="s">
        <v>447</v>
      </c>
      <c r="V212" s="8" t="s">
        <v>411</v>
      </c>
      <c r="W212" s="17" t="str">
        <f>IF(H212&gt;0,H212/100,"")</f>
        <v/>
      </c>
      <c r="X212" s="17" t="str">
        <f>IF(I212&gt;0,I212/100,"")</f>
        <v/>
      </c>
      <c r="Y212" s="17">
        <f>IF(J212&gt;0,J212/100,"")</f>
        <v>16</v>
      </c>
      <c r="Z212" s="17">
        <f>IF(K212&gt;0,K212/100,"")</f>
        <v>18</v>
      </c>
      <c r="AA212" s="17">
        <f>IF(L212&gt;0,L212/100,"")</f>
        <v>16</v>
      </c>
      <c r="AB212" s="17">
        <f>IF(M212&gt;0,M212/100,"")</f>
        <v>18</v>
      </c>
      <c r="AC212" s="17">
        <f>IF(N212&gt;0,N212/100,"")</f>
        <v>16</v>
      </c>
      <c r="AD212" s="17">
        <f>IF(O212&gt;0,O212/100,"")</f>
        <v>18</v>
      </c>
      <c r="AE212" s="17">
        <f>IF(P212&gt;0,P212/100,"")</f>
        <v>16</v>
      </c>
      <c r="AF212" s="17">
        <f>IF(Q212&gt;0,Q212/100,"")</f>
        <v>18</v>
      </c>
      <c r="AG212" s="17">
        <f>IF(R212&gt;0,R212/100,"")</f>
        <v>16</v>
      </c>
      <c r="AH212" s="17">
        <f>IF(S212&gt;0,S212/100,"")</f>
        <v>18</v>
      </c>
      <c r="AI212" s="17" t="str">
        <f>IF(T212&gt;0,T212/100,"")</f>
        <v/>
      </c>
      <c r="AJ212" s="17" t="str">
        <f>IF(U212&gt;0,U212/100,"")</f>
        <v/>
      </c>
      <c r="AK212" s="17" t="str">
        <f>IF(H212&gt;0,CONCATENATE(IF(W212&lt;=12,W212,W212-12),IF(OR(W212&lt;12,W212=24),"am","pm"),"-",IF(X212&lt;=12,X212,X212-12),IF(OR(X212&lt;12,X212=24),"am","pm")),"")</f>
        <v/>
      </c>
      <c r="AL212" s="17" t="str">
        <f>IF(J212&gt;0,CONCATENATE(IF(Y212&lt;=12,Y212,Y212-12),IF(OR(Y212&lt;12,Y212=24),"am","pm"),"-",IF(Z212&lt;=12,Z212,Z212-12),IF(OR(Z212&lt;12,Z212=24),"am","pm")),"")</f>
        <v>4pm-6pm</v>
      </c>
      <c r="AM212" s="17" t="str">
        <f>IF(L212&gt;0,CONCATENATE(IF(AA212&lt;=12,AA212,AA212-12),IF(OR(AA212&lt;12,AA212=24),"am","pm"),"-",IF(AB212&lt;=12,AB212,AB212-12),IF(OR(AB212&lt;12,AB212=24),"am","pm")),"")</f>
        <v>4pm-6pm</v>
      </c>
      <c r="AN212" s="17" t="str">
        <f>IF(N212&gt;0,CONCATENATE(IF(AC212&lt;=12,AC212,AC212-12),IF(OR(AC212&lt;12,AC212=24),"am","pm"),"-",IF(AD212&lt;=12,AD212,AD212-12),IF(OR(AD212&lt;12,AD212=24),"am","pm")),"")</f>
        <v>4pm-6pm</v>
      </c>
      <c r="AO212" s="17" t="str">
        <f>IF(P212&gt;0,CONCATENATE(IF(AE212&lt;=12,AE212,AE212-12),IF(OR(AE212&lt;12,AE212=24),"am","pm"),"-",IF(AF212&lt;=12,AF212,AF212-12),IF(OR(AF212&lt;12,AF212=24),"am","pm")),"")</f>
        <v>4pm-6pm</v>
      </c>
      <c r="AP212" s="17" t="str">
        <f>IF(R212&gt;0,CONCATENATE(IF(AG212&lt;=12,AG212,AG212-12),IF(OR(AG212&lt;12,AG212=24),"am","pm"),"-",IF(AH212&lt;=12,AH212,AH212-12),IF(OR(AH212&lt;12,AH212=24),"am","pm")),"")</f>
        <v>4pm-6pm</v>
      </c>
      <c r="AQ212" s="17" t="str">
        <f>IF(T212&gt;0,CONCATENATE(IF(AI212&lt;=12,AI212,AI212-12),IF(OR(AI212&lt;12,AI212=24),"am","pm"),"-",IF(AJ212&lt;=12,AJ212,AJ212-12),IF(OR(AJ212&lt;12,AJ212=24),"am","pm")),"")</f>
        <v/>
      </c>
      <c r="AR212" s="17" t="s">
        <v>810</v>
      </c>
      <c r="AV212" s="17" t="s">
        <v>29</v>
      </c>
      <c r="AW212" s="17" t="s">
        <v>29</v>
      </c>
      <c r="AX212" s="16" t="str">
        <f>CONCATENATE("{
    'name': """,B212,""",
    'area': ","""",C212,""",",
"'hours': {
      'sunday-start':","""",H212,"""",", 'sunday-end':","""",I212,"""",", 'monday-start':","""",J212,"""",", 'monday-end':","""",K212,"""",", 'tuesday-start':","""",L212,"""",", 'tuesday-end':","""",M212,""", 'wednesday-start':","""",N212,""", 'wednesday-end':","""",O212,""", 'thursday-start':","""",P212,""", 'thursday-end':","""",Q212,""", 'friday-start':","""",R212,""", 'friday-end':","""",S212,""", 'saturday-start':","""",T212,""", 'saturday-end':","""",U212,"""","},","  'description': ","""",V212,"""",", 'link':","""",AR212,"""",", 'pricing':","""",E212,"""",",   'phone-number': ","""",F212,"""",", 'address': ","""",G212,"""",", 'other-amenities': [","'",AS212,"','",AT212,"','",AU212,"'","]",", 'has-drink':",AV212,", 'has-food':",AW212,"},")</f>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12" s="17" t="str">
        <f>IF(AS212&gt;0,"&lt;img src=@img/outdoor.png@&gt;","")</f>
        <v/>
      </c>
      <c r="AZ212" s="17" t="str">
        <f>IF(AT212&gt;0,"&lt;img src=@img/pets.png@&gt;","")</f>
        <v/>
      </c>
      <c r="BA212" s="17" t="str">
        <f>IF(AU212="hard","&lt;img src=@img/hard.png@&gt;",IF(AU212="medium","&lt;img src=@img/medium.png@&gt;",IF(AU212="easy","&lt;img src=@img/easy.png@&gt;","")))</f>
        <v/>
      </c>
      <c r="BB212" s="17" t="str">
        <f>IF(AV212="true","&lt;img src=@img/drinkicon.png@&gt;","")</f>
        <v>&lt;img src=@img/drinkicon.png@&gt;</v>
      </c>
      <c r="BC212" s="17" t="str">
        <f>IF(AW212="true","&lt;img src=@img/foodicon.png@&gt;","")</f>
        <v>&lt;img src=@img/foodicon.png@&gt;</v>
      </c>
      <c r="BD212" s="17" t="str">
        <f>CONCATENATE(AY212,AZ212,BA212,BB212,BC212,BK212)</f>
        <v>&lt;img src=@img/drinkicon.png@&gt;&lt;img src=@img/foodicon.png@&gt;</v>
      </c>
      <c r="BE212" s="17" t="str">
        <f>CONCATENATE(IF(AS212&gt;0,"outdoor ",""),IF(AT212&gt;0,"pet ",""),IF(AV212="true","drink ",""),IF(AW212="true","food ",""),AU212," ",E212," ",C212,IF(BJ212=TRUE," kid",""))</f>
        <v>drink food  med larimer</v>
      </c>
      <c r="BF212" s="17" t="str">
        <f>IF(C212="highlands","Highlands",IF(C212="Washington","Washington Park",IF(C212="Downtown","Downtown",IF(C212="city","City Park",IF(C212="Uptown","Uptown",IF(C212="capital","Capital Hill",IF(C212="Ballpark","Ballpark",IF(C212="LoDo","LoDo",IF(C212="ranch","Highlands Ranch",IF(C212="five","Five Points",IF(C212="stapleton","Stapleton",IF(C212="Cherry","Cherry Creek",IF(C212="dtc","DTC",IF(C212="Baker","Baker",IF(C212="Lakewood","Lakewood",IF(C212="Westminster","Westminster",IF(C212="lowery","Lowery",IF(C212="meadows","Park Meadows",IF(C212="larimer","Larimer Square",IF(C212="RiNo","RiNo",IF(C212="aurora","Aurora","")))))))))))))))))))))</f>
        <v>Larimer Square</v>
      </c>
      <c r="BG212" s="17">
        <v>39.747565999999999</v>
      </c>
      <c r="BH212" s="17">
        <v>-104.999121</v>
      </c>
      <c r="BI212" s="17" t="str">
        <f>CONCATENATE("[",BG212,",",BH212,"],")</f>
        <v>[39.747566,-104.999121],</v>
      </c>
      <c r="BJ212" s="17"/>
      <c r="BK212" s="17" t="str">
        <f>IF(BJ212&gt;0,"&lt;img src=@img/kidicon.png@&gt;","")</f>
        <v/>
      </c>
      <c r="BL212" s="7"/>
    </row>
    <row r="213" spans="2:64" s="17" customFormat="1" ht="18.75" customHeight="1">
      <c r="B213" s="17" t="s">
        <v>957</v>
      </c>
      <c r="C213" s="17" t="s">
        <v>860</v>
      </c>
      <c r="E213" s="17" t="s">
        <v>1105</v>
      </c>
      <c r="G213" s="16" t="s">
        <v>958</v>
      </c>
      <c r="V213" s="8"/>
      <c r="W213" s="17" t="str">
        <f>IF(H213&gt;0,H213/100,"")</f>
        <v/>
      </c>
      <c r="X213" s="17" t="str">
        <f>IF(I213&gt;0,I213/100,"")</f>
        <v/>
      </c>
      <c r="Y213" s="17" t="str">
        <f>IF(J213&gt;0,J213/100,"")</f>
        <v/>
      </c>
      <c r="Z213" s="17" t="str">
        <f>IF(K213&gt;0,K213/100,"")</f>
        <v/>
      </c>
      <c r="AA213" s="17" t="str">
        <f>IF(L213&gt;0,L213/100,"")</f>
        <v/>
      </c>
      <c r="AB213" s="17" t="str">
        <f>IF(M213&gt;0,M213/100,"")</f>
        <v/>
      </c>
      <c r="AC213" s="17" t="str">
        <f>IF(N213&gt;0,N213/100,"")</f>
        <v/>
      </c>
      <c r="AD213" s="17" t="str">
        <f>IF(O213&gt;0,O213/100,"")</f>
        <v/>
      </c>
      <c r="AE213" s="17" t="str">
        <f>IF(P213&gt;0,P213/100,"")</f>
        <v/>
      </c>
      <c r="AF213" s="17" t="str">
        <f>IF(Q213&gt;0,Q213/100,"")</f>
        <v/>
      </c>
      <c r="AG213" s="17" t="str">
        <f>IF(R213&gt;0,R213/100,"")</f>
        <v/>
      </c>
      <c r="AH213" s="17" t="str">
        <f>IF(S213&gt;0,S213/100,"")</f>
        <v/>
      </c>
      <c r="AI213" s="17" t="str">
        <f>IF(T213&gt;0,T213/100,"")</f>
        <v/>
      </c>
      <c r="AJ213" s="17" t="str">
        <f>IF(U213&gt;0,U213/100,"")</f>
        <v/>
      </c>
      <c r="AK213" s="17" t="str">
        <f>IF(H213&gt;0,CONCATENATE(IF(W213&lt;=12,W213,W213-12),IF(OR(W213&lt;12,W213=24),"am","pm"),"-",IF(X213&lt;=12,X213,X213-12),IF(OR(X213&lt;12,X213=24),"am","pm")),"")</f>
        <v/>
      </c>
      <c r="AL213" s="17" t="str">
        <f>IF(J213&gt;0,CONCATENATE(IF(Y213&lt;=12,Y213,Y213-12),IF(OR(Y213&lt;12,Y213=24),"am","pm"),"-",IF(Z213&lt;=12,Z213,Z213-12),IF(OR(Z213&lt;12,Z213=24),"am","pm")),"")</f>
        <v/>
      </c>
      <c r="AM213" s="17" t="str">
        <f>IF(L213&gt;0,CONCATENATE(IF(AA213&lt;=12,AA213,AA213-12),IF(OR(AA213&lt;12,AA213=24),"am","pm"),"-",IF(AB213&lt;=12,AB213,AB213-12),IF(OR(AB213&lt;12,AB213=24),"am","pm")),"")</f>
        <v/>
      </c>
      <c r="AN213" s="17" t="str">
        <f>IF(N213&gt;0,CONCATENATE(IF(AC213&lt;=12,AC213,AC213-12),IF(OR(AC213&lt;12,AC213=24),"am","pm"),"-",IF(AD213&lt;=12,AD213,AD213-12),IF(OR(AD213&lt;12,AD213=24),"am","pm")),"")</f>
        <v/>
      </c>
      <c r="AO213" s="17" t="str">
        <f>IF(P213&gt;0,CONCATENATE(IF(AE213&lt;=12,AE213,AE213-12),IF(OR(AE213&lt;12,AE213=24),"am","pm"),"-",IF(AF213&lt;=12,AF213,AF213-12),IF(OR(AF213&lt;12,AF213=24),"am","pm")),"")</f>
        <v/>
      </c>
      <c r="AP213" s="17" t="str">
        <f>IF(R213&gt;0,CONCATENATE(IF(AG213&lt;=12,AG213,AG213-12),IF(OR(AG213&lt;12,AG213=24),"am","pm"),"-",IF(AH213&lt;=12,AH213,AH213-12),IF(OR(AH213&lt;12,AH213=24),"am","pm")),"")</f>
        <v/>
      </c>
      <c r="AQ213" s="17" t="str">
        <f>IF(T213&gt;0,CONCATENATE(IF(AI213&lt;=12,AI213,AI213-12),IF(OR(AI213&lt;12,AI213=24),"am","pm"),"-",IF(AJ213&lt;=12,AJ213,AJ213-12),IF(OR(AJ213&lt;12,AJ213=24),"am","pm")),"")</f>
        <v/>
      </c>
      <c r="AR213" s="17" t="s">
        <v>1063</v>
      </c>
      <c r="AV213" s="4" t="s">
        <v>30</v>
      </c>
      <c r="AW213" s="4" t="s">
        <v>30</v>
      </c>
      <c r="AX213" s="16" t="str">
        <f>CONCATENATE("{
    'name': """,B213,""",
    'area': ","""",C213,""",",
"'hours': {
      'sunday-start':","""",H213,"""",", 'sunday-end':","""",I213,"""",", 'monday-start':","""",J213,"""",", 'monday-end':","""",K213,"""",", 'tuesday-start':","""",L213,"""",", 'tuesday-end':","""",M213,""", 'wednesday-start':","""",N213,""", 'wednesday-end':","""",O213,""", 'thursday-start':","""",P213,""", 'thursday-end':","""",Q213,""", 'friday-start':","""",R213,""", 'friday-end':","""",S213,""", 'saturday-start':","""",T213,""", 'saturday-end':","""",U213,"""","},","  'description': ","""",V213,"""",", 'link':","""",AR213,"""",", 'pricing':","""",E213,"""",",   'phone-number': ","""",F213,"""",", 'address': ","""",G213,"""",", 'other-amenities': [","'",AS213,"','",AT213,"','",AU213,"'","]",", 'has-drink':",AV213,", 'has-food':",AW213,"},")</f>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13" s="17" t="str">
        <f>IF(AS213&gt;0,"&lt;img src=@img/outdoor.png@&gt;","")</f>
        <v/>
      </c>
      <c r="AZ213" s="17" t="str">
        <f>IF(AT213&gt;0,"&lt;img src=@img/pets.png@&gt;","")</f>
        <v/>
      </c>
      <c r="BA213" s="17" t="str">
        <f>IF(AU213="hard","&lt;img src=@img/hard.png@&gt;",IF(AU213="medium","&lt;img src=@img/medium.png@&gt;",IF(AU213="easy","&lt;img src=@img/easy.png@&gt;","")))</f>
        <v/>
      </c>
      <c r="BB213" s="17" t="str">
        <f>IF(AV213="true","&lt;img src=@img/drinkicon.png@&gt;","")</f>
        <v/>
      </c>
      <c r="BC213" s="17" t="str">
        <f>IF(AW213="true","&lt;img src=@img/foodicon.png@&gt;","")</f>
        <v/>
      </c>
      <c r="BD213" s="17" t="str">
        <f>CONCATENATE(AY213,AZ213,BA213,BB213,BC213,BK213)</f>
        <v/>
      </c>
      <c r="BE213" s="17" t="str">
        <f>CONCATENATE(IF(AS213&gt;0,"outdoor ",""),IF(AT213&gt;0,"pet ",""),IF(AV213="true","drink ",""),IF(AW213="true","food ",""),AU213," ",E213," ",C213,IF(BJ213=TRUE," kid",""))</f>
        <v xml:space="preserve"> med dtc</v>
      </c>
      <c r="BF213" s="17" t="str">
        <f>IF(C213="highlands","Highlands",IF(C213="Washington","Washington Park",IF(C213="Downtown","Downtown",IF(C213="city","City Park",IF(C213="Uptown","Uptown",IF(C213="capital","Capital Hill",IF(C213="Ballpark","Ballpark",IF(C213="LoDo","LoDo",IF(C213="ranch","Highlands Ranch",IF(C213="five","Five Points",IF(C213="stapleton","Stapleton",IF(C213="Cherry","Cherry Creek",IF(C213="dtc","DTC",IF(C213="Baker","Baker",IF(C213="Lakewood","Lakewood",IF(C213="Westminster","Westminster",IF(C213="lowery","Lowery",IF(C213="meadows","Park Meadows",IF(C213="larimer","Larimer Square",IF(C213="RiNo","RiNo",IF(C213="aurora","Aurora","")))))))))))))))))))))</f>
        <v>DTC</v>
      </c>
      <c r="BG213" s="17">
        <v>39.617455999999997</v>
      </c>
      <c r="BH213" s="17">
        <v>-104.900052</v>
      </c>
      <c r="BI213" s="17" t="str">
        <f>CONCATENATE("[",BG213,",",BH213,"],")</f>
        <v>[39.617456,-104.900052],</v>
      </c>
      <c r="BK213" s="17" t="str">
        <f>IF(BJ213&gt;0,"&lt;img src=@img/kidicon.png@&gt;","")</f>
        <v/>
      </c>
    </row>
    <row r="214" spans="2:64" ht="18.75" customHeight="1">
      <c r="B214" t="s">
        <v>1164</v>
      </c>
      <c r="C214" t="s">
        <v>863</v>
      </c>
      <c r="E214" s="17" t="s">
        <v>1106</v>
      </c>
      <c r="G214" s="17" t="s">
        <v>1174</v>
      </c>
      <c r="W214" s="17" t="str">
        <f>IF(H214&gt;0,H214/100,"")</f>
        <v/>
      </c>
      <c r="X214" s="17" t="str">
        <f>IF(I214&gt;0,I214/100,"")</f>
        <v/>
      </c>
      <c r="Y214" s="17" t="str">
        <f>IF(J214&gt;0,J214/100,"")</f>
        <v/>
      </c>
      <c r="Z214" s="17" t="str">
        <f>IF(K214&gt;0,K214/100,"")</f>
        <v/>
      </c>
      <c r="AA214" s="17" t="str">
        <f>IF(L214&gt;0,L214/100,"")</f>
        <v/>
      </c>
      <c r="AB214" s="17" t="str">
        <f>IF(M214&gt;0,M214/100,"")</f>
        <v/>
      </c>
      <c r="AC214" s="17" t="str">
        <f>IF(N214&gt;0,N214/100,"")</f>
        <v/>
      </c>
      <c r="AD214" s="17" t="str">
        <f>IF(O214&gt;0,O214/100,"")</f>
        <v/>
      </c>
      <c r="AE214" s="17" t="str">
        <f>IF(P214&gt;0,P214/100,"")</f>
        <v/>
      </c>
      <c r="AF214" s="17" t="str">
        <f>IF(Q214&gt;0,Q214/100,"")</f>
        <v/>
      </c>
      <c r="AG214" s="17" t="str">
        <f>IF(R214&gt;0,R214/100,"")</f>
        <v/>
      </c>
      <c r="AH214" s="17" t="str">
        <f>IF(S214&gt;0,S214/100,"")</f>
        <v/>
      </c>
      <c r="AI214" s="17" t="str">
        <f>IF(T214&gt;0,T214/100,"")</f>
        <v/>
      </c>
      <c r="AJ214" s="17" t="str">
        <f>IF(U214&gt;0,U214/100,"")</f>
        <v/>
      </c>
      <c r="AK214" s="17" t="str">
        <f>IF(H214&gt;0,CONCATENATE(IF(W214&lt;=12,W214,W214-12),IF(OR(W214&lt;12,W214=24),"am","pm"),"-",IF(X214&lt;=12,X214,X214-12),IF(OR(X214&lt;12,X214=24),"am","pm")),"")</f>
        <v/>
      </c>
      <c r="AL214" s="17" t="str">
        <f>IF(J214&gt;0,CONCATENATE(IF(Y214&lt;=12,Y214,Y214-12),IF(OR(Y214&lt;12,Y214=24),"am","pm"),"-",IF(Z214&lt;=12,Z214,Z214-12),IF(OR(Z214&lt;12,Z214=24),"am","pm")),"")</f>
        <v/>
      </c>
      <c r="AM214" s="17" t="str">
        <f>IF(L214&gt;0,CONCATENATE(IF(AA214&lt;=12,AA214,AA214-12),IF(OR(AA214&lt;12,AA214=24),"am","pm"),"-",IF(AB214&lt;=12,AB214,AB214-12),IF(OR(AB214&lt;12,AB214=24),"am","pm")),"")</f>
        <v/>
      </c>
      <c r="AN214" s="17" t="str">
        <f>IF(N214&gt;0,CONCATENATE(IF(AC214&lt;=12,AC214,AC214-12),IF(OR(AC214&lt;12,AC214=24),"am","pm"),"-",IF(AD214&lt;=12,AD214,AD214-12),IF(OR(AD214&lt;12,AD214=24),"am","pm")),"")</f>
        <v/>
      </c>
      <c r="AO214" s="17" t="str">
        <f>IF(P214&gt;0,CONCATENATE(IF(AE214&lt;=12,AE214,AE214-12),IF(OR(AE214&lt;12,AE214=24),"am","pm"),"-",IF(AF214&lt;=12,AF214,AF214-12),IF(OR(AF214&lt;12,AF214=24),"am","pm")),"")</f>
        <v/>
      </c>
      <c r="AP214" s="17" t="str">
        <f>IF(R214&gt;0,CONCATENATE(IF(AG214&lt;=12,AG214,AG214-12),IF(OR(AG214&lt;12,AG214=24),"am","pm"),"-",IF(AH214&lt;=12,AH214,AH214-12),IF(OR(AH214&lt;12,AH214=24),"am","pm")),"")</f>
        <v/>
      </c>
      <c r="AQ214" s="17" t="str">
        <f>IF(T214&gt;0,CONCATENATE(IF(AI214&lt;=12,AI214,AI214-12),IF(OR(AI214&lt;12,AI214=24),"am","pm"),"-",IF(AJ214&lt;=12,AJ214,AJ214-12),IF(OR(AJ214&lt;12,AJ214=24),"am","pm")),"")</f>
        <v/>
      </c>
      <c r="AR214" t="s">
        <v>1170</v>
      </c>
      <c r="AV214" s="4" t="s">
        <v>30</v>
      </c>
      <c r="AW214" s="4" t="s">
        <v>30</v>
      </c>
      <c r="AX214" s="16" t="str">
        <f>CONCATENATE("{
    'name': """,B214,""",
    'area': ","""",C214,""",",
"'hours': {
      'sunday-start':","""",H214,"""",", 'sunday-end':","""",I214,"""",", 'monday-start':","""",J214,"""",", 'monday-end':","""",K214,"""",", 'tuesday-start':","""",L214,"""",", 'tuesday-end':","""",M214,""", 'wednesday-start':","""",N214,""", 'wednesday-end':","""",O214,""", 'thursday-start':","""",P214,""", 'thursday-end':","""",Q214,""", 'friday-start':","""",R214,""", 'friday-end':","""",S214,""", 'saturday-start':","""",T214,""", 'saturday-end':","""",U214,"""","},","  'description': ","""",V214,"""",", 'link':","""",AR214,"""",", 'pricing':","""",E214,"""",",   'phone-number': ","""",F214,"""",", 'address': ","""",G214,"""",", 'other-amenities': [","'",AS214,"','",AT214,"','",AU214,"'","]",", 'has-drink':",AV214,", 'has-food':",AW214,"},")</f>
        <v>{
    'name': "Seven Grand",
    'area': "five",'hours': {
      'sunday-start':"", 'sunday-end':"", 'monday-start':"", 'monday-end':"", 'tuesday-start':"", 'tuesday-end':"", 'wednesday-start':"", 'wednesday-end':"", 'thursday-start':"", 'thursday-end':"", 'friday-start':"", 'friday-end':"", 'saturday-start':"", 'saturday-end':""},  'description': "", 'link':"http://sevengrandbars.com/denver/", 'pricing':"high",   'phone-number': "", 'address': "1855 Blake StreetDenver CO", 'other-amenities': ['','',''], 'has-drink':false, 'has-food':false},</v>
      </c>
      <c r="AY214" s="17" t="str">
        <f>IF(AS214&gt;0,"&lt;img src=@img/outdoor.png@&gt;","")</f>
        <v/>
      </c>
      <c r="AZ214" s="17" t="str">
        <f>IF(AT214&gt;0,"&lt;img src=@img/pets.png@&gt;","")</f>
        <v/>
      </c>
      <c r="BA214" s="17" t="str">
        <f>IF(AU214="hard","&lt;img src=@img/hard.png@&gt;",IF(AU214="medium","&lt;img src=@img/medium.png@&gt;",IF(AU214="easy","&lt;img src=@img/easy.png@&gt;","")))</f>
        <v/>
      </c>
      <c r="BB214" s="17" t="str">
        <f>IF(AV214="true","&lt;img src=@img/drinkicon.png@&gt;","")</f>
        <v/>
      </c>
      <c r="BC214" s="17" t="str">
        <f>IF(AW214="true","&lt;img src=@img/foodicon.png@&gt;","")</f>
        <v/>
      </c>
      <c r="BD214" s="17" t="str">
        <f>CONCATENATE(AY214,AZ214,BA214,BB214,BC214,BK214)</f>
        <v/>
      </c>
      <c r="BE214" s="17" t="str">
        <f>CONCATENATE(IF(AS214&gt;0,"outdoor ",""),IF(AT214&gt;0,"pet ",""),IF(AV214="true","drink ",""),IF(AW214="true","food ",""),AU214," ",E214," ",C214,IF(BJ214=TRUE," kid",""))</f>
        <v xml:space="preserve"> high five</v>
      </c>
      <c r="BF214" s="17" t="str">
        <f>IF(C214="highlands","Highlands",IF(C214="Washington","Washington Park",IF(C214="Downtown","Downtown",IF(C214="city","City Park",IF(C214="Uptown","Uptown",IF(C214="capital","Capital Hill",IF(C214="Ballpark","Ballpark",IF(C214="LoDo","LoDo",IF(C214="ranch","Highlands Ranch",IF(C214="five","Five Points",IF(C214="stapleton","Stapleton",IF(C214="Cherry","Cherry Creek",IF(C214="dtc","DTC",IF(C214="Baker","Baker",IF(C214="Lakewood","Lakewood",IF(C214="Westminster","Westminster",IF(C214="lowery","Lowery",IF(C214="meadows","Park Meadows",IF(C214="larimer","Larimer Square",IF(C214="RiNo","RiNo",IF(C214="aurora","Aurora","")))))))))))))))))))))</f>
        <v>Five Points</v>
      </c>
      <c r="BG214" s="17">
        <v>39.753306000000002</v>
      </c>
      <c r="BH214" s="17">
        <v>-104.996116</v>
      </c>
      <c r="BI214" s="17" t="str">
        <f>CONCATENATE("[",BG214,",",BH214,"],")</f>
        <v>[39.753306,-104.996116],</v>
      </c>
      <c r="BJ214" s="17"/>
      <c r="BK214" s="17"/>
      <c r="BL214" s="17"/>
    </row>
    <row r="215" spans="2:64" ht="18.75" customHeight="1">
      <c r="B215" t="s">
        <v>218</v>
      </c>
      <c r="C215" t="s">
        <v>860</v>
      </c>
      <c r="E215" s="17" t="s">
        <v>1106</v>
      </c>
      <c r="G215" s="17" t="s">
        <v>625</v>
      </c>
      <c r="J215" t="s">
        <v>445</v>
      </c>
      <c r="K215" t="s">
        <v>447</v>
      </c>
      <c r="L215" t="s">
        <v>445</v>
      </c>
      <c r="M215" t="s">
        <v>447</v>
      </c>
      <c r="N215" t="s">
        <v>445</v>
      </c>
      <c r="O215" t="s">
        <v>447</v>
      </c>
      <c r="P215" t="s">
        <v>445</v>
      </c>
      <c r="Q215" t="s">
        <v>447</v>
      </c>
      <c r="R215" t="s">
        <v>445</v>
      </c>
      <c r="S215" t="s">
        <v>447</v>
      </c>
      <c r="V215" s="8" t="s">
        <v>412</v>
      </c>
      <c r="W215" s="17" t="str">
        <f>IF(H215&gt;0,H215/100,"")</f>
        <v/>
      </c>
      <c r="X215" s="17" t="str">
        <f>IF(I215&gt;0,I215/100,"")</f>
        <v/>
      </c>
      <c r="Y215" s="17">
        <f>IF(J215&gt;0,J215/100,"")</f>
        <v>15</v>
      </c>
      <c r="Z215" s="17">
        <f>IF(K215&gt;0,K215/100,"")</f>
        <v>18</v>
      </c>
      <c r="AA215" s="17">
        <f>IF(L215&gt;0,L215/100,"")</f>
        <v>15</v>
      </c>
      <c r="AB215" s="17">
        <f>IF(M215&gt;0,M215/100,"")</f>
        <v>18</v>
      </c>
      <c r="AC215" s="17">
        <f>IF(N215&gt;0,N215/100,"")</f>
        <v>15</v>
      </c>
      <c r="AD215" s="17">
        <f>IF(O215&gt;0,O215/100,"")</f>
        <v>18</v>
      </c>
      <c r="AE215" s="17">
        <f>IF(P215&gt;0,P215/100,"")</f>
        <v>15</v>
      </c>
      <c r="AF215" s="17">
        <f>IF(Q215&gt;0,Q215/100,"")</f>
        <v>18</v>
      </c>
      <c r="AG215" s="17">
        <f>IF(R215&gt;0,R215/100,"")</f>
        <v>15</v>
      </c>
      <c r="AH215" s="17">
        <f>IF(S215&gt;0,S215/100,"")</f>
        <v>18</v>
      </c>
      <c r="AI215" s="17" t="str">
        <f>IF(T215&gt;0,T215/100,"")</f>
        <v/>
      </c>
      <c r="AJ215" s="17" t="str">
        <f>IF(U215&gt;0,U215/100,"")</f>
        <v/>
      </c>
      <c r="AK215" s="17" t="str">
        <f>IF(H215&gt;0,CONCATENATE(IF(W215&lt;=12,W215,W215-12),IF(OR(W215&lt;12,W215=24),"am","pm"),"-",IF(X215&lt;=12,X215,X215-12),IF(OR(X215&lt;12,X215=24),"am","pm")),"")</f>
        <v/>
      </c>
      <c r="AL215" s="17" t="str">
        <f>IF(J215&gt;0,CONCATENATE(IF(Y215&lt;=12,Y215,Y215-12),IF(OR(Y215&lt;12,Y215=24),"am","pm"),"-",IF(Z215&lt;=12,Z215,Z215-12),IF(OR(Z215&lt;12,Z215=24),"am","pm")),"")</f>
        <v>3pm-6pm</v>
      </c>
      <c r="AM215" s="17" t="str">
        <f>IF(L215&gt;0,CONCATENATE(IF(AA215&lt;=12,AA215,AA215-12),IF(OR(AA215&lt;12,AA215=24),"am","pm"),"-",IF(AB215&lt;=12,AB215,AB215-12),IF(OR(AB215&lt;12,AB215=24),"am","pm")),"")</f>
        <v>3pm-6pm</v>
      </c>
      <c r="AN215" s="17" t="str">
        <f>IF(N215&gt;0,CONCATENATE(IF(AC215&lt;=12,AC215,AC215-12),IF(OR(AC215&lt;12,AC215=24),"am","pm"),"-",IF(AD215&lt;=12,AD215,AD215-12),IF(OR(AD215&lt;12,AD215=24),"am","pm")),"")</f>
        <v>3pm-6pm</v>
      </c>
      <c r="AO215" s="17" t="str">
        <f>IF(P215&gt;0,CONCATENATE(IF(AE215&lt;=12,AE215,AE215-12),IF(OR(AE215&lt;12,AE215=24),"am","pm"),"-",IF(AF215&lt;=12,AF215,AF215-12),IF(OR(AF215&lt;12,AF215=24),"am","pm")),"")</f>
        <v>3pm-6pm</v>
      </c>
      <c r="AP215" s="17" t="str">
        <f>IF(R215&gt;0,CONCATENATE(IF(AG215&lt;=12,AG215,AG215-12),IF(OR(AG215&lt;12,AG215=24),"am","pm"),"-",IF(AH215&lt;=12,AH215,AH215-12),IF(OR(AH215&lt;12,AH215=24),"am","pm")),"")</f>
        <v>3pm-6pm</v>
      </c>
      <c r="AQ215" s="17" t="str">
        <f>IF(T215&gt;0,CONCATENATE(IF(AI215&lt;=12,AI215,AI215-12),IF(OR(AI215&lt;12,AI215=24),"am","pm"),"-",IF(AJ215&lt;=12,AJ215,AJ215-12),IF(OR(AJ215&lt;12,AJ215=24),"am","pm")),"")</f>
        <v/>
      </c>
      <c r="AR215" t="s">
        <v>811</v>
      </c>
      <c r="AS215" t="s">
        <v>442</v>
      </c>
      <c r="AV215" s="17" t="s">
        <v>29</v>
      </c>
      <c r="AW215" s="17" t="s">
        <v>29</v>
      </c>
      <c r="AX215" s="16" t="str">
        <f>CONCATENATE("{
    'name': """,B215,""",
    'area': ","""",C215,""",",
"'hours': {
      'sunday-start':","""",H215,"""",", 'sunday-end':","""",I215,"""",", 'monday-start':","""",J215,"""",", 'monday-end':","""",K215,"""",", 'tuesday-start':","""",L215,"""",", 'tuesday-end':","""",M215,""", 'wednesday-start':","""",N215,""", 'wednesday-end':","""",O215,""", 'thursday-start':","""",P215,""", 'thursday-end':","""",Q215,""", 'friday-start':","""",R215,""", 'friday-end':","""",S215,""", 'saturday-start':","""",T215,""", 'saturday-end':","""",U215,"""","},","  'description': ","""",V215,"""",", 'link':","""",AR215,"""",", 'pricing':","""",E215,"""",",   'phone-number': ","""",F215,"""",", 'address': ","""",G215,"""",", 'other-amenities': [","'",AS215,"','",AT215,"','",AU215,"'","]",", 'has-drink':",AV215,", 'has-food':",AW215,"},")</f>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15" s="17" t="str">
        <f>IF(AS215&gt;0,"&lt;img src=@img/outdoor.png@&gt;","")</f>
        <v>&lt;img src=@img/outdoor.png@&gt;</v>
      </c>
      <c r="AZ215" s="17" t="str">
        <f>IF(AT215&gt;0,"&lt;img src=@img/pets.png@&gt;","")</f>
        <v/>
      </c>
      <c r="BA215" s="17" t="str">
        <f>IF(AU215="hard","&lt;img src=@img/hard.png@&gt;",IF(AU215="medium","&lt;img src=@img/medium.png@&gt;",IF(AU215="easy","&lt;img src=@img/easy.png@&gt;","")))</f>
        <v/>
      </c>
      <c r="BB215" s="17" t="str">
        <f>IF(AV215="true","&lt;img src=@img/drinkicon.png@&gt;","")</f>
        <v>&lt;img src=@img/drinkicon.png@&gt;</v>
      </c>
      <c r="BC215" s="17" t="str">
        <f>IF(AW215="true","&lt;img src=@img/foodicon.png@&gt;","")</f>
        <v>&lt;img src=@img/foodicon.png@&gt;</v>
      </c>
      <c r="BD215" s="17" t="str">
        <f>CONCATENATE(AY215,AZ215,BA215,BB215,BC215,BK215)</f>
        <v>&lt;img src=@img/outdoor.png@&gt;&lt;img src=@img/drinkicon.png@&gt;&lt;img src=@img/foodicon.png@&gt;</v>
      </c>
      <c r="BE215" s="17" t="str">
        <f>CONCATENATE(IF(AS215&gt;0,"outdoor ",""),IF(AT215&gt;0,"pet ",""),IF(AV215="true","drink ",""),IF(AW215="true","food ",""),AU215," ",E215," ",C215,IF(BJ215=TRUE," kid",""))</f>
        <v>outdoor drink food  high dtc</v>
      </c>
      <c r="BF215" s="17" t="str">
        <f>IF(C215="highlands","Highlands",IF(C215="Washington","Washington Park",IF(C215="Downtown","Downtown",IF(C215="city","City Park",IF(C215="Uptown","Uptown",IF(C215="capital","Capital Hill",IF(C215="Ballpark","Ballpark",IF(C215="LoDo","LoDo",IF(C215="ranch","Highlands Ranch",IF(C215="five","Five Points",IF(C215="stapleton","Stapleton",IF(C215="Cherry","Cherry Creek",IF(C215="dtc","DTC",IF(C215="Baker","Baker",IF(C215="Lakewood","Lakewood",IF(C215="Westminster","Westminster",IF(C215="lowery","Lowery",IF(C215="meadows","Park Meadows",IF(C215="larimer","Larimer Square",IF(C215="RiNo","RiNo",IF(C215="aurora","Aurora","")))))))))))))))))))))</f>
        <v>DTC</v>
      </c>
      <c r="BG215" s="17">
        <v>39.625109999999999</v>
      </c>
      <c r="BH215" s="17">
        <v>-104.900154</v>
      </c>
      <c r="BI215" s="17" t="str">
        <f>CONCATENATE("[",BG215,",",BH215,"],")</f>
        <v>[39.62511,-104.900154],</v>
      </c>
      <c r="BJ215" s="17"/>
      <c r="BK215" s="17" t="str">
        <f>IF(BJ215&gt;0,"&lt;img src=@img/kidicon.png@&gt;","")</f>
        <v/>
      </c>
      <c r="BL215" s="7"/>
    </row>
    <row r="216" spans="2:64" ht="18.75" customHeight="1">
      <c r="B216" t="s">
        <v>146</v>
      </c>
      <c r="C216" t="s">
        <v>655</v>
      </c>
      <c r="E216" s="17" t="s">
        <v>1105</v>
      </c>
      <c r="G216" s="17" t="s">
        <v>553</v>
      </c>
      <c r="H216" t="s">
        <v>464</v>
      </c>
      <c r="I216" t="s">
        <v>447</v>
      </c>
      <c r="L216" t="s">
        <v>445</v>
      </c>
      <c r="M216" t="s">
        <v>447</v>
      </c>
      <c r="N216" t="s">
        <v>445</v>
      </c>
      <c r="O216" t="s">
        <v>447</v>
      </c>
      <c r="P216" t="s">
        <v>445</v>
      </c>
      <c r="Q216" t="s">
        <v>447</v>
      </c>
      <c r="R216" t="s">
        <v>445</v>
      </c>
      <c r="S216" t="s">
        <v>447</v>
      </c>
      <c r="T216" t="s">
        <v>464</v>
      </c>
      <c r="U216" t="s">
        <v>447</v>
      </c>
      <c r="V216" s="17" t="s">
        <v>362</v>
      </c>
      <c r="W216" s="17">
        <f>IF(H216&gt;0,H216/100,"")</f>
        <v>15.3</v>
      </c>
      <c r="X216" s="17">
        <f>IF(I216&gt;0,I216/100,"")</f>
        <v>18</v>
      </c>
      <c r="Y216" s="17" t="str">
        <f>IF(J216&gt;0,J216/100,"")</f>
        <v/>
      </c>
      <c r="Z216" s="17" t="str">
        <f>IF(K216&gt;0,K216/100,"")</f>
        <v/>
      </c>
      <c r="AA216" s="17">
        <f>IF(L216&gt;0,L216/100,"")</f>
        <v>15</v>
      </c>
      <c r="AB216" s="17">
        <f>IF(M216&gt;0,M216/100,"")</f>
        <v>18</v>
      </c>
      <c r="AC216" s="17">
        <f>IF(N216&gt;0,N216/100,"")</f>
        <v>15</v>
      </c>
      <c r="AD216" s="17">
        <f>IF(O216&gt;0,O216/100,"")</f>
        <v>18</v>
      </c>
      <c r="AE216" s="17">
        <f>IF(P216&gt;0,P216/100,"")</f>
        <v>15</v>
      </c>
      <c r="AF216" s="17">
        <f>IF(Q216&gt;0,Q216/100,"")</f>
        <v>18</v>
      </c>
      <c r="AG216" s="17">
        <f>IF(R216&gt;0,R216/100,"")</f>
        <v>15</v>
      </c>
      <c r="AH216" s="17">
        <f>IF(S216&gt;0,S216/100,"")</f>
        <v>18</v>
      </c>
      <c r="AI216" s="17">
        <f>IF(T216&gt;0,T216/100,"")</f>
        <v>15.3</v>
      </c>
      <c r="AJ216" s="17">
        <f>IF(U216&gt;0,U216/100,"")</f>
        <v>18</v>
      </c>
      <c r="AK216" s="17" t="str">
        <f>IF(H216&gt;0,CONCATENATE(IF(W216&lt;=12,W216,W216-12),IF(OR(W216&lt;12,W216=24),"am","pm"),"-",IF(X216&lt;=12,X216,X216-12),IF(OR(X216&lt;12,X216=24),"am","pm")),"")</f>
        <v>3.3pm-6pm</v>
      </c>
      <c r="AL216" s="17" t="str">
        <f>IF(J216&gt;0,CONCATENATE(IF(Y216&lt;=12,Y216,Y216-12),IF(OR(Y216&lt;12,Y216=24),"am","pm"),"-",IF(Z216&lt;=12,Z216,Z216-12),IF(OR(Z216&lt;12,Z216=24),"am","pm")),"")</f>
        <v/>
      </c>
      <c r="AM216" s="17" t="str">
        <f>IF(L216&gt;0,CONCATENATE(IF(AA216&lt;=12,AA216,AA216-12),IF(OR(AA216&lt;12,AA216=24),"am","pm"),"-",IF(AB216&lt;=12,AB216,AB216-12),IF(OR(AB216&lt;12,AB216=24),"am","pm")),"")</f>
        <v>3pm-6pm</v>
      </c>
      <c r="AN216" s="17" t="str">
        <f>IF(N216&gt;0,CONCATENATE(IF(AC216&lt;=12,AC216,AC216-12),IF(OR(AC216&lt;12,AC216=24),"am","pm"),"-",IF(AD216&lt;=12,AD216,AD216-12),IF(OR(AD216&lt;12,AD216=24),"am","pm")),"")</f>
        <v>3pm-6pm</v>
      </c>
      <c r="AO216" s="17" t="str">
        <f>IF(P216&gt;0,CONCATENATE(IF(AE216&lt;=12,AE216,AE216-12),IF(OR(AE216&lt;12,AE216=24),"am","pm"),"-",IF(AF216&lt;=12,AF216,AF216-12),IF(OR(AF216&lt;12,AF216=24),"am","pm")),"")</f>
        <v>3pm-6pm</v>
      </c>
      <c r="AP216" s="17" t="str">
        <f>IF(R216&gt;0,CONCATENATE(IF(AG216&lt;=12,AG216,AG216-12),IF(OR(AG216&lt;12,AG216=24),"am","pm"),"-",IF(AH216&lt;=12,AH216,AH216-12),IF(OR(AH216&lt;12,AH216=24),"am","pm")),"")</f>
        <v>3pm-6pm</v>
      </c>
      <c r="AQ216" s="17" t="str">
        <f>IF(T216&gt;0,CONCATENATE(IF(AI216&lt;=12,AI216,AI216-12),IF(OR(AI216&lt;12,AI216=24),"am","pm"),"-",IF(AJ216&lt;=12,AJ216,AJ216-12),IF(OR(AJ216&lt;12,AJ216=24),"am","pm")),"")</f>
        <v>3.3pm-6pm</v>
      </c>
      <c r="AR216" s="1" t="s">
        <v>740</v>
      </c>
      <c r="AV216" s="4" t="s">
        <v>29</v>
      </c>
      <c r="AW216" s="4" t="s">
        <v>29</v>
      </c>
      <c r="AX216" s="16" t="str">
        <f>CONCATENATE("{
    'name': """,B216,""",
    'area': ","""",C216,""",",
"'hours': {
      'sunday-start':","""",H216,"""",", 'sunday-end':","""",I216,"""",", 'monday-start':","""",J216,"""",", 'monday-end':","""",K216,"""",", 'tuesday-start':","""",L216,"""",", 'tuesday-end':","""",M216,""", 'wednesday-start':","""",N216,""", 'wednesday-end':","""",O216,""", 'thursday-start':","""",P216,""", 'thursday-end':","""",Q216,""", 'friday-start':","""",R216,""", 'friday-end':","""",S216,""", 'saturday-start':","""",T216,""", 'saturday-end':","""",U216,"""","},","  'description': ","""",V216,"""",", 'link':","""",AR216,"""",", 'pricing':","""",E216,"""",",   'phone-number': ","""",F216,"""",", 'address': ","""",G216,"""",", 'other-amenities': [","'",AS216,"','",AT216,"','",AU216,"'","]",", 'has-drink':",AV216,", 'has-food':",AW216,"},")</f>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6" s="17" t="str">
        <f>IF(AS216&gt;0,"&lt;img src=@img/outdoor.png@&gt;","")</f>
        <v/>
      </c>
      <c r="AZ216" s="17" t="str">
        <f>IF(AT216&gt;0,"&lt;img src=@img/pets.png@&gt;","")</f>
        <v/>
      </c>
      <c r="BA216" s="17" t="str">
        <f>IF(AU216="hard","&lt;img src=@img/hard.png@&gt;",IF(AU216="medium","&lt;img src=@img/medium.png@&gt;",IF(AU216="easy","&lt;img src=@img/easy.png@&gt;","")))</f>
        <v/>
      </c>
      <c r="BB216" s="17" t="str">
        <f>IF(AV216="true","&lt;img src=@img/drinkicon.png@&gt;","")</f>
        <v>&lt;img src=@img/drinkicon.png@&gt;</v>
      </c>
      <c r="BC216" s="17" t="str">
        <f>IF(AW216="true","&lt;img src=@img/foodicon.png@&gt;","")</f>
        <v>&lt;img src=@img/foodicon.png@&gt;</v>
      </c>
      <c r="BD216" s="17" t="str">
        <f>CONCATENATE(AY216,AZ216,BA216,BB216,BC216,BK216)</f>
        <v>&lt;img src=@img/drinkicon.png@&gt;&lt;img src=@img/foodicon.png@&gt;</v>
      </c>
      <c r="BE216" s="17" t="str">
        <f>CONCATENATE(IF(AS216&gt;0,"outdoor ",""),IF(AT216&gt;0,"pet ",""),IF(AV216="true","drink ",""),IF(AW216="true","food ",""),AU216," ",E216," ",C216,IF(BJ216=TRUE," kid",""))</f>
        <v>drink food  med city</v>
      </c>
      <c r="BF216" s="17" t="str">
        <f>IF(C216="highlands","Highlands",IF(C216="Washington","Washington Park",IF(C216="Downtown","Downtown",IF(C216="city","City Park",IF(C216="Uptown","Uptown",IF(C216="capital","Capital Hill",IF(C216="Ballpark","Ballpark",IF(C216="LoDo","LoDo",IF(C216="ranch","Highlands Ranch",IF(C216="five","Five Points",IF(C216="stapleton","Stapleton",IF(C216="Cherry","Cherry Creek",IF(C216="dtc","DTC",IF(C216="Baker","Baker",IF(C216="Lakewood","Lakewood",IF(C216="Westminster","Westminster",IF(C216="lowery","Lowery",IF(C216="meadows","Park Meadows",IF(C216="larimer","Larimer Square",IF(C216="RiNo","RiNo",IF(C216="aurora","Aurora","")))))))))))))))))))))</f>
        <v>City Park</v>
      </c>
      <c r="BG216" s="17">
        <v>39.735013000000002</v>
      </c>
      <c r="BH216" s="17">
        <v>-104.95613400000001</v>
      </c>
      <c r="BI216" s="17" t="str">
        <f>CONCATENATE("[",BG216,",",BH216,"],")</f>
        <v>[39.735013,-104.956134],</v>
      </c>
      <c r="BJ216" s="17"/>
      <c r="BK216" s="17" t="str">
        <f>IF(BJ216&gt;0,"&lt;img src=@img/kidicon.png@&gt;","")</f>
        <v/>
      </c>
      <c r="BL216" s="7"/>
    </row>
    <row r="217" spans="2:64" ht="18.75" customHeight="1">
      <c r="B217" t="s">
        <v>1153</v>
      </c>
      <c r="C217" t="s">
        <v>309</v>
      </c>
      <c r="E217" s="17" t="s">
        <v>1105</v>
      </c>
      <c r="G217" s="24" t="s">
        <v>1154</v>
      </c>
      <c r="V217" s="17"/>
      <c r="W217" s="17" t="str">
        <f>IF(H217&gt;0,H217/100,"")</f>
        <v/>
      </c>
      <c r="X217" s="17" t="str">
        <f>IF(I217&gt;0,I217/100,"")</f>
        <v/>
      </c>
      <c r="Y217" s="17" t="str">
        <f>IF(J217&gt;0,J217/100,"")</f>
        <v/>
      </c>
      <c r="Z217" s="17" t="str">
        <f>IF(K217&gt;0,K217/100,"")</f>
        <v/>
      </c>
      <c r="AA217" s="17" t="str">
        <f>IF(L217&gt;0,L217/100,"")</f>
        <v/>
      </c>
      <c r="AB217" s="17" t="str">
        <f>IF(M217&gt;0,M217/100,"")</f>
        <v/>
      </c>
      <c r="AC217" s="17" t="str">
        <f>IF(N217&gt;0,N217/100,"")</f>
        <v/>
      </c>
      <c r="AD217" s="17" t="str">
        <f>IF(O217&gt;0,O217/100,"")</f>
        <v/>
      </c>
      <c r="AE217" s="17" t="str">
        <f>IF(P217&gt;0,P217/100,"")</f>
        <v/>
      </c>
      <c r="AF217" s="17" t="str">
        <f>IF(Q217&gt;0,Q217/100,"")</f>
        <v/>
      </c>
      <c r="AG217" s="17" t="str">
        <f>IF(R217&gt;0,R217/100,"")</f>
        <v/>
      </c>
      <c r="AH217" s="17" t="str">
        <f>IF(S217&gt;0,S217/100,"")</f>
        <v/>
      </c>
      <c r="AI217" s="17" t="str">
        <f>IF(T217&gt;0,T217/100,"")</f>
        <v/>
      </c>
      <c r="AJ217" s="17" t="str">
        <f>IF(U217&gt;0,U217/100,"")</f>
        <v/>
      </c>
      <c r="AK217" s="17" t="str">
        <f>IF(H217&gt;0,CONCATENATE(IF(W217&lt;=12,W217,W217-12),IF(OR(W217&lt;12,W217=24),"am","pm"),"-",IF(X217&lt;=12,X217,X217-12),IF(OR(X217&lt;12,X217=24),"am","pm")),"")</f>
        <v/>
      </c>
      <c r="AL217" s="17" t="str">
        <f>IF(J217&gt;0,CONCATENATE(IF(Y217&lt;=12,Y217,Y217-12),IF(OR(Y217&lt;12,Y217=24),"am","pm"),"-",IF(Z217&lt;=12,Z217,Z217-12),IF(OR(Z217&lt;12,Z217=24),"am","pm")),"")</f>
        <v/>
      </c>
      <c r="AM217" s="17" t="str">
        <f>IF(L217&gt;0,CONCATENATE(IF(AA217&lt;=12,AA217,AA217-12),IF(OR(AA217&lt;12,AA217=24),"am","pm"),"-",IF(AB217&lt;=12,AB217,AB217-12),IF(OR(AB217&lt;12,AB217=24),"am","pm")),"")</f>
        <v/>
      </c>
      <c r="AN217" s="17" t="str">
        <f>IF(N217&gt;0,CONCATENATE(IF(AC217&lt;=12,AC217,AC217-12),IF(OR(AC217&lt;12,AC217=24),"am","pm"),"-",IF(AD217&lt;=12,AD217,AD217-12),IF(OR(AD217&lt;12,AD217=24),"am","pm")),"")</f>
        <v/>
      </c>
      <c r="AO217" s="17" t="str">
        <f>IF(P217&gt;0,CONCATENATE(IF(AE217&lt;=12,AE217,AE217-12),IF(OR(AE217&lt;12,AE217=24),"am","pm"),"-",IF(AF217&lt;=12,AF217,AF217-12),IF(OR(AF217&lt;12,AF217=24),"am","pm")),"")</f>
        <v/>
      </c>
      <c r="AP217" s="17" t="str">
        <f>IF(R217&gt;0,CONCATENATE(IF(AG217&lt;=12,AG217,AG217-12),IF(OR(AG217&lt;12,AG217=24),"am","pm"),"-",IF(AH217&lt;=12,AH217,AH217-12),IF(OR(AH217&lt;12,AH217=24),"am","pm")),"")</f>
        <v/>
      </c>
      <c r="AQ217" s="17" t="str">
        <f>IF(T217&gt;0,CONCATENATE(IF(AI217&lt;=12,AI217,AI217-12),IF(OR(AI217&lt;12,AI217=24),"am","pm"),"-",IF(AJ217&lt;=12,AJ217,AJ217-12),IF(OR(AJ217&lt;12,AJ217=24),"am","pm")),"")</f>
        <v/>
      </c>
      <c r="AR217" s="1" t="s">
        <v>1155</v>
      </c>
      <c r="AV217" s="4" t="s">
        <v>30</v>
      </c>
      <c r="AW217" s="4" t="s">
        <v>30</v>
      </c>
      <c r="AX217" s="16" t="str">
        <f>CONCATENATE("{
    'name': """,B217,""",
    'area': ","""",C217,""",",
"'hours': {
      'sunday-start':","""",H217,"""",", 'sunday-end':","""",I217,"""",", 'monday-start':","""",J217,"""",", 'monday-end':","""",K217,"""",", 'tuesday-start':","""",L217,"""",", 'tuesday-end':","""",M217,""", 'wednesday-start':","""",N217,""", 'wednesday-end':","""",O217,""", 'thursday-start':","""",P217,""", 'thursday-end':","""",Q217,""", 'friday-start':","""",R217,""", 'friday-end':","""",S217,""", 'saturday-start':","""",T217,""", 'saturday-end':","""",U217,"""","},","  'description': ","""",V217,"""",", 'link':","""",AR217,"""",", 'pricing':","""",E217,"""",",   'phone-number': ","""",F217,"""",", 'address': ","""",G217,"""",", 'other-amenities': [","'",AS217,"','",AT217,"','",AU217,"'","]",", 'has-drink':",AV217,", 'has-food':",AW217,"},")</f>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17" s="17" t="str">
        <f>IF(AS217&gt;0,"&lt;img src=@img/outdoor.png@&gt;","")</f>
        <v/>
      </c>
      <c r="AZ217" s="17" t="str">
        <f>IF(AT217&gt;0,"&lt;img src=@img/pets.png@&gt;","")</f>
        <v/>
      </c>
      <c r="BA217" s="17" t="str">
        <f>IF(AU217="hard","&lt;img src=@img/hard.png@&gt;",IF(AU217="medium","&lt;img src=@img/medium.png@&gt;",IF(AU217="easy","&lt;img src=@img/easy.png@&gt;","")))</f>
        <v/>
      </c>
      <c r="BB217" s="17" t="str">
        <f>IF(AV217="true","&lt;img src=@img/drinkicon.png@&gt;","")</f>
        <v/>
      </c>
      <c r="BC217" s="17" t="str">
        <f>IF(AW217="true","&lt;img src=@img/foodicon.png@&gt;","")</f>
        <v/>
      </c>
      <c r="BD217" s="17" t="str">
        <f>CONCATENATE(AY217,AZ217,BA217,BB217,BC217,BK217)</f>
        <v/>
      </c>
      <c r="BE217" s="17" t="str">
        <f>CONCATENATE(IF(AS217&gt;0,"outdoor ",""),IF(AT217&gt;0,"pet ",""),IF(AV217="true","drink ",""),IF(AW217="true","food ",""),AU217," ",E217," ",C217,IF(BJ217=TRUE," kid",""))</f>
        <v xml:space="preserve"> med Downtown</v>
      </c>
      <c r="BF217" s="17" t="str">
        <f>IF(C217="highlands","Highlands",IF(C217="Washington","Washington Park",IF(C217="Downtown","Downtown",IF(C217="city","City Park",IF(C217="Uptown","Uptown",IF(C217="capital","Capital Hill",IF(C217="Ballpark","Ballpark",IF(C217="LoDo","LoDo",IF(C217="ranch","Highlands Ranch",IF(C217="five","Five Points",IF(C217="stapleton","Stapleton",IF(C217="Cherry","Cherry Creek",IF(C217="dtc","DTC",IF(C217="Baker","Baker",IF(C217="Lakewood","Lakewood",IF(C217="Westminster","Westminster",IF(C217="lowery","Lowery",IF(C217="meadows","Park Meadows",IF(C217="larimer","Larimer Square",IF(C217="RiNo","RiNo",IF(C217="aurora","Aurora","")))))))))))))))))))))</f>
        <v>Downtown</v>
      </c>
      <c r="BG217" s="17">
        <v>39.744109999999999</v>
      </c>
      <c r="BH217" s="17">
        <v>-104.9876</v>
      </c>
      <c r="BI217" s="17" t="str">
        <f>CONCATENATE("[",BG217,",",BH217,"],")</f>
        <v>[39.74411,-104.9876],</v>
      </c>
      <c r="BJ217" s="17"/>
      <c r="BK217" s="17"/>
      <c r="BL217" s="7"/>
    </row>
    <row r="218" spans="2:64" ht="18.75" customHeight="1">
      <c r="B218" t="s">
        <v>931</v>
      </c>
      <c r="C218" t="s">
        <v>863</v>
      </c>
      <c r="E218" s="17" t="s">
        <v>1105</v>
      </c>
      <c r="G218" s="16" t="s">
        <v>932</v>
      </c>
      <c r="H218">
        <v>1000</v>
      </c>
      <c r="I218">
        <v>2400</v>
      </c>
      <c r="J218">
        <v>1600</v>
      </c>
      <c r="K218">
        <v>1900</v>
      </c>
      <c r="L218">
        <v>1600</v>
      </c>
      <c r="M218">
        <v>1900</v>
      </c>
      <c r="N218">
        <v>1600</v>
      </c>
      <c r="O218">
        <v>1900</v>
      </c>
      <c r="P218">
        <v>1600</v>
      </c>
      <c r="Q218">
        <v>1900</v>
      </c>
      <c r="R218">
        <v>1600</v>
      </c>
      <c r="S218">
        <v>1900</v>
      </c>
      <c r="T218">
        <v>1600</v>
      </c>
      <c r="U218">
        <v>1900</v>
      </c>
      <c r="V218" s="8" t="s">
        <v>1044</v>
      </c>
      <c r="W218" s="17">
        <f>IF(H218&gt;0,H218/100,"")</f>
        <v>10</v>
      </c>
      <c r="X218" s="17">
        <f>IF(I218&gt;0,I218/100,"")</f>
        <v>24</v>
      </c>
      <c r="Y218" s="17">
        <f>IF(J218&gt;0,J218/100,"")</f>
        <v>16</v>
      </c>
      <c r="Z218" s="17">
        <f>IF(K218&gt;0,K218/100,"")</f>
        <v>19</v>
      </c>
      <c r="AA218" s="17">
        <f>IF(L218&gt;0,L218/100,"")</f>
        <v>16</v>
      </c>
      <c r="AB218" s="17">
        <f>IF(M218&gt;0,M218/100,"")</f>
        <v>19</v>
      </c>
      <c r="AC218" s="17">
        <f>IF(N218&gt;0,N218/100,"")</f>
        <v>16</v>
      </c>
      <c r="AD218" s="17">
        <f>IF(O218&gt;0,O218/100,"")</f>
        <v>19</v>
      </c>
      <c r="AE218" s="17">
        <f>IF(P218&gt;0,P218/100,"")</f>
        <v>16</v>
      </c>
      <c r="AF218" s="17">
        <f>IF(Q218&gt;0,Q218/100,"")</f>
        <v>19</v>
      </c>
      <c r="AG218" s="17">
        <f>IF(R218&gt;0,R218/100,"")</f>
        <v>16</v>
      </c>
      <c r="AH218" s="17">
        <f>IF(S218&gt;0,S218/100,"")</f>
        <v>19</v>
      </c>
      <c r="AI218" s="17">
        <f>IF(T218&gt;0,T218/100,"")</f>
        <v>16</v>
      </c>
      <c r="AJ218" s="17">
        <f>IF(U218&gt;0,U218/100,"")</f>
        <v>19</v>
      </c>
      <c r="AK218" s="17" t="str">
        <f>IF(H218&gt;0,CONCATENATE(IF(W218&lt;=12,W218,W218-12),IF(OR(W218&lt;12,W218=24),"am","pm"),"-",IF(X218&lt;=12,X218,X218-12),IF(OR(X218&lt;12,X218=24),"am","pm")),"")</f>
        <v>10am-12am</v>
      </c>
      <c r="AL218" s="17" t="str">
        <f>IF(J218&gt;0,CONCATENATE(IF(Y218&lt;=12,Y218,Y218-12),IF(OR(Y218&lt;12,Y218=24),"am","pm"),"-",IF(Z218&lt;=12,Z218,Z218-12),IF(OR(Z218&lt;12,Z218=24),"am","pm")),"")</f>
        <v>4pm-7pm</v>
      </c>
      <c r="AM218" s="17" t="str">
        <f>IF(L218&gt;0,CONCATENATE(IF(AA218&lt;=12,AA218,AA218-12),IF(OR(AA218&lt;12,AA218=24),"am","pm"),"-",IF(AB218&lt;=12,AB218,AB218-12),IF(OR(AB218&lt;12,AB218=24),"am","pm")),"")</f>
        <v>4pm-7pm</v>
      </c>
      <c r="AN218" s="17" t="str">
        <f>IF(N218&gt;0,CONCATENATE(IF(AC218&lt;=12,AC218,AC218-12),IF(OR(AC218&lt;12,AC218=24),"am","pm"),"-",IF(AD218&lt;=12,AD218,AD218-12),IF(OR(AD218&lt;12,AD218=24),"am","pm")),"")</f>
        <v>4pm-7pm</v>
      </c>
      <c r="AO218" s="17" t="str">
        <f>IF(P218&gt;0,CONCATENATE(IF(AE218&lt;=12,AE218,AE218-12),IF(OR(AE218&lt;12,AE218=24),"am","pm"),"-",IF(AF218&lt;=12,AF218,AF218-12),IF(OR(AF218&lt;12,AF218=24),"am","pm")),"")</f>
        <v>4pm-7pm</v>
      </c>
      <c r="AP218" s="17" t="str">
        <f>IF(R218&gt;0,CONCATENATE(IF(AG218&lt;=12,AG218,AG218-12),IF(OR(AG218&lt;12,AG218=24),"am","pm"),"-",IF(AH218&lt;=12,AH218,AH218-12),IF(OR(AH218&lt;12,AH218=24),"am","pm")),"")</f>
        <v>4pm-7pm</v>
      </c>
      <c r="AQ218" s="17" t="str">
        <f>IF(T218&gt;0,CONCATENATE(IF(AI218&lt;=12,AI218,AI218-12),IF(OR(AI218&lt;12,AI218=24),"am","pm"),"-",IF(AJ218&lt;=12,AJ218,AJ218-12),IF(OR(AJ218&lt;12,AJ218=24),"am","pm")),"")</f>
        <v>4pm-7pm</v>
      </c>
      <c r="AR218" t="s">
        <v>1043</v>
      </c>
      <c r="AV218" s="4" t="s">
        <v>29</v>
      </c>
      <c r="AW218" s="4" t="s">
        <v>29</v>
      </c>
      <c r="AX218" s="16" t="str">
        <f>CONCATENATE("{
    'name': """,B218,""",
    'area': ","""",C218,""",",
"'hours': {
      'sunday-start':","""",H218,"""",", 'sunday-end':","""",I218,"""",", 'monday-start':","""",J218,"""",", 'monday-end':","""",K218,"""",", 'tuesday-start':","""",L218,"""",", 'tuesday-end':","""",M218,""", 'wednesday-start':","""",N218,""", 'wednesday-end':","""",O218,""", 'thursday-start':","""",P218,""", 'thursday-end':","""",Q218,""", 'friday-start':","""",R218,""", 'friday-end':","""",S218,""", 'saturday-start':","""",T218,""", 'saturday-end':","""",U218,"""","},","  'description': ","""",V218,"""",", 'link':","""",AR218,"""",", 'pricing':","""",E218,"""",",   'phone-number': ","""",F218,"""",", 'address': ","""",G218,"""",", 'other-amenities': [","'",AS218,"','",AT218,"','",AU218,"'","]",", 'has-drink':",AV218,", 'has-food':",AW218,"},")</f>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8" s="17" t="str">
        <f>IF(AS218&gt;0,"&lt;img src=@img/outdoor.png@&gt;","")</f>
        <v/>
      </c>
      <c r="AZ218" s="17" t="str">
        <f>IF(AT218&gt;0,"&lt;img src=@img/pets.png@&gt;","")</f>
        <v/>
      </c>
      <c r="BA218" s="17" t="str">
        <f>IF(AU218="hard","&lt;img src=@img/hard.png@&gt;",IF(AU218="medium","&lt;img src=@img/medium.png@&gt;",IF(AU218="easy","&lt;img src=@img/easy.png@&gt;","")))</f>
        <v/>
      </c>
      <c r="BB218" s="17" t="str">
        <f>IF(AV218="true","&lt;img src=@img/drinkicon.png@&gt;","")</f>
        <v>&lt;img src=@img/drinkicon.png@&gt;</v>
      </c>
      <c r="BC218" s="17" t="str">
        <f>IF(AW218="true","&lt;img src=@img/foodicon.png@&gt;","")</f>
        <v>&lt;img src=@img/foodicon.png@&gt;</v>
      </c>
      <c r="BD218" s="17" t="str">
        <f>CONCATENATE(AY218,AZ218,BA218,BB218,BC218,BK218)</f>
        <v>&lt;img src=@img/drinkicon.png@&gt;&lt;img src=@img/foodicon.png@&gt;</v>
      </c>
      <c r="BE218" s="17" t="str">
        <f>CONCATENATE(IF(AS218&gt;0,"outdoor ",""),IF(AT218&gt;0,"pet ",""),IF(AV218="true","drink ",""),IF(AW218="true","food ",""),AU218," ",E218," ",C218,IF(BJ218=TRUE," kid",""))</f>
        <v>drink food  med five</v>
      </c>
      <c r="BF218" s="17" t="str">
        <f>IF(C218="highlands","Highlands",IF(C218="Washington","Washington Park",IF(C218="Downtown","Downtown",IF(C218="city","City Park",IF(C218="Uptown","Uptown",IF(C218="capital","Capital Hill",IF(C218="Ballpark","Ballpark",IF(C218="LoDo","LoDo",IF(C218="ranch","Highlands Ranch",IF(C218="five","Five Points",IF(C218="stapleton","Stapleton",IF(C218="Cherry","Cherry Creek",IF(C218="dtc","DTC",IF(C218="Baker","Baker",IF(C218="Lakewood","Lakewood",IF(C218="Westminster","Westminster",IF(C218="lowery","Lowery",IF(C218="meadows","Park Meadows",IF(C218="larimer","Larimer Square",IF(C218="RiNo","RiNo",IF(C218="aurora","Aurora","")))))))))))))))))))))</f>
        <v>Five Points</v>
      </c>
      <c r="BG218" s="17">
        <v>39.753430000000002</v>
      </c>
      <c r="BH218" s="17">
        <v>-104.991437</v>
      </c>
      <c r="BI218" s="17" t="str">
        <f>CONCATENATE("[",BG218,",",BH218,"],")</f>
        <v>[39.75343,-104.991437],</v>
      </c>
      <c r="BJ218" s="17"/>
      <c r="BK218" s="17" t="str">
        <f>IF(BJ218&gt;0,"&lt;img src=@img/kidicon.png@&gt;","")</f>
        <v/>
      </c>
      <c r="BL218" s="17"/>
    </row>
    <row r="219" spans="2:64" ht="18.75" customHeight="1">
      <c r="B219" t="s">
        <v>147</v>
      </c>
      <c r="C219" t="s">
        <v>332</v>
      </c>
      <c r="E219" s="17" t="s">
        <v>1106</v>
      </c>
      <c r="G219" s="17" t="s">
        <v>554</v>
      </c>
      <c r="H219" t="s">
        <v>452</v>
      </c>
      <c r="I219" t="s">
        <v>448</v>
      </c>
      <c r="J219" t="s">
        <v>452</v>
      </c>
      <c r="K219" t="s">
        <v>448</v>
      </c>
      <c r="L219" t="s">
        <v>452</v>
      </c>
      <c r="M219" t="s">
        <v>448</v>
      </c>
      <c r="N219" t="s">
        <v>452</v>
      </c>
      <c r="O219" t="s">
        <v>448</v>
      </c>
      <c r="P219" t="s">
        <v>452</v>
      </c>
      <c r="Q219" t="s">
        <v>448</v>
      </c>
      <c r="R219" t="s">
        <v>452</v>
      </c>
      <c r="S219" t="s">
        <v>448</v>
      </c>
      <c r="T219" t="s">
        <v>452</v>
      </c>
      <c r="U219" t="s">
        <v>448</v>
      </c>
      <c r="V219" s="8" t="s">
        <v>363</v>
      </c>
      <c r="W219" s="17">
        <f>IF(H219&gt;0,H219/100,"")</f>
        <v>16</v>
      </c>
      <c r="X219" s="17">
        <f>IF(I219&gt;0,I219/100,"")</f>
        <v>19</v>
      </c>
      <c r="Y219" s="17">
        <f>IF(J219&gt;0,J219/100,"")</f>
        <v>16</v>
      </c>
      <c r="Z219" s="17">
        <f>IF(K219&gt;0,K219/100,"")</f>
        <v>19</v>
      </c>
      <c r="AA219" s="17">
        <f>IF(L219&gt;0,L219/100,"")</f>
        <v>16</v>
      </c>
      <c r="AB219" s="17">
        <f>IF(M219&gt;0,M219/100,"")</f>
        <v>19</v>
      </c>
      <c r="AC219" s="17">
        <f>IF(N219&gt;0,N219/100,"")</f>
        <v>16</v>
      </c>
      <c r="AD219" s="17">
        <f>IF(O219&gt;0,O219/100,"")</f>
        <v>19</v>
      </c>
      <c r="AE219" s="17">
        <f>IF(P219&gt;0,P219/100,"")</f>
        <v>16</v>
      </c>
      <c r="AF219" s="17">
        <f>IF(Q219&gt;0,Q219/100,"")</f>
        <v>19</v>
      </c>
      <c r="AG219" s="17">
        <f>IF(R219&gt;0,R219/100,"")</f>
        <v>16</v>
      </c>
      <c r="AH219" s="17">
        <f>IF(S219&gt;0,S219/100,"")</f>
        <v>19</v>
      </c>
      <c r="AI219" s="17">
        <f>IF(T219&gt;0,T219/100,"")</f>
        <v>16</v>
      </c>
      <c r="AJ219" s="17">
        <f>IF(U219&gt;0,U219/100,"")</f>
        <v>19</v>
      </c>
      <c r="AK219" s="17" t="str">
        <f>IF(H219&gt;0,CONCATENATE(IF(W219&lt;=12,W219,W219-12),IF(OR(W219&lt;12,W219=24),"am","pm"),"-",IF(X219&lt;=12,X219,X219-12),IF(OR(X219&lt;12,X219=24),"am","pm")),"")</f>
        <v>4pm-7pm</v>
      </c>
      <c r="AL219" s="17" t="str">
        <f>IF(J219&gt;0,CONCATENATE(IF(Y219&lt;=12,Y219,Y219-12),IF(OR(Y219&lt;12,Y219=24),"am","pm"),"-",IF(Z219&lt;=12,Z219,Z219-12),IF(OR(Z219&lt;12,Z219=24),"am","pm")),"")</f>
        <v>4pm-7pm</v>
      </c>
      <c r="AM219" s="17" t="str">
        <f>IF(L219&gt;0,CONCATENATE(IF(AA219&lt;=12,AA219,AA219-12),IF(OR(AA219&lt;12,AA219=24),"am","pm"),"-",IF(AB219&lt;=12,AB219,AB219-12),IF(OR(AB219&lt;12,AB219=24),"am","pm")),"")</f>
        <v>4pm-7pm</v>
      </c>
      <c r="AN219" s="17" t="str">
        <f>IF(N219&gt;0,CONCATENATE(IF(AC219&lt;=12,AC219,AC219-12),IF(OR(AC219&lt;12,AC219=24),"am","pm"),"-",IF(AD219&lt;=12,AD219,AD219-12),IF(OR(AD219&lt;12,AD219=24),"am","pm")),"")</f>
        <v>4pm-7pm</v>
      </c>
      <c r="AO219" s="17" t="str">
        <f>IF(P219&gt;0,CONCATENATE(IF(AE219&lt;=12,AE219,AE219-12),IF(OR(AE219&lt;12,AE219=24),"am","pm"),"-",IF(AF219&lt;=12,AF219,AF219-12),IF(OR(AF219&lt;12,AF219=24),"am","pm")),"")</f>
        <v>4pm-7pm</v>
      </c>
      <c r="AP219" s="17" t="str">
        <f>IF(R219&gt;0,CONCATENATE(IF(AG219&lt;=12,AG219,AG219-12),IF(OR(AG219&lt;12,AG219=24),"am","pm"),"-",IF(AH219&lt;=12,AH219,AH219-12),IF(OR(AH219&lt;12,AH219=24),"am","pm")),"")</f>
        <v>4pm-7pm</v>
      </c>
      <c r="AQ219" s="17" t="str">
        <f>IF(T219&gt;0,CONCATENATE(IF(AI219&lt;=12,AI219,AI219-12),IF(OR(AI219&lt;12,AI219=24),"am","pm"),"-",IF(AJ219&lt;=12,AJ219,AJ219-12),IF(OR(AJ219&lt;12,AJ219=24),"am","pm")),"")</f>
        <v>4pm-7pm</v>
      </c>
      <c r="AR219" t="s">
        <v>741</v>
      </c>
      <c r="AV219" s="4" t="s">
        <v>29</v>
      </c>
      <c r="AW219" s="4" t="s">
        <v>29</v>
      </c>
      <c r="AX219" s="16" t="str">
        <f>CONCATENATE("{
    'name': """,B219,""",
    'area': ","""",C219,""",",
"'hours': {
      'sunday-start':","""",H219,"""",", 'sunday-end':","""",I219,"""",", 'monday-start':","""",J219,"""",", 'monday-end':","""",K219,"""",", 'tuesday-start':","""",L219,"""",", 'tuesday-end':","""",M219,""", 'wednesday-start':","""",N219,""", 'wednesday-end':","""",O219,""", 'thursday-start':","""",P219,""", 'thursday-end':","""",Q219,""", 'friday-start':","""",R219,""", 'friday-end':","""",S219,""", 'saturday-start':","""",T219,""", 'saturday-end':","""",U219,"""","},","  'description': ","""",V219,"""",", 'link':","""",AR219,"""",", 'pricing':","""",E219,"""",",   'phone-number': ","""",F219,"""",", 'address': ","""",G219,"""",", 'other-amenities': [","'",AS219,"','",AT219,"','",AU219,"'","]",", 'has-drink':",AV219,", 'has-food':",AW219,"},")</f>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19" s="17" t="str">
        <f>IF(AS219&gt;0,"&lt;img src=@img/outdoor.png@&gt;","")</f>
        <v/>
      </c>
      <c r="AZ219" s="17" t="str">
        <f>IF(AT219&gt;0,"&lt;img src=@img/pets.png@&gt;","")</f>
        <v/>
      </c>
      <c r="BA219" s="17" t="str">
        <f>IF(AU219="hard","&lt;img src=@img/hard.png@&gt;",IF(AU219="medium","&lt;img src=@img/medium.png@&gt;",IF(AU219="easy","&lt;img src=@img/easy.png@&gt;","")))</f>
        <v/>
      </c>
      <c r="BB219" s="17" t="str">
        <f>IF(AV219="true","&lt;img src=@img/drinkicon.png@&gt;","")</f>
        <v>&lt;img src=@img/drinkicon.png@&gt;</v>
      </c>
      <c r="BC219" s="17" t="str">
        <f>IF(AW219="true","&lt;img src=@img/foodicon.png@&gt;","")</f>
        <v>&lt;img src=@img/foodicon.png@&gt;</v>
      </c>
      <c r="BD219" s="17" t="str">
        <f>CONCATENATE(AY219,AZ219,BA219,BB219,BC219,BK219)</f>
        <v>&lt;img src=@img/drinkicon.png@&gt;&lt;img src=@img/foodicon.png@&gt;</v>
      </c>
      <c r="BE219" s="17" t="str">
        <f>CONCATENATE(IF(AS219&gt;0,"outdoor ",""),IF(AT219&gt;0,"pet ",""),IF(AV219="true","drink ",""),IF(AW219="true","food ",""),AU219," ",E219," ",C219,IF(BJ219=TRUE," kid",""))</f>
        <v>drink food  high Lakewood</v>
      </c>
      <c r="BF219" s="17" t="str">
        <f>IF(C219="highlands","Highlands",IF(C219="Washington","Washington Park",IF(C219="Downtown","Downtown",IF(C219="city","City Park",IF(C219="Uptown","Uptown",IF(C219="capital","Capital Hill",IF(C219="Ballpark","Ballpark",IF(C219="LoDo","LoDo",IF(C219="ranch","Highlands Ranch",IF(C219="five","Five Points",IF(C219="stapleton","Stapleton",IF(C219="Cherry","Cherry Creek",IF(C219="dtc","DTC",IF(C219="Baker","Baker",IF(C219="Lakewood","Lakewood",IF(C219="Westminster","Westminster",IF(C219="lowery","Lowery",IF(C219="meadows","Park Meadows",IF(C219="larimer","Larimer Square",IF(C219="RiNo","RiNo",IF(C219="aurora","Aurora","")))))))))))))))))))))</f>
        <v>Lakewood</v>
      </c>
      <c r="BG219" s="17">
        <v>39.726702000000003</v>
      </c>
      <c r="BH219" s="17">
        <v>-105.132611</v>
      </c>
      <c r="BI219" s="17" t="str">
        <f>CONCATENATE("[",BG219,",",BH219,"],")</f>
        <v>[39.726702,-105.132611],</v>
      </c>
      <c r="BJ219" s="17"/>
      <c r="BK219" s="17" t="str">
        <f>IF(BJ219&gt;0,"&lt;img src=@img/kidicon.png@&gt;","")</f>
        <v/>
      </c>
      <c r="BL219" s="7"/>
    </row>
    <row r="220" spans="2:64" ht="18.75" customHeight="1">
      <c r="B220" t="s">
        <v>947</v>
      </c>
      <c r="C220" t="s">
        <v>309</v>
      </c>
      <c r="E220" s="17" t="s">
        <v>1105</v>
      </c>
      <c r="G220" s="16" t="s">
        <v>948</v>
      </c>
      <c r="W220" s="17" t="str">
        <f>IF(H220&gt;0,H220/100,"")</f>
        <v/>
      </c>
      <c r="X220" s="17" t="str">
        <f>IF(I220&gt;0,I220/100,"")</f>
        <v/>
      </c>
      <c r="Y220" s="17" t="str">
        <f>IF(J220&gt;0,J220/100,"")</f>
        <v/>
      </c>
      <c r="Z220" s="17" t="str">
        <f>IF(K220&gt;0,K220/100,"")</f>
        <v/>
      </c>
      <c r="AA220" s="17" t="str">
        <f>IF(L220&gt;0,L220/100,"")</f>
        <v/>
      </c>
      <c r="AB220" s="17" t="str">
        <f>IF(M220&gt;0,M220/100,"")</f>
        <v/>
      </c>
      <c r="AC220" s="17" t="str">
        <f>IF(N220&gt;0,N220/100,"")</f>
        <v/>
      </c>
      <c r="AD220" s="17" t="str">
        <f>IF(O220&gt;0,O220/100,"")</f>
        <v/>
      </c>
      <c r="AE220" s="17" t="str">
        <f>IF(P220&gt;0,P220/100,"")</f>
        <v/>
      </c>
      <c r="AF220" s="17" t="str">
        <f>IF(Q220&gt;0,Q220/100,"")</f>
        <v/>
      </c>
      <c r="AG220" s="17" t="str">
        <f>IF(R220&gt;0,R220/100,"")</f>
        <v/>
      </c>
      <c r="AH220" s="17" t="str">
        <f>IF(S220&gt;0,S220/100,"")</f>
        <v/>
      </c>
      <c r="AI220" s="17" t="str">
        <f>IF(T220&gt;0,T220/100,"")</f>
        <v/>
      </c>
      <c r="AJ220" s="17" t="str">
        <f>IF(U220&gt;0,U220/100,"")</f>
        <v/>
      </c>
      <c r="AK220" s="17" t="str">
        <f>IF(H220&gt;0,CONCATENATE(IF(W220&lt;=12,W220,W220-12),IF(OR(W220&lt;12,W220=24),"am","pm"),"-",IF(X220&lt;=12,X220,X220-12),IF(OR(X220&lt;12,X220=24),"am","pm")),"")</f>
        <v/>
      </c>
      <c r="AL220" s="17" t="str">
        <f>IF(J220&gt;0,CONCATENATE(IF(Y220&lt;=12,Y220,Y220-12),IF(OR(Y220&lt;12,Y220=24),"am","pm"),"-",IF(Z220&lt;=12,Z220,Z220-12),IF(OR(Z220&lt;12,Z220=24),"am","pm")),"")</f>
        <v/>
      </c>
      <c r="AM220" s="17" t="str">
        <f>IF(L220&gt;0,CONCATENATE(IF(AA220&lt;=12,AA220,AA220-12),IF(OR(AA220&lt;12,AA220=24),"am","pm"),"-",IF(AB220&lt;=12,AB220,AB220-12),IF(OR(AB220&lt;12,AB220=24),"am","pm")),"")</f>
        <v/>
      </c>
      <c r="AN220" s="17" t="str">
        <f>IF(N220&gt;0,CONCATENATE(IF(AC220&lt;=12,AC220,AC220-12),IF(OR(AC220&lt;12,AC220=24),"am","pm"),"-",IF(AD220&lt;=12,AD220,AD220-12),IF(OR(AD220&lt;12,AD220=24),"am","pm")),"")</f>
        <v/>
      </c>
      <c r="AO220" s="17" t="str">
        <f>IF(P220&gt;0,CONCATENATE(IF(AE220&lt;=12,AE220,AE220-12),IF(OR(AE220&lt;12,AE220=24),"am","pm"),"-",IF(AF220&lt;=12,AF220,AF220-12),IF(OR(AF220&lt;12,AF220=24),"am","pm")),"")</f>
        <v/>
      </c>
      <c r="AP220" s="17" t="str">
        <f>IF(R220&gt;0,CONCATENATE(IF(AG220&lt;=12,AG220,AG220-12),IF(OR(AG220&lt;12,AG220=24),"am","pm"),"-",IF(AH220&lt;=12,AH220,AH220-12),IF(OR(AH220&lt;12,AH220=24),"am","pm")),"")</f>
        <v/>
      </c>
      <c r="AQ220" s="17" t="str">
        <f>IF(T220&gt;0,CONCATENATE(IF(AI220&lt;=12,AI220,AI220-12),IF(OR(AI220&lt;12,AI220=24),"am","pm"),"-",IF(AJ220&lt;=12,AJ220,AJ220-12),IF(OR(AJ220&lt;12,AJ220=24),"am","pm")),"")</f>
        <v/>
      </c>
      <c r="AV220" s="4" t="s">
        <v>30</v>
      </c>
      <c r="AW220" s="4" t="s">
        <v>30</v>
      </c>
      <c r="AX220" s="16" t="str">
        <f>CONCATENATE("{
    'name': """,B220,""",
    'area': ","""",C220,""",",
"'hours': {
      'sunday-start':","""",H220,"""",", 'sunday-end':","""",I220,"""",", 'monday-start':","""",J220,"""",", 'monday-end':","""",K220,"""",", 'tuesday-start':","""",L220,"""",", 'tuesday-end':","""",M220,""", 'wednesday-start':","""",N220,""", 'wednesday-end':","""",O220,""", 'thursday-start':","""",P220,""", 'thursday-end':","""",Q220,""", 'friday-start':","""",R220,""", 'friday-end':","""",S220,""", 'saturday-start':","""",T220,""", 'saturday-end':","""",U220,"""","},","  'description': ","""",V220,"""",", 'link':","""",AR220,"""",", 'pricing':","""",E220,"""",",   'phone-number': ","""",F220,"""",", 'address': ","""",G220,"""",", 'other-amenities': [","'",AS220,"','",AT220,"','",AU220,"'","]",", 'has-drink':",AV220,", 'has-food':",AW220,"},")</f>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20" s="17" t="str">
        <f>IF(AS220&gt;0,"&lt;img src=@img/outdoor.png@&gt;","")</f>
        <v/>
      </c>
      <c r="AZ220" s="17" t="str">
        <f>IF(AT220&gt;0,"&lt;img src=@img/pets.png@&gt;","")</f>
        <v/>
      </c>
      <c r="BA220" s="17" t="str">
        <f>IF(AU220="hard","&lt;img src=@img/hard.png@&gt;",IF(AU220="medium","&lt;img src=@img/medium.png@&gt;",IF(AU220="easy","&lt;img src=@img/easy.png@&gt;","")))</f>
        <v/>
      </c>
      <c r="BB220" s="17" t="str">
        <f>IF(AV220="true","&lt;img src=@img/drinkicon.png@&gt;","")</f>
        <v/>
      </c>
      <c r="BC220" s="17" t="str">
        <f>IF(AW220="true","&lt;img src=@img/foodicon.png@&gt;","")</f>
        <v/>
      </c>
      <c r="BD220" s="17" t="str">
        <f>CONCATENATE(AY220,AZ220,BA220,BB220,BC220,BK220)</f>
        <v/>
      </c>
      <c r="BE220" s="17" t="str">
        <f>CONCATENATE(IF(AS220&gt;0,"outdoor ",""),IF(AT220&gt;0,"pet ",""),IF(AV220="true","drink ",""),IF(AW220="true","food ",""),AU220," ",E220," ",C220,IF(BJ220=TRUE," kid",""))</f>
        <v xml:space="preserve"> med Downtown</v>
      </c>
      <c r="BF220" s="17" t="str">
        <f>IF(C220="highlands","Highlands",IF(C220="Washington","Washington Park",IF(C220="Downtown","Downtown",IF(C220="city","City Park",IF(C220="Uptown","Uptown",IF(C220="capital","Capital Hill",IF(C220="Ballpark","Ballpark",IF(C220="LoDo","LoDo",IF(C220="ranch","Highlands Ranch",IF(C220="five","Five Points",IF(C220="stapleton","Stapleton",IF(C220="Cherry","Cherry Creek",IF(C220="dtc","DTC",IF(C220="Baker","Baker",IF(C220="Lakewood","Lakewood",IF(C220="Westminster","Westminster",IF(C220="lowery","Lowery",IF(C220="meadows","Park Meadows",IF(C220="larimer","Larimer Square",IF(C220="RiNo","RiNo",IF(C220="aurora","Aurora","")))))))))))))))))))))</f>
        <v>Downtown</v>
      </c>
      <c r="BG220" s="17">
        <v>39.744874000000003</v>
      </c>
      <c r="BH220" s="17">
        <v>-104.99556800000001</v>
      </c>
      <c r="BI220" s="17" t="str">
        <f>CONCATENATE("[",BG220,",",BH220,"],")</f>
        <v>[39.744874,-104.995568],</v>
      </c>
      <c r="BJ220" s="17"/>
      <c r="BK220" s="17" t="str">
        <f>IF(BJ220&gt;0,"&lt;img src=@img/kidicon.png@&gt;","")</f>
        <v/>
      </c>
      <c r="BL220" s="17"/>
    </row>
    <row r="221" spans="2:64" ht="18.75" customHeight="1">
      <c r="B221" t="s">
        <v>919</v>
      </c>
      <c r="C221" t="s">
        <v>858</v>
      </c>
      <c r="E221" s="17" t="s">
        <v>1105</v>
      </c>
      <c r="G221" s="17" t="s">
        <v>555</v>
      </c>
      <c r="H221" t="s">
        <v>445</v>
      </c>
      <c r="I221" t="s">
        <v>446</v>
      </c>
      <c r="J221" t="s">
        <v>445</v>
      </c>
      <c r="K221" t="s">
        <v>446</v>
      </c>
      <c r="L221" t="s">
        <v>445</v>
      </c>
      <c r="M221" t="s">
        <v>446</v>
      </c>
      <c r="N221" t="s">
        <v>445</v>
      </c>
      <c r="O221" t="s">
        <v>446</v>
      </c>
      <c r="P221" t="s">
        <v>445</v>
      </c>
      <c r="Q221" t="s">
        <v>446</v>
      </c>
      <c r="R221" t="s">
        <v>445</v>
      </c>
      <c r="S221" t="s">
        <v>446</v>
      </c>
      <c r="T221" t="s">
        <v>445</v>
      </c>
      <c r="U221" t="s">
        <v>446</v>
      </c>
      <c r="V221" s="8" t="s">
        <v>364</v>
      </c>
      <c r="W221" s="17">
        <f>IF(H221&gt;0,H221/100,"")</f>
        <v>15</v>
      </c>
      <c r="X221" s="17">
        <f>IF(I221&gt;0,I221/100,"")</f>
        <v>18.3</v>
      </c>
      <c r="Y221" s="17">
        <f>IF(J221&gt;0,J221/100,"")</f>
        <v>15</v>
      </c>
      <c r="Z221" s="17">
        <f>IF(K221&gt;0,K221/100,"")</f>
        <v>18.3</v>
      </c>
      <c r="AA221" s="17">
        <f>IF(L221&gt;0,L221/100,"")</f>
        <v>15</v>
      </c>
      <c r="AB221" s="17">
        <f>IF(M221&gt;0,M221/100,"")</f>
        <v>18.3</v>
      </c>
      <c r="AC221" s="17">
        <f>IF(N221&gt;0,N221/100,"")</f>
        <v>15</v>
      </c>
      <c r="AD221" s="17">
        <f>IF(O221&gt;0,O221/100,"")</f>
        <v>18.3</v>
      </c>
      <c r="AE221" s="17">
        <f>IF(P221&gt;0,P221/100,"")</f>
        <v>15</v>
      </c>
      <c r="AF221" s="17">
        <f>IF(Q221&gt;0,Q221/100,"")</f>
        <v>18.3</v>
      </c>
      <c r="AG221" s="17">
        <f>IF(R221&gt;0,R221/100,"")</f>
        <v>15</v>
      </c>
      <c r="AH221" s="17">
        <f>IF(S221&gt;0,S221/100,"")</f>
        <v>18.3</v>
      </c>
      <c r="AI221" s="17">
        <f>IF(T221&gt;0,T221/100,"")</f>
        <v>15</v>
      </c>
      <c r="AJ221" s="17">
        <f>IF(U221&gt;0,U221/100,"")</f>
        <v>18.3</v>
      </c>
      <c r="AK221" s="17" t="str">
        <f>IF(H221&gt;0,CONCATENATE(IF(W221&lt;=12,W221,W221-12),IF(OR(W221&lt;12,W221=24),"am","pm"),"-",IF(X221&lt;=12,X221,X221-12),IF(OR(X221&lt;12,X221=24),"am","pm")),"")</f>
        <v>3pm-6.3pm</v>
      </c>
      <c r="AL221" s="17" t="str">
        <f>IF(J221&gt;0,CONCATENATE(IF(Y221&lt;=12,Y221,Y221-12),IF(OR(Y221&lt;12,Y221=24),"am","pm"),"-",IF(Z221&lt;=12,Z221,Z221-12),IF(OR(Z221&lt;12,Z221=24),"am","pm")),"")</f>
        <v>3pm-6.3pm</v>
      </c>
      <c r="AM221" s="17" t="str">
        <f>IF(L221&gt;0,CONCATENATE(IF(AA221&lt;=12,AA221,AA221-12),IF(OR(AA221&lt;12,AA221=24),"am","pm"),"-",IF(AB221&lt;=12,AB221,AB221-12),IF(OR(AB221&lt;12,AB221=24),"am","pm")),"")</f>
        <v>3pm-6.3pm</v>
      </c>
      <c r="AN221" s="17" t="str">
        <f>IF(N221&gt;0,CONCATENATE(IF(AC221&lt;=12,AC221,AC221-12),IF(OR(AC221&lt;12,AC221=24),"am","pm"),"-",IF(AD221&lt;=12,AD221,AD221-12),IF(OR(AD221&lt;12,AD221=24),"am","pm")),"")</f>
        <v>3pm-6.3pm</v>
      </c>
      <c r="AO221" s="17" t="str">
        <f>IF(P221&gt;0,CONCATENATE(IF(AE221&lt;=12,AE221,AE221-12),IF(OR(AE221&lt;12,AE221=24),"am","pm"),"-",IF(AF221&lt;=12,AF221,AF221-12),IF(OR(AF221&lt;12,AF221=24),"am","pm")),"")</f>
        <v>3pm-6.3pm</v>
      </c>
      <c r="AP221" s="17" t="str">
        <f>IF(R221&gt;0,CONCATENATE(IF(AG221&lt;=12,AG221,AG221-12),IF(OR(AG221&lt;12,AG221=24),"am","pm"),"-",IF(AH221&lt;=12,AH221,AH221-12),IF(OR(AH221&lt;12,AH221=24),"am","pm")),"")</f>
        <v>3pm-6.3pm</v>
      </c>
      <c r="AQ221" s="17" t="str">
        <f>IF(T221&gt;0,CONCATENATE(IF(AI221&lt;=12,AI221,AI221-12),IF(OR(AI221&lt;12,AI221=24),"am","pm"),"-",IF(AJ221&lt;=12,AJ221,AJ221-12),IF(OR(AJ221&lt;12,AJ221=24),"am","pm")),"")</f>
        <v>3pm-6.3pm</v>
      </c>
      <c r="AR221" s="1" t="s">
        <v>742</v>
      </c>
      <c r="AV221" s="4" t="s">
        <v>29</v>
      </c>
      <c r="AW221" s="4" t="s">
        <v>29</v>
      </c>
      <c r="AX221" s="16" t="str">
        <f>CONCATENATE("{
    'name': """,B221,""",
    'area': ","""",C221,""",",
"'hours': {
      'sunday-start':","""",H221,"""",", 'sunday-end':","""",I221,"""",", 'monday-start':","""",J221,"""",", 'monday-end':","""",K221,"""",", 'tuesday-start':","""",L221,"""",", 'tuesday-end':","""",M221,""", 'wednesday-start':","""",N221,""", 'wednesday-end':","""",O221,""", 'thursday-start':","""",P221,""", 'thursday-end':","""",Q221,""", 'friday-start':","""",R221,""", 'friday-end':","""",S221,""", 'saturday-start':","""",T221,""", 'saturday-end':","""",U221,"""","},","  'description': ","""",V221,"""",", 'link':","""",AR221,"""",", 'pricing':","""",E221,"""",",   'phone-number': ","""",F221,"""",", 'address': ","""",G221,"""",", 'other-amenities': [","'",AS221,"','",AT221,"','",AU221,"'","]",", 'has-drink':",AV221,", 'has-food':",AW221,"},")</f>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21" s="17" t="str">
        <f>IF(AS221&gt;0,"&lt;img src=@img/outdoor.png@&gt;","")</f>
        <v/>
      </c>
      <c r="AZ221" s="17" t="str">
        <f>IF(AT221&gt;0,"&lt;img src=@img/pets.png@&gt;","")</f>
        <v/>
      </c>
      <c r="BA221" s="17" t="str">
        <f>IF(AU221="hard","&lt;img src=@img/hard.png@&gt;",IF(AU221="medium","&lt;img src=@img/medium.png@&gt;",IF(AU221="easy","&lt;img src=@img/easy.png@&gt;","")))</f>
        <v/>
      </c>
      <c r="BB221" s="17" t="str">
        <f>IF(AV221="true","&lt;img src=@img/drinkicon.png@&gt;","")</f>
        <v>&lt;img src=@img/drinkicon.png@&gt;</v>
      </c>
      <c r="BC221" s="17" t="str">
        <f>IF(AW221="true","&lt;img src=@img/foodicon.png@&gt;","")</f>
        <v>&lt;img src=@img/foodicon.png@&gt;</v>
      </c>
      <c r="BD221" s="17" t="str">
        <f>CONCATENATE(AY221,AZ221,BA221,BB221,BC221,BK221)</f>
        <v>&lt;img src=@img/drinkicon.png@&gt;&lt;img src=@img/foodicon.png@&gt;</v>
      </c>
      <c r="BE221" s="17" t="str">
        <f>CONCATENATE(IF(AS221&gt;0,"outdoor ",""),IF(AT221&gt;0,"pet ",""),IF(AV221="true","drink ",""),IF(AW221="true","food ",""),AU221," ",E221," ",C221,IF(BJ221=TRUE," kid",""))</f>
        <v>drink food  med highlands</v>
      </c>
      <c r="BF221" s="17" t="str">
        <f>IF(C221="highlands","Highlands",IF(C221="Washington","Washington Park",IF(C221="Downtown","Downtown",IF(C221="city","City Park",IF(C221="Uptown","Uptown",IF(C221="capital","Capital Hill",IF(C221="Ballpark","Ballpark",IF(C221="LoDo","LoDo",IF(C221="ranch","Highlands Ranch",IF(C221="five","Five Points",IF(C221="stapleton","Stapleton",IF(C221="Cherry","Cherry Creek",IF(C221="dtc","DTC",IF(C221="Baker","Baker",IF(C221="Lakewood","Lakewood",IF(C221="Westminster","Westminster",IF(C221="lowery","Lowery",IF(C221="meadows","Park Meadows",IF(C221="larimer","Larimer Square",IF(C221="RiNo","RiNo",IF(C221="aurora","Aurora","")))))))))))))))))))))</f>
        <v>Highlands</v>
      </c>
      <c r="BG221" s="17">
        <v>39.742266000000001</v>
      </c>
      <c r="BH221" s="17">
        <v>-105.041906</v>
      </c>
      <c r="BI221" s="17" t="str">
        <f>CONCATENATE("[",BG221,",",BH221,"],")</f>
        <v>[39.742266,-105.041906],</v>
      </c>
      <c r="BJ221" s="17"/>
      <c r="BK221" s="17" t="str">
        <f>IF(BJ221&gt;0,"&lt;img src=@img/kidicon.png@&gt;","")</f>
        <v/>
      </c>
      <c r="BL221" s="7"/>
    </row>
    <row r="222" spans="2:64" ht="18.75" customHeight="1">
      <c r="B222" t="s">
        <v>219</v>
      </c>
      <c r="C222" t="s">
        <v>275</v>
      </c>
      <c r="E222" s="17" t="s">
        <v>1105</v>
      </c>
      <c r="G222" s="17" t="s">
        <v>626</v>
      </c>
      <c r="J222" s="17" t="s">
        <v>452</v>
      </c>
      <c r="K222" s="17" t="s">
        <v>447</v>
      </c>
      <c r="L222" s="17" t="s">
        <v>452</v>
      </c>
      <c r="M222" s="17" t="s">
        <v>447</v>
      </c>
      <c r="N222" s="17" t="s">
        <v>452</v>
      </c>
      <c r="O222" s="17" t="s">
        <v>447</v>
      </c>
      <c r="P222" s="17" t="s">
        <v>452</v>
      </c>
      <c r="Q222" s="17" t="s">
        <v>447</v>
      </c>
      <c r="R222" s="17" t="s">
        <v>452</v>
      </c>
      <c r="S222" s="17" t="s">
        <v>447</v>
      </c>
      <c r="U222" s="17"/>
      <c r="V222" s="8" t="s">
        <v>413</v>
      </c>
      <c r="W222" s="17" t="str">
        <f>IF(H222&gt;0,H222/100,"")</f>
        <v/>
      </c>
      <c r="X222" s="17" t="str">
        <f>IF(I222&gt;0,I222/100,"")</f>
        <v/>
      </c>
      <c r="Y222" s="17">
        <f>IF(J222&gt;0,J222/100,"")</f>
        <v>16</v>
      </c>
      <c r="Z222" s="17">
        <f>IF(K222&gt;0,K222/100,"")</f>
        <v>18</v>
      </c>
      <c r="AA222" s="17">
        <f>IF(L222&gt;0,L222/100,"")</f>
        <v>16</v>
      </c>
      <c r="AB222" s="17">
        <f>IF(M222&gt;0,M222/100,"")</f>
        <v>18</v>
      </c>
      <c r="AC222" s="17">
        <f>IF(N222&gt;0,N222/100,"")</f>
        <v>16</v>
      </c>
      <c r="AD222" s="17">
        <f>IF(O222&gt;0,O222/100,"")</f>
        <v>18</v>
      </c>
      <c r="AE222" s="17">
        <f>IF(P222&gt;0,P222/100,"")</f>
        <v>16</v>
      </c>
      <c r="AF222" s="17">
        <f>IF(Q222&gt;0,Q222/100,"")</f>
        <v>18</v>
      </c>
      <c r="AG222" s="17">
        <f>IF(R222&gt;0,R222/100,"")</f>
        <v>16</v>
      </c>
      <c r="AH222" s="17">
        <f>IF(S222&gt;0,S222/100,"")</f>
        <v>18</v>
      </c>
      <c r="AI222" s="17" t="str">
        <f>IF(T222&gt;0,T222/100,"")</f>
        <v/>
      </c>
      <c r="AJ222" s="17" t="str">
        <f>IF(U222&gt;0,U222/100,"")</f>
        <v/>
      </c>
      <c r="AK222" s="17" t="str">
        <f>IF(H222&gt;0,CONCATENATE(IF(W222&lt;=12,W222,W222-12),IF(OR(W222&lt;12,W222=24),"am","pm"),"-",IF(X222&lt;=12,X222,X222-12),IF(OR(X222&lt;12,X222=24),"am","pm")),"")</f>
        <v/>
      </c>
      <c r="AL222" s="17" t="str">
        <f>IF(J222&gt;0,CONCATENATE(IF(Y222&lt;=12,Y222,Y222-12),IF(OR(Y222&lt;12,Y222=24),"am","pm"),"-",IF(Z222&lt;=12,Z222,Z222-12),IF(OR(Z222&lt;12,Z222=24),"am","pm")),"")</f>
        <v>4pm-6pm</v>
      </c>
      <c r="AM222" s="17" t="str">
        <f>IF(L222&gt;0,CONCATENATE(IF(AA222&lt;=12,AA222,AA222-12),IF(OR(AA222&lt;12,AA222=24),"am","pm"),"-",IF(AB222&lt;=12,AB222,AB222-12),IF(OR(AB222&lt;12,AB222=24),"am","pm")),"")</f>
        <v>4pm-6pm</v>
      </c>
      <c r="AN222" s="17" t="str">
        <f>IF(N222&gt;0,CONCATENATE(IF(AC222&lt;=12,AC222,AC222-12),IF(OR(AC222&lt;12,AC222=24),"am","pm"),"-",IF(AD222&lt;=12,AD222,AD222-12),IF(OR(AD222&lt;12,AD222=24),"am","pm")),"")</f>
        <v>4pm-6pm</v>
      </c>
      <c r="AO222" s="17" t="str">
        <f>IF(P222&gt;0,CONCATENATE(IF(AE222&lt;=12,AE222,AE222-12),IF(OR(AE222&lt;12,AE222=24),"am","pm"),"-",IF(AF222&lt;=12,AF222,AF222-12),IF(OR(AF222&lt;12,AF222=24),"am","pm")),"")</f>
        <v>4pm-6pm</v>
      </c>
      <c r="AP222" s="17" t="str">
        <f>IF(R222&gt;0,CONCATENATE(IF(AG222&lt;=12,AG222,AG222-12),IF(OR(AG222&lt;12,AG222=24),"am","pm"),"-",IF(AH222&lt;=12,AH222,AH222-12),IF(OR(AH222&lt;12,AH222=24),"am","pm")),"")</f>
        <v>4pm-6pm</v>
      </c>
      <c r="AQ222" s="17" t="str">
        <f>IF(T222&gt;0,CONCATENATE(IF(AI222&lt;=12,AI222,AI222-12),IF(OR(AI222&lt;12,AI222=24),"am","pm"),"-",IF(AJ222&lt;=12,AJ222,AJ222-12),IF(OR(AJ222&lt;12,AJ222=24),"am","pm")),"")</f>
        <v/>
      </c>
      <c r="AR222" s="17" t="s">
        <v>812</v>
      </c>
      <c r="AV222" s="17" t="s">
        <v>29</v>
      </c>
      <c r="AW222" s="17" t="s">
        <v>29</v>
      </c>
      <c r="AX222" s="16" t="str">
        <f>CONCATENATE("{
    'name': """,B222,""",
    'area': ","""",C222,""",",
"'hours': {
      'sunday-start':","""",H222,"""",", 'sunday-end':","""",I222,"""",", 'monday-start':","""",J222,"""",", 'monday-end':","""",K222,"""",", 'tuesday-start':","""",L222,"""",", 'tuesday-end':","""",M222,""", 'wednesday-start':","""",N222,""", 'wednesday-end':","""",O222,""", 'thursday-start':","""",P222,""", 'thursday-end':","""",Q222,""", 'friday-start':","""",R222,""", 'friday-end':","""",S222,""", 'saturday-start':","""",T222,""", 'saturday-end':","""",U222,"""","},","  'description': ","""",V222,"""",", 'link':","""",AR222,"""",", 'pricing':","""",E222,"""",",   'phone-number': ","""",F222,"""",", 'address': ","""",G222,"""",", 'other-amenities': [","'",AS222,"','",AT222,"','",AU222,"'","]",", 'has-drink':",AV222,", 'has-food':",AW222,"},")</f>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22" s="17" t="str">
        <f>IF(AS222&gt;0,"&lt;img src=@img/outdoor.png@&gt;","")</f>
        <v/>
      </c>
      <c r="AZ222" s="17" t="str">
        <f>IF(AT222&gt;0,"&lt;img src=@img/pets.png@&gt;","")</f>
        <v/>
      </c>
      <c r="BA222" s="17" t="str">
        <f>IF(AU222="hard","&lt;img src=@img/hard.png@&gt;",IF(AU222="medium","&lt;img src=@img/medium.png@&gt;",IF(AU222="easy","&lt;img src=@img/easy.png@&gt;","")))</f>
        <v/>
      </c>
      <c r="BB222" s="17" t="str">
        <f>IF(AV222="true","&lt;img src=@img/drinkicon.png@&gt;","")</f>
        <v>&lt;img src=@img/drinkicon.png@&gt;</v>
      </c>
      <c r="BC222" s="17" t="str">
        <f>IF(AW222="true","&lt;img src=@img/foodicon.png@&gt;","")</f>
        <v>&lt;img src=@img/foodicon.png@&gt;</v>
      </c>
      <c r="BD222" s="17" t="str">
        <f>CONCATENATE(AY222,AZ222,BA222,BB222,BC222,BK222)</f>
        <v>&lt;img src=@img/drinkicon.png@&gt;&lt;img src=@img/foodicon.png@&gt;</v>
      </c>
      <c r="BE222" s="17" t="str">
        <f>CONCATENATE(IF(AS222&gt;0,"outdoor ",""),IF(AT222&gt;0,"pet ",""),IF(AV222="true","drink ",""),IF(AW222="true","food ",""),AU222," ",E222," ",C222,IF(BJ222=TRUE," kid",""))</f>
        <v>drink food  med Baker</v>
      </c>
      <c r="BF222" s="17" t="str">
        <f>IF(C222="highlands","Highlands",IF(C222="Washington","Washington Park",IF(C222="Downtown","Downtown",IF(C222="city","City Park",IF(C222="Uptown","Uptown",IF(C222="capital","Capital Hill",IF(C222="Ballpark","Ballpark",IF(C222="LoDo","LoDo",IF(C222="ranch","Highlands Ranch",IF(C222="five","Five Points",IF(C222="stapleton","Stapleton",IF(C222="Cherry","Cherry Creek",IF(C222="dtc","DTC",IF(C222="Baker","Baker",IF(C222="Lakewood","Lakewood",IF(C222="Westminster","Westminster",IF(C222="lowery","Lowery",IF(C222="meadows","Park Meadows",IF(C222="larimer","Larimer Square",IF(C222="RiNo","RiNo",IF(C222="aurora","Aurora","")))))))))))))))))))))</f>
        <v>Baker</v>
      </c>
      <c r="BG222" s="17">
        <v>39.713577999999998</v>
      </c>
      <c r="BH222" s="17">
        <v>-104.987872</v>
      </c>
      <c r="BI222" s="17" t="str">
        <f>CONCATENATE("[",BG222,",",BH222,"],")</f>
        <v>[39.713578,-104.987872],</v>
      </c>
      <c r="BK222" s="17" t="str">
        <f>IF(BJ222&gt;0,"&lt;img src=@img/kidicon.png@&gt;","")</f>
        <v/>
      </c>
      <c r="BL222" s="7"/>
    </row>
    <row r="223" spans="2:64" ht="18.75" customHeight="1">
      <c r="B223" t="s">
        <v>220</v>
      </c>
      <c r="C223" t="s">
        <v>652</v>
      </c>
      <c r="E223" s="17" t="s">
        <v>1105</v>
      </c>
      <c r="G223" s="17" t="s">
        <v>627</v>
      </c>
      <c r="J223" t="s">
        <v>455</v>
      </c>
      <c r="K223" t="s">
        <v>448</v>
      </c>
      <c r="L223" s="17" t="s">
        <v>455</v>
      </c>
      <c r="M223" s="17" t="s">
        <v>448</v>
      </c>
      <c r="N223" s="17" t="s">
        <v>455</v>
      </c>
      <c r="O223" s="17" t="s">
        <v>448</v>
      </c>
      <c r="P223" s="17" t="s">
        <v>455</v>
      </c>
      <c r="Q223" s="17" t="s">
        <v>448</v>
      </c>
      <c r="R223" s="17" t="s">
        <v>455</v>
      </c>
      <c r="S223" s="17" t="s">
        <v>448</v>
      </c>
      <c r="V223" s="8" t="s">
        <v>414</v>
      </c>
      <c r="W223" s="17" t="str">
        <f>IF(H223&gt;0,H223/100,"")</f>
        <v/>
      </c>
      <c r="X223" s="17" t="str">
        <f>IF(I223&gt;0,I223/100,"")</f>
        <v/>
      </c>
      <c r="Y223" s="17">
        <f>IF(J223&gt;0,J223/100,"")</f>
        <v>14</v>
      </c>
      <c r="Z223" s="17">
        <f>IF(K223&gt;0,K223/100,"")</f>
        <v>19</v>
      </c>
      <c r="AA223" s="17">
        <f>IF(L223&gt;0,L223/100,"")</f>
        <v>14</v>
      </c>
      <c r="AB223" s="17">
        <f>IF(M223&gt;0,M223/100,"")</f>
        <v>19</v>
      </c>
      <c r="AC223" s="17">
        <f>IF(N223&gt;0,N223/100,"")</f>
        <v>14</v>
      </c>
      <c r="AD223" s="17">
        <f>IF(O223&gt;0,O223/100,"")</f>
        <v>19</v>
      </c>
      <c r="AE223" s="17">
        <f>IF(P223&gt;0,P223/100,"")</f>
        <v>14</v>
      </c>
      <c r="AF223" s="17">
        <f>IF(Q223&gt;0,Q223/100,"")</f>
        <v>19</v>
      </c>
      <c r="AG223" s="17">
        <f>IF(R223&gt;0,R223/100,"")</f>
        <v>14</v>
      </c>
      <c r="AH223" s="17">
        <f>IF(S223&gt;0,S223/100,"")</f>
        <v>19</v>
      </c>
      <c r="AI223" s="17" t="str">
        <f>IF(T223&gt;0,T223/100,"")</f>
        <v/>
      </c>
      <c r="AJ223" s="17" t="str">
        <f>IF(U223&gt;0,U223/100,"")</f>
        <v/>
      </c>
      <c r="AK223" s="17" t="str">
        <f>IF(H223&gt;0,CONCATENATE(IF(W223&lt;=12,W223,W223-12),IF(OR(W223&lt;12,W223=24),"am","pm"),"-",IF(X223&lt;=12,X223,X223-12),IF(OR(X223&lt;12,X223=24),"am","pm")),"")</f>
        <v/>
      </c>
      <c r="AL223" s="17" t="str">
        <f>IF(J223&gt;0,CONCATENATE(IF(Y223&lt;=12,Y223,Y223-12),IF(OR(Y223&lt;12,Y223=24),"am","pm"),"-",IF(Z223&lt;=12,Z223,Z223-12),IF(OR(Z223&lt;12,Z223=24),"am","pm")),"")</f>
        <v>2pm-7pm</v>
      </c>
      <c r="AM223" s="17" t="str">
        <f>IF(L223&gt;0,CONCATENATE(IF(AA223&lt;=12,AA223,AA223-12),IF(OR(AA223&lt;12,AA223=24),"am","pm"),"-",IF(AB223&lt;=12,AB223,AB223-12),IF(OR(AB223&lt;12,AB223=24),"am","pm")),"")</f>
        <v>2pm-7pm</v>
      </c>
      <c r="AN223" s="17" t="str">
        <f>IF(N223&gt;0,CONCATENATE(IF(AC223&lt;=12,AC223,AC223-12),IF(OR(AC223&lt;12,AC223=24),"am","pm"),"-",IF(AD223&lt;=12,AD223,AD223-12),IF(OR(AD223&lt;12,AD223=24),"am","pm")),"")</f>
        <v>2pm-7pm</v>
      </c>
      <c r="AO223" s="17" t="str">
        <f>IF(P223&gt;0,CONCATENATE(IF(AE223&lt;=12,AE223,AE223-12),IF(OR(AE223&lt;12,AE223=24),"am","pm"),"-",IF(AF223&lt;=12,AF223,AF223-12),IF(OR(AF223&lt;12,AF223=24),"am","pm")),"")</f>
        <v>2pm-7pm</v>
      </c>
      <c r="AP223" s="17" t="str">
        <f>IF(R223&gt;0,CONCATENATE(IF(AG223&lt;=12,AG223,AG223-12),IF(OR(AG223&lt;12,AG223=24),"am","pm"),"-",IF(AH223&lt;=12,AH223,AH223-12),IF(OR(AH223&lt;12,AH223=24),"am","pm")),"")</f>
        <v>2pm-7pm</v>
      </c>
      <c r="AQ223" s="17" t="str">
        <f>IF(T223&gt;0,CONCATENATE(IF(AI223&lt;=12,AI223,AI223-12),IF(OR(AI223&lt;12,AI223=24),"am","pm"),"-",IF(AJ223&lt;=12,AJ223,AJ223-12),IF(OR(AJ223&lt;12,AJ223=24),"am","pm")),"")</f>
        <v/>
      </c>
      <c r="AR223" t="s">
        <v>813</v>
      </c>
      <c r="AV223" s="17" t="s">
        <v>29</v>
      </c>
      <c r="AW223" s="17" t="s">
        <v>29</v>
      </c>
      <c r="AX223" s="16" t="str">
        <f>CONCATENATE("{
    'name': """,B223,""",
    'area': ","""",C223,""",",
"'hours': {
      'sunday-start':","""",H223,"""",", 'sunday-end':","""",I223,"""",", 'monday-start':","""",J223,"""",", 'monday-end':","""",K223,"""",", 'tuesday-start':","""",L223,"""",", 'tuesday-end':","""",M223,""", 'wednesday-start':","""",N223,""", 'wednesday-end':","""",O223,""", 'thursday-start':","""",P223,""", 'thursday-end':","""",Q223,""", 'friday-start':","""",R223,""", 'friday-end':","""",S223,""", 'saturday-start':","""",T223,""", 'saturday-end':","""",U223,"""","},","  'description': ","""",V223,"""",", 'link':","""",AR223,"""",", 'pricing':","""",E223,"""",",   'phone-number': ","""",F223,"""",", 'address': ","""",G223,"""",", 'other-amenities': [","'",AS223,"','",AT223,"','",AU223,"'","]",", 'has-drink':",AV223,", 'has-food':",AW223,"},")</f>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23" s="17" t="str">
        <f>IF(AS223&gt;0,"&lt;img src=@img/outdoor.png@&gt;","")</f>
        <v/>
      </c>
      <c r="AZ223" s="17" t="str">
        <f>IF(AT223&gt;0,"&lt;img src=@img/pets.png@&gt;","")</f>
        <v/>
      </c>
      <c r="BA223" s="17" t="str">
        <f>IF(AU223="hard","&lt;img src=@img/hard.png@&gt;",IF(AU223="medium","&lt;img src=@img/medium.png@&gt;",IF(AU223="easy","&lt;img src=@img/easy.png@&gt;","")))</f>
        <v/>
      </c>
      <c r="BB223" s="17" t="str">
        <f>IF(AV223="true","&lt;img src=@img/drinkicon.png@&gt;","")</f>
        <v>&lt;img src=@img/drinkicon.png@&gt;</v>
      </c>
      <c r="BC223" s="17" t="str">
        <f>IF(AW223="true","&lt;img src=@img/foodicon.png@&gt;","")</f>
        <v>&lt;img src=@img/foodicon.png@&gt;</v>
      </c>
      <c r="BD223" s="17" t="str">
        <f>CONCATENATE(AY223,AZ223,BA223,BB223,BC223,BK223)</f>
        <v>&lt;img src=@img/drinkicon.png@&gt;&lt;img src=@img/foodicon.png@&gt;</v>
      </c>
      <c r="BE223" s="17" t="str">
        <f>CONCATENATE(IF(AS223&gt;0,"outdoor ",""),IF(AT223&gt;0,"pet ",""),IF(AV223="true","drink ",""),IF(AW223="true","food ",""),AU223," ",E223," ",C223,IF(BJ223=TRUE," kid",""))</f>
        <v>drink food  med Cherry</v>
      </c>
      <c r="BF223" s="17" t="str">
        <f>IF(C223="highlands","Highlands",IF(C223="Washington","Washington Park",IF(C223="Downtown","Downtown",IF(C223="city","City Park",IF(C223="Uptown","Uptown",IF(C223="capital","Capital Hill",IF(C223="Ballpark","Ballpark",IF(C223="LoDo","LoDo",IF(C223="ranch","Highlands Ranch",IF(C223="five","Five Points",IF(C223="stapleton","Stapleton",IF(C223="Cherry","Cherry Creek",IF(C223="dtc","DTC",IF(C223="Baker","Baker",IF(C223="Lakewood","Lakewood",IF(C223="Westminster","Westminster",IF(C223="lowery","Lowery",IF(C223="meadows","Park Meadows",IF(C223="larimer","Larimer Square",IF(C223="RiNo","RiNo",IF(C223="aurora","Aurora","")))))))))))))))))))))</f>
        <v>Cherry Creek</v>
      </c>
      <c r="BG223" s="17">
        <v>39.718888</v>
      </c>
      <c r="BH223" s="17">
        <v>-104.95562099999999</v>
      </c>
      <c r="BI223" s="17" t="str">
        <f>CONCATENATE("[",BG223,",",BH223,"],")</f>
        <v>[39.718888,-104.955621],</v>
      </c>
      <c r="BK223" s="17" t="str">
        <f>IF(BJ223&gt;0,"&lt;img src=@img/kidicon.png@&gt;","")</f>
        <v/>
      </c>
      <c r="BL223" s="7"/>
    </row>
    <row r="224" spans="2:64" ht="18.75" customHeight="1">
      <c r="B224" t="s">
        <v>221</v>
      </c>
      <c r="C224" t="s">
        <v>310</v>
      </c>
      <c r="E224" s="17" t="s">
        <v>1105</v>
      </c>
      <c r="G224" s="17" t="s">
        <v>628</v>
      </c>
      <c r="J224" t="s">
        <v>464</v>
      </c>
      <c r="K224" t="s">
        <v>447</v>
      </c>
      <c r="L224" s="17" t="s">
        <v>464</v>
      </c>
      <c r="M224" s="17" t="s">
        <v>447</v>
      </c>
      <c r="N224" s="17" t="s">
        <v>464</v>
      </c>
      <c r="O224" s="17" t="s">
        <v>447</v>
      </c>
      <c r="P224" s="17" t="s">
        <v>464</v>
      </c>
      <c r="Q224" s="17" t="s">
        <v>447</v>
      </c>
      <c r="R224" s="17" t="s">
        <v>464</v>
      </c>
      <c r="S224" s="17" t="s">
        <v>447</v>
      </c>
      <c r="V224" s="8" t="s">
        <v>337</v>
      </c>
      <c r="W224" s="17" t="str">
        <f>IF(H224&gt;0,H224/100,"")</f>
        <v/>
      </c>
      <c r="X224" s="17" t="str">
        <f>IF(I224&gt;0,I224/100,"")</f>
        <v/>
      </c>
      <c r="Y224" s="17">
        <f>IF(J224&gt;0,J224/100,"")</f>
        <v>15.3</v>
      </c>
      <c r="Z224" s="17">
        <f>IF(K224&gt;0,K224/100,"")</f>
        <v>18</v>
      </c>
      <c r="AA224" s="17">
        <f>IF(L224&gt;0,L224/100,"")</f>
        <v>15.3</v>
      </c>
      <c r="AB224" s="17">
        <f>IF(M224&gt;0,M224/100,"")</f>
        <v>18</v>
      </c>
      <c r="AC224" s="17">
        <f>IF(N224&gt;0,N224/100,"")</f>
        <v>15.3</v>
      </c>
      <c r="AD224" s="17">
        <f>IF(O224&gt;0,O224/100,"")</f>
        <v>18</v>
      </c>
      <c r="AE224" s="17">
        <f>IF(P224&gt;0,P224/100,"")</f>
        <v>15.3</v>
      </c>
      <c r="AF224" s="17">
        <f>IF(Q224&gt;0,Q224/100,"")</f>
        <v>18</v>
      </c>
      <c r="AG224" s="17">
        <f>IF(R224&gt;0,R224/100,"")</f>
        <v>15.3</v>
      </c>
      <c r="AH224" s="17">
        <f>IF(S224&gt;0,S224/100,"")</f>
        <v>18</v>
      </c>
      <c r="AI224" s="17" t="str">
        <f>IF(T224&gt;0,T224/100,"")</f>
        <v/>
      </c>
      <c r="AJ224" s="17" t="str">
        <f>IF(U224&gt;0,U224/100,"")</f>
        <v/>
      </c>
      <c r="AK224" s="17" t="str">
        <f>IF(H224&gt;0,CONCATENATE(IF(W224&lt;=12,W224,W224-12),IF(OR(W224&lt;12,W224=24),"am","pm"),"-",IF(X224&lt;=12,X224,X224-12),IF(OR(X224&lt;12,X224=24),"am","pm")),"")</f>
        <v/>
      </c>
      <c r="AL224" s="17" t="str">
        <f>IF(J224&gt;0,CONCATENATE(IF(Y224&lt;=12,Y224,Y224-12),IF(OR(Y224&lt;12,Y224=24),"am","pm"),"-",IF(Z224&lt;=12,Z224,Z224-12),IF(OR(Z224&lt;12,Z224=24),"am","pm")),"")</f>
        <v>3.3pm-6pm</v>
      </c>
      <c r="AM224" s="17" t="str">
        <f>IF(L224&gt;0,CONCATENATE(IF(AA224&lt;=12,AA224,AA224-12),IF(OR(AA224&lt;12,AA224=24),"am","pm"),"-",IF(AB224&lt;=12,AB224,AB224-12),IF(OR(AB224&lt;12,AB224=24),"am","pm")),"")</f>
        <v>3.3pm-6pm</v>
      </c>
      <c r="AN224" s="17" t="str">
        <f>IF(N224&gt;0,CONCATENATE(IF(AC224&lt;=12,AC224,AC224-12),IF(OR(AC224&lt;12,AC224=24),"am","pm"),"-",IF(AD224&lt;=12,AD224,AD224-12),IF(OR(AD224&lt;12,AD224=24),"am","pm")),"")</f>
        <v>3.3pm-6pm</v>
      </c>
      <c r="AO224" s="17" t="str">
        <f>IF(P224&gt;0,CONCATENATE(IF(AE224&lt;=12,AE224,AE224-12),IF(OR(AE224&lt;12,AE224=24),"am","pm"),"-",IF(AF224&lt;=12,AF224,AF224-12),IF(OR(AF224&lt;12,AF224=24),"am","pm")),"")</f>
        <v>3.3pm-6pm</v>
      </c>
      <c r="AP224" s="17" t="str">
        <f>IF(R224&gt;0,CONCATENATE(IF(AG224&lt;=12,AG224,AG224-12),IF(OR(AG224&lt;12,AG224=24),"am","pm"),"-",IF(AH224&lt;=12,AH224,AH224-12),IF(OR(AH224&lt;12,AH224=24),"am","pm")),"")</f>
        <v>3.3pm-6pm</v>
      </c>
      <c r="AQ224" s="17" t="str">
        <f>IF(T224&gt;0,CONCATENATE(IF(AI224&lt;=12,AI224,AI224-12),IF(OR(AI224&lt;12,AI224=24),"am","pm"),"-",IF(AJ224&lt;=12,AJ224,AJ224-12),IF(OR(AJ224&lt;12,AJ224=24),"am","pm")),"")</f>
        <v/>
      </c>
      <c r="AR224" s="17" t="s">
        <v>814</v>
      </c>
      <c r="AV224" s="17" t="s">
        <v>29</v>
      </c>
      <c r="AW224" s="17" t="s">
        <v>30</v>
      </c>
      <c r="AX224" s="16" t="str">
        <f>CONCATENATE("{
    'name': """,B224,""",
    'area': ","""",C224,""",",
"'hours': {
      'sunday-start':","""",H224,"""",", 'sunday-end':","""",I224,"""",", 'monday-start':","""",J224,"""",", 'monday-end':","""",K224,"""",", 'tuesday-start':","""",L224,"""",", 'tuesday-end':","""",M224,""", 'wednesday-start':","""",N224,""", 'wednesday-end':","""",O224,""", 'thursday-start':","""",P224,""", 'thursday-end':","""",Q224,""", 'friday-start':","""",R224,""", 'friday-end':","""",S224,""", 'saturday-start':","""",T224,""", 'saturday-end':","""",U224,"""","},","  'description': ","""",V224,"""",", 'link':","""",AR224,"""",", 'pricing':","""",E224,"""",",   'phone-number': ","""",F224,"""",", 'address': ","""",G224,"""",", 'other-amenities': [","'",AS224,"','",AT224,"','",AU224,"'","]",", 'has-drink':",AV224,", 'has-food':",AW224,"},")</f>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24" s="17" t="str">
        <f>IF(AS224&gt;0,"&lt;img src=@img/outdoor.png@&gt;","")</f>
        <v/>
      </c>
      <c r="AZ224" s="17" t="str">
        <f>IF(AT224&gt;0,"&lt;img src=@img/pets.png@&gt;","")</f>
        <v/>
      </c>
      <c r="BA224" s="17" t="str">
        <f>IF(AU224="hard","&lt;img src=@img/hard.png@&gt;",IF(AU224="medium","&lt;img src=@img/medium.png@&gt;",IF(AU224="easy","&lt;img src=@img/easy.png@&gt;","")))</f>
        <v/>
      </c>
      <c r="BB224" s="17" t="str">
        <f>IF(AV224="true","&lt;img src=@img/drinkicon.png@&gt;","")</f>
        <v>&lt;img src=@img/drinkicon.png@&gt;</v>
      </c>
      <c r="BC224" s="17" t="str">
        <f>IF(AW224="true","&lt;img src=@img/foodicon.png@&gt;","")</f>
        <v/>
      </c>
      <c r="BD224" s="17" t="str">
        <f>CONCATENATE(AY224,AZ224,BA224,BB224,BC224,BK224)</f>
        <v>&lt;img src=@img/drinkicon.png@&gt;</v>
      </c>
      <c r="BE224" s="17" t="str">
        <f>CONCATENATE(IF(AS224&gt;0,"outdoor ",""),IF(AT224&gt;0,"pet ",""),IF(AV224="true","drink ",""),IF(AW224="true","food ",""),AU224," ",E224," ",C224,IF(BJ224=TRUE," kid",""))</f>
        <v>drink  med LoDo</v>
      </c>
      <c r="BF224" s="17" t="str">
        <f>IF(C224="highlands","Highlands",IF(C224="Washington","Washington Park",IF(C224="Downtown","Downtown",IF(C224="city","City Park",IF(C224="Uptown","Uptown",IF(C224="capital","Capital Hill",IF(C224="Ballpark","Ballpark",IF(C224="LoDo","LoDo",IF(C224="ranch","Highlands Ranch",IF(C224="five","Five Points",IF(C224="stapleton","Stapleton",IF(C224="Cherry","Cherry Creek",IF(C224="dtc","DTC",IF(C224="Baker","Baker",IF(C224="Lakewood","Lakewood",IF(C224="Westminster","Westminster",IF(C224="lowery","Lowery",IF(C224="meadows","Park Meadows",IF(C224="larimer","Larimer Square",IF(C224="RiNo","RiNo",IF(C224="aurora","Aurora","")))))))))))))))))))))</f>
        <v>LoDo</v>
      </c>
      <c r="BG224" s="17">
        <v>39.748978999999999</v>
      </c>
      <c r="BH224" s="17">
        <v>-105.000686</v>
      </c>
      <c r="BI224" s="17" t="str">
        <f>CONCATENATE("[",BG224,",",BH224,"],")</f>
        <v>[39.748979,-105.000686],</v>
      </c>
      <c r="BK224" s="17" t="str">
        <f>IF(BJ224&gt;0,"&lt;img src=@img/kidicon.png@&gt;","")</f>
        <v/>
      </c>
      <c r="BL224" s="7"/>
    </row>
    <row r="225" spans="2:64" ht="18.75" customHeight="1">
      <c r="B225" t="s">
        <v>222</v>
      </c>
      <c r="C225" t="s">
        <v>310</v>
      </c>
      <c r="E225" s="17" t="s">
        <v>1105</v>
      </c>
      <c r="G225" t="s">
        <v>629</v>
      </c>
      <c r="J225" s="17" t="s">
        <v>452</v>
      </c>
      <c r="K225" s="17" t="s">
        <v>447</v>
      </c>
      <c r="L225" s="17" t="s">
        <v>452</v>
      </c>
      <c r="M225" s="17" t="s">
        <v>447</v>
      </c>
      <c r="N225" s="17" t="s">
        <v>452</v>
      </c>
      <c r="O225" s="17" t="s">
        <v>447</v>
      </c>
      <c r="P225" s="17" t="s">
        <v>452</v>
      </c>
      <c r="Q225" s="17" t="s">
        <v>447</v>
      </c>
      <c r="R225" s="17" t="s">
        <v>452</v>
      </c>
      <c r="S225" s="17" t="s">
        <v>447</v>
      </c>
      <c r="T225" s="17"/>
      <c r="U225" s="17"/>
      <c r="V225" s="8" t="s">
        <v>1137</v>
      </c>
      <c r="W225" s="17" t="str">
        <f>IF(H225&gt;0,H225/100,"")</f>
        <v/>
      </c>
      <c r="X225" s="17" t="str">
        <f>IF(I225&gt;0,I225/100,"")</f>
        <v/>
      </c>
      <c r="Y225" s="17">
        <f>IF(J225&gt;0,J225/100,"")</f>
        <v>16</v>
      </c>
      <c r="Z225" s="17">
        <f>IF(K225&gt;0,K225/100,"")</f>
        <v>18</v>
      </c>
      <c r="AA225" s="17">
        <f>IF(L225&gt;0,L225/100,"")</f>
        <v>16</v>
      </c>
      <c r="AB225" s="17">
        <f>IF(M225&gt;0,M225/100,"")</f>
        <v>18</v>
      </c>
      <c r="AC225" s="17">
        <f>IF(N225&gt;0,N225/100,"")</f>
        <v>16</v>
      </c>
      <c r="AD225" s="17">
        <f>IF(O225&gt;0,O225/100,"")</f>
        <v>18</v>
      </c>
      <c r="AE225" s="17">
        <f>IF(P225&gt;0,P225/100,"")</f>
        <v>16</v>
      </c>
      <c r="AF225" s="17">
        <f>IF(Q225&gt;0,Q225/100,"")</f>
        <v>18</v>
      </c>
      <c r="AG225" s="17">
        <f>IF(R225&gt;0,R225/100,"")</f>
        <v>16</v>
      </c>
      <c r="AH225" s="17">
        <f>IF(S225&gt;0,S225/100,"")</f>
        <v>18</v>
      </c>
      <c r="AI225" s="17" t="str">
        <f>IF(T225&gt;0,T225/100,"")</f>
        <v/>
      </c>
      <c r="AJ225" s="17" t="str">
        <f>IF(U225&gt;0,U225/100,"")</f>
        <v/>
      </c>
      <c r="AK225" s="17" t="str">
        <f>IF(H225&gt;0,CONCATENATE(IF(W225&lt;=12,W225,W225-12),IF(OR(W225&lt;12,W225=24),"am","pm"),"-",IF(X225&lt;=12,X225,X225-12),IF(OR(X225&lt;12,X225=24),"am","pm")),"")</f>
        <v/>
      </c>
      <c r="AL225" s="17" t="str">
        <f>IF(J225&gt;0,CONCATENATE(IF(Y225&lt;=12,Y225,Y225-12),IF(OR(Y225&lt;12,Y225=24),"am","pm"),"-",IF(Z225&lt;=12,Z225,Z225-12),IF(OR(Z225&lt;12,Z225=24),"am","pm")),"")</f>
        <v>4pm-6pm</v>
      </c>
      <c r="AM225" s="17" t="str">
        <f>IF(L225&gt;0,CONCATENATE(IF(AA225&lt;=12,AA225,AA225-12),IF(OR(AA225&lt;12,AA225=24),"am","pm"),"-",IF(AB225&lt;=12,AB225,AB225-12),IF(OR(AB225&lt;12,AB225=24),"am","pm")),"")</f>
        <v>4pm-6pm</v>
      </c>
      <c r="AN225" s="17" t="str">
        <f>IF(N225&gt;0,CONCATENATE(IF(AC225&lt;=12,AC225,AC225-12),IF(OR(AC225&lt;12,AC225=24),"am","pm"),"-",IF(AD225&lt;=12,AD225,AD225-12),IF(OR(AD225&lt;12,AD225=24),"am","pm")),"")</f>
        <v>4pm-6pm</v>
      </c>
      <c r="AO225" s="17" t="str">
        <f>IF(P225&gt;0,CONCATENATE(IF(AE225&lt;=12,AE225,AE225-12),IF(OR(AE225&lt;12,AE225=24),"am","pm"),"-",IF(AF225&lt;=12,AF225,AF225-12),IF(OR(AF225&lt;12,AF225=24),"am","pm")),"")</f>
        <v>4pm-6pm</v>
      </c>
      <c r="AP225" s="17" t="str">
        <f>IF(R225&gt;0,CONCATENATE(IF(AG225&lt;=12,AG225,AG225-12),IF(OR(AG225&lt;12,AG225=24),"am","pm"),"-",IF(AH225&lt;=12,AH225,AH225-12),IF(OR(AH225&lt;12,AH225=24),"am","pm")),"")</f>
        <v>4pm-6pm</v>
      </c>
      <c r="AQ225" s="17" t="str">
        <f>IF(T225&gt;0,CONCATENATE(IF(AI225&lt;=12,AI225,AI225-12),IF(OR(AI225&lt;12,AI225=24),"am","pm"),"-",IF(AJ225&lt;=12,AJ225,AJ225-12),IF(OR(AJ225&lt;12,AJ225=24),"am","pm")),"")</f>
        <v/>
      </c>
      <c r="AR225" s="17" t="s">
        <v>815</v>
      </c>
      <c r="AV225" s="17" t="s">
        <v>29</v>
      </c>
      <c r="AW225" s="17" t="s">
        <v>29</v>
      </c>
      <c r="AX225" s="16" t="str">
        <f>CONCATENATE("{
    'name': """,B225,""",
    'area': ","""",C225,""",",
"'hours': {
      'sunday-start':","""",H225,"""",", 'sunday-end':","""",I225,"""",", 'monday-start':","""",J225,"""",", 'monday-end':","""",K225,"""",", 'tuesday-start':","""",L225,"""",", 'tuesday-end':","""",M225,""", 'wednesday-start':","""",N225,""", 'wednesday-end':","""",O225,""", 'thursday-start':","""",P225,""", 'thursday-end':","""",Q225,""", 'friday-start':","""",R225,""", 'friday-end':","""",S225,""", 'saturday-start':","""",T225,""", 'saturday-end':","""",U225,"""","},","  'description': ","""",V225,"""",", 'link':","""",AR225,"""",", 'pricing':","""",E225,"""",",   'phone-number': ","""",F225,"""",", 'address': ","""",G225,"""",", 'other-amenities': [","'",AS225,"','",AT225,"','",AU225,"'","]",", 'has-drink':",AV225,", 'has-food':",AW225,"},")</f>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25" s="17" t="str">
        <f>IF(AS225&gt;0,"&lt;img src=@img/outdoor.png@&gt;","")</f>
        <v/>
      </c>
      <c r="AZ225" s="17" t="str">
        <f>IF(AT225&gt;0,"&lt;img src=@img/pets.png@&gt;","")</f>
        <v/>
      </c>
      <c r="BA225" s="17" t="str">
        <f>IF(AU225="hard","&lt;img src=@img/hard.png@&gt;",IF(AU225="medium","&lt;img src=@img/medium.png@&gt;",IF(AU225="easy","&lt;img src=@img/easy.png@&gt;","")))</f>
        <v/>
      </c>
      <c r="BB225" s="17" t="str">
        <f>IF(AV225="true","&lt;img src=@img/drinkicon.png@&gt;","")</f>
        <v>&lt;img src=@img/drinkicon.png@&gt;</v>
      </c>
      <c r="BC225" s="17" t="str">
        <f>IF(AW225="true","&lt;img src=@img/foodicon.png@&gt;","")</f>
        <v>&lt;img src=@img/foodicon.png@&gt;</v>
      </c>
      <c r="BD225" s="17" t="str">
        <f>CONCATENATE(AY225,AZ225,BA225,BB225,BC225,BK225)</f>
        <v>&lt;img src=@img/drinkicon.png@&gt;&lt;img src=@img/foodicon.png@&gt;</v>
      </c>
      <c r="BE225" s="17" t="str">
        <f>CONCATENATE(IF(AS225&gt;0,"outdoor ",""),IF(AT225&gt;0,"pet ",""),IF(AV225="true","drink ",""),IF(AW225="true","food ",""),AU225," ",E225," ",C225,IF(BJ225=TRUE," kid",""))</f>
        <v>drink food  med LoDo</v>
      </c>
      <c r="BF225" s="17" t="str">
        <f>IF(C225="highlands","Highlands",IF(C225="Washington","Washington Park",IF(C225="Downtown","Downtown",IF(C225="city","City Park",IF(C225="Uptown","Uptown",IF(C225="capital","Capital Hill",IF(C225="Ballpark","Ballpark",IF(C225="LoDo","LoDo",IF(C225="ranch","Highlands Ranch",IF(C225="five","Five Points",IF(C225="stapleton","Stapleton",IF(C225="Cherry","Cherry Creek",IF(C225="dtc","DTC",IF(C225="Baker","Baker",IF(C225="Lakewood","Lakewood",IF(C225="Westminster","Westminster",IF(C225="lowery","Lowery",IF(C225="meadows","Park Meadows",IF(C225="larimer","Larimer Square",IF(C225="RiNo","RiNo",IF(C225="aurora","Aurora","")))))))))))))))))))))</f>
        <v>LoDo</v>
      </c>
      <c r="BG225" s="17">
        <v>39.753664000000001</v>
      </c>
      <c r="BH225" s="17">
        <v>-104.994817</v>
      </c>
      <c r="BI225" s="17" t="str">
        <f>CONCATENATE("[",BG225,",",BH225,"],")</f>
        <v>[39.753664,-104.994817],</v>
      </c>
      <c r="BK225" s="17" t="str">
        <f>IF(BJ225&gt;0,"&lt;img src=@img/kidicon.png@&gt;","")</f>
        <v/>
      </c>
      <c r="BL225" s="7"/>
    </row>
    <row r="226" spans="2:64" ht="18.75" customHeight="1">
      <c r="B226" t="s">
        <v>148</v>
      </c>
      <c r="C226" t="s">
        <v>275</v>
      </c>
      <c r="E226" s="17" t="s">
        <v>1107</v>
      </c>
      <c r="G226" s="17" t="s">
        <v>556</v>
      </c>
      <c r="H226" t="s">
        <v>445</v>
      </c>
      <c r="I226">
        <v>1800</v>
      </c>
      <c r="J226" t="s">
        <v>445</v>
      </c>
      <c r="K226">
        <v>1800</v>
      </c>
      <c r="L226" s="17" t="s">
        <v>445</v>
      </c>
      <c r="M226" s="17">
        <v>1800</v>
      </c>
      <c r="N226" s="17" t="s">
        <v>445</v>
      </c>
      <c r="O226" s="17">
        <v>1800</v>
      </c>
      <c r="P226" s="17" t="s">
        <v>445</v>
      </c>
      <c r="Q226" s="17">
        <v>1800</v>
      </c>
      <c r="R226" s="17" t="s">
        <v>445</v>
      </c>
      <c r="S226" s="17">
        <v>1800</v>
      </c>
      <c r="T226" t="s">
        <v>445</v>
      </c>
      <c r="U226">
        <v>1800</v>
      </c>
      <c r="V226" s="8" t="s">
        <v>365</v>
      </c>
      <c r="W226" s="17">
        <f>IF(H226&gt;0,H226/100,"")</f>
        <v>15</v>
      </c>
      <c r="X226" s="17">
        <f>IF(I226&gt;0,I226/100,"")</f>
        <v>18</v>
      </c>
      <c r="Y226" s="17">
        <f>IF(J226&gt;0,J226/100,"")</f>
        <v>15</v>
      </c>
      <c r="Z226" s="17">
        <f>IF(K226&gt;0,K226/100,"")</f>
        <v>18</v>
      </c>
      <c r="AA226" s="17">
        <f>IF(L226&gt;0,L226/100,"")</f>
        <v>15</v>
      </c>
      <c r="AB226" s="17">
        <f>IF(M226&gt;0,M226/100,"")</f>
        <v>18</v>
      </c>
      <c r="AC226" s="17">
        <f>IF(N226&gt;0,N226/100,"")</f>
        <v>15</v>
      </c>
      <c r="AD226" s="17">
        <f>IF(O226&gt;0,O226/100,"")</f>
        <v>18</v>
      </c>
      <c r="AE226" s="17">
        <f>IF(P226&gt;0,P226/100,"")</f>
        <v>15</v>
      </c>
      <c r="AF226" s="17">
        <f>IF(Q226&gt;0,Q226/100,"")</f>
        <v>18</v>
      </c>
      <c r="AG226" s="17">
        <f>IF(R226&gt;0,R226/100,"")</f>
        <v>15</v>
      </c>
      <c r="AH226" s="17">
        <f>IF(S226&gt;0,S226/100,"")</f>
        <v>18</v>
      </c>
      <c r="AI226" s="17">
        <f>IF(T226&gt;0,T226/100,"")</f>
        <v>15</v>
      </c>
      <c r="AJ226" s="17">
        <f>IF(U226&gt;0,U226/100,"")</f>
        <v>18</v>
      </c>
      <c r="AK226" s="17" t="str">
        <f>IF(H226&gt;0,CONCATENATE(IF(W226&lt;=12,W226,W226-12),IF(OR(W226&lt;12,W226=24),"am","pm"),"-",IF(X226&lt;=12,X226,X226-12),IF(OR(X226&lt;12,X226=24),"am","pm")),"")</f>
        <v>3pm-6pm</v>
      </c>
      <c r="AL226" s="17" t="str">
        <f>IF(J226&gt;0,CONCATENATE(IF(Y226&lt;=12,Y226,Y226-12),IF(OR(Y226&lt;12,Y226=24),"am","pm"),"-",IF(Z226&lt;=12,Z226,Z226-12),IF(OR(Z226&lt;12,Z226=24),"am","pm")),"")</f>
        <v>3pm-6pm</v>
      </c>
      <c r="AM226" s="17" t="str">
        <f>IF(L226&gt;0,CONCATENATE(IF(AA226&lt;=12,AA226,AA226-12),IF(OR(AA226&lt;12,AA226=24),"am","pm"),"-",IF(AB226&lt;=12,AB226,AB226-12),IF(OR(AB226&lt;12,AB226=24),"am","pm")),"")</f>
        <v>3pm-6pm</v>
      </c>
      <c r="AN226" s="17" t="str">
        <f>IF(N226&gt;0,CONCATENATE(IF(AC226&lt;=12,AC226,AC226-12),IF(OR(AC226&lt;12,AC226=24),"am","pm"),"-",IF(AD226&lt;=12,AD226,AD226-12),IF(OR(AD226&lt;12,AD226=24),"am","pm")),"")</f>
        <v>3pm-6pm</v>
      </c>
      <c r="AO226" s="17" t="str">
        <f>IF(P226&gt;0,CONCATENATE(IF(AE226&lt;=12,AE226,AE226-12),IF(OR(AE226&lt;12,AE226=24),"am","pm"),"-",IF(AF226&lt;=12,AF226,AF226-12),IF(OR(AF226&lt;12,AF226=24),"am","pm")),"")</f>
        <v>3pm-6pm</v>
      </c>
      <c r="AP226" s="17" t="str">
        <f>IF(R226&gt;0,CONCATENATE(IF(AG226&lt;=12,AG226,AG226-12),IF(OR(AG226&lt;12,AG226=24),"am","pm"),"-",IF(AH226&lt;=12,AH226,AH226-12),IF(OR(AH226&lt;12,AH226=24),"am","pm")),"")</f>
        <v>3pm-6pm</v>
      </c>
      <c r="AQ226" s="17" t="str">
        <f>IF(T226&gt;0,CONCATENATE(IF(AI226&lt;=12,AI226,AI226-12),IF(OR(AI226&lt;12,AI226=24),"am","pm"),"-",IF(AJ226&lt;=12,AJ226,AJ226-12),IF(OR(AJ226&lt;12,AJ226=24),"am","pm")),"")</f>
        <v>3pm-6pm</v>
      </c>
      <c r="AR226" s="17" t="s">
        <v>743</v>
      </c>
      <c r="AV226" s="4" t="s">
        <v>29</v>
      </c>
      <c r="AW226" s="4" t="s">
        <v>30</v>
      </c>
      <c r="AX226" s="16" t="str">
        <f>CONCATENATE("{
    'name': """,B226,""",
    'area': ","""",C226,""",",
"'hours': {
      'sunday-start':","""",H226,"""",", 'sunday-end':","""",I226,"""",", 'monday-start':","""",J226,"""",", 'monday-end':","""",K226,"""",", 'tuesday-start':","""",L226,"""",", 'tuesday-end':","""",M226,""", 'wednesday-start':","""",N226,""", 'wednesday-end':","""",O226,""", 'thursday-start':","""",P226,""", 'thursday-end':","""",Q226,""", 'friday-start':","""",R226,""", 'friday-end':","""",S226,""", 'saturday-start':","""",T226,""", 'saturday-end':","""",U226,"""","},","  'description': ","""",V226,"""",", 'link':","""",AR226,"""",", 'pricing':","""",E226,"""",",   'phone-number': ","""",F226,"""",", 'address': ","""",G226,"""",", 'other-amenities': [","'",AS226,"','",AT226,"','",AU226,"'","]",", 'has-drink':",AV226,", 'has-food':",AW226,"},")</f>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26" s="17" t="str">
        <f>IF(AS226&gt;0,"&lt;img src=@img/outdoor.png@&gt;","")</f>
        <v/>
      </c>
      <c r="AZ226" s="17" t="str">
        <f>IF(AT226&gt;0,"&lt;img src=@img/pets.png@&gt;","")</f>
        <v/>
      </c>
      <c r="BA226" s="17" t="str">
        <f>IF(AU226="hard","&lt;img src=@img/hard.png@&gt;",IF(AU226="medium","&lt;img src=@img/medium.png@&gt;",IF(AU226="easy","&lt;img src=@img/easy.png@&gt;","")))</f>
        <v/>
      </c>
      <c r="BB226" s="17" t="str">
        <f>IF(AV226="true","&lt;img src=@img/drinkicon.png@&gt;","")</f>
        <v>&lt;img src=@img/drinkicon.png@&gt;</v>
      </c>
      <c r="BC226" s="17" t="str">
        <f>IF(AW226="true","&lt;img src=@img/foodicon.png@&gt;","")</f>
        <v/>
      </c>
      <c r="BD226" s="17" t="str">
        <f>CONCATENATE(AY226,AZ226,BA226,BB226,BC226,BK226)</f>
        <v>&lt;img src=@img/drinkicon.png@&gt;</v>
      </c>
      <c r="BE226" s="17" t="str">
        <f>CONCATENATE(IF(AS226&gt;0,"outdoor ",""),IF(AT226&gt;0,"pet ",""),IF(AV226="true","drink ",""),IF(AW226="true","food ",""),AU226," ",E226," ",C226,IF(BJ226=TRUE," kid",""))</f>
        <v>drink  low Baker</v>
      </c>
      <c r="BF226" s="17" t="str">
        <f>IF(C226="highlands","Highlands",IF(C226="Washington","Washington Park",IF(C226="Downtown","Downtown",IF(C226="city","City Park",IF(C226="Uptown","Uptown",IF(C226="capital","Capital Hill",IF(C226="Ballpark","Ballpark",IF(C226="LoDo","LoDo",IF(C226="ranch","Highlands Ranch",IF(C226="five","Five Points",IF(C226="stapleton","Stapleton",IF(C226="Cherry","Cherry Creek",IF(C226="dtc","DTC",IF(C226="Baker","Baker",IF(C226="Lakewood","Lakewood",IF(C226="Westminster","Westminster",IF(C226="lowery","Lowery",IF(C226="meadows","Park Meadows",IF(C226="larimer","Larimer Square",IF(C226="RiNo","RiNo",IF(C226="aurora","Aurora","")))))))))))))))))))))</f>
        <v>Baker</v>
      </c>
      <c r="BG226" s="17">
        <v>39.716388999999999</v>
      </c>
      <c r="BH226" s="17">
        <v>-104.987758</v>
      </c>
      <c r="BI226" s="17" t="str">
        <f>CONCATENATE("[",BG226,",",BH226,"],")</f>
        <v>[39.716389,-104.987758],</v>
      </c>
      <c r="BK226" s="17" t="str">
        <f>IF(BJ226&gt;0,"&lt;img src=@img/kidicon.png@&gt;","")</f>
        <v/>
      </c>
      <c r="BL226" s="7"/>
    </row>
    <row r="227" spans="2:64" ht="18.75" customHeight="1">
      <c r="B227" t="s">
        <v>265</v>
      </c>
      <c r="C227" t="s">
        <v>326</v>
      </c>
      <c r="E227" s="17" t="s">
        <v>1107</v>
      </c>
      <c r="G227" s="17" t="s">
        <v>294</v>
      </c>
      <c r="W227" s="17" t="str">
        <f>IF(H227&gt;0,H227/100,"")</f>
        <v/>
      </c>
      <c r="X227" s="17" t="str">
        <f>IF(I227&gt;0,I227/100,"")</f>
        <v/>
      </c>
      <c r="Y227" s="17" t="str">
        <f>IF(J227&gt;0,J227/100,"")</f>
        <v/>
      </c>
      <c r="Z227" s="17" t="str">
        <f>IF(K227&gt;0,K227/100,"")</f>
        <v/>
      </c>
      <c r="AA227" s="17" t="str">
        <f>IF(L227&gt;0,L227/100,"")</f>
        <v/>
      </c>
      <c r="AB227" s="17" t="str">
        <f>IF(M227&gt;0,M227/100,"")</f>
        <v/>
      </c>
      <c r="AC227" s="17" t="str">
        <f>IF(N227&gt;0,N227/100,"")</f>
        <v/>
      </c>
      <c r="AD227" s="17" t="str">
        <f>IF(O227&gt;0,O227/100,"")</f>
        <v/>
      </c>
      <c r="AE227" s="17" t="str">
        <f>IF(P227&gt;0,P227/100,"")</f>
        <v/>
      </c>
      <c r="AF227" s="17" t="str">
        <f>IF(Q227&gt;0,Q227/100,"")</f>
        <v/>
      </c>
      <c r="AG227" s="17" t="str">
        <f>IF(R227&gt;0,R227/100,"")</f>
        <v/>
      </c>
      <c r="AH227" s="17" t="str">
        <f>IF(S227&gt;0,S227/100,"")</f>
        <v/>
      </c>
      <c r="AI227" s="17" t="str">
        <f>IF(T227&gt;0,T227/100,"")</f>
        <v/>
      </c>
      <c r="AJ227" s="17" t="str">
        <f>IF(U227&gt;0,U227/100,"")</f>
        <v/>
      </c>
      <c r="AK227" s="17" t="str">
        <f>IF(H227&gt;0,CONCATENATE(IF(W227&lt;=12,W227,W227-12),IF(OR(W227&lt;12,W227=24),"am","pm"),"-",IF(X227&lt;=12,X227,X227-12),IF(OR(X227&lt;12,X227=24),"am","pm")),"")</f>
        <v/>
      </c>
      <c r="AL227" s="17" t="str">
        <f>IF(J227&gt;0,CONCATENATE(IF(Y227&lt;=12,Y227,Y227-12),IF(OR(Y227&lt;12,Y227=24),"am","pm"),"-",IF(Z227&lt;=12,Z227,Z227-12),IF(OR(Z227&lt;12,Z227=24),"am","pm")),"")</f>
        <v/>
      </c>
      <c r="AM227" s="17" t="str">
        <f>IF(L227&gt;0,CONCATENATE(IF(AA227&lt;=12,AA227,AA227-12),IF(OR(AA227&lt;12,AA227=24),"am","pm"),"-",IF(AB227&lt;=12,AB227,AB227-12),IF(OR(AB227&lt;12,AB227=24),"am","pm")),"")</f>
        <v/>
      </c>
      <c r="AN227" s="17" t="str">
        <f>IF(N227&gt;0,CONCATENATE(IF(AC227&lt;=12,AC227,AC227-12),IF(OR(AC227&lt;12,AC227=24),"am","pm"),"-",IF(AD227&lt;=12,AD227,AD227-12),IF(OR(AD227&lt;12,AD227=24),"am","pm")),"")</f>
        <v/>
      </c>
      <c r="AO227" s="17" t="str">
        <f>IF(P227&gt;0,CONCATENATE(IF(AE227&lt;=12,AE227,AE227-12),IF(OR(AE227&lt;12,AE227=24),"am","pm"),"-",IF(AF227&lt;=12,AF227,AF227-12),IF(OR(AF227&lt;12,AF227=24),"am","pm")),"")</f>
        <v/>
      </c>
      <c r="AP227" s="17" t="str">
        <f>IF(R227&gt;0,CONCATENATE(IF(AG227&lt;=12,AG227,AG227-12),IF(OR(AG227&lt;12,AG227=24),"am","pm"),"-",IF(AH227&lt;=12,AH227,AH227-12),IF(OR(AH227&lt;12,AH227=24),"am","pm")),"")</f>
        <v/>
      </c>
      <c r="AQ227" s="17" t="str">
        <f>IF(T227&gt;0,CONCATENATE(IF(AI227&lt;=12,AI227,AI227-12),IF(OR(AI227&lt;12,AI227=24),"am","pm"),"-",IF(AJ227&lt;=12,AJ227,AJ227-12),IF(OR(AJ227&lt;12,AJ227=24),"am","pm")),"")</f>
        <v/>
      </c>
      <c r="AR227" s="17" t="s">
        <v>851</v>
      </c>
      <c r="AS227" t="s">
        <v>442</v>
      </c>
      <c r="AV227" s="17" t="s">
        <v>30</v>
      </c>
      <c r="AW227" s="17" t="s">
        <v>30</v>
      </c>
      <c r="AX227" s="16" t="str">
        <f>CONCATENATE("{
    'name': """,B227,""",
    'area': ","""",C227,""",",
"'hours': {
      'sunday-start':","""",H227,"""",", 'sunday-end':","""",I227,"""",", 'monday-start':","""",J227,"""",", 'monday-end':","""",K227,"""",", 'tuesday-start':","""",L227,"""",", 'tuesday-end':","""",M227,""", 'wednesday-start':","""",N227,""", 'wednesday-end':","""",O227,""", 'thursday-start':","""",P227,""", 'thursday-end':","""",Q227,""", 'friday-start':","""",R227,""", 'friday-end':","""",S227,""", 'saturday-start':","""",T227,""", 'saturday-end':","""",U227,"""","},","  'description': ","""",V227,"""",", 'link':","""",AR227,"""",", 'pricing':","""",E227,"""",",   'phone-number': ","""",F227,"""",", 'address': ","""",G227,"""",", 'other-amenities': [","'",AS227,"','",AT227,"','",AU227,"'","]",", 'has-drink':",AV227,", 'has-food':",AW227,"},")</f>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7" s="17" t="str">
        <f>IF(AS227&gt;0,"&lt;img src=@img/outdoor.png@&gt;","")</f>
        <v>&lt;img src=@img/outdoor.png@&gt;</v>
      </c>
      <c r="AZ227" s="17" t="str">
        <f>IF(AT227&gt;0,"&lt;img src=@img/pets.png@&gt;","")</f>
        <v/>
      </c>
      <c r="BA227" s="17" t="str">
        <f>IF(AU227="hard","&lt;img src=@img/hard.png@&gt;",IF(AU227="medium","&lt;img src=@img/medium.png@&gt;",IF(AU227="easy","&lt;img src=@img/easy.png@&gt;","")))</f>
        <v/>
      </c>
      <c r="BB227" s="17" t="str">
        <f>IF(AV227="true","&lt;img src=@img/drinkicon.png@&gt;","")</f>
        <v/>
      </c>
      <c r="BC227" s="17" t="str">
        <f>IF(AW227="true","&lt;img src=@img/foodicon.png@&gt;","")</f>
        <v/>
      </c>
      <c r="BD227" s="17" t="str">
        <f>CONCATENATE(AY227,AZ227,BA227,BB227,BC227,BK227)</f>
        <v>&lt;img src=@img/outdoor.png@&gt;</v>
      </c>
      <c r="BE227" s="17" t="str">
        <f>CONCATENATE(IF(AS227&gt;0,"outdoor ",""),IF(AT227&gt;0,"pet ",""),IF(AV227="true","drink ",""),IF(AW227="true","food ",""),AU227," ",E227," ",C227,IF(BJ227=TRUE," kid",""))</f>
        <v>outdoor  low Ballpark</v>
      </c>
      <c r="BF227" s="17" t="str">
        <f>IF(C227="highlands","Highlands",IF(C227="Washington","Washington Park",IF(C227="Downtown","Downtown",IF(C227="city","City Park",IF(C227="Uptown","Uptown",IF(C227="capital","Capital Hill",IF(C227="Ballpark","Ballpark",IF(C227="LoDo","LoDo",IF(C227="ranch","Highlands Ranch",IF(C227="five","Five Points",IF(C227="stapleton","Stapleton",IF(C227="Cherry","Cherry Creek",IF(C227="dtc","DTC",IF(C227="Baker","Baker",IF(C227="Lakewood","Lakewood",IF(C227="Westminster","Westminster",IF(C227="lowery","Lowery",IF(C227="meadows","Park Meadows",IF(C227="larimer","Larimer Square",IF(C227="RiNo","RiNo",IF(C227="aurora","Aurora","")))))))))))))))))))))</f>
        <v>Ballpark</v>
      </c>
      <c r="BG227" s="17">
        <v>39.75461</v>
      </c>
      <c r="BH227" s="17">
        <v>-104.99092400000001</v>
      </c>
      <c r="BI227" s="17" t="str">
        <f>CONCATENATE("[",BG227,",",BH227,"],")</f>
        <v>[39.75461,-104.990924],</v>
      </c>
      <c r="BK227" s="17" t="str">
        <f>IF(BJ227&gt;0,"&lt;img src=@img/kidicon.png@&gt;","")</f>
        <v/>
      </c>
      <c r="BL227" s="7"/>
    </row>
    <row r="228" spans="2:64" ht="18.75" customHeight="1">
      <c r="B228" t="s">
        <v>252</v>
      </c>
      <c r="C228" t="s">
        <v>276</v>
      </c>
      <c r="E228" s="17" t="s">
        <v>1105</v>
      </c>
      <c r="G228" s="17" t="s">
        <v>282</v>
      </c>
      <c r="J228" s="17"/>
      <c r="K228" s="17"/>
      <c r="L228" s="17"/>
      <c r="M228" s="17"/>
      <c r="N228" s="17"/>
      <c r="O228" s="17"/>
      <c r="P228" s="17"/>
      <c r="Q228" s="17"/>
      <c r="R228" s="17"/>
      <c r="S228" s="17"/>
      <c r="T228" s="17"/>
      <c r="U228" s="17"/>
      <c r="W228" s="17" t="str">
        <f>IF(H228&gt;0,H228/100,"")</f>
        <v/>
      </c>
      <c r="X228" s="17" t="str">
        <f>IF(I228&gt;0,I228/100,"")</f>
        <v/>
      </c>
      <c r="Y228" s="17" t="str">
        <f>IF(J228&gt;0,J228/100,"")</f>
        <v/>
      </c>
      <c r="Z228" s="17" t="str">
        <f>IF(K228&gt;0,K228/100,"")</f>
        <v/>
      </c>
      <c r="AA228" s="17" t="str">
        <f>IF(L228&gt;0,L228/100,"")</f>
        <v/>
      </c>
      <c r="AB228" s="17" t="str">
        <f>IF(M228&gt;0,M228/100,"")</f>
        <v/>
      </c>
      <c r="AC228" s="17" t="str">
        <f>IF(N228&gt;0,N228/100,"")</f>
        <v/>
      </c>
      <c r="AD228" s="17" t="str">
        <f>IF(O228&gt;0,O228/100,"")</f>
        <v/>
      </c>
      <c r="AE228" s="17" t="str">
        <f>IF(P228&gt;0,P228/100,"")</f>
        <v/>
      </c>
      <c r="AF228" s="17" t="str">
        <f>IF(Q228&gt;0,Q228/100,"")</f>
        <v/>
      </c>
      <c r="AG228" s="17" t="str">
        <f>IF(R228&gt;0,R228/100,"")</f>
        <v/>
      </c>
      <c r="AH228" s="17" t="str">
        <f>IF(S228&gt;0,S228/100,"")</f>
        <v/>
      </c>
      <c r="AI228" s="17" t="str">
        <f>IF(T228&gt;0,T228/100,"")</f>
        <v/>
      </c>
      <c r="AJ228" s="17" t="str">
        <f>IF(U228&gt;0,U228/100,"")</f>
        <v/>
      </c>
      <c r="AK228" s="17" t="str">
        <f>IF(H228&gt;0,CONCATENATE(IF(W228&lt;=12,W228,W228-12),IF(OR(W228&lt;12,W228=24),"am","pm"),"-",IF(X228&lt;=12,X228,X228-12),IF(OR(X228&lt;12,X228=24),"am","pm")),"")</f>
        <v/>
      </c>
      <c r="AL228" s="17" t="str">
        <f>IF(J228&gt;0,CONCATENATE(IF(Y228&lt;=12,Y228,Y228-12),IF(OR(Y228&lt;12,Y228=24),"am","pm"),"-",IF(Z228&lt;=12,Z228,Z228-12),IF(OR(Z228&lt;12,Z228=24),"am","pm")),"")</f>
        <v/>
      </c>
      <c r="AM228" s="17" t="str">
        <f>IF(L228&gt;0,CONCATENATE(IF(AA228&lt;=12,AA228,AA228-12),IF(OR(AA228&lt;12,AA228=24),"am","pm"),"-",IF(AB228&lt;=12,AB228,AB228-12),IF(OR(AB228&lt;12,AB228=24),"am","pm")),"")</f>
        <v/>
      </c>
      <c r="AN228" s="17" t="str">
        <f>IF(N228&gt;0,CONCATENATE(IF(AC228&lt;=12,AC228,AC228-12),IF(OR(AC228&lt;12,AC228=24),"am","pm"),"-",IF(AD228&lt;=12,AD228,AD228-12),IF(OR(AD228&lt;12,AD228=24),"am","pm")),"")</f>
        <v/>
      </c>
      <c r="AO228" s="17" t="str">
        <f>IF(P228&gt;0,CONCATENATE(IF(AE228&lt;=12,AE228,AE228-12),IF(OR(AE228&lt;12,AE228=24),"am","pm"),"-",IF(AF228&lt;=12,AF228,AF228-12),IF(OR(AF228&lt;12,AF228=24),"am","pm")),"")</f>
        <v/>
      </c>
      <c r="AP228" s="17" t="str">
        <f>IF(R228&gt;0,CONCATENATE(IF(AG228&lt;=12,AG228,AG228-12),IF(OR(AG228&lt;12,AG228=24),"am","pm"),"-",IF(AH228&lt;=12,AH228,AH228-12),IF(OR(AH228&lt;12,AH228=24),"am","pm")),"")</f>
        <v/>
      </c>
      <c r="AQ228" s="17" t="str">
        <f>IF(T228&gt;0,CONCATENATE(IF(AI228&lt;=12,AI228,AI228-12),IF(OR(AI228&lt;12,AI228=24),"am","pm"),"-",IF(AJ228&lt;=12,AJ228,AJ228-12),IF(OR(AJ228&lt;12,AJ228=24),"am","pm")),"")</f>
        <v/>
      </c>
      <c r="AR228" s="17" t="s">
        <v>437</v>
      </c>
      <c r="AS228" t="s">
        <v>442</v>
      </c>
      <c r="AV228" s="17" t="s">
        <v>30</v>
      </c>
      <c r="AW228" s="17" t="s">
        <v>30</v>
      </c>
      <c r="AX228" s="16" t="str">
        <f>CONCATENATE("{
    'name': """,B228,""",
    'area': ","""",C228,""",",
"'hours': {
      'sunday-start':","""",H228,"""",", 'sunday-end':","""",I228,"""",", 'monday-start':","""",J228,"""",", 'monday-end':","""",K228,"""",", 'tuesday-start':","""",L228,"""",", 'tuesday-end':","""",M228,""", 'wednesday-start':","""",N228,""", 'wednesday-end':","""",O228,""", 'thursday-start':","""",P228,""", 'thursday-end':","""",Q228,""", 'friday-start':","""",R228,""", 'friday-end':","""",S228,""", 'saturday-start':","""",T228,""", 'saturday-end':","""",U228,"""","},","  'description': ","""",V228,"""",", 'link':","""",AR228,"""",", 'pricing':","""",E228,"""",",   'phone-number': ","""",F228,"""",", 'address': ","""",G228,"""",", 'other-amenities': [","'",AS228,"','",AT228,"','",AU228,"'","]",", 'has-drink':",AV228,", 'has-food':",AW228,"},")</f>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8" s="17" t="str">
        <f>IF(AS228&gt;0,"&lt;img src=@img/outdoor.png@&gt;","")</f>
        <v>&lt;img src=@img/outdoor.png@&gt;</v>
      </c>
      <c r="AZ228" s="17" t="str">
        <f>IF(AT228&gt;0,"&lt;img src=@img/pets.png@&gt;","")</f>
        <v/>
      </c>
      <c r="BA228" s="17" t="str">
        <f>IF(AU228="hard","&lt;img src=@img/hard.png@&gt;",IF(AU228="medium","&lt;img src=@img/medium.png@&gt;",IF(AU228="easy","&lt;img src=@img/easy.png@&gt;","")))</f>
        <v/>
      </c>
      <c r="BB228" s="17" t="str">
        <f>IF(AV228="true","&lt;img src=@img/drinkicon.png@&gt;","")</f>
        <v/>
      </c>
      <c r="BC228" s="17" t="str">
        <f>IF(AW228="true","&lt;img src=@img/foodicon.png@&gt;","")</f>
        <v/>
      </c>
      <c r="BD228" s="17" t="str">
        <f>CONCATENATE(AY228,AZ228,BA228,BB228,BC228,BK228)</f>
        <v>&lt;img src=@img/outdoor.png@&gt;</v>
      </c>
      <c r="BE228" s="17" t="str">
        <f>CONCATENATE(IF(AS228&gt;0,"outdoor ",""),IF(AT228&gt;0,"pet ",""),IF(AV228="true","drink ",""),IF(AW228="true","food ",""),AU228," ",E228," ",C228,IF(BJ228=TRUE," kid",""))</f>
        <v>outdoor  med RiNo</v>
      </c>
      <c r="BF228" s="17" t="str">
        <f>IF(C228="highlands","Highlands",IF(C228="Washington","Washington Park",IF(C228="Downtown","Downtown",IF(C228="city","City Park",IF(C228="Uptown","Uptown",IF(C228="capital","Capital Hill",IF(C228="Ballpark","Ballpark",IF(C228="LoDo","LoDo",IF(C228="ranch","Highlands Ranch",IF(C228="five","Five Points",IF(C228="stapleton","Stapleton",IF(C228="Cherry","Cherry Creek",IF(C228="dtc","DTC",IF(C228="Baker","Baker",IF(C228="Lakewood","Lakewood",IF(C228="Westminster","Westminster",IF(C228="lowery","Lowery",IF(C228="meadows","Park Meadows",IF(C228="larimer","Larimer Square",IF(C228="RiNo","RiNo",IF(C228="aurora","Aurora","")))))))))))))))))))))</f>
        <v>RiNo</v>
      </c>
      <c r="BG228" s="17">
        <v>39.76153</v>
      </c>
      <c r="BH228" s="17">
        <v>-104.98388300000001</v>
      </c>
      <c r="BI228" s="17" t="str">
        <f>CONCATENATE("[",BG228,",",BH228,"],")</f>
        <v>[39.76153,-104.983883],</v>
      </c>
      <c r="BK228" s="17" t="str">
        <f>IF(BJ228&gt;0,"&lt;img src=@img/kidicon.png@&gt;","")</f>
        <v/>
      </c>
      <c r="BL228" s="7"/>
    </row>
    <row r="229" spans="2:64" ht="18.75" customHeight="1">
      <c r="B229" t="s">
        <v>149</v>
      </c>
      <c r="C229" t="s">
        <v>305</v>
      </c>
      <c r="E229" s="17" t="s">
        <v>1105</v>
      </c>
      <c r="G229" s="17" t="s">
        <v>557</v>
      </c>
      <c r="H229" t="s">
        <v>445</v>
      </c>
      <c r="I229" t="s">
        <v>447</v>
      </c>
      <c r="J229" s="17" t="s">
        <v>445</v>
      </c>
      <c r="K229" s="17" t="s">
        <v>447</v>
      </c>
      <c r="L229" s="17" t="s">
        <v>445</v>
      </c>
      <c r="M229" s="17" t="s">
        <v>447</v>
      </c>
      <c r="N229" s="17" t="s">
        <v>445</v>
      </c>
      <c r="O229" s="17" t="s">
        <v>447</v>
      </c>
      <c r="P229" s="17" t="s">
        <v>445</v>
      </c>
      <c r="Q229" s="17" t="s">
        <v>447</v>
      </c>
      <c r="R229" s="17" t="s">
        <v>445</v>
      </c>
      <c r="S229" s="17" t="s">
        <v>447</v>
      </c>
      <c r="T229" s="17" t="s">
        <v>445</v>
      </c>
      <c r="U229" s="17" t="s">
        <v>447</v>
      </c>
      <c r="V229" s="8" t="s">
        <v>1138</v>
      </c>
      <c r="W229" s="17">
        <f>IF(H229&gt;0,H229/100,"")</f>
        <v>15</v>
      </c>
      <c r="X229" s="17">
        <f>IF(I229&gt;0,I229/100,"")</f>
        <v>18</v>
      </c>
      <c r="Y229" s="17">
        <f>IF(J229&gt;0,J229/100,"")</f>
        <v>15</v>
      </c>
      <c r="Z229" s="17">
        <f>IF(K229&gt;0,K229/100,"")</f>
        <v>18</v>
      </c>
      <c r="AA229" s="17">
        <f>IF(L229&gt;0,L229/100,"")</f>
        <v>15</v>
      </c>
      <c r="AB229" s="17">
        <f>IF(M229&gt;0,M229/100,"")</f>
        <v>18</v>
      </c>
      <c r="AC229" s="17">
        <f>IF(N229&gt;0,N229/100,"")</f>
        <v>15</v>
      </c>
      <c r="AD229" s="17">
        <f>IF(O229&gt;0,O229/100,"")</f>
        <v>18</v>
      </c>
      <c r="AE229" s="17">
        <f>IF(P229&gt;0,P229/100,"")</f>
        <v>15</v>
      </c>
      <c r="AF229" s="17">
        <f>IF(Q229&gt;0,Q229/100,"")</f>
        <v>18</v>
      </c>
      <c r="AG229" s="17">
        <f>IF(R229&gt;0,R229/100,"")</f>
        <v>15</v>
      </c>
      <c r="AH229" s="17">
        <f>IF(S229&gt;0,S229/100,"")</f>
        <v>18</v>
      </c>
      <c r="AI229" s="17">
        <f>IF(T229&gt;0,T229/100,"")</f>
        <v>15</v>
      </c>
      <c r="AJ229" s="17">
        <f>IF(U229&gt;0,U229/100,"")</f>
        <v>18</v>
      </c>
      <c r="AK229" s="17" t="str">
        <f>IF(H229&gt;0,CONCATENATE(IF(W229&lt;=12,W229,W229-12),IF(OR(W229&lt;12,W229=24),"am","pm"),"-",IF(X229&lt;=12,X229,X229-12),IF(OR(X229&lt;12,X229=24),"am","pm")),"")</f>
        <v>3pm-6pm</v>
      </c>
      <c r="AL229" s="17" t="str">
        <f>IF(J229&gt;0,CONCATENATE(IF(Y229&lt;=12,Y229,Y229-12),IF(OR(Y229&lt;12,Y229=24),"am","pm"),"-",IF(Z229&lt;=12,Z229,Z229-12),IF(OR(Z229&lt;12,Z229=24),"am","pm")),"")</f>
        <v>3pm-6pm</v>
      </c>
      <c r="AM229" s="17" t="str">
        <f>IF(L229&gt;0,CONCATENATE(IF(AA229&lt;=12,AA229,AA229-12),IF(OR(AA229&lt;12,AA229=24),"am","pm"),"-",IF(AB229&lt;=12,AB229,AB229-12),IF(OR(AB229&lt;12,AB229=24),"am","pm")),"")</f>
        <v>3pm-6pm</v>
      </c>
      <c r="AN229" s="17" t="str">
        <f>IF(N229&gt;0,CONCATENATE(IF(AC229&lt;=12,AC229,AC229-12),IF(OR(AC229&lt;12,AC229=24),"am","pm"),"-",IF(AD229&lt;=12,AD229,AD229-12),IF(OR(AD229&lt;12,AD229=24),"am","pm")),"")</f>
        <v>3pm-6pm</v>
      </c>
      <c r="AO229" s="17" t="str">
        <f>IF(P229&gt;0,CONCATENATE(IF(AE229&lt;=12,AE229,AE229-12),IF(OR(AE229&lt;12,AE229=24),"am","pm"),"-",IF(AF229&lt;=12,AF229,AF229-12),IF(OR(AF229&lt;12,AF229=24),"am","pm")),"")</f>
        <v>3pm-6pm</v>
      </c>
      <c r="AP229" s="17" t="str">
        <f>IF(R229&gt;0,CONCATENATE(IF(AG229&lt;=12,AG229,AG229-12),IF(OR(AG229&lt;12,AG229=24),"am","pm"),"-",IF(AH229&lt;=12,AH229,AH229-12),IF(OR(AH229&lt;12,AH229=24),"am","pm")),"")</f>
        <v>3pm-6pm</v>
      </c>
      <c r="AQ229" s="17" t="str">
        <f>IF(T229&gt;0,CONCATENATE(IF(AI229&lt;=12,AI229,AI229-12),IF(OR(AI229&lt;12,AI229=24),"am","pm"),"-",IF(AJ229&lt;=12,AJ229,AJ229-12),IF(OR(AJ229&lt;12,AJ229=24),"am","pm")),"")</f>
        <v>3pm-6pm</v>
      </c>
      <c r="AR229" s="1" t="s">
        <v>744</v>
      </c>
      <c r="AV229" s="4" t="s">
        <v>29</v>
      </c>
      <c r="AW229" s="4" t="s">
        <v>29</v>
      </c>
      <c r="AX229" s="16" t="str">
        <f>CONCATENATE("{
    'name': """,B229,""",
    'area': ","""",C229,""",",
"'hours': {
      'sunday-start':","""",H229,"""",", 'sunday-end':","""",I229,"""",", 'monday-start':","""",J229,"""",", 'monday-end':","""",K229,"""",", 'tuesday-start':","""",L229,"""",", 'tuesday-end':","""",M229,""", 'wednesday-start':","""",N229,""", 'wednesday-end':","""",O229,""", 'thursday-start':","""",P229,""", 'thursday-end':","""",Q229,""", 'friday-start':","""",R229,""", 'friday-end':","""",S229,""", 'saturday-start':","""",T229,""", 'saturday-end':","""",U229,"""","},","  'description': ","""",V229,"""",", 'link':","""",AR229,"""",", 'pricing':","""",E229,"""",",   'phone-number': ","""",F229,"""",", 'address': ","""",G229,"""",", 'other-amenities': [","'",AS229,"','",AT229,"','",AU229,"'","]",", 'has-drink':",AV229,", 'has-food':",AW229,"},")</f>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29" s="17" t="str">
        <f>IF(AS229&gt;0,"&lt;img src=@img/outdoor.png@&gt;","")</f>
        <v/>
      </c>
      <c r="AZ229" s="17" t="str">
        <f>IF(AT229&gt;0,"&lt;img src=@img/pets.png@&gt;","")</f>
        <v/>
      </c>
      <c r="BA229" s="17" t="str">
        <f>IF(AU229="hard","&lt;img src=@img/hard.png@&gt;",IF(AU229="medium","&lt;img src=@img/medium.png@&gt;",IF(AU229="easy","&lt;img src=@img/easy.png@&gt;","")))</f>
        <v/>
      </c>
      <c r="BB229" s="17" t="str">
        <f>IF(AV229="true","&lt;img src=@img/drinkicon.png@&gt;","")</f>
        <v>&lt;img src=@img/drinkicon.png@&gt;</v>
      </c>
      <c r="BC229" s="17" t="str">
        <f>IF(AW229="true","&lt;img src=@img/foodicon.png@&gt;","")</f>
        <v>&lt;img src=@img/foodicon.png@&gt;</v>
      </c>
      <c r="BD229" s="17" t="str">
        <f>CONCATENATE(AY229,AZ229,BA229,BB229,BC229,BK229)</f>
        <v>&lt;img src=@img/drinkicon.png@&gt;&lt;img src=@img/foodicon.png@&gt;</v>
      </c>
      <c r="BE229" s="17" t="str">
        <f>CONCATENATE(IF(AS229&gt;0,"outdoor ",""),IF(AT229&gt;0,"pet ",""),IF(AV229="true","drink ",""),IF(AW229="true","food ",""),AU229," ",E229," ",C229,IF(BJ229=TRUE," kid",""))</f>
        <v>drink food  med Uptown</v>
      </c>
      <c r="BF229" s="17" t="str">
        <f>IF(C229="highlands","Highlands",IF(C229="Washington","Washington Park",IF(C229="Downtown","Downtown",IF(C229="city","City Park",IF(C229="Uptown","Uptown",IF(C229="capital","Capital Hill",IF(C229="Ballpark","Ballpark",IF(C229="LoDo","LoDo",IF(C229="ranch","Highlands Ranch",IF(C229="five","Five Points",IF(C229="stapleton","Stapleton",IF(C229="Cherry","Cherry Creek",IF(C229="dtc","DTC",IF(C229="Baker","Baker",IF(C229="Lakewood","Lakewood",IF(C229="Westminster","Westminster",IF(C229="lowery","Lowery",IF(C229="meadows","Park Meadows",IF(C229="larimer","Larimer Square",IF(C229="RiNo","RiNo",IF(C229="aurora","Aurora","")))))))))))))))))))))</f>
        <v>Uptown</v>
      </c>
      <c r="BG229" s="17">
        <v>39.743614000000001</v>
      </c>
      <c r="BH229" s="17">
        <v>-104.980378</v>
      </c>
      <c r="BI229" s="17" t="str">
        <f>CONCATENATE("[",BG229,",",BH229,"],")</f>
        <v>[39.743614,-104.980378],</v>
      </c>
      <c r="BK229" s="17" t="str">
        <f>IF(BJ229&gt;0,"&lt;img src=@img/kidicon.png@&gt;","")</f>
        <v/>
      </c>
      <c r="BL229" s="7"/>
    </row>
    <row r="230" spans="2:64" ht="18.75" customHeight="1">
      <c r="B230" t="s">
        <v>223</v>
      </c>
      <c r="C230" t="s">
        <v>310</v>
      </c>
      <c r="E230" s="17" t="s">
        <v>1106</v>
      </c>
      <c r="G230" s="17" t="s">
        <v>630</v>
      </c>
      <c r="J230" s="17" t="s">
        <v>452</v>
      </c>
      <c r="K230" s="17" t="s">
        <v>448</v>
      </c>
      <c r="L230" s="17" t="s">
        <v>452</v>
      </c>
      <c r="M230" s="17" t="s">
        <v>448</v>
      </c>
      <c r="N230" s="17" t="s">
        <v>452</v>
      </c>
      <c r="O230" s="17" t="s">
        <v>448</v>
      </c>
      <c r="P230" s="17" t="s">
        <v>452</v>
      </c>
      <c r="Q230" s="17" t="s">
        <v>448</v>
      </c>
      <c r="R230" s="17" t="s">
        <v>452</v>
      </c>
      <c r="S230" s="17" t="s">
        <v>448</v>
      </c>
      <c r="T230" s="17"/>
      <c r="U230" s="17"/>
      <c r="V230" s="8" t="s">
        <v>415</v>
      </c>
      <c r="W230" s="17" t="str">
        <f>IF(H230&gt;0,H230/100,"")</f>
        <v/>
      </c>
      <c r="X230" s="17" t="str">
        <f>IF(I230&gt;0,I230/100,"")</f>
        <v/>
      </c>
      <c r="Y230" s="17">
        <f>IF(J230&gt;0,J230/100,"")</f>
        <v>16</v>
      </c>
      <c r="Z230" s="17">
        <f>IF(K230&gt;0,K230/100,"")</f>
        <v>19</v>
      </c>
      <c r="AA230" s="17">
        <f>IF(L230&gt;0,L230/100,"")</f>
        <v>16</v>
      </c>
      <c r="AB230" s="17">
        <f>IF(M230&gt;0,M230/100,"")</f>
        <v>19</v>
      </c>
      <c r="AC230" s="17">
        <f>IF(N230&gt;0,N230/100,"")</f>
        <v>16</v>
      </c>
      <c r="AD230" s="17">
        <f>IF(O230&gt;0,O230/100,"")</f>
        <v>19</v>
      </c>
      <c r="AE230" s="17">
        <f>IF(P230&gt;0,P230/100,"")</f>
        <v>16</v>
      </c>
      <c r="AF230" s="17">
        <f>IF(Q230&gt;0,Q230/100,"")</f>
        <v>19</v>
      </c>
      <c r="AG230" s="17">
        <f>IF(R230&gt;0,R230/100,"")</f>
        <v>16</v>
      </c>
      <c r="AH230" s="17">
        <f>IF(S230&gt;0,S230/100,"")</f>
        <v>19</v>
      </c>
      <c r="AI230" s="17" t="str">
        <f>IF(T230&gt;0,T230/100,"")</f>
        <v/>
      </c>
      <c r="AJ230" s="17" t="str">
        <f>IF(U230&gt;0,U230/100,"")</f>
        <v/>
      </c>
      <c r="AK230" s="17" t="str">
        <f>IF(H230&gt;0,CONCATENATE(IF(W230&lt;=12,W230,W230-12),IF(OR(W230&lt;12,W230=24),"am","pm"),"-",IF(X230&lt;=12,X230,X230-12),IF(OR(X230&lt;12,X230=24),"am","pm")),"")</f>
        <v/>
      </c>
      <c r="AL230" s="17" t="str">
        <f>IF(J230&gt;0,CONCATENATE(IF(Y230&lt;=12,Y230,Y230-12),IF(OR(Y230&lt;12,Y230=24),"am","pm"),"-",IF(Z230&lt;=12,Z230,Z230-12),IF(OR(Z230&lt;12,Z230=24),"am","pm")),"")</f>
        <v>4pm-7pm</v>
      </c>
      <c r="AM230" s="17" t="str">
        <f>IF(L230&gt;0,CONCATENATE(IF(AA230&lt;=12,AA230,AA230-12),IF(OR(AA230&lt;12,AA230=24),"am","pm"),"-",IF(AB230&lt;=12,AB230,AB230-12),IF(OR(AB230&lt;12,AB230=24),"am","pm")),"")</f>
        <v>4pm-7pm</v>
      </c>
      <c r="AN230" s="17" t="str">
        <f>IF(N230&gt;0,CONCATENATE(IF(AC230&lt;=12,AC230,AC230-12),IF(OR(AC230&lt;12,AC230=24),"am","pm"),"-",IF(AD230&lt;=12,AD230,AD230-12),IF(OR(AD230&lt;12,AD230=24),"am","pm")),"")</f>
        <v>4pm-7pm</v>
      </c>
      <c r="AO230" s="17" t="str">
        <f>IF(P230&gt;0,CONCATENATE(IF(AE230&lt;=12,AE230,AE230-12),IF(OR(AE230&lt;12,AE230=24),"am","pm"),"-",IF(AF230&lt;=12,AF230,AF230-12),IF(OR(AF230&lt;12,AF230=24),"am","pm")),"")</f>
        <v>4pm-7pm</v>
      </c>
      <c r="AP230" s="17" t="str">
        <f>IF(R230&gt;0,CONCATENATE(IF(AG230&lt;=12,AG230,AG230-12),IF(OR(AG230&lt;12,AG230=24),"am","pm"),"-",IF(AH230&lt;=12,AH230,AH230-12),IF(OR(AH230&lt;12,AH230=24),"am","pm")),"")</f>
        <v>4pm-7pm</v>
      </c>
      <c r="AQ230" s="17" t="str">
        <f>IF(T230&gt;0,CONCATENATE(IF(AI230&lt;=12,AI230,AI230-12),IF(OR(AI230&lt;12,AI230=24),"am","pm"),"-",IF(AJ230&lt;=12,AJ230,AJ230-12),IF(OR(AJ230&lt;12,AJ230=24),"am","pm")),"")</f>
        <v/>
      </c>
      <c r="AR230" s="17" t="s">
        <v>816</v>
      </c>
      <c r="AV230" s="17" t="s">
        <v>29</v>
      </c>
      <c r="AW230" s="17" t="s">
        <v>29</v>
      </c>
      <c r="AX230" s="16" t="str">
        <f>CONCATENATE("{
    'name': """,B230,""",
    'area': ","""",C230,""",",
"'hours': {
      'sunday-start':","""",H230,"""",", 'sunday-end':","""",I230,"""",", 'monday-start':","""",J230,"""",", 'monday-end':","""",K230,"""",", 'tuesday-start':","""",L230,"""",", 'tuesday-end':","""",M230,""", 'wednesday-start':","""",N230,""", 'wednesday-end':","""",O230,""", 'thursday-start':","""",P230,""", 'thursday-end':","""",Q230,""", 'friday-start':","""",R230,""", 'friday-end':","""",S230,""", 'saturday-start':","""",T230,""", 'saturday-end':","""",U230,"""","},","  'description': ","""",V230,"""",", 'link':","""",AR230,"""",", 'pricing':","""",E230,"""",",   'phone-number': ","""",F230,"""",", 'address': ","""",G230,"""",", 'other-amenities': [","'",AS230,"','",AT230,"','",AU230,"'","]",", 'has-drink':",AV230,", 'has-food':",AW230,"},")</f>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30" s="17" t="str">
        <f>IF(AS230&gt;0,"&lt;img src=@img/outdoor.png@&gt;","")</f>
        <v/>
      </c>
      <c r="AZ230" s="17" t="str">
        <f>IF(AT230&gt;0,"&lt;img src=@img/pets.png@&gt;","")</f>
        <v/>
      </c>
      <c r="BA230" s="17" t="str">
        <f>IF(AU230="hard","&lt;img src=@img/hard.png@&gt;",IF(AU230="medium","&lt;img src=@img/medium.png@&gt;",IF(AU230="easy","&lt;img src=@img/easy.png@&gt;","")))</f>
        <v/>
      </c>
      <c r="BB230" s="17" t="str">
        <f>IF(AV230="true","&lt;img src=@img/drinkicon.png@&gt;","")</f>
        <v>&lt;img src=@img/drinkicon.png@&gt;</v>
      </c>
      <c r="BC230" s="17" t="str">
        <f>IF(AW230="true","&lt;img src=@img/foodicon.png@&gt;","")</f>
        <v>&lt;img src=@img/foodicon.png@&gt;</v>
      </c>
      <c r="BD230" s="17" t="str">
        <f>CONCATENATE(AY230,AZ230,BA230,BB230,BC230,BK230)</f>
        <v>&lt;img src=@img/drinkicon.png@&gt;&lt;img src=@img/foodicon.png@&gt;</v>
      </c>
      <c r="BE230" s="17" t="str">
        <f>CONCATENATE(IF(AS230&gt;0,"outdoor ",""),IF(AT230&gt;0,"pet ",""),IF(AV230="true","drink ",""),IF(AW230="true","food ",""),AU230," ",E230," ",C230,IF(BJ230=TRUE," kid",""))</f>
        <v>drink food  high LoDo</v>
      </c>
      <c r="BF230" s="17" t="str">
        <f>IF(C230="highlands","Highlands",IF(C230="Washington","Washington Park",IF(C230="Downtown","Downtown",IF(C230="city","City Park",IF(C230="Uptown","Uptown",IF(C230="capital","Capital Hill",IF(C230="Ballpark","Ballpark",IF(C230="LoDo","LoDo",IF(C230="ranch","Highlands Ranch",IF(C230="five","Five Points",IF(C230="stapleton","Stapleton",IF(C230="Cherry","Cherry Creek",IF(C230="dtc","DTC",IF(C230="Baker","Baker",IF(C230="Lakewood","Lakewood",IF(C230="Westminster","Westminster",IF(C230="lowery","Lowery",IF(C230="meadows","Park Meadows",IF(C230="larimer","Larimer Square",IF(C230="RiNo","RiNo",IF(C230="aurora","Aurora","")))))))))))))))))))))</f>
        <v>LoDo</v>
      </c>
      <c r="BG230" s="17">
        <v>39.749408000000003</v>
      </c>
      <c r="BH230" s="17">
        <v>-104.998468</v>
      </c>
      <c r="BI230" s="17" t="str">
        <f>CONCATENATE("[",BG230,",",BH230,"],")</f>
        <v>[39.749408,-104.998468],</v>
      </c>
      <c r="BK230" s="17" t="str">
        <f>IF(BJ230&gt;0,"&lt;img src=@img/kidicon.png@&gt;","")</f>
        <v/>
      </c>
      <c r="BL230" s="7"/>
    </row>
    <row r="231" spans="2:64" ht="18.75" customHeight="1">
      <c r="B231" t="s">
        <v>224</v>
      </c>
      <c r="C231" t="s">
        <v>1085</v>
      </c>
      <c r="E231" s="17" t="s">
        <v>1105</v>
      </c>
      <c r="G231" s="17" t="s">
        <v>631</v>
      </c>
      <c r="J231" t="s">
        <v>445</v>
      </c>
      <c r="K231" t="s">
        <v>447</v>
      </c>
      <c r="L231" s="17" t="s">
        <v>445</v>
      </c>
      <c r="M231" s="17" t="s">
        <v>447</v>
      </c>
      <c r="N231" s="17" t="s">
        <v>445</v>
      </c>
      <c r="O231" s="17" t="s">
        <v>447</v>
      </c>
      <c r="P231" s="17" t="s">
        <v>445</v>
      </c>
      <c r="Q231" s="17" t="s">
        <v>447</v>
      </c>
      <c r="R231" s="17" t="s">
        <v>445</v>
      </c>
      <c r="S231" s="17" t="s">
        <v>447</v>
      </c>
      <c r="V231" s="8" t="s">
        <v>416</v>
      </c>
      <c r="W231" s="17" t="str">
        <f>IF(H231&gt;0,H231/100,"")</f>
        <v/>
      </c>
      <c r="X231" s="17" t="str">
        <f>IF(I231&gt;0,I231/100,"")</f>
        <v/>
      </c>
      <c r="Y231" s="17">
        <f>IF(J231&gt;0,J231/100,"")</f>
        <v>15</v>
      </c>
      <c r="Z231" s="17">
        <f>IF(K231&gt;0,K231/100,"")</f>
        <v>18</v>
      </c>
      <c r="AA231" s="17">
        <f>IF(L231&gt;0,L231/100,"")</f>
        <v>15</v>
      </c>
      <c r="AB231" s="17">
        <f>IF(M231&gt;0,M231/100,"")</f>
        <v>18</v>
      </c>
      <c r="AC231" s="17">
        <f>IF(N231&gt;0,N231/100,"")</f>
        <v>15</v>
      </c>
      <c r="AD231" s="17">
        <f>IF(O231&gt;0,O231/100,"")</f>
        <v>18</v>
      </c>
      <c r="AE231" s="17">
        <f>IF(P231&gt;0,P231/100,"")</f>
        <v>15</v>
      </c>
      <c r="AF231" s="17">
        <f>IF(Q231&gt;0,Q231/100,"")</f>
        <v>18</v>
      </c>
      <c r="AG231" s="17">
        <f>IF(R231&gt;0,R231/100,"")</f>
        <v>15</v>
      </c>
      <c r="AH231" s="17">
        <f>IF(S231&gt;0,S231/100,"")</f>
        <v>18</v>
      </c>
      <c r="AI231" s="17" t="str">
        <f>IF(T231&gt;0,T231/100,"")</f>
        <v/>
      </c>
      <c r="AJ231" s="17" t="str">
        <f>IF(U231&gt;0,U231/100,"")</f>
        <v/>
      </c>
      <c r="AK231" s="17" t="str">
        <f>IF(H231&gt;0,CONCATENATE(IF(W231&lt;=12,W231,W231-12),IF(OR(W231&lt;12,W231=24),"am","pm"),"-",IF(X231&lt;=12,X231,X231-12),IF(OR(X231&lt;12,X231=24),"am","pm")),"")</f>
        <v/>
      </c>
      <c r="AL231" s="17" t="str">
        <f>IF(J231&gt;0,CONCATENATE(IF(Y231&lt;=12,Y231,Y231-12),IF(OR(Y231&lt;12,Y231=24),"am","pm"),"-",IF(Z231&lt;=12,Z231,Z231-12),IF(OR(Z231&lt;12,Z231=24),"am","pm")),"")</f>
        <v>3pm-6pm</v>
      </c>
      <c r="AM231" s="17" t="str">
        <f>IF(L231&gt;0,CONCATENATE(IF(AA231&lt;=12,AA231,AA231-12),IF(OR(AA231&lt;12,AA231=24),"am","pm"),"-",IF(AB231&lt;=12,AB231,AB231-12),IF(OR(AB231&lt;12,AB231=24),"am","pm")),"")</f>
        <v>3pm-6pm</v>
      </c>
      <c r="AN231" s="17" t="str">
        <f>IF(N231&gt;0,CONCATENATE(IF(AC231&lt;=12,AC231,AC231-12),IF(OR(AC231&lt;12,AC231=24),"am","pm"),"-",IF(AD231&lt;=12,AD231,AD231-12),IF(OR(AD231&lt;12,AD231=24),"am","pm")),"")</f>
        <v>3pm-6pm</v>
      </c>
      <c r="AO231" s="17" t="str">
        <f>IF(P231&gt;0,CONCATENATE(IF(AE231&lt;=12,AE231,AE231-12),IF(OR(AE231&lt;12,AE231=24),"am","pm"),"-",IF(AF231&lt;=12,AF231,AF231-12),IF(OR(AF231&lt;12,AF231=24),"am","pm")),"")</f>
        <v>3pm-6pm</v>
      </c>
      <c r="AP231" s="17" t="str">
        <f>IF(R231&gt;0,CONCATENATE(IF(AG231&lt;=12,AG231,AG231-12),IF(OR(AG231&lt;12,AG231=24),"am","pm"),"-",IF(AH231&lt;=12,AH231,AH231-12),IF(OR(AH231&lt;12,AH231=24),"am","pm")),"")</f>
        <v>3pm-6pm</v>
      </c>
      <c r="AQ231" s="17" t="str">
        <f>IF(T231&gt;0,CONCATENATE(IF(AI231&lt;=12,AI231,AI231-12),IF(OR(AI231&lt;12,AI231=24),"am","pm"),"-",IF(AJ231&lt;=12,AJ231,AJ231-12),IF(OR(AJ231&lt;12,AJ231=24),"am","pm")),"")</f>
        <v/>
      </c>
      <c r="AR231" s="17" t="s">
        <v>817</v>
      </c>
      <c r="AV231" s="17" t="s">
        <v>29</v>
      </c>
      <c r="AW231" s="17" t="s">
        <v>29</v>
      </c>
      <c r="AX231" s="16" t="str">
        <f>CONCATENATE("{
    'name': """,B231,""",
    'area': ","""",C231,""",",
"'hours': {
      'sunday-start':","""",H231,"""",", 'sunday-end':","""",I231,"""",", 'monday-start':","""",J231,"""",", 'monday-end':","""",K231,"""",", 'tuesday-start':","""",L231,"""",", 'tuesday-end':","""",M231,""", 'wednesday-start':","""",N231,""", 'wednesday-end':","""",O231,""", 'thursday-start':","""",P231,""", 'thursday-end':","""",Q231,""", 'friday-start':","""",R231,""", 'friday-end':","""",S231,""", 'saturday-start':","""",T231,""", 'saturday-end':","""",U231,"""","},","  'description': ","""",V231,"""",", 'link':","""",AR231,"""",", 'pricing':","""",E231,"""",",   'phone-number': ","""",F231,"""",", 'address': ","""",G231,"""",", 'other-amenities': [","'",AS231,"','",AT231,"','",AU231,"'","]",", 'has-drink':",AV231,", 'has-food':",AW231,"},")</f>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31" s="17" t="str">
        <f>IF(AS231&gt;0,"&lt;img src=@img/outdoor.png@&gt;","")</f>
        <v/>
      </c>
      <c r="AZ231" s="17" t="str">
        <f>IF(AT231&gt;0,"&lt;img src=@img/pets.png@&gt;","")</f>
        <v/>
      </c>
      <c r="BA231" s="17" t="str">
        <f>IF(AU231="hard","&lt;img src=@img/hard.png@&gt;",IF(AU231="medium","&lt;img src=@img/medium.png@&gt;",IF(AU231="easy","&lt;img src=@img/easy.png@&gt;","")))</f>
        <v/>
      </c>
      <c r="BB231" s="17" t="str">
        <f>IF(AV231="true","&lt;img src=@img/drinkicon.png@&gt;","")</f>
        <v>&lt;img src=@img/drinkicon.png@&gt;</v>
      </c>
      <c r="BC231" s="17" t="str">
        <f>IF(AW231="true","&lt;img src=@img/foodicon.png@&gt;","")</f>
        <v>&lt;img src=@img/foodicon.png@&gt;</v>
      </c>
      <c r="BD231" s="17" t="str">
        <f>CONCATENATE(AY231,AZ231,BA231,BB231,BC231,BK231)</f>
        <v>&lt;img src=@img/drinkicon.png@&gt;&lt;img src=@img/foodicon.png@&gt;</v>
      </c>
      <c r="BE231" s="17" t="str">
        <f>CONCATENATE(IF(AS231&gt;0,"outdoor ",""),IF(AT231&gt;0,"pet ",""),IF(AV231="true","drink ",""),IF(AW231="true","food ",""),AU231," ",E231," ",C231,IF(BJ231=TRUE," kid",""))</f>
        <v>drink food  med capital</v>
      </c>
      <c r="BF231" s="17" t="str">
        <f>IF(C231="highlands","Highlands",IF(C231="Washington","Washington Park",IF(C231="Downtown","Downtown",IF(C231="city","City Park",IF(C231="Uptown","Uptown",IF(C231="capital","Capital Hill",IF(C231="Ballpark","Ballpark",IF(C231="LoDo","LoDo",IF(C231="ranch","Highlands Ranch",IF(C231="five","Five Points",IF(C231="stapleton","Stapleton",IF(C231="Cherry","Cherry Creek",IF(C231="dtc","DTC",IF(C231="Baker","Baker",IF(C231="Lakewood","Lakewood",IF(C231="Westminster","Westminster",IF(C231="lowery","Lowery",IF(C231="meadows","Park Meadows",IF(C231="larimer","Larimer Square",IF(C231="RiNo","RiNo",IF(C231="aurora","Aurora","")))))))))))))))))))))</f>
        <v>Capital Hill</v>
      </c>
      <c r="BG231" s="17">
        <v>39.734262000000001</v>
      </c>
      <c r="BH231" s="17">
        <v>-104.986439</v>
      </c>
      <c r="BI231" s="17" t="str">
        <f>CONCATENATE("[",BG231,",",BH231,"],")</f>
        <v>[39.734262,-104.986439],</v>
      </c>
      <c r="BK231" s="17" t="str">
        <f>IF(BJ231&gt;0,"&lt;img src=@img/kidicon.png@&gt;","")</f>
        <v/>
      </c>
      <c r="BL231" s="7"/>
    </row>
    <row r="232" spans="2:64" ht="18.75" customHeight="1">
      <c r="B232" t="s">
        <v>225</v>
      </c>
      <c r="C232" t="s">
        <v>309</v>
      </c>
      <c r="E232" s="17" t="s">
        <v>1105</v>
      </c>
      <c r="G232" s="17" t="s">
        <v>632</v>
      </c>
      <c r="J232" t="s">
        <v>455</v>
      </c>
      <c r="K232" t="s">
        <v>447</v>
      </c>
      <c r="L232" s="17" t="s">
        <v>455</v>
      </c>
      <c r="M232" s="17" t="s">
        <v>447</v>
      </c>
      <c r="N232" s="17" t="s">
        <v>455</v>
      </c>
      <c r="O232" s="17" t="s">
        <v>447</v>
      </c>
      <c r="P232" s="17" t="s">
        <v>455</v>
      </c>
      <c r="Q232" s="17" t="s">
        <v>447</v>
      </c>
      <c r="R232" s="17" t="s">
        <v>455</v>
      </c>
      <c r="S232" s="17" t="s">
        <v>447</v>
      </c>
      <c r="V232" s="8" t="s">
        <v>417</v>
      </c>
      <c r="W232" s="17" t="str">
        <f>IF(H232&gt;0,H232/100,"")</f>
        <v/>
      </c>
      <c r="X232" s="17" t="str">
        <f>IF(I232&gt;0,I232/100,"")</f>
        <v/>
      </c>
      <c r="Y232" s="17">
        <f>IF(J232&gt;0,J232/100,"")</f>
        <v>14</v>
      </c>
      <c r="Z232" s="17">
        <f>IF(K232&gt;0,K232/100,"")</f>
        <v>18</v>
      </c>
      <c r="AA232" s="17">
        <f>IF(L232&gt;0,L232/100,"")</f>
        <v>14</v>
      </c>
      <c r="AB232" s="17">
        <f>IF(M232&gt;0,M232/100,"")</f>
        <v>18</v>
      </c>
      <c r="AC232" s="17">
        <f>IF(N232&gt;0,N232/100,"")</f>
        <v>14</v>
      </c>
      <c r="AD232" s="17">
        <f>IF(O232&gt;0,O232/100,"")</f>
        <v>18</v>
      </c>
      <c r="AE232" s="17">
        <f>IF(P232&gt;0,P232/100,"")</f>
        <v>14</v>
      </c>
      <c r="AF232" s="17">
        <f>IF(Q232&gt;0,Q232/100,"")</f>
        <v>18</v>
      </c>
      <c r="AG232" s="17">
        <f>IF(R232&gt;0,R232/100,"")</f>
        <v>14</v>
      </c>
      <c r="AH232" s="17">
        <f>IF(S232&gt;0,S232/100,"")</f>
        <v>18</v>
      </c>
      <c r="AI232" s="17" t="str">
        <f>IF(T232&gt;0,T232/100,"")</f>
        <v/>
      </c>
      <c r="AJ232" s="17" t="str">
        <f>IF(U232&gt;0,U232/100,"")</f>
        <v/>
      </c>
      <c r="AK232" s="17" t="str">
        <f>IF(H232&gt;0,CONCATENATE(IF(W232&lt;=12,W232,W232-12),IF(OR(W232&lt;12,W232=24),"am","pm"),"-",IF(X232&lt;=12,X232,X232-12),IF(OR(X232&lt;12,X232=24),"am","pm")),"")</f>
        <v/>
      </c>
      <c r="AL232" s="17" t="str">
        <f>IF(J232&gt;0,CONCATENATE(IF(Y232&lt;=12,Y232,Y232-12),IF(OR(Y232&lt;12,Y232=24),"am","pm"),"-",IF(Z232&lt;=12,Z232,Z232-12),IF(OR(Z232&lt;12,Z232=24),"am","pm")),"")</f>
        <v>2pm-6pm</v>
      </c>
      <c r="AM232" s="17" t="str">
        <f>IF(L232&gt;0,CONCATENATE(IF(AA232&lt;=12,AA232,AA232-12),IF(OR(AA232&lt;12,AA232=24),"am","pm"),"-",IF(AB232&lt;=12,AB232,AB232-12),IF(OR(AB232&lt;12,AB232=24),"am","pm")),"")</f>
        <v>2pm-6pm</v>
      </c>
      <c r="AN232" s="17" t="str">
        <f>IF(N232&gt;0,CONCATENATE(IF(AC232&lt;=12,AC232,AC232-12),IF(OR(AC232&lt;12,AC232=24),"am","pm"),"-",IF(AD232&lt;=12,AD232,AD232-12),IF(OR(AD232&lt;12,AD232=24),"am","pm")),"")</f>
        <v>2pm-6pm</v>
      </c>
      <c r="AO232" s="17" t="str">
        <f>IF(P232&gt;0,CONCATENATE(IF(AE232&lt;=12,AE232,AE232-12),IF(OR(AE232&lt;12,AE232=24),"am","pm"),"-",IF(AF232&lt;=12,AF232,AF232-12),IF(OR(AF232&lt;12,AF232=24),"am","pm")),"")</f>
        <v>2pm-6pm</v>
      </c>
      <c r="AP232" s="17" t="str">
        <f>IF(R232&gt;0,CONCATENATE(IF(AG232&lt;=12,AG232,AG232-12),IF(OR(AG232&lt;12,AG232=24),"am","pm"),"-",IF(AH232&lt;=12,AH232,AH232-12),IF(OR(AH232&lt;12,AH232=24),"am","pm")),"")</f>
        <v>2pm-6pm</v>
      </c>
      <c r="AQ232" s="17" t="str">
        <f>IF(T232&gt;0,CONCATENATE(IF(AI232&lt;=12,AI232,AI232-12),IF(OR(AI232&lt;12,AI232=24),"am","pm"),"-",IF(AJ232&lt;=12,AJ232,AJ232-12),IF(OR(AJ232&lt;12,AJ232=24),"am","pm")),"")</f>
        <v/>
      </c>
      <c r="AR232" s="17" t="s">
        <v>818</v>
      </c>
      <c r="AV232" s="17" t="s">
        <v>29</v>
      </c>
      <c r="AW232" s="17" t="s">
        <v>29</v>
      </c>
      <c r="AX232" s="16" t="str">
        <f>CONCATENATE("{
    'name': """,B232,""",
    'area': ","""",C232,""",",
"'hours': {
      'sunday-start':","""",H232,"""",", 'sunday-end':","""",I232,"""",", 'monday-start':","""",J232,"""",", 'monday-end':","""",K232,"""",", 'tuesday-start':","""",L232,"""",", 'tuesday-end':","""",M232,""", 'wednesday-start':","""",N232,""", 'wednesday-end':","""",O232,""", 'thursday-start':","""",P232,""", 'thursday-end':","""",Q232,""", 'friday-start':","""",R232,""", 'friday-end':","""",S232,""", 'saturday-start':","""",T232,""", 'saturday-end':","""",U232,"""","},","  'description': ","""",V232,"""",", 'link':","""",AR232,"""",", 'pricing':","""",E232,"""",",   'phone-number': ","""",F232,"""",", 'address': ","""",G232,"""",", 'other-amenities': [","'",AS232,"','",AT232,"','",AU232,"'","]",", 'has-drink':",AV232,", 'has-food':",AW232,"},")</f>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32" s="17" t="str">
        <f>IF(AS232&gt;0,"&lt;img src=@img/outdoor.png@&gt;","")</f>
        <v/>
      </c>
      <c r="AZ232" s="17" t="str">
        <f>IF(AT232&gt;0,"&lt;img src=@img/pets.png@&gt;","")</f>
        <v/>
      </c>
      <c r="BA232" s="17" t="str">
        <f>IF(AU232="hard","&lt;img src=@img/hard.png@&gt;",IF(AU232="medium","&lt;img src=@img/medium.png@&gt;",IF(AU232="easy","&lt;img src=@img/easy.png@&gt;","")))</f>
        <v/>
      </c>
      <c r="BB232" s="17" t="str">
        <f>IF(AV232="true","&lt;img src=@img/drinkicon.png@&gt;","")</f>
        <v>&lt;img src=@img/drinkicon.png@&gt;</v>
      </c>
      <c r="BC232" s="17" t="str">
        <f>IF(AW232="true","&lt;img src=@img/foodicon.png@&gt;","")</f>
        <v>&lt;img src=@img/foodicon.png@&gt;</v>
      </c>
      <c r="BD232" s="17" t="str">
        <f>CONCATENATE(AY232,AZ232,BA232,BB232,BC232,BK232)</f>
        <v>&lt;img src=@img/drinkicon.png@&gt;&lt;img src=@img/foodicon.png@&gt;</v>
      </c>
      <c r="BE232" s="17" t="str">
        <f>CONCATENATE(IF(AS232&gt;0,"outdoor ",""),IF(AT232&gt;0,"pet ",""),IF(AV232="true","drink ",""),IF(AW232="true","food ",""),AU232," ",E232," ",C232,IF(BJ232=TRUE," kid",""))</f>
        <v>drink food  med Downtown</v>
      </c>
      <c r="BF232" s="17" t="str">
        <f>IF(C232="highlands","Highlands",IF(C232="Washington","Washington Park",IF(C232="Downtown","Downtown",IF(C232="city","City Park",IF(C232="Uptown","Uptown",IF(C232="capital","Capital Hill",IF(C232="Ballpark","Ballpark",IF(C232="LoDo","LoDo",IF(C232="ranch","Highlands Ranch",IF(C232="five","Five Points",IF(C232="stapleton","Stapleton",IF(C232="Cherry","Cherry Creek",IF(C232="dtc","DTC",IF(C232="Baker","Baker",IF(C232="Lakewood","Lakewood",IF(C232="Westminster","Westminster",IF(C232="lowery","Lowery",IF(C232="meadows","Park Meadows",IF(C232="larimer","Larimer Square",IF(C232="RiNo","RiNo",IF(C232="aurora","Aurora","")))))))))))))))))))))</f>
        <v>Downtown</v>
      </c>
      <c r="BG232" s="17">
        <v>39.744083000000003</v>
      </c>
      <c r="BH232" s="17">
        <v>-104.99507199999999</v>
      </c>
      <c r="BI232" s="17" t="str">
        <f>CONCATENATE("[",BG232,",",BH232,"],")</f>
        <v>[39.744083,-104.995072],</v>
      </c>
      <c r="BK232" s="17" t="str">
        <f>IF(BJ232&gt;0,"&lt;img src=@img/kidicon.png@&gt;","")</f>
        <v/>
      </c>
      <c r="BL232" s="7"/>
    </row>
    <row r="233" spans="2:64" ht="18.75" customHeight="1">
      <c r="B233" t="s">
        <v>150</v>
      </c>
      <c r="C233" t="s">
        <v>332</v>
      </c>
      <c r="E233" s="17" t="s">
        <v>1107</v>
      </c>
      <c r="G233" s="17" t="s">
        <v>558</v>
      </c>
      <c r="H233">
        <v>1500</v>
      </c>
      <c r="I233">
        <v>1800</v>
      </c>
      <c r="J233">
        <v>1500</v>
      </c>
      <c r="K233">
        <v>1800</v>
      </c>
      <c r="L233">
        <v>1500</v>
      </c>
      <c r="M233">
        <v>1800</v>
      </c>
      <c r="N233" s="17">
        <v>1500</v>
      </c>
      <c r="O233" s="17">
        <v>1800</v>
      </c>
      <c r="P233" s="17">
        <v>1500</v>
      </c>
      <c r="Q233" s="17">
        <v>1800</v>
      </c>
      <c r="R233" s="17">
        <v>1500</v>
      </c>
      <c r="S233" s="17">
        <v>1800</v>
      </c>
      <c r="T233" s="17">
        <v>1500</v>
      </c>
      <c r="U233" s="17">
        <v>1800</v>
      </c>
      <c r="V233" s="8" t="s">
        <v>1092</v>
      </c>
      <c r="W233" s="17">
        <f>IF(H233&gt;0,H233/100,"")</f>
        <v>15</v>
      </c>
      <c r="X233" s="17">
        <f>IF(I233&gt;0,I233/100,"")</f>
        <v>18</v>
      </c>
      <c r="Y233" s="17">
        <f>IF(J233&gt;0,J233/100,"")</f>
        <v>15</v>
      </c>
      <c r="Z233" s="17">
        <f>IF(K233&gt;0,K233/100,"")</f>
        <v>18</v>
      </c>
      <c r="AA233" s="17">
        <f>IF(L233&gt;0,L233/100,"")</f>
        <v>15</v>
      </c>
      <c r="AB233" s="17">
        <f>IF(M233&gt;0,M233/100,"")</f>
        <v>18</v>
      </c>
      <c r="AC233" s="17">
        <f>IF(N233&gt;0,N233/100,"")</f>
        <v>15</v>
      </c>
      <c r="AD233" s="17">
        <f>IF(O233&gt;0,O233/100,"")</f>
        <v>18</v>
      </c>
      <c r="AE233" s="17">
        <f>IF(P233&gt;0,P233/100,"")</f>
        <v>15</v>
      </c>
      <c r="AF233" s="17">
        <f>IF(Q233&gt;0,Q233/100,"")</f>
        <v>18</v>
      </c>
      <c r="AG233" s="17">
        <f>IF(R233&gt;0,R233/100,"")</f>
        <v>15</v>
      </c>
      <c r="AH233" s="17">
        <f>IF(S233&gt;0,S233/100,"")</f>
        <v>18</v>
      </c>
      <c r="AI233" s="17">
        <f>IF(T233&gt;0,T233/100,"")</f>
        <v>15</v>
      </c>
      <c r="AJ233" s="17">
        <f>IF(U233&gt;0,U233/100,"")</f>
        <v>18</v>
      </c>
      <c r="AK233" s="17" t="str">
        <f>IF(H233&gt;0,CONCATENATE(IF(W233&lt;=12,W233,W233-12),IF(OR(W233&lt;12,W233=24),"am","pm"),"-",IF(X233&lt;=12,X233,X233-12),IF(OR(X233&lt;12,X233=24),"am","pm")),"")</f>
        <v>3pm-6pm</v>
      </c>
      <c r="AL233" s="17" t="str">
        <f>IF(J233&gt;0,CONCATENATE(IF(Y233&lt;=12,Y233,Y233-12),IF(OR(Y233&lt;12,Y233=24),"am","pm"),"-",IF(Z233&lt;=12,Z233,Z233-12),IF(OR(Z233&lt;12,Z233=24),"am","pm")),"")</f>
        <v>3pm-6pm</v>
      </c>
      <c r="AM233" s="17" t="str">
        <f>IF(L233&gt;0,CONCATENATE(IF(AA233&lt;=12,AA233,AA233-12),IF(OR(AA233&lt;12,AA233=24),"am","pm"),"-",IF(AB233&lt;=12,AB233,AB233-12),IF(OR(AB233&lt;12,AB233=24),"am","pm")),"")</f>
        <v>3pm-6pm</v>
      </c>
      <c r="AN233" s="17" t="str">
        <f>IF(N233&gt;0,CONCATENATE(IF(AC233&lt;=12,AC233,AC233-12),IF(OR(AC233&lt;12,AC233=24),"am","pm"),"-",IF(AD233&lt;=12,AD233,AD233-12),IF(OR(AD233&lt;12,AD233=24),"am","pm")),"")</f>
        <v>3pm-6pm</v>
      </c>
      <c r="AO233" s="17" t="str">
        <f>IF(P233&gt;0,CONCATENATE(IF(AE233&lt;=12,AE233,AE233-12),IF(OR(AE233&lt;12,AE233=24),"am","pm"),"-",IF(AF233&lt;=12,AF233,AF233-12),IF(OR(AF233&lt;12,AF233=24),"am","pm")),"")</f>
        <v>3pm-6pm</v>
      </c>
      <c r="AP233" s="17" t="str">
        <f>IF(R233&gt;0,CONCATENATE(IF(AG233&lt;=12,AG233,AG233-12),IF(OR(AG233&lt;12,AG233=24),"am","pm"),"-",IF(AH233&lt;=12,AH233,AH233-12),IF(OR(AH233&lt;12,AH233=24),"am","pm")),"")</f>
        <v>3pm-6pm</v>
      </c>
      <c r="AQ233" s="17" t="str">
        <f>IF(T233&gt;0,CONCATENATE(IF(AI233&lt;=12,AI233,AI233-12),IF(OR(AI233&lt;12,AI233=24),"am","pm"),"-",IF(AJ233&lt;=12,AJ233,AJ233-12),IF(OR(AJ233&lt;12,AJ233=24),"am","pm")),"")</f>
        <v>3pm-6pm</v>
      </c>
      <c r="AR233" s="1" t="s">
        <v>745</v>
      </c>
      <c r="AV233" s="4" t="s">
        <v>29</v>
      </c>
      <c r="AW233" s="4" t="s">
        <v>29</v>
      </c>
      <c r="AX233" s="16" t="str">
        <f>CONCATENATE("{
    'name': """,B233,""",
    'area': ","""",C233,""",",
"'hours': {
      'sunday-start':","""",H233,"""",", 'sunday-end':","""",I233,"""",", 'monday-start':","""",J233,"""",", 'monday-end':","""",K233,"""",", 'tuesday-start':","""",L233,"""",", 'tuesday-end':","""",M233,""", 'wednesday-start':","""",N233,""", 'wednesday-end':","""",O233,""", 'thursday-start':","""",P233,""", 'thursday-end':","""",Q233,""", 'friday-start':","""",R233,""", 'friday-end':","""",S233,""", 'saturday-start':","""",T233,""", 'saturday-end':","""",U233,"""","},","  'description': ","""",V233,"""",", 'link':","""",AR233,"""",", 'pricing':","""",E233,"""",",   'phone-number': ","""",F233,"""",", 'address': ","""",G233,"""",", 'other-amenities': [","'",AS233,"','",AT233,"','",AU233,"'","]",", 'has-drink':",AV233,", 'has-food':",AW233,"},")</f>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33" s="17" t="str">
        <f>IF(AS233&gt;0,"&lt;img src=@img/outdoor.png@&gt;","")</f>
        <v/>
      </c>
      <c r="AZ233" s="17" t="str">
        <f>IF(AT233&gt;0,"&lt;img src=@img/pets.png@&gt;","")</f>
        <v/>
      </c>
      <c r="BA233" s="17" t="str">
        <f>IF(AU233="hard","&lt;img src=@img/hard.png@&gt;",IF(AU233="medium","&lt;img src=@img/medium.png@&gt;",IF(AU233="easy","&lt;img src=@img/easy.png@&gt;","")))</f>
        <v/>
      </c>
      <c r="BB233" s="17" t="str">
        <f>IF(AV233="true","&lt;img src=@img/drinkicon.png@&gt;","")</f>
        <v>&lt;img src=@img/drinkicon.png@&gt;</v>
      </c>
      <c r="BC233" s="17" t="str">
        <f>IF(AW233="true","&lt;img src=@img/foodicon.png@&gt;","")</f>
        <v>&lt;img src=@img/foodicon.png@&gt;</v>
      </c>
      <c r="BD233" s="17" t="str">
        <f>CONCATENATE(AY233,AZ233,BA233,BB233,BC233,BK233)</f>
        <v>&lt;img src=@img/drinkicon.png@&gt;&lt;img src=@img/foodicon.png@&gt;</v>
      </c>
      <c r="BE233" s="17" t="str">
        <f>CONCATENATE(IF(AS233&gt;0,"outdoor ",""),IF(AT233&gt;0,"pet ",""),IF(AV233="true","drink ",""),IF(AW233="true","food ",""),AU233," ",E233," ",C233,IF(BJ233=TRUE," kid",""))</f>
        <v>drink food  low Lakewood</v>
      </c>
      <c r="BF233" s="17" t="str">
        <f>IF(C233="highlands","Highlands",IF(C233="Washington","Washington Park",IF(C233="Downtown","Downtown",IF(C233="city","City Park",IF(C233="Uptown","Uptown",IF(C233="capital","Capital Hill",IF(C233="Ballpark","Ballpark",IF(C233="LoDo","LoDo",IF(C233="ranch","Highlands Ranch",IF(C233="five","Five Points",IF(C233="stapleton","Stapleton",IF(C233="Cherry","Cherry Creek",IF(C233="dtc","DTC",IF(C233="Baker","Baker",IF(C233="Lakewood","Lakewood",IF(C233="Westminster","Westminster",IF(C233="lowery","Lowery",IF(C233="meadows","Park Meadows",IF(C233="larimer","Larimer Square",IF(C233="RiNo","RiNo",IF(C233="aurora","Aurora","")))))))))))))))))))))</f>
        <v>Lakewood</v>
      </c>
      <c r="BG233" s="17">
        <v>39.739877999999997</v>
      </c>
      <c r="BH233" s="17">
        <v>-105.130955</v>
      </c>
      <c r="BI233" s="17" t="str">
        <f>CONCATENATE("[",BG233,",",BH233,"],")</f>
        <v>[39.739878,-105.130955],</v>
      </c>
      <c r="BK233" s="17" t="str">
        <f>IF(BJ233&gt;0,"&lt;img src=@img/kidicon.png@&gt;","")</f>
        <v/>
      </c>
      <c r="BL233" s="7"/>
    </row>
    <row r="234" spans="2:64" ht="18.75" customHeight="1">
      <c r="B234" t="s">
        <v>151</v>
      </c>
      <c r="C234" t="s">
        <v>655</v>
      </c>
      <c r="E234" s="17" t="s">
        <v>1105</v>
      </c>
      <c r="G234" s="17" t="s">
        <v>559</v>
      </c>
      <c r="H234" t="s">
        <v>445</v>
      </c>
      <c r="I234" t="s">
        <v>447</v>
      </c>
      <c r="J234" s="17"/>
      <c r="K234" s="17"/>
      <c r="L234" s="17" t="s">
        <v>445</v>
      </c>
      <c r="M234" s="17" t="s">
        <v>447</v>
      </c>
      <c r="N234" s="17" t="s">
        <v>445</v>
      </c>
      <c r="O234" s="17" t="s">
        <v>447</v>
      </c>
      <c r="P234" s="17" t="s">
        <v>445</v>
      </c>
      <c r="Q234" s="17" t="s">
        <v>447</v>
      </c>
      <c r="R234" s="17" t="s">
        <v>445</v>
      </c>
      <c r="S234" s="17" t="s">
        <v>447</v>
      </c>
      <c r="T234" s="17" t="s">
        <v>445</v>
      </c>
      <c r="U234" s="17" t="s">
        <v>447</v>
      </c>
      <c r="V234" s="8" t="s">
        <v>366</v>
      </c>
      <c r="W234" s="17">
        <f>IF(H234&gt;0,H234/100,"")</f>
        <v>15</v>
      </c>
      <c r="X234" s="17">
        <f>IF(I234&gt;0,I234/100,"")</f>
        <v>18</v>
      </c>
      <c r="Y234" s="17" t="str">
        <f>IF(J234&gt;0,J234/100,"")</f>
        <v/>
      </c>
      <c r="Z234" s="17" t="str">
        <f>IF(K234&gt;0,K234/100,"")</f>
        <v/>
      </c>
      <c r="AA234" s="17">
        <f>IF(L234&gt;0,L234/100,"")</f>
        <v>15</v>
      </c>
      <c r="AB234" s="17">
        <f>IF(M234&gt;0,M234/100,"")</f>
        <v>18</v>
      </c>
      <c r="AC234" s="17">
        <f>IF(N234&gt;0,N234/100,"")</f>
        <v>15</v>
      </c>
      <c r="AD234" s="17">
        <f>IF(O234&gt;0,O234/100,"")</f>
        <v>18</v>
      </c>
      <c r="AE234" s="17">
        <f>IF(P234&gt;0,P234/100,"")</f>
        <v>15</v>
      </c>
      <c r="AF234" s="17">
        <f>IF(Q234&gt;0,Q234/100,"")</f>
        <v>18</v>
      </c>
      <c r="AG234" s="17">
        <f>IF(R234&gt;0,R234/100,"")</f>
        <v>15</v>
      </c>
      <c r="AH234" s="17">
        <f>IF(S234&gt;0,S234/100,"")</f>
        <v>18</v>
      </c>
      <c r="AI234" s="17">
        <f>IF(T234&gt;0,T234/100,"")</f>
        <v>15</v>
      </c>
      <c r="AJ234" s="17">
        <f>IF(U234&gt;0,U234/100,"")</f>
        <v>18</v>
      </c>
      <c r="AK234" s="17" t="str">
        <f>IF(H234&gt;0,CONCATENATE(IF(W234&lt;=12,W234,W234-12),IF(OR(W234&lt;12,W234=24),"am","pm"),"-",IF(X234&lt;=12,X234,X234-12),IF(OR(X234&lt;12,X234=24),"am","pm")),"")</f>
        <v>3pm-6pm</v>
      </c>
      <c r="AL234" s="17" t="str">
        <f>IF(J234&gt;0,CONCATENATE(IF(Y234&lt;=12,Y234,Y234-12),IF(OR(Y234&lt;12,Y234=24),"am","pm"),"-",IF(Z234&lt;=12,Z234,Z234-12),IF(OR(Z234&lt;12,Z234=24),"am","pm")),"")</f>
        <v/>
      </c>
      <c r="AM234" s="17" t="str">
        <f>IF(L234&gt;0,CONCATENATE(IF(AA234&lt;=12,AA234,AA234-12),IF(OR(AA234&lt;12,AA234=24),"am","pm"),"-",IF(AB234&lt;=12,AB234,AB234-12),IF(OR(AB234&lt;12,AB234=24),"am","pm")),"")</f>
        <v>3pm-6pm</v>
      </c>
      <c r="AN234" s="17" t="str">
        <f>IF(N234&gt;0,CONCATENATE(IF(AC234&lt;=12,AC234,AC234-12),IF(OR(AC234&lt;12,AC234=24),"am","pm"),"-",IF(AD234&lt;=12,AD234,AD234-12),IF(OR(AD234&lt;12,AD234=24),"am","pm")),"")</f>
        <v>3pm-6pm</v>
      </c>
      <c r="AO234" s="17" t="str">
        <f>IF(P234&gt;0,CONCATENATE(IF(AE234&lt;=12,AE234,AE234-12),IF(OR(AE234&lt;12,AE234=24),"am","pm"),"-",IF(AF234&lt;=12,AF234,AF234-12),IF(OR(AF234&lt;12,AF234=24),"am","pm")),"")</f>
        <v>3pm-6pm</v>
      </c>
      <c r="AP234" s="17" t="str">
        <f>IF(R234&gt;0,CONCATENATE(IF(AG234&lt;=12,AG234,AG234-12),IF(OR(AG234&lt;12,AG234=24),"am","pm"),"-",IF(AH234&lt;=12,AH234,AH234-12),IF(OR(AH234&lt;12,AH234=24),"am","pm")),"")</f>
        <v>3pm-6pm</v>
      </c>
      <c r="AQ234" s="17" t="str">
        <f>IF(T234&gt;0,CONCATENATE(IF(AI234&lt;=12,AI234,AI234-12),IF(OR(AI234&lt;12,AI234=24),"am","pm"),"-",IF(AJ234&lt;=12,AJ234,AJ234-12),IF(OR(AJ234&lt;12,AJ234=24),"am","pm")),"")</f>
        <v>3pm-6pm</v>
      </c>
      <c r="AR234" s="1" t="s">
        <v>746</v>
      </c>
      <c r="AV234" s="4" t="s">
        <v>29</v>
      </c>
      <c r="AW234" s="4" t="s">
        <v>29</v>
      </c>
      <c r="AX234" s="16" t="str">
        <f>CONCATENATE("{
    'name': """,B234,""",
    'area': ","""",C234,""",",
"'hours': {
      'sunday-start':","""",H234,"""",", 'sunday-end':","""",I234,"""",", 'monday-start':","""",J234,"""",", 'monday-end':","""",K234,"""",", 'tuesday-start':","""",L234,"""",", 'tuesday-end':","""",M234,""", 'wednesday-start':","""",N234,""", 'wednesday-end':","""",O234,""", 'thursday-start':","""",P234,""", 'thursday-end':","""",Q234,""", 'friday-start':","""",R234,""", 'friday-end':","""",S234,""", 'saturday-start':","""",T234,""", 'saturday-end':","""",U234,"""","},","  'description': ","""",V234,"""",", 'link':","""",AR234,"""",", 'pricing':","""",E234,"""",",   'phone-number': ","""",F234,"""",", 'address': ","""",G234,"""",", 'other-amenities': [","'",AS234,"','",AT234,"','",AU234,"'","]",", 'has-drink':",AV234,", 'has-food':",AW234,"},")</f>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34" s="17" t="str">
        <f>IF(AS234&gt;0,"&lt;img src=@img/outdoor.png@&gt;","")</f>
        <v/>
      </c>
      <c r="AZ234" s="17" t="str">
        <f>IF(AT234&gt;0,"&lt;img src=@img/pets.png@&gt;","")</f>
        <v/>
      </c>
      <c r="BA234" s="17" t="str">
        <f>IF(AU234="hard","&lt;img src=@img/hard.png@&gt;",IF(AU234="medium","&lt;img src=@img/medium.png@&gt;",IF(AU234="easy","&lt;img src=@img/easy.png@&gt;","")))</f>
        <v/>
      </c>
      <c r="BB234" s="17" t="str">
        <f>IF(AV234="true","&lt;img src=@img/drinkicon.png@&gt;","")</f>
        <v>&lt;img src=@img/drinkicon.png@&gt;</v>
      </c>
      <c r="BC234" s="17" t="str">
        <f>IF(AW234="true","&lt;img src=@img/foodicon.png@&gt;","")</f>
        <v>&lt;img src=@img/foodicon.png@&gt;</v>
      </c>
      <c r="BD234" s="17" t="str">
        <f>CONCATENATE(AY234,AZ234,BA234,BB234,BC234,BK234)</f>
        <v>&lt;img src=@img/drinkicon.png@&gt;&lt;img src=@img/foodicon.png@&gt;</v>
      </c>
      <c r="BE234" s="17" t="str">
        <f>CONCATENATE(IF(AS234&gt;0,"outdoor ",""),IF(AT234&gt;0,"pet ",""),IF(AV234="true","drink ",""),IF(AW234="true","food ",""),AU234," ",E234," ",C234,IF(BJ234=TRUE," kid",""))</f>
        <v>drink food  med city</v>
      </c>
      <c r="BF234" s="17" t="str">
        <f>IF(C234="highlands","Highlands",IF(C234="Washington","Washington Park",IF(C234="Downtown","Downtown",IF(C234="city","City Park",IF(C234="Uptown","Uptown",IF(C234="capital","Capital Hill",IF(C234="Ballpark","Ballpark",IF(C234="LoDo","LoDo",IF(C234="ranch","Highlands Ranch",IF(C234="five","Five Points",IF(C234="stapleton","Stapleton",IF(C234="Cherry","Cherry Creek",IF(C234="dtc","DTC",IF(C234="Baker","Baker",IF(C234="Lakewood","Lakewood",IF(C234="Westminster","Westminster",IF(C234="lowery","Lowery",IF(C234="meadows","Park Meadows",IF(C234="larimer","Larimer Square",IF(C234="RiNo","RiNo",IF(C234="aurora","Aurora","")))))))))))))))))))))</f>
        <v>City Park</v>
      </c>
      <c r="BG234" s="17">
        <v>39.740278000000004</v>
      </c>
      <c r="BH234" s="17">
        <v>-104.959621</v>
      </c>
      <c r="BI234" s="17" t="str">
        <f>CONCATENATE("[",BG234,",",BH234,"],")</f>
        <v>[39.740278,-104.959621],</v>
      </c>
      <c r="BK234" s="17" t="str">
        <f>IF(BJ234&gt;0,"&lt;img src=@img/kidicon.png@&gt;","")</f>
        <v/>
      </c>
      <c r="BL234" s="7"/>
    </row>
    <row r="235" spans="2:64" ht="18.75" customHeight="1">
      <c r="B235" s="17" t="s">
        <v>226</v>
      </c>
      <c r="C235" t="s">
        <v>656</v>
      </c>
      <c r="E235" s="17" t="s">
        <v>1106</v>
      </c>
      <c r="G235" s="17" t="s">
        <v>633</v>
      </c>
      <c r="J235" t="s">
        <v>452</v>
      </c>
      <c r="K235" t="s">
        <v>447</v>
      </c>
      <c r="L235" t="s">
        <v>452</v>
      </c>
      <c r="M235" t="s">
        <v>447</v>
      </c>
      <c r="N235" t="s">
        <v>452</v>
      </c>
      <c r="O235" t="s">
        <v>447</v>
      </c>
      <c r="P235" t="s">
        <v>452</v>
      </c>
      <c r="Q235" t="s">
        <v>447</v>
      </c>
      <c r="R235" t="s">
        <v>452</v>
      </c>
      <c r="S235" t="s">
        <v>447</v>
      </c>
      <c r="V235" s="8" t="s">
        <v>418</v>
      </c>
      <c r="W235" s="17" t="str">
        <f>IF(H235&gt;0,H235/100,"")</f>
        <v/>
      </c>
      <c r="X235" s="17" t="str">
        <f>IF(I235&gt;0,I235/100,"")</f>
        <v/>
      </c>
      <c r="Y235" s="17">
        <f>IF(J235&gt;0,J235/100,"")</f>
        <v>16</v>
      </c>
      <c r="Z235" s="17">
        <f>IF(K235&gt;0,K235/100,"")</f>
        <v>18</v>
      </c>
      <c r="AA235" s="17">
        <f>IF(L235&gt;0,L235/100,"")</f>
        <v>16</v>
      </c>
      <c r="AB235" s="17">
        <f>IF(M235&gt;0,M235/100,"")</f>
        <v>18</v>
      </c>
      <c r="AC235" s="17">
        <f>IF(N235&gt;0,N235/100,"")</f>
        <v>16</v>
      </c>
      <c r="AD235" s="17">
        <f>IF(O235&gt;0,O235/100,"")</f>
        <v>18</v>
      </c>
      <c r="AE235" s="17">
        <f>IF(P235&gt;0,P235/100,"")</f>
        <v>16</v>
      </c>
      <c r="AF235" s="17">
        <f>IF(Q235&gt;0,Q235/100,"")</f>
        <v>18</v>
      </c>
      <c r="AG235" s="17">
        <f>IF(R235&gt;0,R235/100,"")</f>
        <v>16</v>
      </c>
      <c r="AH235" s="17">
        <f>IF(S235&gt;0,S235/100,"")</f>
        <v>18</v>
      </c>
      <c r="AI235" s="17" t="str">
        <f>IF(T235&gt;0,T235/100,"")</f>
        <v/>
      </c>
      <c r="AJ235" s="17" t="str">
        <f>IF(U235&gt;0,U235/100,"")</f>
        <v/>
      </c>
      <c r="AK235" s="17" t="str">
        <f>IF(H235&gt;0,CONCATENATE(IF(W235&lt;=12,W235,W235-12),IF(OR(W235&lt;12,W235=24),"am","pm"),"-",IF(X235&lt;=12,X235,X235-12),IF(OR(X235&lt;12,X235=24),"am","pm")),"")</f>
        <v/>
      </c>
      <c r="AL235" s="17" t="str">
        <f>IF(J235&gt;0,CONCATENATE(IF(Y235&lt;=12,Y235,Y235-12),IF(OR(Y235&lt;12,Y235=24),"am","pm"),"-",IF(Z235&lt;=12,Z235,Z235-12),IF(OR(Z235&lt;12,Z235=24),"am","pm")),"")</f>
        <v>4pm-6pm</v>
      </c>
      <c r="AM235" s="17" t="str">
        <f>IF(L235&gt;0,CONCATENATE(IF(AA235&lt;=12,AA235,AA235-12),IF(OR(AA235&lt;12,AA235=24),"am","pm"),"-",IF(AB235&lt;=12,AB235,AB235-12),IF(OR(AB235&lt;12,AB235=24),"am","pm")),"")</f>
        <v>4pm-6pm</v>
      </c>
      <c r="AN235" s="17" t="str">
        <f>IF(N235&gt;0,CONCATENATE(IF(AC235&lt;=12,AC235,AC235-12),IF(OR(AC235&lt;12,AC235=24),"am","pm"),"-",IF(AD235&lt;=12,AD235,AD235-12),IF(OR(AD235&lt;12,AD235=24),"am","pm")),"")</f>
        <v>4pm-6pm</v>
      </c>
      <c r="AO235" s="17" t="str">
        <f>IF(P235&gt;0,CONCATENATE(IF(AE235&lt;=12,AE235,AE235-12),IF(OR(AE235&lt;12,AE235=24),"am","pm"),"-",IF(AF235&lt;=12,AF235,AF235-12),IF(OR(AF235&lt;12,AF235=24),"am","pm")),"")</f>
        <v>4pm-6pm</v>
      </c>
      <c r="AP235" s="17" t="str">
        <f>IF(R235&gt;0,CONCATENATE(IF(AG235&lt;=12,AG235,AG235-12),IF(OR(AG235&lt;12,AG235=24),"am","pm"),"-",IF(AH235&lt;=12,AH235,AH235-12),IF(OR(AH235&lt;12,AH235=24),"am","pm")),"")</f>
        <v>4pm-6pm</v>
      </c>
      <c r="AQ235" s="17" t="str">
        <f>IF(T235&gt;0,CONCATENATE(IF(AI235&lt;=12,AI235,AI235-12),IF(OR(AI235&lt;12,AI235=24),"am","pm"),"-",IF(AJ235&lt;=12,AJ235,AJ235-12),IF(OR(AJ235&lt;12,AJ235=24),"am","pm")),"")</f>
        <v/>
      </c>
      <c r="AR235" s="17" t="s">
        <v>819</v>
      </c>
      <c r="AV235" s="17" t="s">
        <v>29</v>
      </c>
      <c r="AW235" s="17" t="s">
        <v>29</v>
      </c>
      <c r="AX235" s="16" t="str">
        <f>CONCATENATE("{
    'name': """,B235,""",
    'area': ","""",C235,""",",
"'hours': {
      'sunday-start':","""",H235,"""",", 'sunday-end':","""",I235,"""",", 'monday-start':","""",J235,"""",", 'monday-end':","""",K235,"""",", 'tuesday-start':","""",L235,"""",", 'tuesday-end':","""",M235,""", 'wednesday-start':","""",N235,""", 'wednesday-end':","""",O235,""", 'thursday-start':","""",P235,""", 'thursday-end':","""",Q235,""", 'friday-start':","""",R235,""", 'friday-end':","""",S235,""", 'saturday-start':","""",T235,""", 'saturday-end':","""",U235,"""","},","  'description': ","""",V235,"""",", 'link':","""",AR235,"""",", 'pricing':","""",E235,"""",",   'phone-number': ","""",F235,"""",", 'address': ","""",G235,"""",", 'other-amenities': [","'",AS235,"','",AT235,"','",AU235,"'","]",", 'has-drink':",AV235,", 'has-food':",AW235,"},")</f>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35" s="17" t="str">
        <f>IF(AS235&gt;0,"&lt;img src=@img/outdoor.png@&gt;","")</f>
        <v/>
      </c>
      <c r="AZ235" s="17" t="str">
        <f>IF(AT235&gt;0,"&lt;img src=@img/pets.png@&gt;","")</f>
        <v/>
      </c>
      <c r="BA235" s="17" t="str">
        <f>IF(AU235="hard","&lt;img src=@img/hard.png@&gt;",IF(AU235="medium","&lt;img src=@img/medium.png@&gt;",IF(AU235="easy","&lt;img src=@img/easy.png@&gt;","")))</f>
        <v/>
      </c>
      <c r="BB235" s="17" t="str">
        <f>IF(AV235="true","&lt;img src=@img/drinkicon.png@&gt;","")</f>
        <v>&lt;img src=@img/drinkicon.png@&gt;</v>
      </c>
      <c r="BC235" s="17" t="str">
        <f>IF(AW235="true","&lt;img src=@img/foodicon.png@&gt;","")</f>
        <v>&lt;img src=@img/foodicon.png@&gt;</v>
      </c>
      <c r="BD235" s="17" t="str">
        <f>CONCATENATE(AY235,AZ235,BA235,BB235,BC235,BK235)</f>
        <v>&lt;img src=@img/drinkicon.png@&gt;&lt;img src=@img/foodicon.png@&gt;</v>
      </c>
      <c r="BE235" s="17" t="str">
        <f>CONCATENATE(IF(AS235&gt;0,"outdoor ",""),IF(AT235&gt;0,"pet ",""),IF(AV235="true","drink ",""),IF(AW235="true","food ",""),AU235," ",E235," ",C235,IF(BJ235=TRUE," kid",""))</f>
        <v>drink food  high larimer</v>
      </c>
      <c r="BF235" s="17" t="str">
        <f>IF(C235="highlands","Highlands",IF(C235="Washington","Washington Park",IF(C235="Downtown","Downtown",IF(C235="city","City Park",IF(C235="Uptown","Uptown",IF(C235="capital","Capital Hill",IF(C235="Ballpark","Ballpark",IF(C235="LoDo","LoDo",IF(C235="ranch","Highlands Ranch",IF(C235="five","Five Points",IF(C235="stapleton","Stapleton",IF(C235="Cherry","Cherry Creek",IF(C235="dtc","DTC",IF(C235="Baker","Baker",IF(C235="Lakewood","Lakewood",IF(C235="Westminster","Westminster",IF(C235="lowery","Lowery",IF(C235="meadows","Park Meadows",IF(C235="larimer","Larimer Square",IF(C235="RiNo","RiNo",IF(C235="aurora","Aurora","")))))))))))))))))))))</f>
        <v>Larimer Square</v>
      </c>
      <c r="BG235" s="17">
        <v>39.748137999999997</v>
      </c>
      <c r="BH235" s="17">
        <v>-104.999334</v>
      </c>
      <c r="BI235" s="17" t="str">
        <f>CONCATENATE("[",BG235,",",BH235,"],")</f>
        <v>[39.748138,-104.999334],</v>
      </c>
      <c r="BK235" s="17" t="str">
        <f>IF(BJ235&gt;0,"&lt;img src=@img/kidicon.png@&gt;","")</f>
        <v/>
      </c>
      <c r="BL235" s="7"/>
    </row>
    <row r="236" spans="2:64" ht="18.75" customHeight="1">
      <c r="B236" s="17" t="s">
        <v>152</v>
      </c>
      <c r="C236" t="s">
        <v>656</v>
      </c>
      <c r="E236" s="17" t="s">
        <v>1105</v>
      </c>
      <c r="G236" s="17" t="s">
        <v>560</v>
      </c>
      <c r="H236" t="s">
        <v>455</v>
      </c>
      <c r="I236" t="s">
        <v>447</v>
      </c>
      <c r="J236" t="s">
        <v>455</v>
      </c>
      <c r="K236" t="s">
        <v>447</v>
      </c>
      <c r="L236" t="s">
        <v>455</v>
      </c>
      <c r="M236" t="s">
        <v>447</v>
      </c>
      <c r="N236" t="s">
        <v>455</v>
      </c>
      <c r="O236" t="s">
        <v>447</v>
      </c>
      <c r="P236" t="s">
        <v>455</v>
      </c>
      <c r="Q236" t="s">
        <v>447</v>
      </c>
      <c r="R236" t="s">
        <v>455</v>
      </c>
      <c r="S236" t="s">
        <v>447</v>
      </c>
      <c r="T236" t="s">
        <v>455</v>
      </c>
      <c r="U236" t="s">
        <v>447</v>
      </c>
      <c r="V236" s="8" t="s">
        <v>367</v>
      </c>
      <c r="W236" s="17">
        <f>IF(H236&gt;0,H236/100,"")</f>
        <v>14</v>
      </c>
      <c r="X236" s="17">
        <f>IF(I236&gt;0,I236/100,"")</f>
        <v>18</v>
      </c>
      <c r="Y236" s="17">
        <f>IF(J236&gt;0,J236/100,"")</f>
        <v>14</v>
      </c>
      <c r="Z236" s="17">
        <f>IF(K236&gt;0,K236/100,"")</f>
        <v>18</v>
      </c>
      <c r="AA236" s="17">
        <f>IF(L236&gt;0,L236/100,"")</f>
        <v>14</v>
      </c>
      <c r="AB236" s="17">
        <f>IF(M236&gt;0,M236/100,"")</f>
        <v>18</v>
      </c>
      <c r="AC236" s="17">
        <f>IF(N236&gt;0,N236/100,"")</f>
        <v>14</v>
      </c>
      <c r="AD236" s="17">
        <f>IF(O236&gt;0,O236/100,"")</f>
        <v>18</v>
      </c>
      <c r="AE236" s="17">
        <f>IF(P236&gt;0,P236/100,"")</f>
        <v>14</v>
      </c>
      <c r="AF236" s="17">
        <f>IF(Q236&gt;0,Q236/100,"")</f>
        <v>18</v>
      </c>
      <c r="AG236" s="17">
        <f>IF(R236&gt;0,R236/100,"")</f>
        <v>14</v>
      </c>
      <c r="AH236" s="17">
        <f>IF(S236&gt;0,S236/100,"")</f>
        <v>18</v>
      </c>
      <c r="AI236" s="17">
        <f>IF(T236&gt;0,T236/100,"")</f>
        <v>14</v>
      </c>
      <c r="AJ236" s="17">
        <f>IF(U236&gt;0,U236/100,"")</f>
        <v>18</v>
      </c>
      <c r="AK236" s="17" t="str">
        <f>IF(H236&gt;0,CONCATENATE(IF(W236&lt;=12,W236,W236-12),IF(OR(W236&lt;12,W236=24),"am","pm"),"-",IF(X236&lt;=12,X236,X236-12),IF(OR(X236&lt;12,X236=24),"am","pm")),"")</f>
        <v>2pm-6pm</v>
      </c>
      <c r="AL236" s="17" t="str">
        <f>IF(J236&gt;0,CONCATENATE(IF(Y236&lt;=12,Y236,Y236-12),IF(OR(Y236&lt;12,Y236=24),"am","pm"),"-",IF(Z236&lt;=12,Z236,Z236-12),IF(OR(Z236&lt;12,Z236=24),"am","pm")),"")</f>
        <v>2pm-6pm</v>
      </c>
      <c r="AM236" s="17" t="str">
        <f>IF(L236&gt;0,CONCATENATE(IF(AA236&lt;=12,AA236,AA236-12),IF(OR(AA236&lt;12,AA236=24),"am","pm"),"-",IF(AB236&lt;=12,AB236,AB236-12),IF(OR(AB236&lt;12,AB236=24),"am","pm")),"")</f>
        <v>2pm-6pm</v>
      </c>
      <c r="AN236" s="17" t="str">
        <f>IF(N236&gt;0,CONCATENATE(IF(AC236&lt;=12,AC236,AC236-12),IF(OR(AC236&lt;12,AC236=24),"am","pm"),"-",IF(AD236&lt;=12,AD236,AD236-12),IF(OR(AD236&lt;12,AD236=24),"am","pm")),"")</f>
        <v>2pm-6pm</v>
      </c>
      <c r="AO236" s="17" t="str">
        <f>IF(P236&gt;0,CONCATENATE(IF(AE236&lt;=12,AE236,AE236-12),IF(OR(AE236&lt;12,AE236=24),"am","pm"),"-",IF(AF236&lt;=12,AF236,AF236-12),IF(OR(AF236&lt;12,AF236=24),"am","pm")),"")</f>
        <v>2pm-6pm</v>
      </c>
      <c r="AP236" s="17" t="str">
        <f>IF(R236&gt;0,CONCATENATE(IF(AG236&lt;=12,AG236,AG236-12),IF(OR(AG236&lt;12,AG236=24),"am","pm"),"-",IF(AH236&lt;=12,AH236,AH236-12),IF(OR(AH236&lt;12,AH236=24),"am","pm")),"")</f>
        <v>2pm-6pm</v>
      </c>
      <c r="AQ236" s="17" t="str">
        <f>IF(T236&gt;0,CONCATENATE(IF(AI236&lt;=12,AI236,AI236-12),IF(OR(AI236&lt;12,AI236=24),"am","pm"),"-",IF(AJ236&lt;=12,AJ236,AJ236-12),IF(OR(AJ236&lt;12,AJ236=24),"am","pm")),"")</f>
        <v>2pm-6pm</v>
      </c>
      <c r="AR236" s="2" t="s">
        <v>747</v>
      </c>
      <c r="AS236" t="s">
        <v>442</v>
      </c>
      <c r="AV236" s="4" t="s">
        <v>29</v>
      </c>
      <c r="AW236" s="4" t="s">
        <v>29</v>
      </c>
      <c r="AX236" s="16" t="str">
        <f>CONCATENATE("{
    'name': """,B236,""",
    'area': ","""",C236,""",",
"'hours': {
      'sunday-start':","""",H236,"""",", 'sunday-end':","""",I236,"""",", 'monday-start':","""",J236,"""",", 'monday-end':","""",K236,"""",", 'tuesday-start':","""",L236,"""",", 'tuesday-end':","""",M236,""", 'wednesday-start':","""",N236,""", 'wednesday-end':","""",O236,""", 'thursday-start':","""",P236,""", 'thursday-end':","""",Q236,""", 'friday-start':","""",R236,""", 'friday-end':","""",S236,""", 'saturday-start':","""",T236,""", 'saturday-end':","""",U236,"""","},","  'description': ","""",V236,"""",", 'link':","""",AR236,"""",", 'pricing':","""",E236,"""",",   'phone-number': ","""",F236,"""",", 'address': ","""",G236,"""",", 'other-amenities': [","'",AS236,"','",AT236,"','",AU236,"'","]",", 'has-drink':",AV236,", 'has-food':",AW236,"},")</f>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36" s="17" t="str">
        <f>IF(AS236&gt;0,"&lt;img src=@img/outdoor.png@&gt;","")</f>
        <v>&lt;img src=@img/outdoor.png@&gt;</v>
      </c>
      <c r="AZ236" s="17" t="str">
        <f>IF(AT236&gt;0,"&lt;img src=@img/pets.png@&gt;","")</f>
        <v/>
      </c>
      <c r="BA236" s="17" t="str">
        <f>IF(AU236="hard","&lt;img src=@img/hard.png@&gt;",IF(AU236="medium","&lt;img src=@img/medium.png@&gt;",IF(AU236="easy","&lt;img src=@img/easy.png@&gt;","")))</f>
        <v/>
      </c>
      <c r="BB236" s="17" t="str">
        <f>IF(AV236="true","&lt;img src=@img/drinkicon.png@&gt;","")</f>
        <v>&lt;img src=@img/drinkicon.png@&gt;</v>
      </c>
      <c r="BC236" s="17" t="str">
        <f>IF(AW236="true","&lt;img src=@img/foodicon.png@&gt;","")</f>
        <v>&lt;img src=@img/foodicon.png@&gt;</v>
      </c>
      <c r="BD236" s="17" t="str">
        <f>CONCATENATE(AY236,AZ236,BA236,BB236,BC236,BK236)</f>
        <v>&lt;img src=@img/outdoor.png@&gt;&lt;img src=@img/drinkicon.png@&gt;&lt;img src=@img/foodicon.png@&gt;</v>
      </c>
      <c r="BE236" s="17" t="str">
        <f>CONCATENATE(IF(AS236&gt;0,"outdoor ",""),IF(AT236&gt;0,"pet ",""),IF(AV236="true","drink ",""),IF(AW236="true","food ",""),AU236," ",E236," ",C236,IF(BJ236=TRUE," kid",""))</f>
        <v>outdoor drink food  med larimer</v>
      </c>
      <c r="BF236" s="17" t="str">
        <f>IF(C236="highlands","Highlands",IF(C236="Washington","Washington Park",IF(C236="Downtown","Downtown",IF(C236="city","City Park",IF(C236="Uptown","Uptown",IF(C236="capital","Capital Hill",IF(C236="Ballpark","Ballpark",IF(C236="LoDo","LoDo",IF(C236="ranch","Highlands Ranch",IF(C236="five","Five Points",IF(C236="stapleton","Stapleton",IF(C236="Cherry","Cherry Creek",IF(C236="dtc","DTC",IF(C236="Baker","Baker",IF(C236="Lakewood","Lakewood",IF(C236="Westminster","Westminster",IF(C236="lowery","Lowery",IF(C236="meadows","Park Meadows",IF(C236="larimer","Larimer Square",IF(C236="RiNo","RiNo",IF(C236="aurora","Aurora","")))))))))))))))))))))</f>
        <v>Larimer Square</v>
      </c>
      <c r="BG236" s="17">
        <v>39.747244999999999</v>
      </c>
      <c r="BH236" s="17">
        <v>-104.99946</v>
      </c>
      <c r="BI236" s="17" t="str">
        <f>CONCATENATE("[",BG236,",",BH236,"],")</f>
        <v>[39.747245,-104.99946],</v>
      </c>
      <c r="BK236" s="17" t="str">
        <f>IF(BJ236&gt;0,"&lt;img src=@img/kidicon.png@&gt;","")</f>
        <v/>
      </c>
      <c r="BL236" s="7"/>
    </row>
    <row r="237" spans="2:64" ht="18.75" customHeight="1">
      <c r="B237" t="s">
        <v>922</v>
      </c>
      <c r="C237" t="s">
        <v>858</v>
      </c>
      <c r="E237" s="17" t="s">
        <v>1105</v>
      </c>
      <c r="G237" s="16" t="s">
        <v>923</v>
      </c>
      <c r="W237" s="17" t="str">
        <f>IF(H237&gt;0,H237/100,"")</f>
        <v/>
      </c>
      <c r="X237" s="17" t="str">
        <f>IF(I237&gt;0,I237/100,"")</f>
        <v/>
      </c>
      <c r="Y237" s="17" t="str">
        <f>IF(J237&gt;0,J237/100,"")</f>
        <v/>
      </c>
      <c r="Z237" s="17" t="str">
        <f>IF(K237&gt;0,K237/100,"")</f>
        <v/>
      </c>
      <c r="AA237" s="17" t="str">
        <f>IF(L237&gt;0,L237/100,"")</f>
        <v/>
      </c>
      <c r="AB237" s="17" t="str">
        <f>IF(M237&gt;0,M237/100,"")</f>
        <v/>
      </c>
      <c r="AC237" s="17" t="str">
        <f>IF(N237&gt;0,N237/100,"")</f>
        <v/>
      </c>
      <c r="AD237" s="17" t="str">
        <f>IF(O237&gt;0,O237/100,"")</f>
        <v/>
      </c>
      <c r="AE237" s="17" t="str">
        <f>IF(P237&gt;0,P237/100,"")</f>
        <v/>
      </c>
      <c r="AF237" s="17" t="str">
        <f>IF(Q237&gt;0,Q237/100,"")</f>
        <v/>
      </c>
      <c r="AG237" s="17" t="str">
        <f>IF(R237&gt;0,R237/100,"")</f>
        <v/>
      </c>
      <c r="AH237" s="17" t="str">
        <f>IF(S237&gt;0,S237/100,"")</f>
        <v/>
      </c>
      <c r="AI237" s="17" t="str">
        <f>IF(T237&gt;0,T237/100,"")</f>
        <v/>
      </c>
      <c r="AJ237" s="17" t="str">
        <f>IF(U237&gt;0,U237/100,"")</f>
        <v/>
      </c>
      <c r="AK237" s="17" t="str">
        <f>IF(H237&gt;0,CONCATENATE(IF(W237&lt;=12,W237,W237-12),IF(OR(W237&lt;12,W237=24),"am","pm"),"-",IF(X237&lt;=12,X237,X237-12),IF(OR(X237&lt;12,X237=24),"am","pm")),"")</f>
        <v/>
      </c>
      <c r="AL237" s="17" t="str">
        <f>IF(J237&gt;0,CONCATENATE(IF(Y237&lt;=12,Y237,Y237-12),IF(OR(Y237&lt;12,Y237=24),"am","pm"),"-",IF(Z237&lt;=12,Z237,Z237-12),IF(OR(Z237&lt;12,Z237=24),"am","pm")),"")</f>
        <v/>
      </c>
      <c r="AM237" s="17" t="str">
        <f>IF(L237&gt;0,CONCATENATE(IF(AA237&lt;=12,AA237,AA237-12),IF(OR(AA237&lt;12,AA237=24),"am","pm"),"-",IF(AB237&lt;=12,AB237,AB237-12),IF(OR(AB237&lt;12,AB237=24),"am","pm")),"")</f>
        <v/>
      </c>
      <c r="AN237" s="17" t="str">
        <f>IF(N237&gt;0,CONCATENATE(IF(AC237&lt;=12,AC237,AC237-12),IF(OR(AC237&lt;12,AC237=24),"am","pm"),"-",IF(AD237&lt;=12,AD237,AD237-12),IF(OR(AD237&lt;12,AD237=24),"am","pm")),"")</f>
        <v/>
      </c>
      <c r="AO237" s="17" t="str">
        <f>IF(P237&gt;0,CONCATENATE(IF(AE237&lt;=12,AE237,AE237-12),IF(OR(AE237&lt;12,AE237=24),"am","pm"),"-",IF(AF237&lt;=12,AF237,AF237-12),IF(OR(AF237&lt;12,AF237=24),"am","pm")),"")</f>
        <v/>
      </c>
      <c r="AP237" s="17" t="str">
        <f>IF(R237&gt;0,CONCATENATE(IF(AG237&lt;=12,AG237,AG237-12),IF(OR(AG237&lt;12,AG237=24),"am","pm"),"-",IF(AH237&lt;=12,AH237,AH237-12),IF(OR(AH237&lt;12,AH237=24),"am","pm")),"")</f>
        <v/>
      </c>
      <c r="AQ237" s="17" t="str">
        <f>IF(T237&gt;0,CONCATENATE(IF(AI237&lt;=12,AI237,AI237-12),IF(OR(AI237&lt;12,AI237=24),"am","pm"),"-",IF(AJ237&lt;=12,AJ237,AJ237-12),IF(OR(AJ237&lt;12,AJ237=24),"am","pm")),"")</f>
        <v/>
      </c>
      <c r="AR237" s="17" t="s">
        <v>1035</v>
      </c>
      <c r="AV237" s="4" t="s">
        <v>30</v>
      </c>
      <c r="AW237" s="4" t="s">
        <v>30</v>
      </c>
      <c r="AX237" s="16" t="str">
        <f>CONCATENATE("{
    'name': """,B237,""",
    'area': ","""",C237,""",",
"'hours': {
      'sunday-start':","""",H237,"""",", 'sunday-end':","""",I237,"""",", 'monday-start':","""",J237,"""",", 'monday-end':","""",K237,"""",", 'tuesday-start':","""",L237,"""",", 'tuesday-end':","""",M237,""", 'wednesday-start':","""",N237,""", 'wednesday-end':","""",O237,""", 'thursday-start':","""",P237,""", 'thursday-end':","""",Q237,""", 'friday-start':","""",R237,""", 'friday-end':","""",S237,""", 'saturday-start':","""",T237,""", 'saturday-end':","""",U237,"""","},","  'description': ","""",V237,"""",", 'link':","""",AR237,"""",", 'pricing':","""",E237,"""",",   'phone-number': ","""",F237,"""",", 'address': ","""",G237,"""",", 'other-amenities': [","'",AS237,"','",AT237,"','",AU237,"'","]",", 'has-drink':",AV237,", 'has-food':",AW237,"},")</f>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7" s="17" t="str">
        <f>IF(AS237&gt;0,"&lt;img src=@img/outdoor.png@&gt;","")</f>
        <v/>
      </c>
      <c r="AZ237" s="17" t="str">
        <f>IF(AT237&gt;0,"&lt;img src=@img/pets.png@&gt;","")</f>
        <v/>
      </c>
      <c r="BA237" s="17" t="str">
        <f>IF(AU237="hard","&lt;img src=@img/hard.png@&gt;",IF(AU237="medium","&lt;img src=@img/medium.png@&gt;",IF(AU237="easy","&lt;img src=@img/easy.png@&gt;","")))</f>
        <v/>
      </c>
      <c r="BB237" s="17" t="str">
        <f>IF(AV237="true","&lt;img src=@img/drinkicon.png@&gt;","")</f>
        <v/>
      </c>
      <c r="BC237" s="17" t="str">
        <f>IF(AW237="true","&lt;img src=@img/foodicon.png@&gt;","")</f>
        <v/>
      </c>
      <c r="BD237" s="17" t="str">
        <f>CONCATENATE(AY237,AZ237,BA237,BB237,BC237,BK237)</f>
        <v/>
      </c>
      <c r="BE237" s="17" t="str">
        <f>CONCATENATE(IF(AS237&gt;0,"outdoor ",""),IF(AT237&gt;0,"pet ",""),IF(AV237="true","drink ",""),IF(AW237="true","food ",""),AU237," ",E237," ",C237,IF(BJ237=TRUE," kid",""))</f>
        <v xml:space="preserve"> med highlands</v>
      </c>
      <c r="BF237" s="17" t="str">
        <f>IF(C237="highlands","Highlands",IF(C237="Washington","Washington Park",IF(C237="Downtown","Downtown",IF(C237="city","City Park",IF(C237="Uptown","Uptown",IF(C237="capital","Capital Hill",IF(C237="Ballpark","Ballpark",IF(C237="LoDo","LoDo",IF(C237="ranch","Highlands Ranch",IF(C237="five","Five Points",IF(C237="stapleton","Stapleton",IF(C237="Cherry","Cherry Creek",IF(C237="dtc","DTC",IF(C237="Baker","Baker",IF(C237="Lakewood","Lakewood",IF(C237="Westminster","Westminster",IF(C237="lowery","Lowery",IF(C237="meadows","Park Meadows",IF(C237="larimer","Larimer Square",IF(C237="RiNo","RiNo",IF(C237="aurora","Aurora","")))))))))))))))))))))</f>
        <v>Highlands</v>
      </c>
      <c r="BG237" s="17">
        <v>39.772125000000003</v>
      </c>
      <c r="BH237" s="17">
        <v>-105.04366400000001</v>
      </c>
      <c r="BI237" s="17" t="str">
        <f>CONCATENATE("[",BG237,",",BH237,"],")</f>
        <v>[39.772125,-105.043664],</v>
      </c>
      <c r="BK237" s="17" t="str">
        <f>IF(BJ237&gt;0,"&lt;img src=@img/kidicon.png@&gt;","")</f>
        <v/>
      </c>
      <c r="BL237" s="17"/>
    </row>
    <row r="238" spans="2:64" ht="18.75" customHeight="1">
      <c r="B238" t="s">
        <v>153</v>
      </c>
      <c r="C238" t="s">
        <v>326</v>
      </c>
      <c r="E238" s="17" t="s">
        <v>1105</v>
      </c>
      <c r="G238" s="17" t="s">
        <v>561</v>
      </c>
      <c r="J238" s="17" t="s">
        <v>445</v>
      </c>
      <c r="K238" s="17" t="s">
        <v>448</v>
      </c>
      <c r="L238" s="17" t="s">
        <v>445</v>
      </c>
      <c r="M238" s="17" t="s">
        <v>448</v>
      </c>
      <c r="N238" s="17" t="s">
        <v>445</v>
      </c>
      <c r="O238" s="17" t="s">
        <v>448</v>
      </c>
      <c r="P238" s="17" t="s">
        <v>445</v>
      </c>
      <c r="Q238" s="17" t="s">
        <v>448</v>
      </c>
      <c r="R238" s="17" t="s">
        <v>445</v>
      </c>
      <c r="S238" s="17" t="s">
        <v>448</v>
      </c>
      <c r="T238" s="17"/>
      <c r="U238" s="17"/>
      <c r="V238" s="17" t="s">
        <v>368</v>
      </c>
      <c r="W238" s="17" t="str">
        <f>IF(H238&gt;0,H238/100,"")</f>
        <v/>
      </c>
      <c r="X238" s="17" t="str">
        <f>IF(I238&gt;0,I238/100,"")</f>
        <v/>
      </c>
      <c r="Y238" s="17">
        <f>IF(J238&gt;0,J238/100,"")</f>
        <v>15</v>
      </c>
      <c r="Z238" s="17">
        <f>IF(K238&gt;0,K238/100,"")</f>
        <v>19</v>
      </c>
      <c r="AA238" s="17">
        <f>IF(L238&gt;0,L238/100,"")</f>
        <v>15</v>
      </c>
      <c r="AB238" s="17">
        <f>IF(M238&gt;0,M238/100,"")</f>
        <v>19</v>
      </c>
      <c r="AC238" s="17">
        <f>IF(N238&gt;0,N238/100,"")</f>
        <v>15</v>
      </c>
      <c r="AD238" s="17">
        <f>IF(O238&gt;0,O238/100,"")</f>
        <v>19</v>
      </c>
      <c r="AE238" s="17">
        <f>IF(P238&gt;0,P238/100,"")</f>
        <v>15</v>
      </c>
      <c r="AF238" s="17">
        <f>IF(Q238&gt;0,Q238/100,"")</f>
        <v>19</v>
      </c>
      <c r="AG238" s="17">
        <f>IF(R238&gt;0,R238/100,"")</f>
        <v>15</v>
      </c>
      <c r="AH238" s="17">
        <f>IF(S238&gt;0,S238/100,"")</f>
        <v>19</v>
      </c>
      <c r="AI238" s="17" t="str">
        <f>IF(T238&gt;0,T238/100,"")</f>
        <v/>
      </c>
      <c r="AJ238" s="17" t="str">
        <f>IF(U238&gt;0,U238/100,"")</f>
        <v/>
      </c>
      <c r="AK238" s="17" t="str">
        <f>IF(H238&gt;0,CONCATENATE(IF(W238&lt;=12,W238,W238-12),IF(OR(W238&lt;12,W238=24),"am","pm"),"-",IF(X238&lt;=12,X238,X238-12),IF(OR(X238&lt;12,X238=24),"am","pm")),"")</f>
        <v/>
      </c>
      <c r="AL238" s="17" t="str">
        <f>IF(J238&gt;0,CONCATENATE(IF(Y238&lt;=12,Y238,Y238-12),IF(OR(Y238&lt;12,Y238=24),"am","pm"),"-",IF(Z238&lt;=12,Z238,Z238-12),IF(OR(Z238&lt;12,Z238=24),"am","pm")),"")</f>
        <v>3pm-7pm</v>
      </c>
      <c r="AM238" s="17" t="str">
        <f>IF(L238&gt;0,CONCATENATE(IF(AA238&lt;=12,AA238,AA238-12),IF(OR(AA238&lt;12,AA238=24),"am","pm"),"-",IF(AB238&lt;=12,AB238,AB238-12),IF(OR(AB238&lt;12,AB238=24),"am","pm")),"")</f>
        <v>3pm-7pm</v>
      </c>
      <c r="AN238" s="17" t="str">
        <f>IF(N238&gt;0,CONCATENATE(IF(AC238&lt;=12,AC238,AC238-12),IF(OR(AC238&lt;12,AC238=24),"am","pm"),"-",IF(AD238&lt;=12,AD238,AD238-12),IF(OR(AD238&lt;12,AD238=24),"am","pm")),"")</f>
        <v>3pm-7pm</v>
      </c>
      <c r="AO238" s="17" t="str">
        <f>IF(P238&gt;0,CONCATENATE(IF(AE238&lt;=12,AE238,AE238-12),IF(OR(AE238&lt;12,AE238=24),"am","pm"),"-",IF(AF238&lt;=12,AF238,AF238-12),IF(OR(AF238&lt;12,AF238=24),"am","pm")),"")</f>
        <v>3pm-7pm</v>
      </c>
      <c r="AP238" s="17" t="str">
        <f>IF(R238&gt;0,CONCATENATE(IF(AG238&lt;=12,AG238,AG238-12),IF(OR(AG238&lt;12,AG238=24),"am","pm"),"-",IF(AH238&lt;=12,AH238,AH238-12),IF(OR(AH238&lt;12,AH238=24),"am","pm")),"")</f>
        <v>3pm-7pm</v>
      </c>
      <c r="AQ238" s="17" t="str">
        <f>IF(T238&gt;0,CONCATENATE(IF(AI238&lt;=12,AI238,AI238-12),IF(OR(AI238&lt;12,AI238=24),"am","pm"),"-",IF(AJ238&lt;=12,AJ238,AJ238-12),IF(OR(AJ238&lt;12,AJ238=24),"am","pm")),"")</f>
        <v/>
      </c>
      <c r="AR238" s="18" t="s">
        <v>748</v>
      </c>
      <c r="AV238" s="17" t="s">
        <v>29</v>
      </c>
      <c r="AW238" s="17" t="s">
        <v>29</v>
      </c>
      <c r="AX238" s="16" t="str">
        <f>CONCATENATE("{
    'name': """,B238,""",
    'area': ","""",C238,""",",
"'hours': {
      'sunday-start':","""",H238,"""",", 'sunday-end':","""",I238,"""",", 'monday-start':","""",J238,"""",", 'monday-end':","""",K238,"""",", 'tuesday-start':","""",L238,"""",", 'tuesday-end':","""",M238,""", 'wednesday-start':","""",N238,""", 'wednesday-end':","""",O238,""", 'thursday-start':","""",P238,""", 'thursday-end':","""",Q238,""", 'friday-start':","""",R238,""", 'friday-end':","""",S238,""", 'saturday-start':","""",T238,""", 'saturday-end':","""",U238,"""","},","  'description': ","""",V238,"""",", 'link':","""",AR238,"""",", 'pricing':","""",E238,"""",",   'phone-number': ","""",F238,"""",", 'address': ","""",G238,"""",", 'other-amenities': [","'",AS238,"','",AT238,"','",AU238,"'","]",", 'has-drink':",AV238,", 'has-food':",AW238,"},")</f>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8" s="17" t="str">
        <f>IF(AS238&gt;0,"&lt;img src=@img/outdoor.png@&gt;","")</f>
        <v/>
      </c>
      <c r="AZ238" s="17" t="str">
        <f>IF(AT238&gt;0,"&lt;img src=@img/pets.png@&gt;","")</f>
        <v/>
      </c>
      <c r="BA238" s="17" t="str">
        <f>IF(AU238="hard","&lt;img src=@img/hard.png@&gt;",IF(AU238="medium","&lt;img src=@img/medium.png@&gt;",IF(AU238="easy","&lt;img src=@img/easy.png@&gt;","")))</f>
        <v/>
      </c>
      <c r="BB238" s="17" t="str">
        <f>IF(AV238="true","&lt;img src=@img/drinkicon.png@&gt;","")</f>
        <v>&lt;img src=@img/drinkicon.png@&gt;</v>
      </c>
      <c r="BC238" s="17" t="str">
        <f>IF(AW238="true","&lt;img src=@img/foodicon.png@&gt;","")</f>
        <v>&lt;img src=@img/foodicon.png@&gt;</v>
      </c>
      <c r="BD238" s="17" t="str">
        <f>CONCATENATE(AY238,AZ238,BA238,BB238,BC238,BK238)</f>
        <v>&lt;img src=@img/drinkicon.png@&gt;&lt;img src=@img/foodicon.png@&gt;</v>
      </c>
      <c r="BE238" s="17" t="str">
        <f>CONCATENATE(IF(AS238&gt;0,"outdoor ",""),IF(AT238&gt;0,"pet ",""),IF(AV238="true","drink ",""),IF(AW238="true","food ",""),AU238," ",E238," ",C238,IF(BJ238=TRUE," kid",""))</f>
        <v>drink food  med Ballpark</v>
      </c>
      <c r="BF238" s="17" t="str">
        <f>IF(C238="highlands","Highlands",IF(C238="Washington","Washington Park",IF(C238="Downtown","Downtown",IF(C238="city","City Park",IF(C238="Uptown","Uptown",IF(C238="capital","Capital Hill",IF(C238="Ballpark","Ballpark",IF(C238="LoDo","LoDo",IF(C238="ranch","Highlands Ranch",IF(C238="five","Five Points",IF(C238="stapleton","Stapleton",IF(C238="Cherry","Cherry Creek",IF(C238="dtc","DTC",IF(C238="Baker","Baker",IF(C238="Lakewood","Lakewood",IF(C238="Westminster","Westminster",IF(C238="lowery","Lowery",IF(C238="meadows","Park Meadows",IF(C238="larimer","Larimer Square",IF(C238="RiNo","RiNo",IF(C238="aurora","Aurora","")))))))))))))))))))))</f>
        <v>Ballpark</v>
      </c>
      <c r="BG238" s="17">
        <v>39.753545000000003</v>
      </c>
      <c r="BH238" s="17">
        <v>-104.993899</v>
      </c>
      <c r="BI238" s="17" t="str">
        <f>CONCATENATE("[",BG238,",",BH238,"],")</f>
        <v>[39.753545,-104.993899],</v>
      </c>
      <c r="BK238" s="17" t="str">
        <f>IF(BJ238&gt;0,"&lt;img src=@img/kidicon.png@&gt;","")</f>
        <v/>
      </c>
      <c r="BL238" s="7"/>
    </row>
    <row r="239" spans="2:64" ht="18.75" customHeight="1">
      <c r="B239" t="s">
        <v>154</v>
      </c>
      <c r="C239" t="s">
        <v>653</v>
      </c>
      <c r="E239" s="17" t="s">
        <v>1105</v>
      </c>
      <c r="G239" s="17" t="s">
        <v>562</v>
      </c>
      <c r="J239" t="s">
        <v>445</v>
      </c>
      <c r="K239" t="s">
        <v>448</v>
      </c>
      <c r="L239" s="17" t="s">
        <v>445</v>
      </c>
      <c r="M239" s="17" t="s">
        <v>448</v>
      </c>
      <c r="N239" s="17" t="s">
        <v>445</v>
      </c>
      <c r="O239" s="17" t="s">
        <v>448</v>
      </c>
      <c r="P239" s="17" t="s">
        <v>445</v>
      </c>
      <c r="Q239" s="17" t="s">
        <v>448</v>
      </c>
      <c r="R239" s="17" t="s">
        <v>445</v>
      </c>
      <c r="S239" s="17" t="s">
        <v>448</v>
      </c>
      <c r="V239" s="8" t="s">
        <v>369</v>
      </c>
      <c r="W239" s="17" t="str">
        <f>IF(H239&gt;0,H239/100,"")</f>
        <v/>
      </c>
      <c r="X239" s="17" t="str">
        <f>IF(I239&gt;0,I239/100,"")</f>
        <v/>
      </c>
      <c r="Y239" s="17">
        <f>IF(J239&gt;0,J239/100,"")</f>
        <v>15</v>
      </c>
      <c r="Z239" s="17">
        <f>IF(K239&gt;0,K239/100,"")</f>
        <v>19</v>
      </c>
      <c r="AA239" s="17">
        <f>IF(L239&gt;0,L239/100,"")</f>
        <v>15</v>
      </c>
      <c r="AB239" s="17">
        <f>IF(M239&gt;0,M239/100,"")</f>
        <v>19</v>
      </c>
      <c r="AC239" s="17">
        <f>IF(N239&gt;0,N239/100,"")</f>
        <v>15</v>
      </c>
      <c r="AD239" s="17">
        <f>IF(O239&gt;0,O239/100,"")</f>
        <v>19</v>
      </c>
      <c r="AE239" s="17">
        <f>IF(P239&gt;0,P239/100,"")</f>
        <v>15</v>
      </c>
      <c r="AF239" s="17">
        <f>IF(Q239&gt;0,Q239/100,"")</f>
        <v>19</v>
      </c>
      <c r="AG239" s="17">
        <f>IF(R239&gt;0,R239/100,"")</f>
        <v>15</v>
      </c>
      <c r="AH239" s="17">
        <f>IF(S239&gt;0,S239/100,"")</f>
        <v>19</v>
      </c>
      <c r="AI239" s="17" t="str">
        <f>IF(T239&gt;0,T239/100,"")</f>
        <v/>
      </c>
      <c r="AJ239" s="17" t="str">
        <f>IF(U239&gt;0,U239/100,"")</f>
        <v/>
      </c>
      <c r="AK239" s="17" t="str">
        <f>IF(H239&gt;0,CONCATENATE(IF(W239&lt;=12,W239,W239-12),IF(OR(W239&lt;12,W239=24),"am","pm"),"-",IF(X239&lt;=12,X239,X239-12),IF(OR(X239&lt;12,X239=24),"am","pm")),"")</f>
        <v/>
      </c>
      <c r="AL239" s="17" t="str">
        <f>IF(J239&gt;0,CONCATENATE(IF(Y239&lt;=12,Y239,Y239-12),IF(OR(Y239&lt;12,Y239=24),"am","pm"),"-",IF(Z239&lt;=12,Z239,Z239-12),IF(OR(Z239&lt;12,Z239=24),"am","pm")),"")</f>
        <v>3pm-7pm</v>
      </c>
      <c r="AM239" s="17" t="str">
        <f>IF(L239&gt;0,CONCATENATE(IF(AA239&lt;=12,AA239,AA239-12),IF(OR(AA239&lt;12,AA239=24),"am","pm"),"-",IF(AB239&lt;=12,AB239,AB239-12),IF(OR(AB239&lt;12,AB239=24),"am","pm")),"")</f>
        <v>3pm-7pm</v>
      </c>
      <c r="AN239" s="17" t="str">
        <f>IF(N239&gt;0,CONCATENATE(IF(AC239&lt;=12,AC239,AC239-12),IF(OR(AC239&lt;12,AC239=24),"am","pm"),"-",IF(AD239&lt;=12,AD239,AD239-12),IF(OR(AD239&lt;12,AD239=24),"am","pm")),"")</f>
        <v>3pm-7pm</v>
      </c>
      <c r="AO239" s="17" t="str">
        <f>IF(P239&gt;0,CONCATENATE(IF(AE239&lt;=12,AE239,AE239-12),IF(OR(AE239&lt;12,AE239=24),"am","pm"),"-",IF(AF239&lt;=12,AF239,AF239-12),IF(OR(AF239&lt;12,AF239=24),"am","pm")),"")</f>
        <v>3pm-7pm</v>
      </c>
      <c r="AP239" s="17" t="str">
        <f>IF(R239&gt;0,CONCATENATE(IF(AG239&lt;=12,AG239,AG239-12),IF(OR(AG239&lt;12,AG239=24),"am","pm"),"-",IF(AH239&lt;=12,AH239,AH239-12),IF(OR(AH239&lt;12,AH239=24),"am","pm")),"")</f>
        <v>3pm-7pm</v>
      </c>
      <c r="AQ239" s="17" t="str">
        <f>IF(T239&gt;0,CONCATENATE(IF(AI239&lt;=12,AI239,AI239-12),IF(OR(AI239&lt;12,AI239=24),"am","pm"),"-",IF(AJ239&lt;=12,AJ239,AJ239-12),IF(OR(AJ239&lt;12,AJ239=24),"am","pm")),"")</f>
        <v/>
      </c>
      <c r="AR239" s="2" t="s">
        <v>749</v>
      </c>
      <c r="AS239" t="s">
        <v>442</v>
      </c>
      <c r="AV239" s="4" t="s">
        <v>29</v>
      </c>
      <c r="AW239" s="4" t="s">
        <v>30</v>
      </c>
      <c r="AX239" s="16" t="str">
        <f>CONCATENATE("{
    'name': """,B239,""",
    'area': ","""",C239,""",",
"'hours': {
      'sunday-start':","""",H239,"""",", 'sunday-end':","""",I239,"""",", 'monday-start':","""",J239,"""",", 'monday-end':","""",K239,"""",", 'tuesday-start':","""",L239,"""",", 'tuesday-end':","""",M239,""", 'wednesday-start':","""",N239,""", 'wednesday-end':","""",O239,""", 'thursday-start':","""",P239,""", 'thursday-end':","""",Q239,""", 'friday-start':","""",R239,""", 'friday-end':","""",S239,""", 'saturday-start':","""",T239,""", 'saturday-end':","""",U239,"""","},","  'description': ","""",V239,"""",", 'link':","""",AR239,"""",", 'pricing':","""",E239,"""",",   'phone-number': ","""",F239,"""",", 'address': ","""",G239,"""",", 'other-amenities': [","'",AS239,"','",AT239,"','",AU239,"'","]",", 'has-drink':",AV239,", 'has-food':",AW239,"},")</f>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39" s="17" t="str">
        <f>IF(AS239&gt;0,"&lt;img src=@img/outdoor.png@&gt;","")</f>
        <v>&lt;img src=@img/outdoor.png@&gt;</v>
      </c>
      <c r="AZ239" s="17" t="str">
        <f>IF(AT239&gt;0,"&lt;img src=@img/pets.png@&gt;","")</f>
        <v/>
      </c>
      <c r="BA239" s="17" t="str">
        <f>IF(AU239="hard","&lt;img src=@img/hard.png@&gt;",IF(AU239="medium","&lt;img src=@img/medium.png@&gt;",IF(AU239="easy","&lt;img src=@img/easy.png@&gt;","")))</f>
        <v/>
      </c>
      <c r="BB239" s="17" t="str">
        <f>IF(AV239="true","&lt;img src=@img/drinkicon.png@&gt;","")</f>
        <v>&lt;img src=@img/drinkicon.png@&gt;</v>
      </c>
      <c r="BC239" s="17" t="str">
        <f>IF(AW239="true","&lt;img src=@img/foodicon.png@&gt;","")</f>
        <v/>
      </c>
      <c r="BD239" s="17" t="str">
        <f>CONCATENATE(AY239,AZ239,BA239,BB239,BC239,BK239)</f>
        <v>&lt;img src=@img/outdoor.png@&gt;&lt;img src=@img/drinkicon.png@&gt;</v>
      </c>
      <c r="BE239" s="17" t="str">
        <f>CONCATENATE(IF(AS239&gt;0,"outdoor ",""),IF(AT239&gt;0,"pet ",""),IF(AV239="true","drink ",""),IF(AW239="true","food ",""),AU239," ",E239," ",C239,IF(BJ239=TRUE," kid",""))</f>
        <v>outdoor drink  med Washington</v>
      </c>
      <c r="BF239" s="17" t="str">
        <f>IF(C239="highlands","Highlands",IF(C239="Washington","Washington Park",IF(C239="Downtown","Downtown",IF(C239="city","City Park",IF(C239="Uptown","Uptown",IF(C239="capital","Capital Hill",IF(C239="Ballpark","Ballpark",IF(C239="LoDo","LoDo",IF(C239="ranch","Highlands Ranch",IF(C239="five","Five Points",IF(C239="stapleton","Stapleton",IF(C239="Cherry","Cherry Creek",IF(C239="dtc","DTC",IF(C239="Baker","Baker",IF(C239="Lakewood","Lakewood",IF(C239="Westminster","Westminster",IF(C239="lowery","Lowery",IF(C239="meadows","Park Meadows",IF(C239="larimer","Larimer Square",IF(C239="RiNo","RiNo",IF(C239="aurora","Aurora","")))))))))))))))))))))</f>
        <v>Washington Park</v>
      </c>
      <c r="BG239" s="17">
        <v>39.689847</v>
      </c>
      <c r="BH239" s="17">
        <v>-104.98064100000001</v>
      </c>
      <c r="BI239" s="17" t="str">
        <f>CONCATENATE("[",BG239,",",BH239,"],")</f>
        <v>[39.689847,-104.980641],</v>
      </c>
      <c r="BK239" s="17" t="str">
        <f>IF(BJ239&gt;0,"&lt;img src=@img/kidicon.png@&gt;","")</f>
        <v/>
      </c>
      <c r="BL239" s="7"/>
    </row>
    <row r="240" spans="2:64" ht="18.75" customHeight="1">
      <c r="B240" t="s">
        <v>155</v>
      </c>
      <c r="C240" t="s">
        <v>332</v>
      </c>
      <c r="E240" s="17" t="s">
        <v>1105</v>
      </c>
      <c r="G240" s="17" t="s">
        <v>563</v>
      </c>
      <c r="J240" s="17" t="s">
        <v>455</v>
      </c>
      <c r="K240" s="17" t="s">
        <v>446</v>
      </c>
      <c r="L240" s="17" t="s">
        <v>455</v>
      </c>
      <c r="M240" s="17" t="s">
        <v>446</v>
      </c>
      <c r="N240" s="17" t="s">
        <v>455</v>
      </c>
      <c r="O240" s="17" t="s">
        <v>446</v>
      </c>
      <c r="P240" s="17" t="s">
        <v>455</v>
      </c>
      <c r="Q240" s="17" t="s">
        <v>446</v>
      </c>
      <c r="R240" s="17" t="s">
        <v>455</v>
      </c>
      <c r="S240" s="17" t="s">
        <v>446</v>
      </c>
      <c r="T240" s="17"/>
      <c r="U240" s="17"/>
      <c r="V240" s="8" t="s">
        <v>370</v>
      </c>
      <c r="W240" s="17" t="str">
        <f>IF(H240&gt;0,H240/100,"")</f>
        <v/>
      </c>
      <c r="X240" s="17" t="str">
        <f>IF(I240&gt;0,I240/100,"")</f>
        <v/>
      </c>
      <c r="Y240" s="17">
        <f>IF(J240&gt;0,J240/100,"")</f>
        <v>14</v>
      </c>
      <c r="Z240" s="17">
        <f>IF(K240&gt;0,K240/100,"")</f>
        <v>18.3</v>
      </c>
      <c r="AA240" s="17">
        <f>IF(L240&gt;0,L240/100,"")</f>
        <v>14</v>
      </c>
      <c r="AB240" s="17">
        <f>IF(M240&gt;0,M240/100,"")</f>
        <v>18.3</v>
      </c>
      <c r="AC240" s="17">
        <f>IF(N240&gt;0,N240/100,"")</f>
        <v>14</v>
      </c>
      <c r="AD240" s="17">
        <f>IF(O240&gt;0,O240/100,"")</f>
        <v>18.3</v>
      </c>
      <c r="AE240" s="17">
        <f>IF(P240&gt;0,P240/100,"")</f>
        <v>14</v>
      </c>
      <c r="AF240" s="17">
        <f>IF(Q240&gt;0,Q240/100,"")</f>
        <v>18.3</v>
      </c>
      <c r="AG240" s="17">
        <f>IF(R240&gt;0,R240/100,"")</f>
        <v>14</v>
      </c>
      <c r="AH240" s="17">
        <f>IF(S240&gt;0,S240/100,"")</f>
        <v>18.3</v>
      </c>
      <c r="AI240" s="17" t="str">
        <f>IF(T240&gt;0,T240/100,"")</f>
        <v/>
      </c>
      <c r="AJ240" s="17" t="str">
        <f>IF(U240&gt;0,U240/100,"")</f>
        <v/>
      </c>
      <c r="AK240" s="17" t="str">
        <f>IF(H240&gt;0,CONCATENATE(IF(W240&lt;=12,W240,W240-12),IF(OR(W240&lt;12,W240=24),"am","pm"),"-",IF(X240&lt;=12,X240,X240-12),IF(OR(X240&lt;12,X240=24),"am","pm")),"")</f>
        <v/>
      </c>
      <c r="AL240" s="17" t="str">
        <f>IF(J240&gt;0,CONCATENATE(IF(Y240&lt;=12,Y240,Y240-12),IF(OR(Y240&lt;12,Y240=24),"am","pm"),"-",IF(Z240&lt;=12,Z240,Z240-12),IF(OR(Z240&lt;12,Z240=24),"am","pm")),"")</f>
        <v>2pm-6.3pm</v>
      </c>
      <c r="AM240" s="17" t="str">
        <f>IF(L240&gt;0,CONCATENATE(IF(AA240&lt;=12,AA240,AA240-12),IF(OR(AA240&lt;12,AA240=24),"am","pm"),"-",IF(AB240&lt;=12,AB240,AB240-12),IF(OR(AB240&lt;12,AB240=24),"am","pm")),"")</f>
        <v>2pm-6.3pm</v>
      </c>
      <c r="AN240" s="17" t="str">
        <f>IF(N240&gt;0,CONCATENATE(IF(AC240&lt;=12,AC240,AC240-12),IF(OR(AC240&lt;12,AC240=24),"am","pm"),"-",IF(AD240&lt;=12,AD240,AD240-12),IF(OR(AD240&lt;12,AD240=24),"am","pm")),"")</f>
        <v>2pm-6.3pm</v>
      </c>
      <c r="AO240" s="17" t="str">
        <f>IF(P240&gt;0,CONCATENATE(IF(AE240&lt;=12,AE240,AE240-12),IF(OR(AE240&lt;12,AE240=24),"am","pm"),"-",IF(AF240&lt;=12,AF240,AF240-12),IF(OR(AF240&lt;12,AF240=24),"am","pm")),"")</f>
        <v>2pm-6.3pm</v>
      </c>
      <c r="AP240" s="17" t="str">
        <f>IF(R240&gt;0,CONCATENATE(IF(AG240&lt;=12,AG240,AG240-12),IF(OR(AG240&lt;12,AG240=24),"am","pm"),"-",IF(AH240&lt;=12,AH240,AH240-12),IF(OR(AH240&lt;12,AH240=24),"am","pm")),"")</f>
        <v>2pm-6.3pm</v>
      </c>
      <c r="AQ240" s="17" t="str">
        <f>IF(T240&gt;0,CONCATENATE(IF(AI240&lt;=12,AI240,AI240-12),IF(OR(AI240&lt;12,AI240=24),"am","pm"),"-",IF(AJ240&lt;=12,AJ240,AJ240-12),IF(OR(AJ240&lt;12,AJ240=24),"am","pm")),"")</f>
        <v/>
      </c>
      <c r="AR240" s="2" t="s">
        <v>750</v>
      </c>
      <c r="AV240" s="4" t="s">
        <v>29</v>
      </c>
      <c r="AW240" s="4" t="s">
        <v>29</v>
      </c>
      <c r="AX240" s="16" t="str">
        <f>CONCATENATE("{
    'name': """,B240,""",
    'area': ","""",C240,""",",
"'hours': {
      'sunday-start':","""",H240,"""",", 'sunday-end':","""",I240,"""",", 'monday-start':","""",J240,"""",", 'monday-end':","""",K240,"""",", 'tuesday-start':","""",L240,"""",", 'tuesday-end':","""",M240,""", 'wednesday-start':","""",N240,""", 'wednesday-end':","""",O240,""", 'thursday-start':","""",P240,""", 'thursday-end':","""",Q240,""", 'friday-start':","""",R240,""", 'friday-end':","""",S240,""", 'saturday-start':","""",T240,""", 'saturday-end':","""",U240,"""","},","  'description': ","""",V240,"""",", 'link':","""",AR240,"""",", 'pricing':","""",E240,"""",",   'phone-number': ","""",F240,"""",", 'address': ","""",G240,"""",", 'other-amenities': [","'",AS240,"','",AT240,"','",AU240,"'","]",", 'has-drink':",AV240,", 'has-food':",AW240,"},")</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40" s="17" t="str">
        <f>IF(AS240&gt;0,"&lt;img src=@img/outdoor.png@&gt;","")</f>
        <v/>
      </c>
      <c r="AZ240" s="17" t="str">
        <f>IF(AT240&gt;0,"&lt;img src=@img/pets.png@&gt;","")</f>
        <v/>
      </c>
      <c r="BA240" s="17" t="str">
        <f>IF(AU240="hard","&lt;img src=@img/hard.png@&gt;",IF(AU240="medium","&lt;img src=@img/medium.png@&gt;",IF(AU240="easy","&lt;img src=@img/easy.png@&gt;","")))</f>
        <v/>
      </c>
      <c r="BB240" s="17" t="str">
        <f>IF(AV240="true","&lt;img src=@img/drinkicon.png@&gt;","")</f>
        <v>&lt;img src=@img/drinkicon.png@&gt;</v>
      </c>
      <c r="BC240" s="17" t="str">
        <f>IF(AW240="true","&lt;img src=@img/foodicon.png@&gt;","")</f>
        <v>&lt;img src=@img/foodicon.png@&gt;</v>
      </c>
      <c r="BD240" s="17" t="str">
        <f>CONCATENATE(AY240,AZ240,BA240,BB240,BC240,BK240)</f>
        <v>&lt;img src=@img/drinkicon.png@&gt;&lt;img src=@img/foodicon.png@&gt;</v>
      </c>
      <c r="BE240" s="17" t="str">
        <f>CONCATENATE(IF(AS240&gt;0,"outdoor ",""),IF(AT240&gt;0,"pet ",""),IF(AV240="true","drink ",""),IF(AW240="true","food ",""),AU240," ",E240," ",C240,IF(BJ240=TRUE," kid",""))</f>
        <v>drink food  med Lakewood</v>
      </c>
      <c r="BF240" s="17" t="str">
        <f>IF(C240="highlands","Highlands",IF(C240="Washington","Washington Park",IF(C240="Downtown","Downtown",IF(C240="city","City Park",IF(C240="Uptown","Uptown",IF(C240="capital","Capital Hill",IF(C240="Ballpark","Ballpark",IF(C240="LoDo","LoDo",IF(C240="ranch","Highlands Ranch",IF(C240="five","Five Points",IF(C240="stapleton","Stapleton",IF(C240="Cherry","Cherry Creek",IF(C240="dtc","DTC",IF(C240="Baker","Baker",IF(C240="Lakewood","Lakewood",IF(C240="Westminster","Westminster",IF(C240="lowery","Lowery",IF(C240="meadows","Park Meadows",IF(C240="larimer","Larimer Square",IF(C240="RiNo","RiNo",IF(C240="aurora","Aurora","")))))))))))))))))))))</f>
        <v>Lakewood</v>
      </c>
      <c r="BG240" s="17">
        <v>39.747022999999999</v>
      </c>
      <c r="BH240" s="17">
        <v>-105.14188</v>
      </c>
      <c r="BI240" s="17" t="str">
        <f>CONCATENATE("[",BG240,",",BH240,"],")</f>
        <v>[39.747023,-105.14188],</v>
      </c>
      <c r="BK240" s="17" t="str">
        <f>IF(BJ240&gt;0,"&lt;img src=@img/kidicon.png@&gt;","")</f>
        <v/>
      </c>
      <c r="BL240" s="7"/>
    </row>
    <row r="241" spans="2:64" ht="18.75" customHeight="1">
      <c r="B241" s="17" t="s">
        <v>1165</v>
      </c>
      <c r="C241" t="s">
        <v>858</v>
      </c>
      <c r="E241" s="17" t="s">
        <v>1105</v>
      </c>
      <c r="G241" s="17" t="s">
        <v>1175</v>
      </c>
      <c r="N241" s="17"/>
      <c r="O241" s="17"/>
      <c r="P241" s="17"/>
      <c r="Q241" s="17"/>
      <c r="R241" s="17"/>
      <c r="S241" s="17"/>
      <c r="W241" s="17" t="str">
        <f>IF(H241&gt;0,H241/100,"")</f>
        <v/>
      </c>
      <c r="X241" s="17" t="str">
        <f>IF(I241&gt;0,I241/100,"")</f>
        <v/>
      </c>
      <c r="Y241" s="17" t="str">
        <f>IF(J241&gt;0,J241/100,"")</f>
        <v/>
      </c>
      <c r="Z241" s="17" t="str">
        <f>IF(K241&gt;0,K241/100,"")</f>
        <v/>
      </c>
      <c r="AA241" s="17" t="str">
        <f>IF(L241&gt;0,L241/100,"")</f>
        <v/>
      </c>
      <c r="AB241" s="17" t="str">
        <f>IF(M241&gt;0,M241/100,"")</f>
        <v/>
      </c>
      <c r="AC241" s="17" t="str">
        <f>IF(N241&gt;0,N241/100,"")</f>
        <v/>
      </c>
      <c r="AD241" s="17" t="str">
        <f>IF(O241&gt;0,O241/100,"")</f>
        <v/>
      </c>
      <c r="AE241" s="17" t="str">
        <f>IF(P241&gt;0,P241/100,"")</f>
        <v/>
      </c>
      <c r="AF241" s="17" t="str">
        <f>IF(Q241&gt;0,Q241/100,"")</f>
        <v/>
      </c>
      <c r="AG241" s="17" t="str">
        <f>IF(R241&gt;0,R241/100,"")</f>
        <v/>
      </c>
      <c r="AH241" s="17" t="str">
        <f>IF(S241&gt;0,S241/100,"")</f>
        <v/>
      </c>
      <c r="AI241" s="17" t="str">
        <f>IF(T241&gt;0,T241/100,"")</f>
        <v/>
      </c>
      <c r="AJ241" s="17" t="str">
        <f>IF(U241&gt;0,U241/100,"")</f>
        <v/>
      </c>
      <c r="AK241" s="17" t="str">
        <f>IF(H241&gt;0,CONCATENATE(IF(W241&lt;=12,W241,W241-12),IF(OR(W241&lt;12,W241=24),"am","pm"),"-",IF(X241&lt;=12,X241,X241-12),IF(OR(X241&lt;12,X241=24),"am","pm")),"")</f>
        <v/>
      </c>
      <c r="AL241" s="17" t="str">
        <f>IF(J241&gt;0,CONCATENATE(IF(Y241&lt;=12,Y241,Y241-12),IF(OR(Y241&lt;12,Y241=24),"am","pm"),"-",IF(Z241&lt;=12,Z241,Z241-12),IF(OR(Z241&lt;12,Z241=24),"am","pm")),"")</f>
        <v/>
      </c>
      <c r="AM241" s="17" t="str">
        <f>IF(L241&gt;0,CONCATENATE(IF(AA241&lt;=12,AA241,AA241-12),IF(OR(AA241&lt;12,AA241=24),"am","pm"),"-",IF(AB241&lt;=12,AB241,AB241-12),IF(OR(AB241&lt;12,AB241=24),"am","pm")),"")</f>
        <v/>
      </c>
      <c r="AN241" s="17" t="str">
        <f>IF(N241&gt;0,CONCATENATE(IF(AC241&lt;=12,AC241,AC241-12),IF(OR(AC241&lt;12,AC241=24),"am","pm"),"-",IF(AD241&lt;=12,AD241,AD241-12),IF(OR(AD241&lt;12,AD241=24),"am","pm")),"")</f>
        <v/>
      </c>
      <c r="AO241" s="17" t="str">
        <f>IF(P241&gt;0,CONCATENATE(IF(AE241&lt;=12,AE241,AE241-12),IF(OR(AE241&lt;12,AE241=24),"am","pm"),"-",IF(AF241&lt;=12,AF241,AF241-12),IF(OR(AF241&lt;12,AF241=24),"am","pm")),"")</f>
        <v/>
      </c>
      <c r="AP241" s="17" t="str">
        <f>IF(R241&gt;0,CONCATENATE(IF(AG241&lt;=12,AG241,AG241-12),IF(OR(AG241&lt;12,AG241=24),"am","pm"),"-",IF(AH241&lt;=12,AH241,AH241-12),IF(OR(AH241&lt;12,AH241=24),"am","pm")),"")</f>
        <v/>
      </c>
      <c r="AQ241" s="17" t="str">
        <f>IF(T241&gt;0,CONCATENATE(IF(AI241&lt;=12,AI241,AI241-12),IF(OR(AI241&lt;12,AI241=24),"am","pm"),"-",IF(AJ241&lt;=12,AJ241,AJ241-12),IF(OR(AJ241&lt;12,AJ241=24),"am","pm")),"")</f>
        <v/>
      </c>
      <c r="AR241" s="17" t="s">
        <v>1169</v>
      </c>
      <c r="AV241" s="4" t="s">
        <v>30</v>
      </c>
      <c r="AW241" s="4" t="s">
        <v>30</v>
      </c>
      <c r="AX241" s="16" t="str">
        <f>CONCATENATE("{
    'name': """,B241,""",
    'area': ","""",C241,""",",
"'hours': {
      'sunday-start':","""",H241,"""",", 'sunday-end':","""",I241,"""",", 'monday-start':","""",J241,"""",", 'monday-end':","""",K241,"""",", 'tuesday-start':","""",L241,"""",", 'tuesday-end':","""",M241,""", 'wednesday-start':","""",N241,""", 'wednesday-end':","""",O241,""", 'thursday-start':","""",P241,""", 'thursday-end':","""",Q241,""", 'friday-start':","""",R241,""", 'friday-end':","""",S241,""", 'saturday-start':","""",T241,""", 'saturday-end':","""",U241,"""","},","  'description': ","""",V241,"""",", 'link':","""",AR241,"""",", 'pricing':","""",E241,"""",",   'phone-number': ","""",F241,"""",", 'address': ","""",G241,"""",", 'other-amenities': [","'",AS241,"','",AT241,"','",AU241,"'","]",", 'has-drink':",AV241,", 'has-food':",AW241,"},")</f>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41" s="17" t="str">
        <f>IF(AS241&gt;0,"&lt;img src=@img/outdoor.png@&gt;","")</f>
        <v/>
      </c>
      <c r="AZ241" s="17" t="str">
        <f>IF(AT241&gt;0,"&lt;img src=@img/pets.png@&gt;","")</f>
        <v/>
      </c>
      <c r="BA241" s="17" t="str">
        <f>IF(AU241="hard","&lt;img src=@img/hard.png@&gt;",IF(AU241="medium","&lt;img src=@img/medium.png@&gt;",IF(AU241="easy","&lt;img src=@img/easy.png@&gt;","")))</f>
        <v/>
      </c>
      <c r="BB241" s="17" t="str">
        <f>IF(AV241="true","&lt;img src=@img/drinkicon.png@&gt;","")</f>
        <v/>
      </c>
      <c r="BC241" s="17" t="str">
        <f>IF(AW241="true","&lt;img src=@img/foodicon.png@&gt;","")</f>
        <v/>
      </c>
      <c r="BD241" s="17" t="str">
        <f>CONCATENATE(AY241,AZ241,BA241,BB241,BC241,BK241)</f>
        <v/>
      </c>
      <c r="BE241" s="17" t="str">
        <f>CONCATENATE(IF(AS241&gt;0,"outdoor ",""),IF(AT241&gt;0,"pet ",""),IF(AV241="true","drink ",""),IF(AW241="true","food ",""),AU241," ",E241," ",C241,IF(BJ241=TRUE," kid",""))</f>
        <v xml:space="preserve"> med highlands</v>
      </c>
      <c r="BF241" s="17" t="str">
        <f>IF(C241="highlands","Highlands",IF(C241="Washington","Washington Park",IF(C241="Downtown","Downtown",IF(C241="city","City Park",IF(C241="Uptown","Uptown",IF(C241="capital","Capital Hill",IF(C241="Ballpark","Ballpark",IF(C241="LoDo","LoDo",IF(C241="ranch","Highlands Ranch",IF(C241="five","Five Points",IF(C241="stapleton","Stapleton",IF(C241="Cherry","Cherry Creek",IF(C241="dtc","DTC",IF(C241="Baker","Baker",IF(C241="Lakewood","Lakewood",IF(C241="Westminster","Westminster",IF(C241="lowery","Lowery",IF(C241="meadows","Park Meadows",IF(C241="larimer","Larimer Square",IF(C241="RiNo","RiNo",IF(C241="aurora","Aurora","")))))))))))))))))))))</f>
        <v>Highlands</v>
      </c>
      <c r="BG241" s="17">
        <v>39.771259999999998</v>
      </c>
      <c r="BH241" s="17">
        <v>-105.044258</v>
      </c>
      <c r="BI241" s="17" t="str">
        <f>CONCATENATE("[",BG241,",",BH241,"],")</f>
        <v>[39.77126,-105.044258],</v>
      </c>
      <c r="BK241" s="17"/>
      <c r="BL241" s="17"/>
    </row>
    <row r="242" spans="2:64" ht="18.75" customHeight="1">
      <c r="B242" t="s">
        <v>227</v>
      </c>
      <c r="C242" t="s">
        <v>310</v>
      </c>
      <c r="E242" s="17" t="s">
        <v>1105</v>
      </c>
      <c r="G242" s="17" t="s">
        <v>634</v>
      </c>
      <c r="J242" t="s">
        <v>445</v>
      </c>
      <c r="K242" t="s">
        <v>448</v>
      </c>
      <c r="L242" t="s">
        <v>445</v>
      </c>
      <c r="M242" t="s">
        <v>448</v>
      </c>
      <c r="N242" t="s">
        <v>445</v>
      </c>
      <c r="O242" t="s">
        <v>448</v>
      </c>
      <c r="P242" t="s">
        <v>445</v>
      </c>
      <c r="Q242" t="s">
        <v>448</v>
      </c>
      <c r="R242" t="s">
        <v>445</v>
      </c>
      <c r="S242" t="s">
        <v>448</v>
      </c>
      <c r="V242" s="8" t="s">
        <v>419</v>
      </c>
      <c r="W242" s="17" t="str">
        <f>IF(H242&gt;0,H242/100,"")</f>
        <v/>
      </c>
      <c r="X242" s="17" t="str">
        <f>IF(I242&gt;0,I242/100,"")</f>
        <v/>
      </c>
      <c r="Y242" s="17">
        <f>IF(J242&gt;0,J242/100,"")</f>
        <v>15</v>
      </c>
      <c r="Z242" s="17">
        <f>IF(K242&gt;0,K242/100,"")</f>
        <v>19</v>
      </c>
      <c r="AA242" s="17">
        <f>IF(L242&gt;0,L242/100,"")</f>
        <v>15</v>
      </c>
      <c r="AB242" s="17">
        <f>IF(M242&gt;0,M242/100,"")</f>
        <v>19</v>
      </c>
      <c r="AC242" s="17">
        <f>IF(N242&gt;0,N242/100,"")</f>
        <v>15</v>
      </c>
      <c r="AD242" s="17">
        <f>IF(O242&gt;0,O242/100,"")</f>
        <v>19</v>
      </c>
      <c r="AE242" s="17">
        <f>IF(P242&gt;0,P242/100,"")</f>
        <v>15</v>
      </c>
      <c r="AF242" s="17">
        <f>IF(Q242&gt;0,Q242/100,"")</f>
        <v>19</v>
      </c>
      <c r="AG242" s="17">
        <f>IF(R242&gt;0,R242/100,"")</f>
        <v>15</v>
      </c>
      <c r="AH242" s="17">
        <f>IF(S242&gt;0,S242/100,"")</f>
        <v>19</v>
      </c>
      <c r="AI242" s="17" t="str">
        <f>IF(T242&gt;0,T242/100,"")</f>
        <v/>
      </c>
      <c r="AJ242" s="17" t="str">
        <f>IF(U242&gt;0,U242/100,"")</f>
        <v/>
      </c>
      <c r="AK242" s="17" t="str">
        <f>IF(H242&gt;0,CONCATENATE(IF(W242&lt;=12,W242,W242-12),IF(OR(W242&lt;12,W242=24),"am","pm"),"-",IF(X242&lt;=12,X242,X242-12),IF(OR(X242&lt;12,X242=24),"am","pm")),"")</f>
        <v/>
      </c>
      <c r="AL242" s="17" t="str">
        <f>IF(J242&gt;0,CONCATENATE(IF(Y242&lt;=12,Y242,Y242-12),IF(OR(Y242&lt;12,Y242=24),"am","pm"),"-",IF(Z242&lt;=12,Z242,Z242-12),IF(OR(Z242&lt;12,Z242=24),"am","pm")),"")</f>
        <v>3pm-7pm</v>
      </c>
      <c r="AM242" s="17" t="str">
        <f>IF(L242&gt;0,CONCATENATE(IF(AA242&lt;=12,AA242,AA242-12),IF(OR(AA242&lt;12,AA242=24),"am","pm"),"-",IF(AB242&lt;=12,AB242,AB242-12),IF(OR(AB242&lt;12,AB242=24),"am","pm")),"")</f>
        <v>3pm-7pm</v>
      </c>
      <c r="AN242" s="17" t="str">
        <f>IF(N242&gt;0,CONCATENATE(IF(AC242&lt;=12,AC242,AC242-12),IF(OR(AC242&lt;12,AC242=24),"am","pm"),"-",IF(AD242&lt;=12,AD242,AD242-12),IF(OR(AD242&lt;12,AD242=24),"am","pm")),"")</f>
        <v>3pm-7pm</v>
      </c>
      <c r="AO242" s="17" t="str">
        <f>IF(P242&gt;0,CONCATENATE(IF(AE242&lt;=12,AE242,AE242-12),IF(OR(AE242&lt;12,AE242=24),"am","pm"),"-",IF(AF242&lt;=12,AF242,AF242-12),IF(OR(AF242&lt;12,AF242=24),"am","pm")),"")</f>
        <v>3pm-7pm</v>
      </c>
      <c r="AP242" s="17" t="str">
        <f>IF(R242&gt;0,CONCATENATE(IF(AG242&lt;=12,AG242,AG242-12),IF(OR(AG242&lt;12,AG242=24),"am","pm"),"-",IF(AH242&lt;=12,AH242,AH242-12),IF(OR(AH242&lt;12,AH242=24),"am","pm")),"")</f>
        <v>3pm-7pm</v>
      </c>
      <c r="AQ242" s="17" t="str">
        <f>IF(T242&gt;0,CONCATENATE(IF(AI242&lt;=12,AI242,AI242-12),IF(OR(AI242&lt;12,AI242=24),"am","pm"),"-",IF(AJ242&lt;=12,AJ242,AJ242-12),IF(OR(AJ242&lt;12,AJ242=24),"am","pm")),"")</f>
        <v/>
      </c>
      <c r="AR242" t="s">
        <v>820</v>
      </c>
      <c r="AV242" s="17" t="s">
        <v>29</v>
      </c>
      <c r="AW242" s="17" t="s">
        <v>30</v>
      </c>
      <c r="AX242" s="16" t="str">
        <f>CONCATENATE("{
    'name': """,B242,""",
    'area': ","""",C242,""",",
"'hours': {
      'sunday-start':","""",H242,"""",", 'sunday-end':","""",I242,"""",", 'monday-start':","""",J242,"""",", 'monday-end':","""",K242,"""",", 'tuesday-start':","""",L242,"""",", 'tuesday-end':","""",M242,""", 'wednesday-start':","""",N242,""", 'wednesday-end':","""",O242,""", 'thursday-start':","""",P242,""", 'thursday-end':","""",Q242,""", 'friday-start':","""",R242,""", 'friday-end':","""",S242,""", 'saturday-start':","""",T242,""", 'saturday-end':","""",U242,"""","},","  'description': ","""",V242,"""",", 'link':","""",AR242,"""",", 'pricing':","""",E242,"""",",   'phone-number': ","""",F242,"""",", 'address': ","""",G242,"""",", 'other-amenities': [","'",AS242,"','",AT242,"','",AU242,"'","]",", 'has-drink':",AV242,", 'has-food':",AW242,"},")</f>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42" s="17" t="str">
        <f>IF(AS242&gt;0,"&lt;img src=@img/outdoor.png@&gt;","")</f>
        <v/>
      </c>
      <c r="AZ242" s="17" t="str">
        <f>IF(AT242&gt;0,"&lt;img src=@img/pets.png@&gt;","")</f>
        <v/>
      </c>
      <c r="BA242" s="17" t="str">
        <f>IF(AU242="hard","&lt;img src=@img/hard.png@&gt;",IF(AU242="medium","&lt;img src=@img/medium.png@&gt;",IF(AU242="easy","&lt;img src=@img/easy.png@&gt;","")))</f>
        <v/>
      </c>
      <c r="BB242" s="17" t="str">
        <f>IF(AV242="true","&lt;img src=@img/drinkicon.png@&gt;","")</f>
        <v>&lt;img src=@img/drinkicon.png@&gt;</v>
      </c>
      <c r="BC242" s="17" t="str">
        <f>IF(AW242="true","&lt;img src=@img/foodicon.png@&gt;","")</f>
        <v/>
      </c>
      <c r="BD242" s="17" t="str">
        <f>CONCATENATE(AY242,AZ242,BA242,BB242,BC242,BK242)</f>
        <v>&lt;img src=@img/drinkicon.png@&gt;</v>
      </c>
      <c r="BE242" s="17" t="str">
        <f>CONCATENATE(IF(AS242&gt;0,"outdoor ",""),IF(AT242&gt;0,"pet ",""),IF(AV242="true","drink ",""),IF(AW242="true","food ",""),AU242," ",E242," ",C242,IF(BJ242=TRUE," kid",""))</f>
        <v>drink  med LoDo</v>
      </c>
      <c r="BF242" s="17" t="str">
        <f>IF(C242="highlands","Highlands",IF(C242="Washington","Washington Park",IF(C242="Downtown","Downtown",IF(C242="city","City Park",IF(C242="Uptown","Uptown",IF(C242="capital","Capital Hill",IF(C242="Ballpark","Ballpark",IF(C242="LoDo","LoDo",IF(C242="ranch","Highlands Ranch",IF(C242="five","Five Points",IF(C242="stapleton","Stapleton",IF(C242="Cherry","Cherry Creek",IF(C242="dtc","DTC",IF(C242="Baker","Baker",IF(C242="Lakewood","Lakewood",IF(C242="Westminster","Westminster",IF(C242="lowery","Lowery",IF(C242="meadows","Park Meadows",IF(C242="larimer","Larimer Square",IF(C242="RiNo","RiNo",IF(C242="aurora","Aurora","")))))))))))))))))))))</f>
        <v>LoDo</v>
      </c>
      <c r="BG242" s="17">
        <v>39.752966000000001</v>
      </c>
      <c r="BH242" s="17">
        <v>-105.00025599999999</v>
      </c>
      <c r="BI242" s="17" t="str">
        <f>CONCATENATE("[",BG242,",",BH242,"],")</f>
        <v>[39.752966,-105.000256],</v>
      </c>
      <c r="BK242" s="17" t="str">
        <f>IF(BJ242&gt;0,"&lt;img src=@img/kidicon.png@&gt;","")</f>
        <v/>
      </c>
      <c r="BL242" s="7"/>
    </row>
    <row r="243" spans="2:64" ht="18.75" customHeight="1">
      <c r="B243" t="s">
        <v>228</v>
      </c>
      <c r="C243" t="s">
        <v>310</v>
      </c>
      <c r="E243" s="17" t="s">
        <v>1107</v>
      </c>
      <c r="G243" s="17" t="s">
        <v>635</v>
      </c>
      <c r="J243" s="17" t="s">
        <v>445</v>
      </c>
      <c r="K243" s="17" t="s">
        <v>447</v>
      </c>
      <c r="L243" s="17" t="s">
        <v>445</v>
      </c>
      <c r="M243" s="17" t="s">
        <v>447</v>
      </c>
      <c r="N243" s="17" t="s">
        <v>445</v>
      </c>
      <c r="O243" s="17" t="s">
        <v>447</v>
      </c>
      <c r="P243" s="17" t="s">
        <v>445</v>
      </c>
      <c r="Q243" s="17" t="s">
        <v>447</v>
      </c>
      <c r="R243" s="17" t="s">
        <v>445</v>
      </c>
      <c r="S243" s="17" t="s">
        <v>447</v>
      </c>
      <c r="T243" s="17"/>
      <c r="U243" s="17"/>
      <c r="V243" s="8" t="s">
        <v>420</v>
      </c>
      <c r="W243" s="17" t="str">
        <f>IF(H243&gt;0,H243/100,"")</f>
        <v/>
      </c>
      <c r="X243" s="17" t="str">
        <f>IF(I243&gt;0,I243/100,"")</f>
        <v/>
      </c>
      <c r="Y243" s="17">
        <f>IF(J243&gt;0,J243/100,"")</f>
        <v>15</v>
      </c>
      <c r="Z243" s="17">
        <f>IF(K243&gt;0,K243/100,"")</f>
        <v>18</v>
      </c>
      <c r="AA243" s="17">
        <f>IF(L243&gt;0,L243/100,"")</f>
        <v>15</v>
      </c>
      <c r="AB243" s="17">
        <f>IF(M243&gt;0,M243/100,"")</f>
        <v>18</v>
      </c>
      <c r="AC243" s="17">
        <f>IF(N243&gt;0,N243/100,"")</f>
        <v>15</v>
      </c>
      <c r="AD243" s="17">
        <f>IF(O243&gt;0,O243/100,"")</f>
        <v>18</v>
      </c>
      <c r="AE243" s="17">
        <f>IF(P243&gt;0,P243/100,"")</f>
        <v>15</v>
      </c>
      <c r="AF243" s="17">
        <f>IF(Q243&gt;0,Q243/100,"")</f>
        <v>18</v>
      </c>
      <c r="AG243" s="17">
        <f>IF(R243&gt;0,R243/100,"")</f>
        <v>15</v>
      </c>
      <c r="AH243" s="17">
        <f>IF(S243&gt;0,S243/100,"")</f>
        <v>18</v>
      </c>
      <c r="AI243" s="17" t="str">
        <f>IF(T243&gt;0,T243/100,"")</f>
        <v/>
      </c>
      <c r="AJ243" s="17" t="str">
        <f>IF(U243&gt;0,U243/100,"")</f>
        <v/>
      </c>
      <c r="AK243" s="17" t="str">
        <f>IF(H243&gt;0,CONCATENATE(IF(W243&lt;=12,W243,W243-12),IF(OR(W243&lt;12,W243=24),"am","pm"),"-",IF(X243&lt;=12,X243,X243-12),IF(OR(X243&lt;12,X243=24),"am","pm")),"")</f>
        <v/>
      </c>
      <c r="AL243" s="17" t="str">
        <f>IF(J243&gt;0,CONCATENATE(IF(Y243&lt;=12,Y243,Y243-12),IF(OR(Y243&lt;12,Y243=24),"am","pm"),"-",IF(Z243&lt;=12,Z243,Z243-12),IF(OR(Z243&lt;12,Z243=24),"am","pm")),"")</f>
        <v>3pm-6pm</v>
      </c>
      <c r="AM243" s="17" t="str">
        <f>IF(L243&gt;0,CONCATENATE(IF(AA243&lt;=12,AA243,AA243-12),IF(OR(AA243&lt;12,AA243=24),"am","pm"),"-",IF(AB243&lt;=12,AB243,AB243-12),IF(OR(AB243&lt;12,AB243=24),"am","pm")),"")</f>
        <v>3pm-6pm</v>
      </c>
      <c r="AN243" s="17" t="str">
        <f>IF(N243&gt;0,CONCATENATE(IF(AC243&lt;=12,AC243,AC243-12),IF(OR(AC243&lt;12,AC243=24),"am","pm"),"-",IF(AD243&lt;=12,AD243,AD243-12),IF(OR(AD243&lt;12,AD243=24),"am","pm")),"")</f>
        <v>3pm-6pm</v>
      </c>
      <c r="AO243" s="17" t="str">
        <f>IF(P243&gt;0,CONCATENATE(IF(AE243&lt;=12,AE243,AE243-12),IF(OR(AE243&lt;12,AE243=24),"am","pm"),"-",IF(AF243&lt;=12,AF243,AF243-12),IF(OR(AF243&lt;12,AF243=24),"am","pm")),"")</f>
        <v>3pm-6pm</v>
      </c>
      <c r="AP243" s="17" t="str">
        <f>IF(R243&gt;0,CONCATENATE(IF(AG243&lt;=12,AG243,AG243-12),IF(OR(AG243&lt;12,AG243=24),"am","pm"),"-",IF(AH243&lt;=12,AH243,AH243-12),IF(OR(AH243&lt;12,AH243=24),"am","pm")),"")</f>
        <v>3pm-6pm</v>
      </c>
      <c r="AQ243" s="17" t="str">
        <f>IF(T243&gt;0,CONCATENATE(IF(AI243&lt;=12,AI243,AI243-12),IF(OR(AI243&lt;12,AI243=24),"am","pm"),"-",IF(AJ243&lt;=12,AJ243,AJ243-12),IF(OR(AJ243&lt;12,AJ243=24),"am","pm")),"")</f>
        <v/>
      </c>
      <c r="AR243" s="17" t="s">
        <v>821</v>
      </c>
      <c r="AV243" s="17" t="s">
        <v>29</v>
      </c>
      <c r="AW243" s="17" t="s">
        <v>30</v>
      </c>
      <c r="AX243" s="16" t="str">
        <f>CONCATENATE("{
    'name': """,B243,""",
    'area': ","""",C243,""",",
"'hours': {
      'sunday-start':","""",H243,"""",", 'sunday-end':","""",I243,"""",", 'monday-start':","""",J243,"""",", 'monday-end':","""",K243,"""",", 'tuesday-start':","""",L243,"""",", 'tuesday-end':","""",M243,""", 'wednesday-start':","""",N243,""", 'wednesday-end':","""",O243,""", 'thursday-start':","""",P243,""", 'thursday-end':","""",Q243,""", 'friday-start':","""",R243,""", 'friday-end':","""",S243,""", 'saturday-start':","""",T243,""", 'saturday-end':","""",U243,"""","},","  'description': ","""",V243,"""",", 'link':","""",AR243,"""",", 'pricing':","""",E243,"""",",   'phone-number': ","""",F243,"""",", 'address': ","""",G243,"""",", 'other-amenities': [","'",AS243,"','",AT243,"','",AU243,"'","]",", 'has-drink':",AV243,", 'has-food':",AW243,"},")</f>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43" s="17" t="str">
        <f>IF(AS243&gt;0,"&lt;img src=@img/outdoor.png@&gt;","")</f>
        <v/>
      </c>
      <c r="AZ243" s="17" t="str">
        <f>IF(AT243&gt;0,"&lt;img src=@img/pets.png@&gt;","")</f>
        <v/>
      </c>
      <c r="BA243" s="17" t="str">
        <f>IF(AU243="hard","&lt;img src=@img/hard.png@&gt;",IF(AU243="medium","&lt;img src=@img/medium.png@&gt;",IF(AU243="easy","&lt;img src=@img/easy.png@&gt;","")))</f>
        <v/>
      </c>
      <c r="BB243" s="17" t="str">
        <f>IF(AV243="true","&lt;img src=@img/drinkicon.png@&gt;","")</f>
        <v>&lt;img src=@img/drinkicon.png@&gt;</v>
      </c>
      <c r="BC243" s="17" t="str">
        <f>IF(AW243="true","&lt;img src=@img/foodicon.png@&gt;","")</f>
        <v/>
      </c>
      <c r="BD243" s="17" t="str">
        <f>CONCATENATE(AY243,AZ243,BA243,BB243,BC243,BK243)</f>
        <v>&lt;img src=@img/drinkicon.png@&gt;</v>
      </c>
      <c r="BE243" s="17" t="str">
        <f>CONCATENATE(IF(AS243&gt;0,"outdoor ",""),IF(AT243&gt;0,"pet ",""),IF(AV243="true","drink ",""),IF(AW243="true","food ",""),AU243," ",E243," ",C243,IF(BJ243=TRUE," kid",""))</f>
        <v>drink  low LoDo</v>
      </c>
      <c r="BF243" s="17" t="str">
        <f>IF(C243="highlands","Highlands",IF(C243="Washington","Washington Park",IF(C243="Downtown","Downtown",IF(C243="city","City Park",IF(C243="Uptown","Uptown",IF(C243="capital","Capital Hill",IF(C243="Ballpark","Ballpark",IF(C243="LoDo","LoDo",IF(C243="ranch","Highlands Ranch",IF(C243="five","Five Points",IF(C243="stapleton","Stapleton",IF(C243="Cherry","Cherry Creek",IF(C243="dtc","DTC",IF(C243="Baker","Baker",IF(C243="Lakewood","Lakewood",IF(C243="Westminster","Westminster",IF(C243="lowery","Lowery",IF(C243="meadows","Park Meadows",IF(C243="larimer","Larimer Square",IF(C243="RiNo","RiNo",IF(C243="aurora","Aurora","")))))))))))))))))))))</f>
        <v>LoDo</v>
      </c>
      <c r="BG243" s="17">
        <v>39.753988</v>
      </c>
      <c r="BH243" s="17">
        <v>-104.995271</v>
      </c>
      <c r="BI243" s="17" t="str">
        <f>CONCATENATE("[",BG243,",",BH243,"],")</f>
        <v>[39.753988,-104.995271],</v>
      </c>
      <c r="BK243" s="17" t="str">
        <f>IF(BJ243&gt;0,"&lt;img src=@img/kidicon.png@&gt;","")</f>
        <v/>
      </c>
      <c r="BL243" s="7"/>
    </row>
    <row r="244" spans="2:64" ht="18.75" customHeight="1">
      <c r="B244" t="s">
        <v>156</v>
      </c>
      <c r="C244" t="s">
        <v>305</v>
      </c>
      <c r="E244" s="17" t="s">
        <v>1107</v>
      </c>
      <c r="G244" s="17" t="s">
        <v>564</v>
      </c>
      <c r="J244" s="17" t="s">
        <v>445</v>
      </c>
      <c r="K244" s="17" t="s">
        <v>448</v>
      </c>
      <c r="L244" s="17" t="s">
        <v>445</v>
      </c>
      <c r="M244" s="17" t="s">
        <v>448</v>
      </c>
      <c r="N244" s="17" t="s">
        <v>445</v>
      </c>
      <c r="O244" s="17" t="s">
        <v>448</v>
      </c>
      <c r="P244" s="17" t="s">
        <v>445</v>
      </c>
      <c r="Q244" s="17" t="s">
        <v>448</v>
      </c>
      <c r="R244" s="17" t="s">
        <v>445</v>
      </c>
      <c r="S244" s="17" t="s">
        <v>448</v>
      </c>
      <c r="T244" s="17"/>
      <c r="U244" s="17"/>
      <c r="V244" s="8" t="s">
        <v>371</v>
      </c>
      <c r="W244" s="17" t="str">
        <f>IF(H244&gt;0,H244/100,"")</f>
        <v/>
      </c>
      <c r="X244" s="17" t="str">
        <f>IF(I244&gt;0,I244/100,"")</f>
        <v/>
      </c>
      <c r="Y244" s="17">
        <f>IF(J244&gt;0,J244/100,"")</f>
        <v>15</v>
      </c>
      <c r="Z244" s="17">
        <f>IF(K244&gt;0,K244/100,"")</f>
        <v>19</v>
      </c>
      <c r="AA244" s="17">
        <f>IF(L244&gt;0,L244/100,"")</f>
        <v>15</v>
      </c>
      <c r="AB244" s="17">
        <f>IF(M244&gt;0,M244/100,"")</f>
        <v>19</v>
      </c>
      <c r="AC244" s="17">
        <f>IF(N244&gt;0,N244/100,"")</f>
        <v>15</v>
      </c>
      <c r="AD244" s="17">
        <f>IF(O244&gt;0,O244/100,"")</f>
        <v>19</v>
      </c>
      <c r="AE244" s="17">
        <f>IF(P244&gt;0,P244/100,"")</f>
        <v>15</v>
      </c>
      <c r="AF244" s="17">
        <f>IF(Q244&gt;0,Q244/100,"")</f>
        <v>19</v>
      </c>
      <c r="AG244" s="17">
        <f>IF(R244&gt;0,R244/100,"")</f>
        <v>15</v>
      </c>
      <c r="AH244" s="17">
        <f>IF(S244&gt;0,S244/100,"")</f>
        <v>19</v>
      </c>
      <c r="AI244" s="17" t="str">
        <f>IF(T244&gt;0,T244/100,"")</f>
        <v/>
      </c>
      <c r="AJ244" s="17" t="str">
        <f>IF(U244&gt;0,U244/100,"")</f>
        <v/>
      </c>
      <c r="AK244" s="17" t="str">
        <f>IF(H244&gt;0,CONCATENATE(IF(W244&lt;=12,W244,W244-12),IF(OR(W244&lt;12,W244=24),"am","pm"),"-",IF(X244&lt;=12,X244,X244-12),IF(OR(X244&lt;12,X244=24),"am","pm")),"")</f>
        <v/>
      </c>
      <c r="AL244" s="17" t="str">
        <f>IF(J244&gt;0,CONCATENATE(IF(Y244&lt;=12,Y244,Y244-12),IF(OR(Y244&lt;12,Y244=24),"am","pm"),"-",IF(Z244&lt;=12,Z244,Z244-12),IF(OR(Z244&lt;12,Z244=24),"am","pm")),"")</f>
        <v>3pm-7pm</v>
      </c>
      <c r="AM244" s="17" t="str">
        <f>IF(L244&gt;0,CONCATENATE(IF(AA244&lt;=12,AA244,AA244-12),IF(OR(AA244&lt;12,AA244=24),"am","pm"),"-",IF(AB244&lt;=12,AB244,AB244-12),IF(OR(AB244&lt;12,AB244=24),"am","pm")),"")</f>
        <v>3pm-7pm</v>
      </c>
      <c r="AN244" s="17" t="str">
        <f>IF(N244&gt;0,CONCATENATE(IF(AC244&lt;=12,AC244,AC244-12),IF(OR(AC244&lt;12,AC244=24),"am","pm"),"-",IF(AD244&lt;=12,AD244,AD244-12),IF(OR(AD244&lt;12,AD244=24),"am","pm")),"")</f>
        <v>3pm-7pm</v>
      </c>
      <c r="AO244" s="17" t="str">
        <f>IF(P244&gt;0,CONCATENATE(IF(AE244&lt;=12,AE244,AE244-12),IF(OR(AE244&lt;12,AE244=24),"am","pm"),"-",IF(AF244&lt;=12,AF244,AF244-12),IF(OR(AF244&lt;12,AF244=24),"am","pm")),"")</f>
        <v>3pm-7pm</v>
      </c>
      <c r="AP244" s="17" t="str">
        <f>IF(R244&gt;0,CONCATENATE(IF(AG244&lt;=12,AG244,AG244-12),IF(OR(AG244&lt;12,AG244=24),"am","pm"),"-",IF(AH244&lt;=12,AH244,AH244-12),IF(OR(AH244&lt;12,AH244=24),"am","pm")),"")</f>
        <v>3pm-7pm</v>
      </c>
      <c r="AQ244" s="17" t="str">
        <f>IF(T244&gt;0,CONCATENATE(IF(AI244&lt;=12,AI244,AI244-12),IF(OR(AI244&lt;12,AI244=24),"am","pm"),"-",IF(AJ244&lt;=12,AJ244,AJ244-12),IF(OR(AJ244&lt;12,AJ244=24),"am","pm")),"")</f>
        <v/>
      </c>
      <c r="AR244" t="s">
        <v>751</v>
      </c>
      <c r="AV244" s="17" t="s">
        <v>29</v>
      </c>
      <c r="AW244" s="17" t="s">
        <v>30</v>
      </c>
      <c r="AX244" s="16" t="str">
        <f>CONCATENATE("{
    'name': """,B244,""",
    'area': ","""",C244,""",",
"'hours': {
      'sunday-start':","""",H244,"""",", 'sunday-end':","""",I244,"""",", 'monday-start':","""",J244,"""",", 'monday-end':","""",K244,"""",", 'tuesday-start':","""",L244,"""",", 'tuesday-end':","""",M244,""", 'wednesday-start':","""",N244,""", 'wednesday-end':","""",O244,""", 'thursday-start':","""",P244,""", 'thursday-end':","""",Q244,""", 'friday-start':","""",R244,""", 'friday-end':","""",S244,""", 'saturday-start':","""",T244,""", 'saturday-end':","""",U244,"""","},","  'description': ","""",V244,"""",", 'link':","""",AR244,"""",", 'pricing':","""",E244,"""",",   'phone-number': ","""",F244,"""",", 'address': ","""",G244,"""",", 'other-amenities': [","'",AS244,"','",AT244,"','",AU244,"'","]",", 'has-drink':",AV244,", 'has-food':",AW244,"},")</f>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44" s="17" t="str">
        <f>IF(AS244&gt;0,"&lt;img src=@img/outdoor.png@&gt;","")</f>
        <v/>
      </c>
      <c r="AZ244" s="17" t="str">
        <f>IF(AT244&gt;0,"&lt;img src=@img/pets.png@&gt;","")</f>
        <v/>
      </c>
      <c r="BA244" s="17" t="str">
        <f>IF(AU244="hard","&lt;img src=@img/hard.png@&gt;",IF(AU244="medium","&lt;img src=@img/medium.png@&gt;",IF(AU244="easy","&lt;img src=@img/easy.png@&gt;","")))</f>
        <v/>
      </c>
      <c r="BB244" s="17" t="str">
        <f>IF(AV244="true","&lt;img src=@img/drinkicon.png@&gt;","")</f>
        <v>&lt;img src=@img/drinkicon.png@&gt;</v>
      </c>
      <c r="BC244" s="17" t="str">
        <f>IF(AW244="true","&lt;img src=@img/foodicon.png@&gt;","")</f>
        <v/>
      </c>
      <c r="BD244" s="17" t="str">
        <f>CONCATENATE(AY244,AZ244,BA244,BB244,BC244,BK244)</f>
        <v>&lt;img src=@img/drinkicon.png@&gt;</v>
      </c>
      <c r="BE244" s="17" t="str">
        <f>CONCATENATE(IF(AS244&gt;0,"outdoor ",""),IF(AT244&gt;0,"pet ",""),IF(AV244="true","drink ",""),IF(AW244="true","food ",""),AU244," ",E244," ",C244,IF(BJ244=TRUE," kid",""))</f>
        <v>drink  low Uptown</v>
      </c>
      <c r="BF244" s="17" t="str">
        <f>IF(C244="highlands","Highlands",IF(C244="Washington","Washington Park",IF(C244="Downtown","Downtown",IF(C244="city","City Park",IF(C244="Uptown","Uptown",IF(C244="capital","Capital Hill",IF(C244="Ballpark","Ballpark",IF(C244="LoDo","LoDo",IF(C244="ranch","Highlands Ranch",IF(C244="five","Five Points",IF(C244="stapleton","Stapleton",IF(C244="Cherry","Cherry Creek",IF(C244="dtc","DTC",IF(C244="Baker","Baker",IF(C244="Lakewood","Lakewood",IF(C244="Westminster","Westminster",IF(C244="lowery","Lowery",IF(C244="meadows","Park Meadows",IF(C244="larimer","Larimer Square",IF(C244="RiNo","RiNo",IF(C244="aurora","Aurora","")))))))))))))))))))))</f>
        <v>Uptown</v>
      </c>
      <c r="BG244" s="17">
        <v>39.740172000000001</v>
      </c>
      <c r="BH244" s="17">
        <v>-104.97815</v>
      </c>
      <c r="BI244" s="17" t="str">
        <f>CONCATENATE("[",BG244,",",BH244,"],")</f>
        <v>[39.740172,-104.97815],</v>
      </c>
      <c r="BK244" s="17" t="str">
        <f>IF(BJ244&gt;0,"&lt;img src=@img/kidicon.png@&gt;","")</f>
        <v/>
      </c>
      <c r="BL244" s="7"/>
    </row>
    <row r="245" spans="2:64" ht="18.75" customHeight="1">
      <c r="B245" t="s">
        <v>229</v>
      </c>
      <c r="C245" t="s">
        <v>332</v>
      </c>
      <c r="E245" s="17" t="s">
        <v>1105</v>
      </c>
      <c r="G245" s="17" t="s">
        <v>636</v>
      </c>
      <c r="J245" s="17" t="s">
        <v>452</v>
      </c>
      <c r="K245" s="17" t="s">
        <v>447</v>
      </c>
      <c r="L245" s="17" t="s">
        <v>452</v>
      </c>
      <c r="M245" s="17" t="s">
        <v>447</v>
      </c>
      <c r="N245" s="17" t="s">
        <v>452</v>
      </c>
      <c r="O245" s="17" t="s">
        <v>447</v>
      </c>
      <c r="P245" s="17" t="s">
        <v>452</v>
      </c>
      <c r="Q245" s="17" t="s">
        <v>447</v>
      </c>
      <c r="R245" s="17" t="s">
        <v>452</v>
      </c>
      <c r="S245" s="17" t="s">
        <v>447</v>
      </c>
      <c r="T245" s="17"/>
      <c r="U245" s="17"/>
      <c r="V245" s="8" t="s">
        <v>1139</v>
      </c>
      <c r="W245" s="17" t="str">
        <f>IF(H245&gt;0,H245/100,"")</f>
        <v/>
      </c>
      <c r="X245" s="17" t="str">
        <f>IF(I245&gt;0,I245/100,"")</f>
        <v/>
      </c>
      <c r="Y245" s="17">
        <f>IF(J245&gt;0,J245/100,"")</f>
        <v>16</v>
      </c>
      <c r="Z245" s="17">
        <f>IF(K245&gt;0,K245/100,"")</f>
        <v>18</v>
      </c>
      <c r="AA245" s="17">
        <f>IF(L245&gt;0,L245/100,"")</f>
        <v>16</v>
      </c>
      <c r="AB245" s="17">
        <f>IF(M245&gt;0,M245/100,"")</f>
        <v>18</v>
      </c>
      <c r="AC245" s="17">
        <f>IF(N245&gt;0,N245/100,"")</f>
        <v>16</v>
      </c>
      <c r="AD245" s="17">
        <f>IF(O245&gt;0,O245/100,"")</f>
        <v>18</v>
      </c>
      <c r="AE245" s="17">
        <f>IF(P245&gt;0,P245/100,"")</f>
        <v>16</v>
      </c>
      <c r="AF245" s="17">
        <f>IF(Q245&gt;0,Q245/100,"")</f>
        <v>18</v>
      </c>
      <c r="AG245" s="17">
        <f>IF(R245&gt;0,R245/100,"")</f>
        <v>16</v>
      </c>
      <c r="AH245" s="17">
        <f>IF(S245&gt;0,S245/100,"")</f>
        <v>18</v>
      </c>
      <c r="AI245" s="17" t="str">
        <f>IF(T245&gt;0,T245/100,"")</f>
        <v/>
      </c>
      <c r="AJ245" s="17" t="str">
        <f>IF(U245&gt;0,U245/100,"")</f>
        <v/>
      </c>
      <c r="AK245" s="17" t="str">
        <f>IF(H245&gt;0,CONCATENATE(IF(W245&lt;=12,W245,W245-12),IF(OR(W245&lt;12,W245=24),"am","pm"),"-",IF(X245&lt;=12,X245,X245-12),IF(OR(X245&lt;12,X245=24),"am","pm")),"")</f>
        <v/>
      </c>
      <c r="AL245" s="17" t="str">
        <f>IF(J245&gt;0,CONCATENATE(IF(Y245&lt;=12,Y245,Y245-12),IF(OR(Y245&lt;12,Y245=24),"am","pm"),"-",IF(Z245&lt;=12,Z245,Z245-12),IF(OR(Z245&lt;12,Z245=24),"am","pm")),"")</f>
        <v>4pm-6pm</v>
      </c>
      <c r="AM245" s="17" t="str">
        <f>IF(L245&gt;0,CONCATENATE(IF(AA245&lt;=12,AA245,AA245-12),IF(OR(AA245&lt;12,AA245=24),"am","pm"),"-",IF(AB245&lt;=12,AB245,AB245-12),IF(OR(AB245&lt;12,AB245=24),"am","pm")),"")</f>
        <v>4pm-6pm</v>
      </c>
      <c r="AN245" s="17" t="str">
        <f>IF(N245&gt;0,CONCATENATE(IF(AC245&lt;=12,AC245,AC245-12),IF(OR(AC245&lt;12,AC245=24),"am","pm"),"-",IF(AD245&lt;=12,AD245,AD245-12),IF(OR(AD245&lt;12,AD245=24),"am","pm")),"")</f>
        <v>4pm-6pm</v>
      </c>
      <c r="AO245" s="17" t="str">
        <f>IF(P245&gt;0,CONCATENATE(IF(AE245&lt;=12,AE245,AE245-12),IF(OR(AE245&lt;12,AE245=24),"am","pm"),"-",IF(AF245&lt;=12,AF245,AF245-12),IF(OR(AF245&lt;12,AF245=24),"am","pm")),"")</f>
        <v>4pm-6pm</v>
      </c>
      <c r="AP245" s="17" t="str">
        <f>IF(R245&gt;0,CONCATENATE(IF(AG245&lt;=12,AG245,AG245-12),IF(OR(AG245&lt;12,AG245=24),"am","pm"),"-",IF(AH245&lt;=12,AH245,AH245-12),IF(OR(AH245&lt;12,AH245=24),"am","pm")),"")</f>
        <v>4pm-6pm</v>
      </c>
      <c r="AQ245" s="17" t="str">
        <f>IF(T245&gt;0,CONCATENATE(IF(AI245&lt;=12,AI245,AI245-12),IF(OR(AI245&lt;12,AI245=24),"am","pm"),"-",IF(AJ245&lt;=12,AJ245,AJ245-12),IF(OR(AJ245&lt;12,AJ245=24),"am","pm")),"")</f>
        <v/>
      </c>
      <c r="AR245" s="17" t="s">
        <v>822</v>
      </c>
      <c r="AV245" s="17" t="s">
        <v>29</v>
      </c>
      <c r="AW245" s="17" t="s">
        <v>29</v>
      </c>
      <c r="AX245" s="16" t="str">
        <f>CONCATENATE("{
    'name': """,B245,""",
    'area': ","""",C245,""",",
"'hours': {
      'sunday-start':","""",H245,"""",", 'sunday-end':","""",I245,"""",", 'monday-start':","""",J245,"""",", 'monday-end':","""",K245,"""",", 'tuesday-start':","""",L245,"""",", 'tuesday-end':","""",M245,""", 'wednesday-start':","""",N245,""", 'wednesday-end':","""",O245,""", 'thursday-start':","""",P245,""", 'thursday-end':","""",Q245,""", 'friday-start':","""",R245,""", 'friday-end':","""",S245,""", 'saturday-start':","""",T245,""", 'saturday-end':","""",U245,"""","},","  'description': ","""",V245,"""",", 'link':","""",AR245,"""",", 'pricing':","""",E245,"""",",   'phone-number': ","""",F245,"""",", 'address': ","""",G245,"""",", 'other-amenities': [","'",AS245,"','",AT245,"','",AU245,"'","]",", 'has-drink':",AV245,", 'has-food':",AW245,"},")</f>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45" s="17" t="str">
        <f>IF(AS245&gt;0,"&lt;img src=@img/outdoor.png@&gt;","")</f>
        <v/>
      </c>
      <c r="AZ245" s="17" t="str">
        <f>IF(AT245&gt;0,"&lt;img src=@img/pets.png@&gt;","")</f>
        <v/>
      </c>
      <c r="BA245" s="17" t="str">
        <f>IF(AU245="hard","&lt;img src=@img/hard.png@&gt;",IF(AU245="medium","&lt;img src=@img/medium.png@&gt;",IF(AU245="easy","&lt;img src=@img/easy.png@&gt;","")))</f>
        <v/>
      </c>
      <c r="BB245" s="17" t="str">
        <f>IF(AV245="true","&lt;img src=@img/drinkicon.png@&gt;","")</f>
        <v>&lt;img src=@img/drinkicon.png@&gt;</v>
      </c>
      <c r="BC245" s="17" t="str">
        <f>IF(AW245="true","&lt;img src=@img/foodicon.png@&gt;","")</f>
        <v>&lt;img src=@img/foodicon.png@&gt;</v>
      </c>
      <c r="BD245" s="17" t="str">
        <f>CONCATENATE(AY245,AZ245,BA245,BB245,BC245,BK245)</f>
        <v>&lt;img src=@img/drinkicon.png@&gt;&lt;img src=@img/foodicon.png@&gt;</v>
      </c>
      <c r="BE245" s="17" t="str">
        <f>CONCATENATE(IF(AS245&gt;0,"outdoor ",""),IF(AT245&gt;0,"pet ",""),IF(AV245="true","drink ",""),IF(AW245="true","food ",""),AU245," ",E245," ",C245,IF(BJ245=TRUE," kid",""))</f>
        <v>drink food  med Lakewood</v>
      </c>
      <c r="BF245" s="17" t="str">
        <f>IF(C245="highlands","Highlands",IF(C245="Washington","Washington Park",IF(C245="Downtown","Downtown",IF(C245="city","City Park",IF(C245="Uptown","Uptown",IF(C245="capital","Capital Hill",IF(C245="Ballpark","Ballpark",IF(C245="LoDo","LoDo",IF(C245="ranch","Highlands Ranch",IF(C245="five","Five Points",IF(C245="stapleton","Stapleton",IF(C245="Cherry","Cherry Creek",IF(C245="dtc","DTC",IF(C245="Baker","Baker",IF(C245="Lakewood","Lakewood",IF(C245="Westminster","Westminster",IF(C245="lowery","Lowery",IF(C245="meadows","Park Meadows",IF(C245="larimer","Larimer Square",IF(C245="RiNo","RiNo",IF(C245="aurora","Aurora","")))))))))))))))))))))</f>
        <v>Lakewood</v>
      </c>
      <c r="BG245" s="17">
        <v>39.633947999999997</v>
      </c>
      <c r="BH245" s="17">
        <v>-105.10894500000001</v>
      </c>
      <c r="BI245" s="17" t="str">
        <f>CONCATENATE("[",BG245,",",BH245,"],")</f>
        <v>[39.633948,-105.108945],</v>
      </c>
      <c r="BK245" s="17" t="str">
        <f>IF(BJ245&gt;0,"&lt;img src=@img/kidicon.png@&gt;","")</f>
        <v/>
      </c>
      <c r="BL245" s="7"/>
    </row>
    <row r="246" spans="2:64" ht="18.75" customHeight="1">
      <c r="B246" t="s">
        <v>157</v>
      </c>
      <c r="C246" t="s">
        <v>1085</v>
      </c>
      <c r="E246" s="17" t="s">
        <v>1105</v>
      </c>
      <c r="G246" s="17" t="s">
        <v>565</v>
      </c>
      <c r="H246" t="s">
        <v>452</v>
      </c>
      <c r="I246" t="s">
        <v>447</v>
      </c>
      <c r="J246" s="17" t="s">
        <v>452</v>
      </c>
      <c r="K246" s="17" t="s">
        <v>447</v>
      </c>
      <c r="L246" s="17" t="s">
        <v>452</v>
      </c>
      <c r="M246" s="17" t="s">
        <v>447</v>
      </c>
      <c r="N246" s="17" t="s">
        <v>452</v>
      </c>
      <c r="O246" s="17" t="s">
        <v>447</v>
      </c>
      <c r="P246" s="17" t="s">
        <v>452</v>
      </c>
      <c r="Q246" s="17" t="s">
        <v>447</v>
      </c>
      <c r="R246" s="17" t="s">
        <v>452</v>
      </c>
      <c r="S246" s="17" t="s">
        <v>447</v>
      </c>
      <c r="T246" s="17" t="s">
        <v>452</v>
      </c>
      <c r="U246" s="17" t="s">
        <v>447</v>
      </c>
      <c r="V246" s="17" t="s">
        <v>372</v>
      </c>
      <c r="W246" s="17">
        <f>IF(H246&gt;0,H246/100,"")</f>
        <v>16</v>
      </c>
      <c r="X246" s="17">
        <f>IF(I246&gt;0,I246/100,"")</f>
        <v>18</v>
      </c>
      <c r="Y246" s="17">
        <f>IF(J246&gt;0,J246/100,"")</f>
        <v>16</v>
      </c>
      <c r="Z246" s="17">
        <f>IF(K246&gt;0,K246/100,"")</f>
        <v>18</v>
      </c>
      <c r="AA246" s="17">
        <f>IF(L246&gt;0,L246/100,"")</f>
        <v>16</v>
      </c>
      <c r="AB246" s="17">
        <f>IF(M246&gt;0,M246/100,"")</f>
        <v>18</v>
      </c>
      <c r="AC246" s="17">
        <f>IF(N246&gt;0,N246/100,"")</f>
        <v>16</v>
      </c>
      <c r="AD246" s="17">
        <f>IF(O246&gt;0,O246/100,"")</f>
        <v>18</v>
      </c>
      <c r="AE246" s="17">
        <f>IF(P246&gt;0,P246/100,"")</f>
        <v>16</v>
      </c>
      <c r="AF246" s="17">
        <f>IF(Q246&gt;0,Q246/100,"")</f>
        <v>18</v>
      </c>
      <c r="AG246" s="17">
        <f>IF(R246&gt;0,R246/100,"")</f>
        <v>16</v>
      </c>
      <c r="AH246" s="17">
        <f>IF(S246&gt;0,S246/100,"")</f>
        <v>18</v>
      </c>
      <c r="AI246" s="17">
        <f>IF(T246&gt;0,T246/100,"")</f>
        <v>16</v>
      </c>
      <c r="AJ246" s="17">
        <f>IF(U246&gt;0,U246/100,"")</f>
        <v>18</v>
      </c>
      <c r="AK246" s="17" t="str">
        <f>IF(H246&gt;0,CONCATENATE(IF(W246&lt;=12,W246,W246-12),IF(OR(W246&lt;12,W246=24),"am","pm"),"-",IF(X246&lt;=12,X246,X246-12),IF(OR(X246&lt;12,X246=24),"am","pm")),"")</f>
        <v>4pm-6pm</v>
      </c>
      <c r="AL246" s="17" t="str">
        <f>IF(J246&gt;0,CONCATENATE(IF(Y246&lt;=12,Y246,Y246-12),IF(OR(Y246&lt;12,Y246=24),"am","pm"),"-",IF(Z246&lt;=12,Z246,Z246-12),IF(OR(Z246&lt;12,Z246=24),"am","pm")),"")</f>
        <v>4pm-6pm</v>
      </c>
      <c r="AM246" s="17" t="str">
        <f>IF(L246&gt;0,CONCATENATE(IF(AA246&lt;=12,AA246,AA246-12),IF(OR(AA246&lt;12,AA246=24),"am","pm"),"-",IF(AB246&lt;=12,AB246,AB246-12),IF(OR(AB246&lt;12,AB246=24),"am","pm")),"")</f>
        <v>4pm-6pm</v>
      </c>
      <c r="AN246" s="17" t="str">
        <f>IF(N246&gt;0,CONCATENATE(IF(AC246&lt;=12,AC246,AC246-12),IF(OR(AC246&lt;12,AC246=24),"am","pm"),"-",IF(AD246&lt;=12,AD246,AD246-12),IF(OR(AD246&lt;12,AD246=24),"am","pm")),"")</f>
        <v>4pm-6pm</v>
      </c>
      <c r="AO246" s="17" t="str">
        <f>IF(P246&gt;0,CONCATENATE(IF(AE246&lt;=12,AE246,AE246-12),IF(OR(AE246&lt;12,AE246=24),"am","pm"),"-",IF(AF246&lt;=12,AF246,AF246-12),IF(OR(AF246&lt;12,AF246=24),"am","pm")),"")</f>
        <v>4pm-6pm</v>
      </c>
      <c r="AP246" s="17" t="str">
        <f>IF(R246&gt;0,CONCATENATE(IF(AG246&lt;=12,AG246,AG246-12),IF(OR(AG246&lt;12,AG246=24),"am","pm"),"-",IF(AH246&lt;=12,AH246,AH246-12),IF(OR(AH246&lt;12,AH246=24),"am","pm")),"")</f>
        <v>4pm-6pm</v>
      </c>
      <c r="AQ246" s="17" t="str">
        <f>IF(T246&gt;0,CONCATENATE(IF(AI246&lt;=12,AI246,AI246-12),IF(OR(AI246&lt;12,AI246=24),"am","pm"),"-",IF(AJ246&lt;=12,AJ246,AJ246-12),IF(OR(AJ246&lt;12,AJ246=24),"am","pm")),"")</f>
        <v>4pm-6pm</v>
      </c>
      <c r="AR246" s="18" t="s">
        <v>752</v>
      </c>
      <c r="AV246" s="17" t="s">
        <v>29</v>
      </c>
      <c r="AW246" s="17" t="s">
        <v>29</v>
      </c>
      <c r="AX246" s="16" t="str">
        <f>CONCATENATE("{
    'name': """,B246,""",
    'area': ","""",C246,""",",
"'hours': {
      'sunday-start':","""",H246,"""",", 'sunday-end':","""",I246,"""",", 'monday-start':","""",J246,"""",", 'monday-end':","""",K246,"""",", 'tuesday-start':","""",L246,"""",", 'tuesday-end':","""",M246,""", 'wednesday-start':","""",N246,""", 'wednesday-end':","""",O246,""", 'thursday-start':","""",P246,""", 'thursday-end':","""",Q246,""", 'friday-start':","""",R246,""", 'friday-end':","""",S246,""", 'saturday-start':","""",T246,""", 'saturday-end':","""",U246,"""","},","  'description': ","""",V246,"""",", 'link':","""",AR246,"""",", 'pricing':","""",E246,"""",",   'phone-number': ","""",F246,"""",", 'address': ","""",G246,"""",", 'other-amenities': [","'",AS246,"','",AT246,"','",AU246,"'","]",", 'has-drink':",AV246,", 'has-food':",AW246,"},")</f>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46" s="17" t="str">
        <f>IF(AS246&gt;0,"&lt;img src=@img/outdoor.png@&gt;","")</f>
        <v/>
      </c>
      <c r="AZ246" s="17" t="str">
        <f>IF(AT246&gt;0,"&lt;img src=@img/pets.png@&gt;","")</f>
        <v/>
      </c>
      <c r="BA246" s="17" t="str">
        <f>IF(AU246="hard","&lt;img src=@img/hard.png@&gt;",IF(AU246="medium","&lt;img src=@img/medium.png@&gt;",IF(AU246="easy","&lt;img src=@img/easy.png@&gt;","")))</f>
        <v/>
      </c>
      <c r="BB246" s="17" t="str">
        <f>IF(AV246="true","&lt;img src=@img/drinkicon.png@&gt;","")</f>
        <v>&lt;img src=@img/drinkicon.png@&gt;</v>
      </c>
      <c r="BC246" s="17" t="str">
        <f>IF(AW246="true","&lt;img src=@img/foodicon.png@&gt;","")</f>
        <v>&lt;img src=@img/foodicon.png@&gt;</v>
      </c>
      <c r="BD246" s="17" t="str">
        <f>CONCATENATE(AY246,AZ246,BA246,BB246,BC246,BK246)</f>
        <v>&lt;img src=@img/drinkicon.png@&gt;&lt;img src=@img/foodicon.png@&gt;</v>
      </c>
      <c r="BE246" s="17" t="str">
        <f>CONCATENATE(IF(AS246&gt;0,"outdoor ",""),IF(AT246&gt;0,"pet ",""),IF(AV246="true","drink ",""),IF(AW246="true","food ",""),AU246," ",E246," ",C246,IF(BJ246=TRUE," kid",""))</f>
        <v>drink food  med capital</v>
      </c>
      <c r="BF246" s="17" t="str">
        <f>IF(C246="highlands","Highlands",IF(C246="Washington","Washington Park",IF(C246="Downtown","Downtown",IF(C246="city","City Park",IF(C246="Uptown","Uptown",IF(C246="capital","Capital Hill",IF(C246="Ballpark","Ballpark",IF(C246="LoDo","LoDo",IF(C246="ranch","Highlands Ranch",IF(C246="five","Five Points",IF(C246="stapleton","Stapleton",IF(C246="Cherry","Cherry Creek",IF(C246="dtc","DTC",IF(C246="Baker","Baker",IF(C246="Lakewood","Lakewood",IF(C246="Westminster","Westminster",IF(C246="lowery","Lowery",IF(C246="meadows","Park Meadows",IF(C246="larimer","Larimer Square",IF(C246="RiNo","RiNo",IF(C246="aurora","Aurora","")))))))))))))))))))))</f>
        <v>Capital Hill</v>
      </c>
      <c r="BG246" s="17">
        <v>39.731243999999997</v>
      </c>
      <c r="BH246" s="17">
        <v>-104.986622</v>
      </c>
      <c r="BI246" s="17" t="str">
        <f>CONCATENATE("[",BG246,",",BH246,"],")</f>
        <v>[39.731244,-104.986622],</v>
      </c>
      <c r="BK246" s="17" t="str">
        <f>IF(BJ246&gt;0,"&lt;img src=@img/kidicon.png@&gt;","")</f>
        <v/>
      </c>
      <c r="BL246" s="7"/>
    </row>
    <row r="247" spans="2:64" ht="18.75" customHeight="1">
      <c r="B247" t="s">
        <v>230</v>
      </c>
      <c r="C247" t="s">
        <v>310</v>
      </c>
      <c r="E247" s="17" t="s">
        <v>1105</v>
      </c>
      <c r="G247" s="17" t="s">
        <v>637</v>
      </c>
      <c r="L247" s="17"/>
      <c r="M247" s="17"/>
      <c r="N247" s="17"/>
      <c r="O247" s="17"/>
      <c r="P247" s="17"/>
      <c r="Q247" s="17"/>
      <c r="R247" s="17"/>
      <c r="S247" s="17"/>
      <c r="V247" s="8" t="s">
        <v>421</v>
      </c>
      <c r="W247" s="17" t="str">
        <f>IF(H247&gt;0,H247/100,"")</f>
        <v/>
      </c>
      <c r="X247" s="17" t="str">
        <f>IF(I247&gt;0,I247/100,"")</f>
        <v/>
      </c>
      <c r="Y247" s="17" t="str">
        <f>IF(J247&gt;0,J247/100,"")</f>
        <v/>
      </c>
      <c r="Z247" s="17" t="str">
        <f>IF(K247&gt;0,K247/100,"")</f>
        <v/>
      </c>
      <c r="AA247" s="17" t="str">
        <f>IF(L247&gt;0,L247/100,"")</f>
        <v/>
      </c>
      <c r="AB247" s="17" t="str">
        <f>IF(M247&gt;0,M247/100,"")</f>
        <v/>
      </c>
      <c r="AC247" s="17" t="str">
        <f>IF(N247&gt;0,N247/100,"")</f>
        <v/>
      </c>
      <c r="AD247" s="17" t="str">
        <f>IF(O247&gt;0,O247/100,"")</f>
        <v/>
      </c>
      <c r="AE247" s="17" t="str">
        <f>IF(P247&gt;0,P247/100,"")</f>
        <v/>
      </c>
      <c r="AF247" s="17" t="str">
        <f>IF(Q247&gt;0,Q247/100,"")</f>
        <v/>
      </c>
      <c r="AG247" s="17" t="str">
        <f>IF(R247&gt;0,R247/100,"")</f>
        <v/>
      </c>
      <c r="AH247" s="17" t="str">
        <f>IF(S247&gt;0,S247/100,"")</f>
        <v/>
      </c>
      <c r="AI247" s="17" t="str">
        <f>IF(T247&gt;0,T247/100,"")</f>
        <v/>
      </c>
      <c r="AJ247" s="17" t="str">
        <f>IF(U247&gt;0,U247/100,"")</f>
        <v/>
      </c>
      <c r="AK247" s="17" t="str">
        <f>IF(H247&gt;0,CONCATENATE(IF(W247&lt;=12,W247,W247-12),IF(OR(W247&lt;12,W247=24),"am","pm"),"-",IF(X247&lt;=12,X247,X247-12),IF(OR(X247&lt;12,X247=24),"am","pm")),"")</f>
        <v/>
      </c>
      <c r="AL247" s="17" t="str">
        <f>IF(J247&gt;0,CONCATENATE(IF(Y247&lt;=12,Y247,Y247-12),IF(OR(Y247&lt;12,Y247=24),"am","pm"),"-",IF(Z247&lt;=12,Z247,Z247-12),IF(OR(Z247&lt;12,Z247=24),"am","pm")),"")</f>
        <v/>
      </c>
      <c r="AM247" s="17" t="str">
        <f>IF(L247&gt;0,CONCATENATE(IF(AA247&lt;=12,AA247,AA247-12),IF(OR(AA247&lt;12,AA247=24),"am","pm"),"-",IF(AB247&lt;=12,AB247,AB247-12),IF(OR(AB247&lt;12,AB247=24),"am","pm")),"")</f>
        <v/>
      </c>
      <c r="AN247" s="17" t="str">
        <f>IF(N247&gt;0,CONCATENATE(IF(AC247&lt;=12,AC247,AC247-12),IF(OR(AC247&lt;12,AC247=24),"am","pm"),"-",IF(AD247&lt;=12,AD247,AD247-12),IF(OR(AD247&lt;12,AD247=24),"am","pm")),"")</f>
        <v/>
      </c>
      <c r="AO247" s="17" t="str">
        <f>IF(P247&gt;0,CONCATENATE(IF(AE247&lt;=12,AE247,AE247-12),IF(OR(AE247&lt;12,AE247=24),"am","pm"),"-",IF(AF247&lt;=12,AF247,AF247-12),IF(OR(AF247&lt;12,AF247=24),"am","pm")),"")</f>
        <v/>
      </c>
      <c r="AP247" s="17" t="str">
        <f>IF(R247&gt;0,CONCATENATE(IF(AG247&lt;=12,AG247,AG247-12),IF(OR(AG247&lt;12,AG247=24),"am","pm"),"-",IF(AH247&lt;=12,AH247,AH247-12),IF(OR(AH247&lt;12,AH247=24),"am","pm")),"")</f>
        <v/>
      </c>
      <c r="AQ247" s="17" t="str">
        <f>IF(T247&gt;0,CONCATENATE(IF(AI247&lt;=12,AI247,AI247-12),IF(OR(AI247&lt;12,AI247=24),"am","pm"),"-",IF(AJ247&lt;=12,AJ247,AJ247-12),IF(OR(AJ247&lt;12,AJ247=24),"am","pm")),"")</f>
        <v/>
      </c>
      <c r="AR247" t="s">
        <v>823</v>
      </c>
      <c r="AV247" s="17" t="s">
        <v>29</v>
      </c>
      <c r="AW247" s="17" t="s">
        <v>29</v>
      </c>
      <c r="AX247" s="16" t="str">
        <f>CONCATENATE("{
    'name': """,B247,""",
    'area': ","""",C247,""",",
"'hours': {
      'sunday-start':","""",H247,"""",", 'sunday-end':","""",I247,"""",", 'monday-start':","""",J247,"""",", 'monday-end':","""",K247,"""",", 'tuesday-start':","""",L247,"""",", 'tuesday-end':","""",M247,""", 'wednesday-start':","""",N247,""", 'wednesday-end':","""",O247,""", 'thursday-start':","""",P247,""", 'thursday-end':","""",Q247,""", 'friday-start':","""",R247,""", 'friday-end':","""",S247,""", 'saturday-start':","""",T247,""", 'saturday-end':","""",U247,"""","},","  'description': ","""",V247,"""",", 'link':","""",AR247,"""",", 'pricing':","""",E247,"""",",   'phone-number': ","""",F247,"""",", 'address': ","""",G247,"""",", 'other-amenities': [","'",AS247,"','",AT247,"','",AU247,"'","]",", 'has-drink':",AV247,", 'has-food':",AW247,"},")</f>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47" s="17" t="str">
        <f>IF(AS247&gt;0,"&lt;img src=@img/outdoor.png@&gt;","")</f>
        <v/>
      </c>
      <c r="AZ247" s="17" t="str">
        <f>IF(AT247&gt;0,"&lt;img src=@img/pets.png@&gt;","")</f>
        <v/>
      </c>
      <c r="BA247" s="17" t="str">
        <f>IF(AU247="hard","&lt;img src=@img/hard.png@&gt;",IF(AU247="medium","&lt;img src=@img/medium.png@&gt;",IF(AU247="easy","&lt;img src=@img/easy.png@&gt;","")))</f>
        <v/>
      </c>
      <c r="BB247" s="17" t="str">
        <f>IF(AV247="true","&lt;img src=@img/drinkicon.png@&gt;","")</f>
        <v>&lt;img src=@img/drinkicon.png@&gt;</v>
      </c>
      <c r="BC247" s="17" t="str">
        <f>IF(AW247="true","&lt;img src=@img/foodicon.png@&gt;","")</f>
        <v>&lt;img src=@img/foodicon.png@&gt;</v>
      </c>
      <c r="BD247" s="17" t="str">
        <f>CONCATENATE(AY247,AZ247,BA247,BB247,BC247,BK247)</f>
        <v>&lt;img src=@img/drinkicon.png@&gt;&lt;img src=@img/foodicon.png@&gt;</v>
      </c>
      <c r="BE247" s="17" t="str">
        <f>CONCATENATE(IF(AS247&gt;0,"outdoor ",""),IF(AT247&gt;0,"pet ",""),IF(AV247="true","drink ",""),IF(AW247="true","food ",""),AU247," ",E247," ",C247,IF(BJ247=TRUE," kid",""))</f>
        <v>drink food  med LoDo</v>
      </c>
      <c r="BF247" s="17" t="str">
        <f>IF(C247="highlands","Highlands",IF(C247="Washington","Washington Park",IF(C247="Downtown","Downtown",IF(C247="city","City Park",IF(C247="Uptown","Uptown",IF(C247="capital","Capital Hill",IF(C247="Ballpark","Ballpark",IF(C247="LoDo","LoDo",IF(C247="ranch","Highlands Ranch",IF(C247="five","Five Points",IF(C247="stapleton","Stapleton",IF(C247="Cherry","Cherry Creek",IF(C247="dtc","DTC",IF(C247="Baker","Baker",IF(C247="Lakewood","Lakewood",IF(C247="Westminster","Westminster",IF(C247="lowery","Lowery",IF(C247="meadows","Park Meadows",IF(C247="larimer","Larimer Square",IF(C247="RiNo","RiNo",IF(C247="aurora","Aurora","")))))))))))))))))))))</f>
        <v>LoDo</v>
      </c>
      <c r="BG247" s="17">
        <v>39.752338000000002</v>
      </c>
      <c r="BH247" s="17">
        <v>-104.996139</v>
      </c>
      <c r="BI247" s="17" t="str">
        <f>CONCATENATE("[",BG247,",",BH247,"],")</f>
        <v>[39.752338,-104.996139],</v>
      </c>
      <c r="BK247" s="17" t="str">
        <f>IF(BJ247&gt;0,"&lt;img src=@img/kidicon.png@&gt;","")</f>
        <v/>
      </c>
      <c r="BL247" s="7"/>
    </row>
    <row r="248" spans="2:64" ht="18.75" customHeight="1">
      <c r="B248" t="s">
        <v>877</v>
      </c>
      <c r="C248" t="s">
        <v>862</v>
      </c>
      <c r="E248" s="17" t="s">
        <v>1105</v>
      </c>
      <c r="G248" s="16" t="s">
        <v>878</v>
      </c>
      <c r="H248">
        <v>1500</v>
      </c>
      <c r="I248">
        <v>1800</v>
      </c>
      <c r="J248">
        <v>1500</v>
      </c>
      <c r="K248">
        <v>1800</v>
      </c>
      <c r="L248">
        <v>1500</v>
      </c>
      <c r="M248">
        <v>1800</v>
      </c>
      <c r="N248">
        <v>1500</v>
      </c>
      <c r="O248">
        <v>1800</v>
      </c>
      <c r="P248">
        <v>1500</v>
      </c>
      <c r="Q248">
        <v>1800</v>
      </c>
      <c r="R248">
        <v>1500</v>
      </c>
      <c r="S248">
        <v>1800</v>
      </c>
      <c r="T248">
        <v>1500</v>
      </c>
      <c r="U248">
        <v>1800</v>
      </c>
      <c r="V248" s="20" t="s">
        <v>998</v>
      </c>
      <c r="W248" s="17">
        <f>IF(H248&gt;0,H248/100,"")</f>
        <v>15</v>
      </c>
      <c r="X248" s="17">
        <f>IF(I248&gt;0,I248/100,"")</f>
        <v>18</v>
      </c>
      <c r="Y248" s="17">
        <f>IF(J248&gt;0,J248/100,"")</f>
        <v>15</v>
      </c>
      <c r="Z248" s="17">
        <f>IF(K248&gt;0,K248/100,"")</f>
        <v>18</v>
      </c>
      <c r="AA248" s="17">
        <f>IF(L248&gt;0,L248/100,"")</f>
        <v>15</v>
      </c>
      <c r="AB248" s="17">
        <f>IF(M248&gt;0,M248/100,"")</f>
        <v>18</v>
      </c>
      <c r="AC248" s="17">
        <f>IF(N248&gt;0,N248/100,"")</f>
        <v>15</v>
      </c>
      <c r="AD248" s="17">
        <f>IF(O248&gt;0,O248/100,"")</f>
        <v>18</v>
      </c>
      <c r="AE248" s="17">
        <f>IF(P248&gt;0,P248/100,"")</f>
        <v>15</v>
      </c>
      <c r="AF248" s="17">
        <f>IF(Q248&gt;0,Q248/100,"")</f>
        <v>18</v>
      </c>
      <c r="AG248" s="17">
        <f>IF(R248&gt;0,R248/100,"")</f>
        <v>15</v>
      </c>
      <c r="AH248" s="17">
        <f>IF(S248&gt;0,S248/100,"")</f>
        <v>18</v>
      </c>
      <c r="AI248" s="17">
        <f>IF(T248&gt;0,T248/100,"")</f>
        <v>15</v>
      </c>
      <c r="AJ248" s="17">
        <f>IF(U248&gt;0,U248/100,"")</f>
        <v>18</v>
      </c>
      <c r="AK248" s="17" t="str">
        <f>IF(H248&gt;0,CONCATENATE(IF(W248&lt;=12,W248,W248-12),IF(OR(W248&lt;12,W248=24),"am","pm"),"-",IF(X248&lt;=12,X248,X248-12),IF(OR(X248&lt;12,X248=24),"am","pm")),"")</f>
        <v>3pm-6pm</v>
      </c>
      <c r="AL248" s="17" t="str">
        <f>IF(J248&gt;0,CONCATENATE(IF(Y248&lt;=12,Y248,Y248-12),IF(OR(Y248&lt;12,Y248=24),"am","pm"),"-",IF(Z248&lt;=12,Z248,Z248-12),IF(OR(Z248&lt;12,Z248=24),"am","pm")),"")</f>
        <v>3pm-6pm</v>
      </c>
      <c r="AM248" s="17" t="str">
        <f>IF(L248&gt;0,CONCATENATE(IF(AA248&lt;=12,AA248,AA248-12),IF(OR(AA248&lt;12,AA248=24),"am","pm"),"-",IF(AB248&lt;=12,AB248,AB248-12),IF(OR(AB248&lt;12,AB248=24),"am","pm")),"")</f>
        <v>3pm-6pm</v>
      </c>
      <c r="AN248" s="17" t="str">
        <f>IF(N248&gt;0,CONCATENATE(IF(AC248&lt;=12,AC248,AC248-12),IF(OR(AC248&lt;12,AC248=24),"am","pm"),"-",IF(AD248&lt;=12,AD248,AD248-12),IF(OR(AD248&lt;12,AD248=24),"am","pm")),"")</f>
        <v>3pm-6pm</v>
      </c>
      <c r="AO248" s="17" t="str">
        <f>IF(P248&gt;0,CONCATENATE(IF(AE248&lt;=12,AE248,AE248-12),IF(OR(AE248&lt;12,AE248=24),"am","pm"),"-",IF(AF248&lt;=12,AF248,AF248-12),IF(OR(AF248&lt;12,AF248=24),"am","pm")),"")</f>
        <v>3pm-6pm</v>
      </c>
      <c r="AP248" s="17" t="str">
        <f>IF(R248&gt;0,CONCATENATE(IF(AG248&lt;=12,AG248,AG248-12),IF(OR(AG248&lt;12,AG248=24),"am","pm"),"-",IF(AH248&lt;=12,AH248,AH248-12),IF(OR(AH248&lt;12,AH248=24),"am","pm")),"")</f>
        <v>3pm-6pm</v>
      </c>
      <c r="AQ248" s="17" t="str">
        <f>IF(T248&gt;0,CONCATENATE(IF(AI248&lt;=12,AI248,AI248-12),IF(OR(AI248&lt;12,AI248=24),"am","pm"),"-",IF(AJ248&lt;=12,AJ248,AJ248-12),IF(OR(AJ248&lt;12,AJ248=24),"am","pm")),"")</f>
        <v>3pm-6pm</v>
      </c>
      <c r="AR248" s="2" t="s">
        <v>999</v>
      </c>
      <c r="AV248" s="4" t="s">
        <v>29</v>
      </c>
      <c r="AW248" s="4" t="s">
        <v>29</v>
      </c>
      <c r="AX248" s="16" t="str">
        <f>CONCATENATE("{
    'name': """,B248,""",
    'area': ","""",C248,""",",
"'hours': {
      'sunday-start':","""",H248,"""",", 'sunday-end':","""",I248,"""",", 'monday-start':","""",J248,"""",", 'monday-end':","""",K248,"""",", 'tuesday-start':","""",L248,"""",", 'tuesday-end':","""",M248,""", 'wednesday-start':","""",N248,""", 'wednesday-end':","""",O248,""", 'thursday-start':","""",P248,""", 'thursday-end':","""",Q248,""", 'friday-start':","""",R248,""", 'friday-end':","""",S248,""", 'saturday-start':","""",T248,""", 'saturday-end':","""",U248,"""","},","  'description': ","""",V248,"""",", 'link':","""",AR248,"""",", 'pricing':","""",E248,"""",",   'phone-number': ","""",F248,"""",", 'address': ","""",G248,"""",", 'other-amenities': [","'",AS248,"','",AT248,"','",AU248,"'","]",", 'has-drink':",AV248,", 'has-food':",AW248,"},")</f>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8" s="17" t="str">
        <f>IF(AS248&gt;0,"&lt;img src=@img/outdoor.png@&gt;","")</f>
        <v/>
      </c>
      <c r="AZ248" s="17" t="str">
        <f>IF(AT248&gt;0,"&lt;img src=@img/pets.png@&gt;","")</f>
        <v/>
      </c>
      <c r="BA248" s="17" t="str">
        <f>IF(AU248="hard","&lt;img src=@img/hard.png@&gt;",IF(AU248="medium","&lt;img src=@img/medium.png@&gt;",IF(AU248="easy","&lt;img src=@img/easy.png@&gt;","")))</f>
        <v/>
      </c>
      <c r="BB248" s="17" t="str">
        <f>IF(AV248="true","&lt;img src=@img/drinkicon.png@&gt;","")</f>
        <v>&lt;img src=@img/drinkicon.png@&gt;</v>
      </c>
      <c r="BC248" s="17" t="str">
        <f>IF(AW248="true","&lt;img src=@img/foodicon.png@&gt;","")</f>
        <v>&lt;img src=@img/foodicon.png@&gt;</v>
      </c>
      <c r="BD248" s="17" t="str">
        <f>CONCATENATE(AY248,AZ248,BA248,BB248,BC248,BK248)</f>
        <v>&lt;img src=@img/drinkicon.png@&gt;&lt;img src=@img/foodicon.png@&gt;</v>
      </c>
      <c r="BE248" s="17" t="str">
        <f>CONCATENATE(IF(AS248&gt;0,"outdoor ",""),IF(AT248&gt;0,"pet ",""),IF(AV248="true","drink ",""),IF(AW248="true","food ",""),AU248," ",E248," ",C248,IF(BJ248=TRUE," kid",""))</f>
        <v>drink food  med aurora</v>
      </c>
      <c r="BF248" s="17" t="str">
        <f>IF(C248="highlands","Highlands",IF(C248="Washington","Washington Park",IF(C248="Downtown","Downtown",IF(C248="city","City Park",IF(C248="Uptown","Uptown",IF(C248="capital","Capital Hill",IF(C248="Ballpark","Ballpark",IF(C248="LoDo","LoDo",IF(C248="ranch","Highlands Ranch",IF(C248="five","Five Points",IF(C248="stapleton","Stapleton",IF(C248="Cherry","Cherry Creek",IF(C248="dtc","DTC",IF(C248="Baker","Baker",IF(C248="Lakewood","Lakewood",IF(C248="Westminster","Westminster",IF(C248="lowery","Lowery",IF(C248="meadows","Park Meadows",IF(C248="larimer","Larimer Square",IF(C248="RiNo","RiNo",IF(C248="aurora","Aurora","")))))))))))))))))))))</f>
        <v>Aurora</v>
      </c>
      <c r="BG248" s="17">
        <v>39.675198999999999</v>
      </c>
      <c r="BH248" s="17">
        <v>-104.845961</v>
      </c>
      <c r="BI248" s="17" t="str">
        <f>CONCATENATE("[",BG248,",",BH248,"],")</f>
        <v>[39.675199,-104.845961],</v>
      </c>
      <c r="BK248" s="17" t="str">
        <f>IF(BJ248&gt;0,"&lt;img src=@img/kidicon.png@&gt;","")</f>
        <v/>
      </c>
    </row>
    <row r="249" spans="2:64" ht="18.75" customHeight="1">
      <c r="B249" t="s">
        <v>983</v>
      </c>
      <c r="C249" t="s">
        <v>385</v>
      </c>
      <c r="E249" s="17" t="s">
        <v>1105</v>
      </c>
      <c r="G249" s="16" t="s">
        <v>984</v>
      </c>
      <c r="H249">
        <v>1600</v>
      </c>
      <c r="I249">
        <v>1800</v>
      </c>
      <c r="J249" s="17">
        <v>1600</v>
      </c>
      <c r="K249" s="17">
        <v>1800</v>
      </c>
      <c r="L249" s="17">
        <v>1600</v>
      </c>
      <c r="M249" s="17">
        <v>1800</v>
      </c>
      <c r="N249" s="17">
        <v>1600</v>
      </c>
      <c r="O249" s="17">
        <v>1800</v>
      </c>
      <c r="P249" s="17">
        <v>1600</v>
      </c>
      <c r="Q249" s="17">
        <v>1800</v>
      </c>
      <c r="R249" s="17">
        <v>1600</v>
      </c>
      <c r="S249" s="17">
        <v>1800</v>
      </c>
      <c r="T249" s="17">
        <v>1600</v>
      </c>
      <c r="U249" s="17">
        <v>1800</v>
      </c>
      <c r="V249" s="8" t="s">
        <v>1082</v>
      </c>
      <c r="W249" s="17">
        <f>IF(H249&gt;0,H249/100,"")</f>
        <v>16</v>
      </c>
      <c r="X249" s="17">
        <f>IF(I249&gt;0,I249/100,"")</f>
        <v>18</v>
      </c>
      <c r="Y249" s="17">
        <f>IF(J249&gt;0,J249/100,"")</f>
        <v>16</v>
      </c>
      <c r="Z249" s="17">
        <f>IF(K249&gt;0,K249/100,"")</f>
        <v>18</v>
      </c>
      <c r="AA249" s="17">
        <f>IF(L249&gt;0,L249/100,"")</f>
        <v>16</v>
      </c>
      <c r="AB249" s="17">
        <f>IF(M249&gt;0,M249/100,"")</f>
        <v>18</v>
      </c>
      <c r="AC249" s="17">
        <f>IF(N249&gt;0,N249/100,"")</f>
        <v>16</v>
      </c>
      <c r="AD249" s="17">
        <f>IF(O249&gt;0,O249/100,"")</f>
        <v>18</v>
      </c>
      <c r="AE249" s="17">
        <f>IF(P249&gt;0,P249/100,"")</f>
        <v>16</v>
      </c>
      <c r="AF249" s="17">
        <f>IF(Q249&gt;0,Q249/100,"")</f>
        <v>18</v>
      </c>
      <c r="AG249" s="17">
        <f>IF(R249&gt;0,R249/100,"")</f>
        <v>16</v>
      </c>
      <c r="AH249" s="17">
        <f>IF(S249&gt;0,S249/100,"")</f>
        <v>18</v>
      </c>
      <c r="AI249" s="17">
        <f>IF(T249&gt;0,T249/100,"")</f>
        <v>16</v>
      </c>
      <c r="AJ249" s="17">
        <f>IF(U249&gt;0,U249/100,"")</f>
        <v>18</v>
      </c>
      <c r="AK249" s="17" t="str">
        <f>IF(H249&gt;0,CONCATENATE(IF(W249&lt;=12,W249,W249-12),IF(OR(W249&lt;12,W249=24),"am","pm"),"-",IF(X249&lt;=12,X249,X249-12),IF(OR(X249&lt;12,X249=24),"am","pm")),"")</f>
        <v>4pm-6pm</v>
      </c>
      <c r="AL249" s="17" t="str">
        <f>IF(J249&gt;0,CONCATENATE(IF(Y249&lt;=12,Y249,Y249-12),IF(OR(Y249&lt;12,Y249=24),"am","pm"),"-",IF(Z249&lt;=12,Z249,Z249-12),IF(OR(Z249&lt;12,Z249=24),"am","pm")),"")</f>
        <v>4pm-6pm</v>
      </c>
      <c r="AM249" s="17" t="str">
        <f>IF(L249&gt;0,CONCATENATE(IF(AA249&lt;=12,AA249,AA249-12),IF(OR(AA249&lt;12,AA249=24),"am","pm"),"-",IF(AB249&lt;=12,AB249,AB249-12),IF(OR(AB249&lt;12,AB249=24),"am","pm")),"")</f>
        <v>4pm-6pm</v>
      </c>
      <c r="AN249" s="17" t="str">
        <f>IF(N249&gt;0,CONCATENATE(IF(AC249&lt;=12,AC249,AC249-12),IF(OR(AC249&lt;12,AC249=24),"am","pm"),"-",IF(AD249&lt;=12,AD249,AD249-12),IF(OR(AD249&lt;12,AD249=24),"am","pm")),"")</f>
        <v>4pm-6pm</v>
      </c>
      <c r="AO249" s="17" t="str">
        <f>IF(P249&gt;0,CONCATENATE(IF(AE249&lt;=12,AE249,AE249-12),IF(OR(AE249&lt;12,AE249=24),"am","pm"),"-",IF(AF249&lt;=12,AF249,AF249-12),IF(OR(AF249&lt;12,AF249=24),"am","pm")),"")</f>
        <v>4pm-6pm</v>
      </c>
      <c r="AP249" s="17" t="str">
        <f>IF(R249&gt;0,CONCATENATE(IF(AG249&lt;=12,AG249,AG249-12),IF(OR(AG249&lt;12,AG249=24),"am","pm"),"-",IF(AH249&lt;=12,AH249,AH249-12),IF(OR(AH249&lt;12,AH249=24),"am","pm")),"")</f>
        <v>4pm-6pm</v>
      </c>
      <c r="AQ249" s="17" t="str">
        <f>IF(T249&gt;0,CONCATENATE(IF(AI249&lt;=12,AI249,AI249-12),IF(OR(AI249&lt;12,AI249=24),"am","pm"),"-",IF(AJ249&lt;=12,AJ249,AJ249-12),IF(OR(AJ249&lt;12,AJ249=24),"am","pm")),"")</f>
        <v>4pm-6pm</v>
      </c>
      <c r="AR249" t="s">
        <v>1081</v>
      </c>
      <c r="AV249" s="4" t="s">
        <v>29</v>
      </c>
      <c r="AW249" s="4" t="s">
        <v>29</v>
      </c>
      <c r="AX249" s="16" t="str">
        <f>CONCATENATE("{
    'name': """,B249,""",
    'area': ","""",C249,""",",
"'hours': {
      'sunday-start':","""",H249,"""",", 'sunday-end':","""",I249,"""",", 'monday-start':","""",J249,"""",", 'monday-end':","""",K249,"""",", 'tuesday-start':","""",L249,"""",", 'tuesday-end':","""",M249,""", 'wednesday-start':","""",N249,""", 'wednesday-end':","""",O249,""", 'thursday-start':","""",P249,""", 'thursday-end':","""",Q249,""", 'friday-start':","""",R249,""", 'friday-end':","""",S249,""", 'saturday-start':","""",T249,""", 'saturday-end':","""",U249,"""","},","  'description': ","""",V249,"""",", 'link':","""",AR249,"""",", 'pricing':","""",E249,"""",",   'phone-number': ","""",F249,"""",", 'address': ","""",G249,"""",", 'other-amenities': [","'",AS249,"','",AT249,"','",AU249,"'","]",", 'has-drink':",AV249,", 'has-food':",AW249,"},")</f>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49" s="17" t="str">
        <f>IF(AS249&gt;0,"&lt;img src=@img/outdoor.png@&gt;","")</f>
        <v/>
      </c>
      <c r="AZ249" s="17" t="str">
        <f>IF(AT249&gt;0,"&lt;img src=@img/pets.png@&gt;","")</f>
        <v/>
      </c>
      <c r="BA249" s="17" t="str">
        <f>IF(AU249="hard","&lt;img src=@img/hard.png@&gt;",IF(AU249="medium","&lt;img src=@img/medium.png@&gt;",IF(AU249="easy","&lt;img src=@img/easy.png@&gt;","")))</f>
        <v/>
      </c>
      <c r="BB249" s="17" t="str">
        <f>IF(AV249="true","&lt;img src=@img/drinkicon.png@&gt;","")</f>
        <v>&lt;img src=@img/drinkicon.png@&gt;</v>
      </c>
      <c r="BC249" s="17" t="str">
        <f>IF(AW249="true","&lt;img src=@img/foodicon.png@&gt;","")</f>
        <v>&lt;img src=@img/foodicon.png@&gt;</v>
      </c>
      <c r="BD249" s="17" t="str">
        <f>CONCATENATE(AY249,AZ249,BA249,BB249,BC249,BK249)</f>
        <v>&lt;img src=@img/drinkicon.png@&gt;&lt;img src=@img/foodicon.png@&gt;</v>
      </c>
      <c r="BE249" s="17" t="str">
        <f>CONCATENATE(IF(AS249&gt;0,"outdoor ",""),IF(AT249&gt;0,"pet ",""),IF(AV249="true","drink ",""),IF(AW249="true","food ",""),AU249," ",E249," ",C249,IF(BJ249=TRUE," kid",""))</f>
        <v>drink food  med Westminster</v>
      </c>
      <c r="BF249" s="17" t="str">
        <f>IF(C249="highlands","Highlands",IF(C249="Washington","Washington Park",IF(C249="Downtown","Downtown",IF(C249="city","City Park",IF(C249="Uptown","Uptown",IF(C249="capital","Capital Hill",IF(C249="Ballpark","Ballpark",IF(C249="LoDo","LoDo",IF(C249="ranch","Highlands Ranch",IF(C249="five","Five Points",IF(C249="stapleton","Stapleton",IF(C249="Cherry","Cherry Creek",IF(C249="dtc","DTC",IF(C249="Baker","Baker",IF(C249="Lakewood","Lakewood",IF(C249="Westminster","Westminster",IF(C249="lowery","Lowery",IF(C249="meadows","Park Meadows",IF(C249="larimer","Larimer Square",IF(C249="RiNo","RiNo",IF(C249="aurora","Aurora","")))))))))))))))))))))</f>
        <v>Westminster</v>
      </c>
      <c r="BG249" s="17">
        <v>39.909483999999999</v>
      </c>
      <c r="BH249" s="17">
        <v>-105.100269</v>
      </c>
      <c r="BI249" s="17" t="str">
        <f>CONCATENATE("[",BG249,",",BH249,"],")</f>
        <v>[39.909484,-105.100269],</v>
      </c>
      <c r="BK249" s="17" t="str">
        <f>IF(BJ249&gt;0,"&lt;img src=@img/kidicon.png@&gt;","")</f>
        <v/>
      </c>
      <c r="BL249" s="17"/>
    </row>
    <row r="250" spans="2:64" ht="18.75" customHeight="1">
      <c r="B250" t="s">
        <v>242</v>
      </c>
      <c r="C250" s="17" t="s">
        <v>310</v>
      </c>
      <c r="E250" s="17" t="s">
        <v>1105</v>
      </c>
      <c r="G250" s="17" t="s">
        <v>649</v>
      </c>
      <c r="K250" s="17"/>
      <c r="L250" s="17" t="s">
        <v>452</v>
      </c>
      <c r="M250" s="17" t="s">
        <v>446</v>
      </c>
      <c r="N250" s="17" t="s">
        <v>452</v>
      </c>
      <c r="O250" s="17" t="s">
        <v>446</v>
      </c>
      <c r="P250" s="17" t="s">
        <v>452</v>
      </c>
      <c r="Q250" s="17" t="s">
        <v>446</v>
      </c>
      <c r="R250" t="s">
        <v>452</v>
      </c>
      <c r="S250" s="17" t="s">
        <v>446</v>
      </c>
      <c r="U250" s="17"/>
      <c r="V250" s="8" t="s">
        <v>427</v>
      </c>
      <c r="W250" s="17" t="str">
        <f>IF(H250&gt;0,H250/100,"")</f>
        <v/>
      </c>
      <c r="X250" s="17" t="str">
        <f>IF(I250&gt;0,I250/100,"")</f>
        <v/>
      </c>
      <c r="Y250" s="17" t="str">
        <f>IF(J250&gt;0,J250/100,"")</f>
        <v/>
      </c>
      <c r="Z250" s="17" t="str">
        <f>IF(K250&gt;0,K250/100,"")</f>
        <v/>
      </c>
      <c r="AA250" s="17">
        <f>IF(L250&gt;0,L250/100,"")</f>
        <v>16</v>
      </c>
      <c r="AB250" s="17">
        <f>IF(M250&gt;0,M250/100,"")</f>
        <v>18.3</v>
      </c>
      <c r="AC250" s="17">
        <f>IF(N250&gt;0,N250/100,"")</f>
        <v>16</v>
      </c>
      <c r="AD250" s="17">
        <f>IF(O250&gt;0,O250/100,"")</f>
        <v>18.3</v>
      </c>
      <c r="AE250" s="17">
        <f>IF(P250&gt;0,P250/100,"")</f>
        <v>16</v>
      </c>
      <c r="AF250" s="17">
        <f>IF(Q250&gt;0,Q250/100,"")</f>
        <v>18.3</v>
      </c>
      <c r="AG250" s="17">
        <f>IF(R250&gt;0,R250/100,"")</f>
        <v>16</v>
      </c>
      <c r="AH250" s="17">
        <f>IF(S250&gt;0,S250/100,"")</f>
        <v>18.3</v>
      </c>
      <c r="AI250" s="17" t="str">
        <f>IF(T250&gt;0,T250/100,"")</f>
        <v/>
      </c>
      <c r="AJ250" s="17" t="str">
        <f>IF(U250&gt;0,U250/100,"")</f>
        <v/>
      </c>
      <c r="AK250" s="17" t="str">
        <f>IF(H250&gt;0,CONCATENATE(IF(W250&lt;=12,W250,W250-12),IF(OR(W250&lt;12,W250=24),"am","pm"),"-",IF(X250&lt;=12,X250,X250-12),IF(OR(X250&lt;12,X250=24),"am","pm")),"")</f>
        <v/>
      </c>
      <c r="AL250" s="17" t="str">
        <f>IF(J250&gt;0,CONCATENATE(IF(Y250&lt;=12,Y250,Y250-12),IF(OR(Y250&lt;12,Y250=24),"am","pm"),"-",IF(Z250&lt;=12,Z250,Z250-12),IF(OR(Z250&lt;12,Z250=24),"am","pm")),"")</f>
        <v/>
      </c>
      <c r="AM250" s="17" t="str">
        <f>IF(L250&gt;0,CONCATENATE(IF(AA250&lt;=12,AA250,AA250-12),IF(OR(AA250&lt;12,AA250=24),"am","pm"),"-",IF(AB250&lt;=12,AB250,AB250-12),IF(OR(AB250&lt;12,AB250=24),"am","pm")),"")</f>
        <v>4pm-6.3pm</v>
      </c>
      <c r="AN250" s="17" t="str">
        <f>IF(N250&gt;0,CONCATENATE(IF(AC250&lt;=12,AC250,AC250-12),IF(OR(AC250&lt;12,AC250=24),"am","pm"),"-",IF(AD250&lt;=12,AD250,AD250-12),IF(OR(AD250&lt;12,AD250=24),"am","pm")),"")</f>
        <v>4pm-6.3pm</v>
      </c>
      <c r="AO250" s="17" t="str">
        <f>IF(P250&gt;0,CONCATENATE(IF(AE250&lt;=12,AE250,AE250-12),IF(OR(AE250&lt;12,AE250=24),"am","pm"),"-",IF(AF250&lt;=12,AF250,AF250-12),IF(OR(AF250&lt;12,AF250=24),"am","pm")),"")</f>
        <v>4pm-6.3pm</v>
      </c>
      <c r="AP250" s="17" t="str">
        <f>IF(R250&gt;0,CONCATENATE(IF(AG250&lt;=12,AG250,AG250-12),IF(OR(AG250&lt;12,AG250=24),"am","pm"),"-",IF(AH250&lt;=12,AH250,AH250-12),IF(OR(AH250&lt;12,AH250=24),"am","pm")),"")</f>
        <v>4pm-6.3pm</v>
      </c>
      <c r="AQ250" s="17" t="str">
        <f>IF(T250&gt;0,CONCATENATE(IF(AI250&lt;=12,AI250,AI250-12),IF(OR(AI250&lt;12,AI250=24),"am","pm"),"-",IF(AJ250&lt;=12,AJ250,AJ250-12),IF(OR(AJ250&lt;12,AJ250=24),"am","pm")),"")</f>
        <v/>
      </c>
      <c r="AR250" t="s">
        <v>834</v>
      </c>
      <c r="AV250" s="17" t="s">
        <v>29</v>
      </c>
      <c r="AW250" s="17" t="s">
        <v>29</v>
      </c>
      <c r="AX250" s="16" t="str">
        <f>CONCATENATE("{
    'name': """,B250,""",
    'area': ","""",C250,""",",
"'hours': {
      'sunday-start':","""",H250,"""",", 'sunday-end':","""",I250,"""",", 'monday-start':","""",J250,"""",", 'monday-end':","""",K250,"""",", 'tuesday-start':","""",L250,"""",", 'tuesday-end':","""",M250,""", 'wednesday-start':","""",N250,""", 'wednesday-end':","""",O250,""", 'thursday-start':","""",P250,""", 'thursday-end':","""",Q250,""", 'friday-start':","""",R250,""", 'friday-end':","""",S250,""", 'saturday-start':","""",T250,""", 'saturday-end':","""",U250,"""","},","  'description': ","""",V250,"""",", 'link':","""",AR250,"""",", 'pricing':","""",E250,"""",",   'phone-number': ","""",F250,"""",", 'address': ","""",G250,"""",", 'other-amenities': [","'",AS250,"','",AT250,"','",AU250,"'","]",", 'has-drink':",AV250,", 'has-food':",AW250,"},")</f>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50" s="17" t="str">
        <f>IF(AS250&gt;0,"&lt;img src=@img/outdoor.png@&gt;","")</f>
        <v/>
      </c>
      <c r="AZ250" s="17" t="str">
        <f>IF(AT250&gt;0,"&lt;img src=@img/pets.png@&gt;","")</f>
        <v/>
      </c>
      <c r="BA250" s="17" t="str">
        <f>IF(AU250="hard","&lt;img src=@img/hard.png@&gt;",IF(AU250="medium","&lt;img src=@img/medium.png@&gt;",IF(AU250="easy","&lt;img src=@img/easy.png@&gt;","")))</f>
        <v/>
      </c>
      <c r="BB250" s="17" t="str">
        <f>IF(AV250="true","&lt;img src=@img/drinkicon.png@&gt;","")</f>
        <v>&lt;img src=@img/drinkicon.png@&gt;</v>
      </c>
      <c r="BC250" s="17" t="str">
        <f>IF(AW250="true","&lt;img src=@img/foodicon.png@&gt;","")</f>
        <v>&lt;img src=@img/foodicon.png@&gt;</v>
      </c>
      <c r="BD250" s="17" t="str">
        <f>CONCATENATE(AY250,AZ250,BA250,BB250,BC250,BK250)</f>
        <v>&lt;img src=@img/drinkicon.png@&gt;&lt;img src=@img/foodicon.png@&gt;</v>
      </c>
      <c r="BE250" s="17" t="str">
        <f>CONCATENATE(IF(AS250&gt;0,"outdoor ",""),IF(AT250&gt;0,"pet ",""),IF(AV250="true","drink ",""),IF(AW250="true","food ",""),AU250," ",E250," ",C250,IF(BJ250=TRUE," kid",""))</f>
        <v>drink food  med LoDo</v>
      </c>
      <c r="BF250" s="17" t="str">
        <f>IF(C250="highlands","Highlands",IF(C250="Washington","Washington Park",IF(C250="Downtown","Downtown",IF(C250="city","City Park",IF(C250="Uptown","Uptown",IF(C250="capital","Capital Hill",IF(C250="Ballpark","Ballpark",IF(C250="LoDo","LoDo",IF(C250="ranch","Highlands Ranch",IF(C250="five","Five Points",IF(C250="stapleton","Stapleton",IF(C250="Cherry","Cherry Creek",IF(C250="dtc","DTC",IF(C250="Baker","Baker",IF(C250="Lakewood","Lakewood",IF(C250="Westminster","Westminster",IF(C250="lowery","Lowery",IF(C250="meadows","Park Meadows",IF(C250="larimer","Larimer Square",IF(C250="RiNo","RiNo",IF(C250="aurora","Aurora","")))))))))))))))))))))</f>
        <v>LoDo</v>
      </c>
      <c r="BG250" s="17">
        <v>39.747588</v>
      </c>
      <c r="BH250" s="17">
        <v>-104.99982799999999</v>
      </c>
      <c r="BI250" s="17" t="str">
        <f>CONCATENATE("[",BG250,",",BH250,"],")</f>
        <v>[39.747588,-104.999828],</v>
      </c>
      <c r="BK250" s="17" t="str">
        <f>IF(BJ250&gt;0,"&lt;img src=@img/kidicon.png@&gt;","")</f>
        <v/>
      </c>
      <c r="BL250" s="7"/>
    </row>
    <row r="251" spans="2:64" ht="18.75" customHeight="1">
      <c r="B251" t="s">
        <v>943</v>
      </c>
      <c r="C251" s="17" t="s">
        <v>309</v>
      </c>
      <c r="E251" s="17" t="s">
        <v>1105</v>
      </c>
      <c r="G251" s="16" t="s">
        <v>944</v>
      </c>
      <c r="J251">
        <v>1500</v>
      </c>
      <c r="K251">
        <v>1800</v>
      </c>
      <c r="L251">
        <v>1500</v>
      </c>
      <c r="M251">
        <v>1800</v>
      </c>
      <c r="N251">
        <v>1500</v>
      </c>
      <c r="O251">
        <v>1800</v>
      </c>
      <c r="P251">
        <v>1500</v>
      </c>
      <c r="Q251">
        <v>1800</v>
      </c>
      <c r="R251">
        <v>1500</v>
      </c>
      <c r="S251">
        <v>1800</v>
      </c>
      <c r="T251">
        <v>1500</v>
      </c>
      <c r="U251">
        <v>1700</v>
      </c>
      <c r="V251" s="8" t="s">
        <v>1054</v>
      </c>
      <c r="W251" s="17" t="str">
        <f>IF(H251&gt;0,H251/100,"")</f>
        <v/>
      </c>
      <c r="X251" s="17" t="str">
        <f>IF(I251&gt;0,I251/100,"")</f>
        <v/>
      </c>
      <c r="Y251" s="17">
        <f>IF(J251&gt;0,J251/100,"")</f>
        <v>15</v>
      </c>
      <c r="Z251" s="17">
        <f>IF(K251&gt;0,K251/100,"")</f>
        <v>18</v>
      </c>
      <c r="AA251" s="17">
        <f>IF(L251&gt;0,L251/100,"")</f>
        <v>15</v>
      </c>
      <c r="AB251" s="17">
        <f>IF(M251&gt;0,M251/100,"")</f>
        <v>18</v>
      </c>
      <c r="AC251" s="17">
        <f>IF(N251&gt;0,N251/100,"")</f>
        <v>15</v>
      </c>
      <c r="AD251" s="17">
        <f>IF(O251&gt;0,O251/100,"")</f>
        <v>18</v>
      </c>
      <c r="AE251" s="17">
        <f>IF(P251&gt;0,P251/100,"")</f>
        <v>15</v>
      </c>
      <c r="AF251" s="17">
        <f>IF(Q251&gt;0,Q251/100,"")</f>
        <v>18</v>
      </c>
      <c r="AG251" s="17">
        <f>IF(R251&gt;0,R251/100,"")</f>
        <v>15</v>
      </c>
      <c r="AH251" s="17">
        <f>IF(S251&gt;0,S251/100,"")</f>
        <v>18</v>
      </c>
      <c r="AI251" s="17">
        <f>IF(T251&gt;0,T251/100,"")</f>
        <v>15</v>
      </c>
      <c r="AJ251" s="17">
        <f>IF(U251&gt;0,U251/100,"")</f>
        <v>17</v>
      </c>
      <c r="AK251" s="17" t="str">
        <f>IF(H251&gt;0,CONCATENATE(IF(W251&lt;=12,W251,W251-12),IF(OR(W251&lt;12,W251=24),"am","pm"),"-",IF(X251&lt;=12,X251,X251-12),IF(OR(X251&lt;12,X251=24),"am","pm")),"")</f>
        <v/>
      </c>
      <c r="AL251" s="17" t="str">
        <f>IF(J251&gt;0,CONCATENATE(IF(Y251&lt;=12,Y251,Y251-12),IF(OR(Y251&lt;12,Y251=24),"am","pm"),"-",IF(Z251&lt;=12,Z251,Z251-12),IF(OR(Z251&lt;12,Z251=24),"am","pm")),"")</f>
        <v>3pm-6pm</v>
      </c>
      <c r="AM251" s="17" t="str">
        <f>IF(L251&gt;0,CONCATENATE(IF(AA251&lt;=12,AA251,AA251-12),IF(OR(AA251&lt;12,AA251=24),"am","pm"),"-",IF(AB251&lt;=12,AB251,AB251-12),IF(OR(AB251&lt;12,AB251=24),"am","pm")),"")</f>
        <v>3pm-6pm</v>
      </c>
      <c r="AN251" s="17" t="str">
        <f>IF(N251&gt;0,CONCATENATE(IF(AC251&lt;=12,AC251,AC251-12),IF(OR(AC251&lt;12,AC251=24),"am","pm"),"-",IF(AD251&lt;=12,AD251,AD251-12),IF(OR(AD251&lt;12,AD251=24),"am","pm")),"")</f>
        <v>3pm-6pm</v>
      </c>
      <c r="AO251" s="17" t="str">
        <f>IF(P251&gt;0,CONCATENATE(IF(AE251&lt;=12,AE251,AE251-12),IF(OR(AE251&lt;12,AE251=24),"am","pm"),"-",IF(AF251&lt;=12,AF251,AF251-12),IF(OR(AF251&lt;12,AF251=24),"am","pm")),"")</f>
        <v>3pm-6pm</v>
      </c>
      <c r="AP251" s="17" t="str">
        <f>IF(R251&gt;0,CONCATENATE(IF(AG251&lt;=12,AG251,AG251-12),IF(OR(AG251&lt;12,AG251=24),"am","pm"),"-",IF(AH251&lt;=12,AH251,AH251-12),IF(OR(AH251&lt;12,AH251=24),"am","pm")),"")</f>
        <v>3pm-6pm</v>
      </c>
      <c r="AQ251" s="17" t="str">
        <f>IF(T251&gt;0,CONCATENATE(IF(AI251&lt;=12,AI251,AI251-12),IF(OR(AI251&lt;12,AI251=24),"am","pm"),"-",IF(AJ251&lt;=12,AJ251,AJ251-12),IF(OR(AJ251&lt;12,AJ251=24),"am","pm")),"")</f>
        <v>3pm-5pm</v>
      </c>
      <c r="AR251" s="1" t="s">
        <v>1053</v>
      </c>
      <c r="AV251" s="4" t="s">
        <v>29</v>
      </c>
      <c r="AW251" s="4" t="s">
        <v>29</v>
      </c>
      <c r="AX251" s="16" t="str">
        <f>CONCATENATE("{
    'name': """,B251,""",
    'area': ","""",C251,""",",
"'hours': {
      'sunday-start':","""",H251,"""",", 'sunday-end':","""",I251,"""",", 'monday-start':","""",J251,"""",", 'monday-end':","""",K251,"""",", 'tuesday-start':","""",L251,"""",", 'tuesday-end':","""",M251,""", 'wednesday-start':","""",N251,""", 'wednesday-end':","""",O251,""", 'thursday-start':","""",P251,""", 'thursday-end':","""",Q251,""", 'friday-start':","""",R251,""", 'friday-end':","""",S251,""", 'saturday-start':","""",T251,""", 'saturday-end':","""",U251,"""","},","  'description': ","""",V251,"""",", 'link':","""",AR251,"""",", 'pricing':","""",E251,"""",",   'phone-number': ","""",F251,"""",", 'address': ","""",G251,"""",", 'other-amenities': [","'",AS251,"','",AT251,"','",AU251,"'","]",", 'has-drink':",AV251,", 'has-food':",AW251,"},")</f>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51" s="17" t="str">
        <f>IF(AS251&gt;0,"&lt;img src=@img/outdoor.png@&gt;","")</f>
        <v/>
      </c>
      <c r="AZ251" s="17" t="str">
        <f>IF(AT251&gt;0,"&lt;img src=@img/pets.png@&gt;","")</f>
        <v/>
      </c>
      <c r="BA251" s="17" t="str">
        <f>IF(AU251="hard","&lt;img src=@img/hard.png@&gt;",IF(AU251="medium","&lt;img src=@img/medium.png@&gt;",IF(AU251="easy","&lt;img src=@img/easy.png@&gt;","")))</f>
        <v/>
      </c>
      <c r="BB251" s="17" t="str">
        <f>IF(AV251="true","&lt;img src=@img/drinkicon.png@&gt;","")</f>
        <v>&lt;img src=@img/drinkicon.png@&gt;</v>
      </c>
      <c r="BC251" s="17" t="str">
        <f>IF(AW251="true","&lt;img src=@img/foodicon.png@&gt;","")</f>
        <v>&lt;img src=@img/foodicon.png@&gt;</v>
      </c>
      <c r="BD251" s="17" t="str">
        <f>CONCATENATE(AY251,AZ251,BA251,BB251,BC251,BK251)</f>
        <v>&lt;img src=@img/drinkicon.png@&gt;&lt;img src=@img/foodicon.png@&gt;</v>
      </c>
      <c r="BE251" s="17" t="str">
        <f>CONCATENATE(IF(AS251&gt;0,"outdoor ",""),IF(AT251&gt;0,"pet ",""),IF(AV251="true","drink ",""),IF(AW251="true","food ",""),AU251," ",E251," ",C251,IF(BJ251=TRUE," kid",""))</f>
        <v>drink food  med Downtown</v>
      </c>
      <c r="BF251" s="17" t="str">
        <f>IF(C251="highlands","Highlands",IF(C251="Washington","Washington Park",IF(C251="Downtown","Downtown",IF(C251="city","City Park",IF(C251="Uptown","Uptown",IF(C251="capital","Capital Hill",IF(C251="Ballpark","Ballpark",IF(C251="LoDo","LoDo",IF(C251="ranch","Highlands Ranch",IF(C251="five","Five Points",IF(C251="stapleton","Stapleton",IF(C251="Cherry","Cherry Creek",IF(C251="dtc","DTC",IF(C251="Baker","Baker",IF(C251="Lakewood","Lakewood",IF(C251="Westminster","Westminster",IF(C251="lowery","Lowery",IF(C251="meadows","Park Meadows",IF(C251="larimer","Larimer Square",IF(C251="RiNo","RiNo",IF(C251="aurora","Aurora","")))))))))))))))))))))</f>
        <v>Downtown</v>
      </c>
      <c r="BG251" s="17">
        <v>39.741211999999997</v>
      </c>
      <c r="BH251" s="17">
        <v>-104.9914</v>
      </c>
      <c r="BI251" s="17" t="str">
        <f>CONCATENATE("[",BG251,",",BH251,"],")</f>
        <v>[39.741212,-104.9914],</v>
      </c>
      <c r="BK251" s="17" t="str">
        <f>IF(BJ251&gt;0,"&lt;img src=@img/kidicon.png@&gt;","")</f>
        <v/>
      </c>
    </row>
    <row r="252" spans="2:64" ht="18.75" customHeight="1">
      <c r="B252" t="s">
        <v>951</v>
      </c>
      <c r="C252" s="17" t="s">
        <v>860</v>
      </c>
      <c r="E252" s="17" t="s">
        <v>1105</v>
      </c>
      <c r="G252" s="16" t="s">
        <v>952</v>
      </c>
      <c r="J252">
        <v>1500</v>
      </c>
      <c r="K252">
        <v>1900</v>
      </c>
      <c r="L252" s="17">
        <v>1500</v>
      </c>
      <c r="M252" s="17">
        <v>1900</v>
      </c>
      <c r="N252" s="17">
        <v>1500</v>
      </c>
      <c r="O252" s="17">
        <v>1900</v>
      </c>
      <c r="P252" s="17">
        <v>1500</v>
      </c>
      <c r="Q252" s="17">
        <v>1900</v>
      </c>
      <c r="R252" s="17">
        <v>1500</v>
      </c>
      <c r="S252" s="17">
        <v>1900</v>
      </c>
      <c r="W252" s="17" t="str">
        <f>IF(H252&gt;0,H252/100,"")</f>
        <v/>
      </c>
      <c r="X252" s="17" t="str">
        <f>IF(I252&gt;0,I252/100,"")</f>
        <v/>
      </c>
      <c r="Y252" s="17">
        <f>IF(J252&gt;0,J252/100,"")</f>
        <v>15</v>
      </c>
      <c r="Z252" s="17">
        <f>IF(K252&gt;0,K252/100,"")</f>
        <v>19</v>
      </c>
      <c r="AA252" s="17">
        <f>IF(L252&gt;0,L252/100,"")</f>
        <v>15</v>
      </c>
      <c r="AB252" s="17">
        <f>IF(M252&gt;0,M252/100,"")</f>
        <v>19</v>
      </c>
      <c r="AC252" s="17">
        <f>IF(N252&gt;0,N252/100,"")</f>
        <v>15</v>
      </c>
      <c r="AD252" s="17">
        <f>IF(O252&gt;0,O252/100,"")</f>
        <v>19</v>
      </c>
      <c r="AE252" s="17">
        <f>IF(P252&gt;0,P252/100,"")</f>
        <v>15</v>
      </c>
      <c r="AF252" s="17">
        <f>IF(Q252&gt;0,Q252/100,"")</f>
        <v>19</v>
      </c>
      <c r="AG252" s="17">
        <f>IF(R252&gt;0,R252/100,"")</f>
        <v>15</v>
      </c>
      <c r="AH252" s="17">
        <f>IF(S252&gt;0,S252/100,"")</f>
        <v>19</v>
      </c>
      <c r="AI252" s="17" t="str">
        <f>IF(T252&gt;0,T252/100,"")</f>
        <v/>
      </c>
      <c r="AJ252" s="17" t="str">
        <f>IF(U252&gt;0,U252/100,"")</f>
        <v/>
      </c>
      <c r="AK252" s="17" t="str">
        <f>IF(H252&gt;0,CONCATENATE(IF(W252&lt;=12,W252,W252-12),IF(OR(W252&lt;12,W252=24),"am","pm"),"-",IF(X252&lt;=12,X252,X252-12),IF(OR(X252&lt;12,X252=24),"am","pm")),"")</f>
        <v/>
      </c>
      <c r="AL252" s="17" t="str">
        <f>IF(J252&gt;0,CONCATENATE(IF(Y252&lt;=12,Y252,Y252-12),IF(OR(Y252&lt;12,Y252=24),"am","pm"),"-",IF(Z252&lt;=12,Z252,Z252-12),IF(OR(Z252&lt;12,Z252=24),"am","pm")),"")</f>
        <v>3pm-7pm</v>
      </c>
      <c r="AM252" s="17" t="str">
        <f>IF(L252&gt;0,CONCATENATE(IF(AA252&lt;=12,AA252,AA252-12),IF(OR(AA252&lt;12,AA252=24),"am","pm"),"-",IF(AB252&lt;=12,AB252,AB252-12),IF(OR(AB252&lt;12,AB252=24),"am","pm")),"")</f>
        <v>3pm-7pm</v>
      </c>
      <c r="AN252" s="17" t="str">
        <f>IF(N252&gt;0,CONCATENATE(IF(AC252&lt;=12,AC252,AC252-12),IF(OR(AC252&lt;12,AC252=24),"am","pm"),"-",IF(AD252&lt;=12,AD252,AD252-12),IF(OR(AD252&lt;12,AD252=24),"am","pm")),"")</f>
        <v>3pm-7pm</v>
      </c>
      <c r="AO252" s="17" t="str">
        <f>IF(P252&gt;0,CONCATENATE(IF(AE252&lt;=12,AE252,AE252-12),IF(OR(AE252&lt;12,AE252=24),"am","pm"),"-",IF(AF252&lt;=12,AF252,AF252-12),IF(OR(AF252&lt;12,AF252=24),"am","pm")),"")</f>
        <v>3pm-7pm</v>
      </c>
      <c r="AP252" s="17" t="str">
        <f>IF(R252&gt;0,CONCATENATE(IF(AG252&lt;=12,AG252,AG252-12),IF(OR(AG252&lt;12,AG252=24),"am","pm"),"-",IF(AH252&lt;=12,AH252,AH252-12),IF(OR(AH252&lt;12,AH252=24),"am","pm")),"")</f>
        <v>3pm-7pm</v>
      </c>
      <c r="AQ252" s="17" t="str">
        <f>IF(T252&gt;0,CONCATENATE(IF(AI252&lt;=12,AI252,AI252-12),IF(OR(AI252&lt;12,AI252=24),"am","pm"),"-",IF(AJ252&lt;=12,AJ252,AJ252-12),IF(OR(AJ252&lt;12,AJ252=24),"am","pm")),"")</f>
        <v/>
      </c>
      <c r="AR252" s="17" t="s">
        <v>1058</v>
      </c>
      <c r="AV252" s="4" t="s">
        <v>29</v>
      </c>
      <c r="AW252" s="4" t="s">
        <v>30</v>
      </c>
      <c r="AX252" s="16" t="str">
        <f>CONCATENATE("{
    'name': """,B252,""",
    'area': ","""",C252,""",",
"'hours': {
      'sunday-start':","""",H252,"""",", 'sunday-end':","""",I252,"""",", 'monday-start':","""",J252,"""",", 'monday-end':","""",K252,"""",", 'tuesday-start':","""",L252,"""",", 'tuesday-end':","""",M252,""", 'wednesday-start':","""",N252,""", 'wednesday-end':","""",O252,""", 'thursday-start':","""",P252,""", 'thursday-end':","""",Q252,""", 'friday-start':","""",R252,""", 'friday-end':","""",S252,""", 'saturday-start':","""",T252,""", 'saturday-end':","""",U252,"""","},","  'description': ","""",V252,"""",", 'link':","""",AR252,"""",", 'pricing':","""",E252,"""",",   'phone-number': ","""",F252,"""",", 'address': ","""",G252,"""",", 'other-amenities': [","'",AS252,"','",AT252,"','",AU252,"'","]",", 'has-drink':",AV252,", 'has-food':",AW252,"},")</f>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52" s="17" t="str">
        <f>IF(AS252&gt;0,"&lt;img src=@img/outdoor.png@&gt;","")</f>
        <v/>
      </c>
      <c r="AZ252" s="17" t="str">
        <f>IF(AT252&gt;0,"&lt;img src=@img/pets.png@&gt;","")</f>
        <v/>
      </c>
      <c r="BA252" s="17" t="str">
        <f>IF(AU252="hard","&lt;img src=@img/hard.png@&gt;",IF(AU252="medium","&lt;img src=@img/medium.png@&gt;",IF(AU252="easy","&lt;img src=@img/easy.png@&gt;","")))</f>
        <v/>
      </c>
      <c r="BB252" s="17" t="str">
        <f>IF(AV252="true","&lt;img src=@img/drinkicon.png@&gt;","")</f>
        <v>&lt;img src=@img/drinkicon.png@&gt;</v>
      </c>
      <c r="BC252" s="17" t="str">
        <f>IF(AW252="true","&lt;img src=@img/foodicon.png@&gt;","")</f>
        <v/>
      </c>
      <c r="BD252" s="17" t="str">
        <f>CONCATENATE(AY252,AZ252,BA252,BB252,BC252,BK252)</f>
        <v>&lt;img src=@img/drinkicon.png@&gt;</v>
      </c>
      <c r="BE252" s="17" t="str">
        <f>CONCATENATE(IF(AS252&gt;0,"outdoor ",""),IF(AT252&gt;0,"pet ",""),IF(AV252="true","drink ",""),IF(AW252="true","food ",""),AU252," ",E252," ",C252,IF(BJ252=TRUE," kid",""))</f>
        <v>drink  med dtc</v>
      </c>
      <c r="BF252" s="17" t="str">
        <f>IF(C252="highlands","Highlands",IF(C252="Washington","Washington Park",IF(C252="Downtown","Downtown",IF(C252="city","City Park",IF(C252="Uptown","Uptown",IF(C252="capital","Capital Hill",IF(C252="Ballpark","Ballpark",IF(C252="LoDo","LoDo",IF(C252="ranch","Highlands Ranch",IF(C252="five","Five Points",IF(C252="stapleton","Stapleton",IF(C252="Cherry","Cherry Creek",IF(C252="dtc","DTC",IF(C252="Baker","Baker",IF(C252="Lakewood","Lakewood",IF(C252="Westminster","Westminster",IF(C252="lowery","Lowery",IF(C252="meadows","Park Meadows",IF(C252="larimer","Larimer Square",IF(C252="RiNo","RiNo",IF(C252="aurora","Aurora","")))))))))))))))))))))</f>
        <v>DTC</v>
      </c>
      <c r="BG252" s="17">
        <v>39.624346000000003</v>
      </c>
      <c r="BH252" s="17">
        <v>-104.89925700000001</v>
      </c>
      <c r="BI252" s="17" t="str">
        <f>CONCATENATE("[",BG252,",",BH252,"],")</f>
        <v>[39.624346,-104.899257],</v>
      </c>
      <c r="BK252" s="17" t="str">
        <f>IF(BJ252&gt;0,"&lt;img src=@img/kidicon.png@&gt;","")</f>
        <v/>
      </c>
      <c r="BL252" s="17"/>
    </row>
    <row r="253" spans="2:64" ht="18.75" customHeight="1">
      <c r="B253" t="s">
        <v>871</v>
      </c>
      <c r="C253" s="17" t="s">
        <v>862</v>
      </c>
      <c r="E253" s="17" t="s">
        <v>1107</v>
      </c>
      <c r="G253" s="17" t="s">
        <v>872</v>
      </c>
      <c r="H253">
        <v>1600</v>
      </c>
      <c r="I253">
        <v>1900</v>
      </c>
      <c r="J253">
        <v>1600</v>
      </c>
      <c r="K253">
        <v>1900</v>
      </c>
      <c r="L253">
        <v>1600</v>
      </c>
      <c r="M253">
        <v>1900</v>
      </c>
      <c r="N253" s="17">
        <v>1600</v>
      </c>
      <c r="O253" s="17">
        <v>1900</v>
      </c>
      <c r="P253" s="17">
        <v>1600</v>
      </c>
      <c r="Q253" s="17">
        <v>1900</v>
      </c>
      <c r="R253" s="17">
        <v>1600</v>
      </c>
      <c r="S253" s="17">
        <v>1900</v>
      </c>
      <c r="T253" s="17">
        <v>1600</v>
      </c>
      <c r="U253" s="17">
        <v>1900</v>
      </c>
      <c r="V253" s="8" t="s">
        <v>993</v>
      </c>
      <c r="W253" s="17">
        <f>IF(H253&gt;0,H253/100,"")</f>
        <v>16</v>
      </c>
      <c r="X253" s="17">
        <f>IF(I253&gt;0,I253/100,"")</f>
        <v>19</v>
      </c>
      <c r="Y253" s="17">
        <f>IF(J253&gt;0,J253/100,"")</f>
        <v>16</v>
      </c>
      <c r="Z253" s="17">
        <f>IF(K253&gt;0,K253/100,"")</f>
        <v>19</v>
      </c>
      <c r="AA253" s="17">
        <f>IF(L253&gt;0,L253/100,"")</f>
        <v>16</v>
      </c>
      <c r="AB253" s="17">
        <f>IF(M253&gt;0,M253/100,"")</f>
        <v>19</v>
      </c>
      <c r="AC253" s="17">
        <f>IF(N253&gt;0,N253/100,"")</f>
        <v>16</v>
      </c>
      <c r="AD253" s="17">
        <f>IF(O253&gt;0,O253/100,"")</f>
        <v>19</v>
      </c>
      <c r="AE253" s="17">
        <f>IF(P253&gt;0,P253/100,"")</f>
        <v>16</v>
      </c>
      <c r="AF253" s="17">
        <f>IF(Q253&gt;0,Q253/100,"")</f>
        <v>19</v>
      </c>
      <c r="AG253" s="17">
        <f>IF(R253&gt;0,R253/100,"")</f>
        <v>16</v>
      </c>
      <c r="AH253" s="17">
        <f>IF(S253&gt;0,S253/100,"")</f>
        <v>19</v>
      </c>
      <c r="AI253" s="17">
        <f>IF(T253&gt;0,T253/100,"")</f>
        <v>16</v>
      </c>
      <c r="AJ253" s="17">
        <f>IF(U253&gt;0,U253/100,"")</f>
        <v>19</v>
      </c>
      <c r="AK253" s="17" t="str">
        <f>IF(H253&gt;0,CONCATENATE(IF(W253&lt;=12,W253,W253-12),IF(OR(W253&lt;12,W253=24),"am","pm"),"-",IF(X253&lt;=12,X253,X253-12),IF(OR(X253&lt;12,X253=24),"am","pm")),"")</f>
        <v>4pm-7pm</v>
      </c>
      <c r="AL253" s="17" t="str">
        <f>IF(J253&gt;0,CONCATENATE(IF(Y253&lt;=12,Y253,Y253-12),IF(OR(Y253&lt;12,Y253=24),"am","pm"),"-",IF(Z253&lt;=12,Z253,Z253-12),IF(OR(Z253&lt;12,Z253=24),"am","pm")),"")</f>
        <v>4pm-7pm</v>
      </c>
      <c r="AM253" s="17" t="str">
        <f>IF(L253&gt;0,CONCATENATE(IF(AA253&lt;=12,AA253,AA253-12),IF(OR(AA253&lt;12,AA253=24),"am","pm"),"-",IF(AB253&lt;=12,AB253,AB253-12),IF(OR(AB253&lt;12,AB253=24),"am","pm")),"")</f>
        <v>4pm-7pm</v>
      </c>
      <c r="AN253" s="17" t="str">
        <f>IF(N253&gt;0,CONCATENATE(IF(AC253&lt;=12,AC253,AC253-12),IF(OR(AC253&lt;12,AC253=24),"am","pm"),"-",IF(AD253&lt;=12,AD253,AD253-12),IF(OR(AD253&lt;12,AD253=24),"am","pm")),"")</f>
        <v>4pm-7pm</v>
      </c>
      <c r="AO253" s="17" t="str">
        <f>IF(P253&gt;0,CONCATENATE(IF(AE253&lt;=12,AE253,AE253-12),IF(OR(AE253&lt;12,AE253=24),"am","pm"),"-",IF(AF253&lt;=12,AF253,AF253-12),IF(OR(AF253&lt;12,AF253=24),"am","pm")),"")</f>
        <v>4pm-7pm</v>
      </c>
      <c r="AP253" s="17" t="str">
        <f>IF(R253&gt;0,CONCATENATE(IF(AG253&lt;=12,AG253,AG253-12),IF(OR(AG253&lt;12,AG253=24),"am","pm"),"-",IF(AH253&lt;=12,AH253,AH253-12),IF(OR(AH253&lt;12,AH253=24),"am","pm")),"")</f>
        <v>4pm-7pm</v>
      </c>
      <c r="AQ253" s="17" t="str">
        <f>IF(T253&gt;0,CONCATENATE(IF(AI253&lt;=12,AI253,AI253-12),IF(OR(AI253&lt;12,AI253=24),"am","pm"),"-",IF(AJ253&lt;=12,AJ253,AJ253-12),IF(OR(AJ253&lt;12,AJ253=24),"am","pm")),"")</f>
        <v>4pm-7pm</v>
      </c>
      <c r="AR253" s="1" t="s">
        <v>994</v>
      </c>
      <c r="AV253" s="4" t="s">
        <v>29</v>
      </c>
      <c r="AW253" s="4" t="s">
        <v>30</v>
      </c>
      <c r="AX253" s="16" t="str">
        <f>CONCATENATE("{
    'name': """,B253,""",
    'area': ","""",C253,""",",
"'hours': {
      'sunday-start':","""",H253,"""",", 'sunday-end':","""",I253,"""",", 'monday-start':","""",J253,"""",", 'monday-end':","""",K253,"""",", 'tuesday-start':","""",L253,"""",", 'tuesday-end':","""",M253,""", 'wednesday-start':","""",N253,""", 'wednesday-end':","""",O253,""", 'thursday-start':","""",P253,""", 'thursday-end':","""",Q253,""", 'friday-start':","""",R253,""", 'friday-end':","""",S253,""", 'saturday-start':","""",T253,""", 'saturday-end':","""",U253,"""","},","  'description': ","""",V253,"""",", 'link':","""",AR253,"""",", 'pricing':","""",E253,"""",",   'phone-number': ","""",F253,"""",", 'address': ","""",G253,"""",", 'other-amenities': [","'",AS253,"','",AT253,"','",AU253,"'","]",", 'has-drink':",AV253,", 'has-food':",AW253,"},")</f>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53" s="17" t="str">
        <f>IF(AS253&gt;0,"&lt;img src=@img/outdoor.png@&gt;","")</f>
        <v/>
      </c>
      <c r="AZ253" s="17" t="str">
        <f>IF(AT253&gt;0,"&lt;img src=@img/pets.png@&gt;","")</f>
        <v/>
      </c>
      <c r="BA253" s="17" t="str">
        <f>IF(AU253="hard","&lt;img src=@img/hard.png@&gt;",IF(AU253="medium","&lt;img src=@img/medium.png@&gt;",IF(AU253="easy","&lt;img src=@img/easy.png@&gt;","")))</f>
        <v/>
      </c>
      <c r="BB253" s="17" t="str">
        <f>IF(AV253="true","&lt;img src=@img/drinkicon.png@&gt;","")</f>
        <v>&lt;img src=@img/drinkicon.png@&gt;</v>
      </c>
      <c r="BC253" s="17" t="str">
        <f>IF(AW253="true","&lt;img src=@img/foodicon.png@&gt;","")</f>
        <v/>
      </c>
      <c r="BD253" s="17" t="str">
        <f>CONCATENATE(AY253,AZ253,BA253,BB253,BC253,BK253)</f>
        <v>&lt;img src=@img/drinkicon.png@&gt;</v>
      </c>
      <c r="BE253" s="17" t="str">
        <f>CONCATENATE(IF(AS253&gt;0,"outdoor ",""),IF(AT253&gt;0,"pet ",""),IF(AV253="true","drink ",""),IF(AW253="true","food ",""),AU253," ",E253," ",C253,IF(BJ253=TRUE," kid",""))</f>
        <v>drink  low aurora</v>
      </c>
      <c r="BF253" s="17" t="str">
        <f>IF(C253="highlands","Highlands",IF(C253="Washington","Washington Park",IF(C253="Downtown","Downtown",IF(C253="city","City Park",IF(C253="Uptown","Uptown",IF(C253="capital","Capital Hill",IF(C253="Ballpark","Ballpark",IF(C253="LoDo","LoDo",IF(C253="ranch","Highlands Ranch",IF(C253="five","Five Points",IF(C253="stapleton","Stapleton",IF(C253="Cherry","Cherry Creek",IF(C253="dtc","DTC",IF(C253="Baker","Baker",IF(C253="Lakewood","Lakewood",IF(C253="Westminster","Westminster",IF(C253="lowery","Lowery",IF(C253="meadows","Park Meadows",IF(C253="larimer","Larimer Square",IF(C253="RiNo","RiNo",IF(C253="aurora","Aurora","")))))))))))))))))))))</f>
        <v>Aurora</v>
      </c>
      <c r="BG253" s="17">
        <v>39.668801999999999</v>
      </c>
      <c r="BH253" s="17">
        <v>-104.864138</v>
      </c>
      <c r="BI253" s="17" t="str">
        <f>CONCATENATE("[",BG253,",",BH253,"],")</f>
        <v>[39.668802,-104.864138],</v>
      </c>
      <c r="BK253" s="17" t="str">
        <f>IF(BJ253&gt;0,"&lt;img src=@img/kidicon.png@&gt;","")</f>
        <v/>
      </c>
    </row>
    <row r="254" spans="2:64" ht="18.75" customHeight="1">
      <c r="B254" t="s">
        <v>253</v>
      </c>
      <c r="C254" t="s">
        <v>276</v>
      </c>
      <c r="E254" s="17" t="s">
        <v>1105</v>
      </c>
      <c r="G254" s="17" t="s">
        <v>283</v>
      </c>
      <c r="J254" t="s">
        <v>452</v>
      </c>
      <c r="K254" t="s">
        <v>449</v>
      </c>
      <c r="L254" s="17" t="s">
        <v>452</v>
      </c>
      <c r="M254" s="17" t="s">
        <v>449</v>
      </c>
      <c r="N254" s="17" t="s">
        <v>452</v>
      </c>
      <c r="O254" s="17" t="s">
        <v>449</v>
      </c>
      <c r="P254" s="17" t="s">
        <v>452</v>
      </c>
      <c r="Q254" s="17" t="s">
        <v>449</v>
      </c>
      <c r="R254" s="17" t="s">
        <v>452</v>
      </c>
      <c r="S254" s="17" t="s">
        <v>449</v>
      </c>
      <c r="T254" s="17"/>
      <c r="U254" s="17"/>
      <c r="V254" s="8" t="s">
        <v>1102</v>
      </c>
      <c r="W254" s="17" t="str">
        <f>IF(H254&gt;0,H254/100,"")</f>
        <v/>
      </c>
      <c r="X254" s="17" t="str">
        <f>IF(I254&gt;0,I254/100,"")</f>
        <v/>
      </c>
      <c r="Y254" s="17">
        <f>IF(J254&gt;0,J254/100,"")</f>
        <v>16</v>
      </c>
      <c r="Z254" s="17">
        <f>IF(K254&gt;0,K254/100,"")</f>
        <v>17</v>
      </c>
      <c r="AA254" s="17">
        <f>IF(L254&gt;0,L254/100,"")</f>
        <v>16</v>
      </c>
      <c r="AB254" s="17">
        <f>IF(M254&gt;0,M254/100,"")</f>
        <v>17</v>
      </c>
      <c r="AC254" s="17">
        <f>IF(N254&gt;0,N254/100,"")</f>
        <v>16</v>
      </c>
      <c r="AD254" s="17">
        <f>IF(O254&gt;0,O254/100,"")</f>
        <v>17</v>
      </c>
      <c r="AE254" s="17">
        <f>IF(P254&gt;0,P254/100,"")</f>
        <v>16</v>
      </c>
      <c r="AF254" s="17">
        <f>IF(Q254&gt;0,Q254/100,"")</f>
        <v>17</v>
      </c>
      <c r="AG254" s="17">
        <f>IF(R254&gt;0,R254/100,"")</f>
        <v>16</v>
      </c>
      <c r="AH254" s="17">
        <f>IF(S254&gt;0,S254/100,"")</f>
        <v>17</v>
      </c>
      <c r="AI254" s="17" t="str">
        <f>IF(T254&gt;0,T254/100,"")</f>
        <v/>
      </c>
      <c r="AJ254" s="17" t="str">
        <f>IF(U254&gt;0,U254/100,"")</f>
        <v/>
      </c>
      <c r="AK254" s="17" t="str">
        <f>IF(H254&gt;0,CONCATENATE(IF(W254&lt;=12,W254,W254-12),IF(OR(W254&lt;12,W254=24),"am","pm"),"-",IF(X254&lt;=12,X254,X254-12),IF(OR(X254&lt;12,X254=24),"am","pm")),"")</f>
        <v/>
      </c>
      <c r="AL254" s="17" t="str">
        <f>IF(J254&gt;0,CONCATENATE(IF(Y254&lt;=12,Y254,Y254-12),IF(OR(Y254&lt;12,Y254=24),"am","pm"),"-",IF(Z254&lt;=12,Z254,Z254-12),IF(OR(Z254&lt;12,Z254=24),"am","pm")),"")</f>
        <v>4pm-5pm</v>
      </c>
      <c r="AM254" s="17" t="str">
        <f>IF(L254&gt;0,CONCATENATE(IF(AA254&lt;=12,AA254,AA254-12),IF(OR(AA254&lt;12,AA254=24),"am","pm"),"-",IF(AB254&lt;=12,AB254,AB254-12),IF(OR(AB254&lt;12,AB254=24),"am","pm")),"")</f>
        <v>4pm-5pm</v>
      </c>
      <c r="AN254" s="17" t="str">
        <f>IF(N254&gt;0,CONCATENATE(IF(AC254&lt;=12,AC254,AC254-12),IF(OR(AC254&lt;12,AC254=24),"am","pm"),"-",IF(AD254&lt;=12,AD254,AD254-12),IF(OR(AD254&lt;12,AD254=24),"am","pm")),"")</f>
        <v>4pm-5pm</v>
      </c>
      <c r="AO254" s="17" t="str">
        <f>IF(P254&gt;0,CONCATENATE(IF(AE254&lt;=12,AE254,AE254-12),IF(OR(AE254&lt;12,AE254=24),"am","pm"),"-",IF(AF254&lt;=12,AF254,AF254-12),IF(OR(AF254&lt;12,AF254=24),"am","pm")),"")</f>
        <v>4pm-5pm</v>
      </c>
      <c r="AP254" s="17" t="str">
        <f>IF(R254&gt;0,CONCATENATE(IF(AG254&lt;=12,AG254,AG254-12),IF(OR(AG254&lt;12,AG254=24),"am","pm"),"-",IF(AH254&lt;=12,AH254,AH254-12),IF(OR(AH254&lt;12,AH254=24),"am","pm")),"")</f>
        <v>4pm-5pm</v>
      </c>
      <c r="AQ254" s="17" t="str">
        <f>IF(T254&gt;0,CONCATENATE(IF(AI254&lt;=12,AI254,AI254-12),IF(OR(AI254&lt;12,AI254=24),"am","pm"),"-",IF(AJ254&lt;=12,AJ254,AJ254-12),IF(OR(AJ254&lt;12,AJ254=24),"am","pm")),"")</f>
        <v/>
      </c>
      <c r="AR254" s="17" t="s">
        <v>438</v>
      </c>
      <c r="AS254" t="s">
        <v>442</v>
      </c>
      <c r="AV254" s="17" t="s">
        <v>29</v>
      </c>
      <c r="AW254" s="17" t="s">
        <v>30</v>
      </c>
      <c r="AX254" s="16" t="str">
        <f>CONCATENATE("{
    'name': """,B254,""",
    'area': ","""",C254,""",",
"'hours': {
      'sunday-start':","""",H254,"""",", 'sunday-end':","""",I254,"""",", 'monday-start':","""",J254,"""",", 'monday-end':","""",K254,"""",", 'tuesday-start':","""",L254,"""",", 'tuesday-end':","""",M254,""", 'wednesday-start':","""",N254,""", 'wednesday-end':","""",O254,""", 'thursday-start':","""",P254,""", 'thursday-end':","""",Q254,""", 'friday-start':","""",R254,""", 'friday-end':","""",S254,""", 'saturday-start':","""",T254,""", 'saturday-end':","""",U254,"""","},","  'description': ","""",V254,"""",", 'link':","""",AR254,"""",", 'pricing':","""",E254,"""",",   'phone-number': ","""",F254,"""",", 'address': ","""",G254,"""",", 'other-amenities': [","'",AS254,"','",AT254,"','",AU254,"'","]",", 'has-drink':",AV254,", 'has-food':",AW254,"},")</f>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54" s="17" t="str">
        <f>IF(AS254&gt;0,"&lt;img src=@img/outdoor.png@&gt;","")</f>
        <v>&lt;img src=@img/outdoor.png@&gt;</v>
      </c>
      <c r="AZ254" s="17" t="str">
        <f>IF(AT254&gt;0,"&lt;img src=@img/pets.png@&gt;","")</f>
        <v/>
      </c>
      <c r="BA254" s="17" t="str">
        <f>IF(AU254="hard","&lt;img src=@img/hard.png@&gt;",IF(AU254="medium","&lt;img src=@img/medium.png@&gt;",IF(AU254="easy","&lt;img src=@img/easy.png@&gt;","")))</f>
        <v/>
      </c>
      <c r="BB254" s="17" t="str">
        <f>IF(AV254="true","&lt;img src=@img/drinkicon.png@&gt;","")</f>
        <v>&lt;img src=@img/drinkicon.png@&gt;</v>
      </c>
      <c r="BC254" s="17" t="str">
        <f>IF(AW254="true","&lt;img src=@img/foodicon.png@&gt;","")</f>
        <v/>
      </c>
      <c r="BD254" s="17" t="str">
        <f>CONCATENATE(AY254,AZ254,BA254,BB254,BC254,BK254)</f>
        <v>&lt;img src=@img/outdoor.png@&gt;&lt;img src=@img/drinkicon.png@&gt;</v>
      </c>
      <c r="BE254" s="17" t="str">
        <f>CONCATENATE(IF(AS254&gt;0,"outdoor ",""),IF(AT254&gt;0,"pet ",""),IF(AV254="true","drink ",""),IF(AW254="true","food ",""),AU254," ",E254," ",C254,IF(BJ254=TRUE," kid",""))</f>
        <v>outdoor drink  med RiNo</v>
      </c>
      <c r="BF254" s="17" t="str">
        <f>IF(C254="highlands","Highlands",IF(C254="Washington","Washington Park",IF(C254="Downtown","Downtown",IF(C254="city","City Park",IF(C254="Uptown","Uptown",IF(C254="capital","Capital Hill",IF(C254="Ballpark","Ballpark",IF(C254="LoDo","LoDo",IF(C254="ranch","Highlands Ranch",IF(C254="five","Five Points",IF(C254="stapleton","Stapleton",IF(C254="Cherry","Cherry Creek",IF(C254="dtc","DTC",IF(C254="Baker","Baker",IF(C254="Lakewood","Lakewood",IF(C254="Westminster","Westminster",IF(C254="lowery","Lowery",IF(C254="meadows","Park Meadows",IF(C254="larimer","Larimer Square",IF(C254="RiNo","RiNo",IF(C254="aurora","Aurora","")))))))))))))))))))))</f>
        <v>RiNo</v>
      </c>
      <c r="BG254" s="17">
        <v>39.764136000000001</v>
      </c>
      <c r="BH254" s="17">
        <v>-104.97753899999999</v>
      </c>
      <c r="BI254" s="17" t="str">
        <f>CONCATENATE("[",BG254,",",BH254,"],")</f>
        <v>[39.764136,-104.977539],</v>
      </c>
      <c r="BK254" s="17" t="str">
        <f>IF(BJ254&gt;0,"&lt;img src=@img/kidicon.png@&gt;","")</f>
        <v/>
      </c>
      <c r="BL254" s="7"/>
    </row>
    <row r="255" spans="2:64" ht="18.75" customHeight="1">
      <c r="B255" t="s">
        <v>906</v>
      </c>
      <c r="C255" t="s">
        <v>864</v>
      </c>
      <c r="E255" s="17" t="s">
        <v>1107</v>
      </c>
      <c r="G255" s="16" t="s">
        <v>907</v>
      </c>
      <c r="H255">
        <v>1500</v>
      </c>
      <c r="I255">
        <v>1900</v>
      </c>
      <c r="J255">
        <v>1500</v>
      </c>
      <c r="K255">
        <v>1900</v>
      </c>
      <c r="L255">
        <v>1500</v>
      </c>
      <c r="M255">
        <v>1900</v>
      </c>
      <c r="N255">
        <v>1500</v>
      </c>
      <c r="O255">
        <v>1900</v>
      </c>
      <c r="P255">
        <v>1500</v>
      </c>
      <c r="Q255">
        <v>1900</v>
      </c>
      <c r="R255">
        <v>1500</v>
      </c>
      <c r="S255">
        <v>1900</v>
      </c>
      <c r="T255">
        <v>1500</v>
      </c>
      <c r="U255">
        <v>1900</v>
      </c>
      <c r="V255" s="8" t="s">
        <v>1024</v>
      </c>
      <c r="W255" s="17">
        <f>IF(H255&gt;0,H255/100,"")</f>
        <v>15</v>
      </c>
      <c r="X255" s="17">
        <f>IF(I255&gt;0,I255/100,"")</f>
        <v>19</v>
      </c>
      <c r="Y255" s="17">
        <f>IF(J255&gt;0,J255/100,"")</f>
        <v>15</v>
      </c>
      <c r="Z255" s="17">
        <f>IF(K255&gt;0,K255/100,"")</f>
        <v>19</v>
      </c>
      <c r="AA255" s="17">
        <f>IF(L255&gt;0,L255/100,"")</f>
        <v>15</v>
      </c>
      <c r="AB255" s="17">
        <f>IF(M255&gt;0,M255/100,"")</f>
        <v>19</v>
      </c>
      <c r="AC255" s="17">
        <f>IF(N255&gt;0,N255/100,"")</f>
        <v>15</v>
      </c>
      <c r="AD255" s="17">
        <f>IF(O255&gt;0,O255/100,"")</f>
        <v>19</v>
      </c>
      <c r="AE255" s="17">
        <f>IF(P255&gt;0,P255/100,"")</f>
        <v>15</v>
      </c>
      <c r="AF255" s="17">
        <f>IF(Q255&gt;0,Q255/100,"")</f>
        <v>19</v>
      </c>
      <c r="AG255" s="17">
        <f>IF(R255&gt;0,R255/100,"")</f>
        <v>15</v>
      </c>
      <c r="AH255" s="17">
        <f>IF(S255&gt;0,S255/100,"")</f>
        <v>19</v>
      </c>
      <c r="AI255" s="17">
        <f>IF(T255&gt;0,T255/100,"")</f>
        <v>15</v>
      </c>
      <c r="AJ255" s="17">
        <f>IF(U255&gt;0,U255/100,"")</f>
        <v>19</v>
      </c>
      <c r="AK255" s="17" t="str">
        <f>IF(H255&gt;0,CONCATENATE(IF(W255&lt;=12,W255,W255-12),IF(OR(W255&lt;12,W255=24),"am","pm"),"-",IF(X255&lt;=12,X255,X255-12),IF(OR(X255&lt;12,X255=24),"am","pm")),"")</f>
        <v>3pm-7pm</v>
      </c>
      <c r="AL255" s="17" t="str">
        <f>IF(J255&gt;0,CONCATENATE(IF(Y255&lt;=12,Y255,Y255-12),IF(OR(Y255&lt;12,Y255=24),"am","pm"),"-",IF(Z255&lt;=12,Z255,Z255-12),IF(OR(Z255&lt;12,Z255=24),"am","pm")),"")</f>
        <v>3pm-7pm</v>
      </c>
      <c r="AM255" s="17" t="str">
        <f>IF(L255&gt;0,CONCATENATE(IF(AA255&lt;=12,AA255,AA255-12),IF(OR(AA255&lt;12,AA255=24),"am","pm"),"-",IF(AB255&lt;=12,AB255,AB255-12),IF(OR(AB255&lt;12,AB255=24),"am","pm")),"")</f>
        <v>3pm-7pm</v>
      </c>
      <c r="AN255" s="17" t="str">
        <f>IF(N255&gt;0,CONCATENATE(IF(AC255&lt;=12,AC255,AC255-12),IF(OR(AC255&lt;12,AC255=24),"am","pm"),"-",IF(AD255&lt;=12,AD255,AD255-12),IF(OR(AD255&lt;12,AD255=24),"am","pm")),"")</f>
        <v>3pm-7pm</v>
      </c>
      <c r="AO255" s="17" t="str">
        <f>IF(P255&gt;0,CONCATENATE(IF(AE255&lt;=12,AE255,AE255-12),IF(OR(AE255&lt;12,AE255=24),"am","pm"),"-",IF(AF255&lt;=12,AF255,AF255-12),IF(OR(AF255&lt;12,AF255=24),"am","pm")),"")</f>
        <v>3pm-7pm</v>
      </c>
      <c r="AP255" s="17" t="str">
        <f>IF(R255&gt;0,CONCATENATE(IF(AG255&lt;=12,AG255,AG255-12),IF(OR(AG255&lt;12,AG255=24),"am","pm"),"-",IF(AH255&lt;=12,AH255,AH255-12),IF(OR(AH255&lt;12,AH255=24),"am","pm")),"")</f>
        <v>3pm-7pm</v>
      </c>
      <c r="AQ255" s="17" t="str">
        <f>IF(T255&gt;0,CONCATENATE(IF(AI255&lt;=12,AI255,AI255-12),IF(OR(AI255&lt;12,AI255=24),"am","pm"),"-",IF(AJ255&lt;=12,AJ255,AJ255-12),IF(OR(AJ255&lt;12,AJ255=24),"am","pm")),"")</f>
        <v>3pm-7pm</v>
      </c>
      <c r="AR255" s="17" t="s">
        <v>1023</v>
      </c>
      <c r="AV255" s="4" t="s">
        <v>29</v>
      </c>
      <c r="AW255" s="4" t="s">
        <v>30</v>
      </c>
      <c r="AX255" s="16" t="str">
        <f>CONCATENATE("{
    'name': """,B255,""",
    'area': ","""",C255,""",",
"'hours': {
      'sunday-start':","""",H255,"""",", 'sunday-end':","""",I255,"""",", 'monday-start':","""",J255,"""",", 'monday-end':","""",K255,"""",", 'tuesday-start':","""",L255,"""",", 'tuesday-end':","""",M255,""", 'wednesday-start':","""",N255,""", 'wednesday-end':","""",O255,""", 'thursday-start':","""",P255,""", 'thursday-end':","""",Q255,""", 'friday-start':","""",R255,""", 'friday-end':","""",S255,""", 'saturday-start':","""",T255,""", 'saturday-end':","""",U255,"""","},","  'description': ","""",V255,"""",", 'link':","""",AR255,"""",", 'pricing':","""",E255,"""",",   'phone-number': ","""",F255,"""",", 'address': ","""",G255,"""",", 'other-amenities': [","'",AS255,"','",AT255,"','",AU255,"'","]",", 'has-drink':",AV255,", 'has-food':",AW255,"},")</f>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55" s="17" t="str">
        <f>IF(AS255&gt;0,"&lt;img src=@img/outdoor.png@&gt;","")</f>
        <v/>
      </c>
      <c r="AZ255" s="17" t="str">
        <f>IF(AT255&gt;0,"&lt;img src=@img/pets.png@&gt;","")</f>
        <v/>
      </c>
      <c r="BA255" s="17" t="str">
        <f>IF(AU255="hard","&lt;img src=@img/hard.png@&gt;",IF(AU255="medium","&lt;img src=@img/medium.png@&gt;",IF(AU255="easy","&lt;img src=@img/easy.png@&gt;","")))</f>
        <v/>
      </c>
      <c r="BB255" s="17" t="str">
        <f>IF(AV255="true","&lt;img src=@img/drinkicon.png@&gt;","")</f>
        <v>&lt;img src=@img/drinkicon.png@&gt;</v>
      </c>
      <c r="BC255" s="17" t="str">
        <f>IF(AW255="true","&lt;img src=@img/foodicon.png@&gt;","")</f>
        <v/>
      </c>
      <c r="BD255" s="17" t="str">
        <f>CONCATENATE(AY255,AZ255,BA255,BB255,BC255,BK255)</f>
        <v>&lt;img src=@img/drinkicon.png@&gt;</v>
      </c>
      <c r="BE255" s="17" t="str">
        <f>CONCATENATE(IF(AS255&gt;0,"outdoor ",""),IF(AT255&gt;0,"pet ",""),IF(AV255="true","drink ",""),IF(AW255="true","food ",""),AU255," ",E255," ",C255,IF(BJ255=TRUE," kid",""))</f>
        <v>drink  low lowery</v>
      </c>
      <c r="BF255" s="17" t="str">
        <f>IF(C255="highlands","Highlands",IF(C255="Washington","Washington Park",IF(C255="Downtown","Downtown",IF(C255="city","City Park",IF(C255="Uptown","Uptown",IF(C255="capital","Capital Hill",IF(C255="Ballpark","Ballpark",IF(C255="LoDo","LoDo",IF(C255="ranch","Highlands Ranch",IF(C255="five","Five Points",IF(C255="stapleton","Stapleton",IF(C255="Cherry","Cherry Creek",IF(C255="dtc","DTC",IF(C255="Baker","Baker",IF(C255="Lakewood","Lakewood",IF(C255="Westminster","Westminster",IF(C255="lowery","Lowery",IF(C255="meadows","Park Meadows",IF(C255="larimer","Larimer Square",IF(C255="RiNo","RiNo",IF(C255="aurora","Aurora","")))))))))))))))))))))</f>
        <v>Lowery</v>
      </c>
      <c r="BG255" s="17">
        <v>39.739950999999998</v>
      </c>
      <c r="BH255" s="17">
        <v>-104.928431</v>
      </c>
      <c r="BI255" s="17" t="str">
        <f>CONCATENATE("[",BG255,",",BH255,"],")</f>
        <v>[39.739951,-104.928431],</v>
      </c>
      <c r="BK255" s="17" t="str">
        <f>IF(BJ255&gt;0,"&lt;img src=@img/kidicon.png@&gt;","")</f>
        <v/>
      </c>
      <c r="BL255" s="17"/>
    </row>
    <row r="256" spans="2:64" ht="18.75" customHeight="1">
      <c r="B256" t="s">
        <v>959</v>
      </c>
      <c r="C256" t="s">
        <v>860</v>
      </c>
      <c r="E256" s="17" t="s">
        <v>1106</v>
      </c>
      <c r="G256" s="16" t="s">
        <v>960</v>
      </c>
      <c r="H256">
        <v>1500</v>
      </c>
      <c r="I256">
        <v>1800</v>
      </c>
      <c r="J256">
        <v>1500</v>
      </c>
      <c r="K256">
        <v>1800</v>
      </c>
      <c r="L256" s="17">
        <v>1500</v>
      </c>
      <c r="M256" s="17">
        <v>1800</v>
      </c>
      <c r="N256" s="17">
        <v>1500</v>
      </c>
      <c r="O256" s="17">
        <v>1800</v>
      </c>
      <c r="P256" s="17">
        <v>1500</v>
      </c>
      <c r="Q256" s="17">
        <v>1800</v>
      </c>
      <c r="R256">
        <v>1500</v>
      </c>
      <c r="S256">
        <v>1800</v>
      </c>
      <c r="T256" s="17">
        <v>1500</v>
      </c>
      <c r="U256" s="17">
        <v>1800</v>
      </c>
      <c r="V256" s="8" t="s">
        <v>1065</v>
      </c>
      <c r="W256" s="17">
        <f>IF(H256&gt;0,H256/100,"")</f>
        <v>15</v>
      </c>
      <c r="X256" s="17">
        <f>IF(I256&gt;0,I256/100,"")</f>
        <v>18</v>
      </c>
      <c r="Y256" s="17">
        <f>IF(J256&gt;0,J256/100,"")</f>
        <v>15</v>
      </c>
      <c r="Z256" s="17">
        <f>IF(K256&gt;0,K256/100,"")</f>
        <v>18</v>
      </c>
      <c r="AA256" s="17">
        <f>IF(L256&gt;0,L256/100,"")</f>
        <v>15</v>
      </c>
      <c r="AB256" s="17">
        <f>IF(M256&gt;0,M256/100,"")</f>
        <v>18</v>
      </c>
      <c r="AC256" s="17">
        <f>IF(N256&gt;0,N256/100,"")</f>
        <v>15</v>
      </c>
      <c r="AD256" s="17">
        <f>IF(O256&gt;0,O256/100,"")</f>
        <v>18</v>
      </c>
      <c r="AE256" s="17">
        <f>IF(P256&gt;0,P256/100,"")</f>
        <v>15</v>
      </c>
      <c r="AF256" s="17">
        <f>IF(Q256&gt;0,Q256/100,"")</f>
        <v>18</v>
      </c>
      <c r="AG256" s="17">
        <f>IF(R256&gt;0,R256/100,"")</f>
        <v>15</v>
      </c>
      <c r="AH256" s="17">
        <f>IF(S256&gt;0,S256/100,"")</f>
        <v>18</v>
      </c>
      <c r="AI256" s="17">
        <f>IF(T256&gt;0,T256/100,"")</f>
        <v>15</v>
      </c>
      <c r="AJ256" s="17">
        <f>IF(U256&gt;0,U256/100,"")</f>
        <v>18</v>
      </c>
      <c r="AK256" s="17" t="str">
        <f>IF(H256&gt;0,CONCATENATE(IF(W256&lt;=12,W256,W256-12),IF(OR(W256&lt;12,W256=24),"am","pm"),"-",IF(X256&lt;=12,X256,X256-12),IF(OR(X256&lt;12,X256=24),"am","pm")),"")</f>
        <v>3pm-6pm</v>
      </c>
      <c r="AL256" s="17" t="str">
        <f>IF(J256&gt;0,CONCATENATE(IF(Y256&lt;=12,Y256,Y256-12),IF(OR(Y256&lt;12,Y256=24),"am","pm"),"-",IF(Z256&lt;=12,Z256,Z256-12),IF(OR(Z256&lt;12,Z256=24),"am","pm")),"")</f>
        <v>3pm-6pm</v>
      </c>
      <c r="AM256" s="17" t="str">
        <f>IF(L256&gt;0,CONCATENATE(IF(AA256&lt;=12,AA256,AA256-12),IF(OR(AA256&lt;12,AA256=24),"am","pm"),"-",IF(AB256&lt;=12,AB256,AB256-12),IF(OR(AB256&lt;12,AB256=24),"am","pm")),"")</f>
        <v>3pm-6pm</v>
      </c>
      <c r="AN256" s="17" t="str">
        <f>IF(N256&gt;0,CONCATENATE(IF(AC256&lt;=12,AC256,AC256-12),IF(OR(AC256&lt;12,AC256=24),"am","pm"),"-",IF(AD256&lt;=12,AD256,AD256-12),IF(OR(AD256&lt;12,AD256=24),"am","pm")),"")</f>
        <v>3pm-6pm</v>
      </c>
      <c r="AO256" s="17" t="str">
        <f>IF(P256&gt;0,CONCATENATE(IF(AE256&lt;=12,AE256,AE256-12),IF(OR(AE256&lt;12,AE256=24),"am","pm"),"-",IF(AF256&lt;=12,AF256,AF256-12),IF(OR(AF256&lt;12,AF256=24),"am","pm")),"")</f>
        <v>3pm-6pm</v>
      </c>
      <c r="AP256" s="17" t="str">
        <f>IF(R256&gt;0,CONCATENATE(IF(AG256&lt;=12,AG256,AG256-12),IF(OR(AG256&lt;12,AG256=24),"am","pm"),"-",IF(AH256&lt;=12,AH256,AH256-12),IF(OR(AH256&lt;12,AH256=24),"am","pm")),"")</f>
        <v>3pm-6pm</v>
      </c>
      <c r="AQ256" s="17" t="str">
        <f>IF(T256&gt;0,CONCATENATE(IF(AI256&lt;=12,AI256,AI256-12),IF(OR(AI256&lt;12,AI256=24),"am","pm"),"-",IF(AJ256&lt;=12,AJ256,AJ256-12),IF(OR(AJ256&lt;12,AJ256=24),"am","pm")),"")</f>
        <v>3pm-6pm</v>
      </c>
      <c r="AR256" t="s">
        <v>1064</v>
      </c>
      <c r="AV256" s="4" t="s">
        <v>29</v>
      </c>
      <c r="AW256" s="4" t="s">
        <v>29</v>
      </c>
      <c r="AX256" s="16" t="str">
        <f>CONCATENATE("{
    'name': """,B256,""",
    'area': ","""",C256,""",",
"'hours': {
      'sunday-start':","""",H256,"""",", 'sunday-end':","""",I256,"""",", 'monday-start':","""",J256,"""",", 'monday-end':","""",K256,"""",", 'tuesday-start':","""",L256,"""",", 'tuesday-end':","""",M256,""", 'wednesday-start':","""",N256,""", 'wednesday-end':","""",O256,""", 'thursday-start':","""",P256,""", 'thursday-end':","""",Q256,""", 'friday-start':","""",R256,""", 'friday-end':","""",S256,""", 'saturday-start':","""",T256,""", 'saturday-end':","""",U256,"""","},","  'description': ","""",V256,"""",", 'link':","""",AR256,"""",", 'pricing':","""",E256,"""",",   'phone-number': ","""",F256,"""",", 'address': ","""",G256,"""",", 'other-amenities': [","'",AS256,"','",AT256,"','",AU256,"'","]",", 'has-drink':",AV256,", 'has-food':",AW256,"},")</f>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56" s="17" t="str">
        <f>IF(AS256&gt;0,"&lt;img src=@img/outdoor.png@&gt;","")</f>
        <v/>
      </c>
      <c r="AZ256" s="17" t="str">
        <f>IF(AT256&gt;0,"&lt;img src=@img/pets.png@&gt;","")</f>
        <v/>
      </c>
      <c r="BA256" s="17" t="str">
        <f>IF(AU256="hard","&lt;img src=@img/hard.png@&gt;",IF(AU256="medium","&lt;img src=@img/medium.png@&gt;",IF(AU256="easy","&lt;img src=@img/easy.png@&gt;","")))</f>
        <v/>
      </c>
      <c r="BB256" s="17" t="str">
        <f>IF(AV256="true","&lt;img src=@img/drinkicon.png@&gt;","")</f>
        <v>&lt;img src=@img/drinkicon.png@&gt;</v>
      </c>
      <c r="BC256" s="17" t="str">
        <f>IF(AW256="true","&lt;img src=@img/foodicon.png@&gt;","")</f>
        <v>&lt;img src=@img/foodicon.png@&gt;</v>
      </c>
      <c r="BD256" s="17" t="str">
        <f>CONCATENATE(AY256,AZ256,BA256,BB256,BC256,BK256)</f>
        <v>&lt;img src=@img/drinkicon.png@&gt;&lt;img src=@img/foodicon.png@&gt;</v>
      </c>
      <c r="BE256" s="17" t="str">
        <f>CONCATENATE(IF(AS256&gt;0,"outdoor ",""),IF(AT256&gt;0,"pet ",""),IF(AV256="true","drink ",""),IF(AW256="true","food ",""),AU256," ",E256," ",C256,IF(BJ256=TRUE," kid",""))</f>
        <v>drink food  high dtc</v>
      </c>
      <c r="BF256" s="17" t="str">
        <f>IF(C256="highlands","Highlands",IF(C256="Washington","Washington Park",IF(C256="Downtown","Downtown",IF(C256="city","City Park",IF(C256="Uptown","Uptown",IF(C256="capital","Capital Hill",IF(C256="Ballpark","Ballpark",IF(C256="LoDo","LoDo",IF(C256="ranch","Highlands Ranch",IF(C256="five","Five Points",IF(C256="stapleton","Stapleton",IF(C256="Cherry","Cherry Creek",IF(C256="dtc","DTC",IF(C256="Baker","Baker",IF(C256="Lakewood","Lakewood",IF(C256="Westminster","Westminster",IF(C256="lowery","Lowery",IF(C256="meadows","Park Meadows",IF(C256="larimer","Larimer Square",IF(C256="RiNo","RiNo",IF(C256="aurora","Aurora","")))))))))))))))))))))</f>
        <v>DTC</v>
      </c>
      <c r="BG256" s="17">
        <v>39.618811000000001</v>
      </c>
      <c r="BH256" s="17">
        <v>-104.90113700000001</v>
      </c>
      <c r="BI256" s="17" t="str">
        <f>CONCATENATE("[",BG256,",",BH256,"],")</f>
        <v>[39.618811,-104.901137],</v>
      </c>
      <c r="BK256" s="17" t="str">
        <f>IF(BJ256&gt;0,"&lt;img src=@img/kidicon.png@&gt;","")</f>
        <v/>
      </c>
      <c r="BL256" s="17"/>
    </row>
    <row r="257" spans="2:64" ht="18.75" customHeight="1">
      <c r="B257" t="s">
        <v>158</v>
      </c>
      <c r="C257" t="s">
        <v>310</v>
      </c>
      <c r="E257" s="17" t="s">
        <v>1106</v>
      </c>
      <c r="G257" s="17" t="s">
        <v>566</v>
      </c>
      <c r="H257" t="s">
        <v>449</v>
      </c>
      <c r="I257" t="s">
        <v>448</v>
      </c>
      <c r="J257" t="s">
        <v>449</v>
      </c>
      <c r="K257" t="s">
        <v>448</v>
      </c>
      <c r="L257" t="s">
        <v>449</v>
      </c>
      <c r="M257" t="s">
        <v>448</v>
      </c>
      <c r="N257" s="17" t="s">
        <v>449</v>
      </c>
      <c r="O257" s="17" t="s">
        <v>448</v>
      </c>
      <c r="P257" s="17" t="s">
        <v>449</v>
      </c>
      <c r="Q257" s="17" t="s">
        <v>448</v>
      </c>
      <c r="R257" s="17" t="s">
        <v>449</v>
      </c>
      <c r="S257" s="17" t="s">
        <v>448</v>
      </c>
      <c r="T257" s="17"/>
      <c r="U257" s="17"/>
      <c r="V257" s="17" t="s">
        <v>373</v>
      </c>
      <c r="W257" s="17">
        <f>IF(H257&gt;0,H257/100,"")</f>
        <v>17</v>
      </c>
      <c r="X257" s="17">
        <f>IF(I257&gt;0,I257/100,"")</f>
        <v>19</v>
      </c>
      <c r="Y257" s="17">
        <f>IF(J257&gt;0,J257/100,"")</f>
        <v>17</v>
      </c>
      <c r="Z257" s="17">
        <f>IF(K257&gt;0,K257/100,"")</f>
        <v>19</v>
      </c>
      <c r="AA257" s="17">
        <f>IF(L257&gt;0,L257/100,"")</f>
        <v>17</v>
      </c>
      <c r="AB257" s="17">
        <f>IF(M257&gt;0,M257/100,"")</f>
        <v>19</v>
      </c>
      <c r="AC257" s="17">
        <f>IF(N257&gt;0,N257/100,"")</f>
        <v>17</v>
      </c>
      <c r="AD257" s="17">
        <f>IF(O257&gt;0,O257/100,"")</f>
        <v>19</v>
      </c>
      <c r="AE257" s="17">
        <f>IF(P257&gt;0,P257/100,"")</f>
        <v>17</v>
      </c>
      <c r="AF257" s="17">
        <f>IF(Q257&gt;0,Q257/100,"")</f>
        <v>19</v>
      </c>
      <c r="AG257" s="17">
        <f>IF(R257&gt;0,R257/100,"")</f>
        <v>17</v>
      </c>
      <c r="AH257" s="17">
        <f>IF(S257&gt;0,S257/100,"")</f>
        <v>19</v>
      </c>
      <c r="AI257" s="17" t="str">
        <f>IF(T257&gt;0,T257/100,"")</f>
        <v/>
      </c>
      <c r="AJ257" s="17" t="str">
        <f>IF(U257&gt;0,U257/100,"")</f>
        <v/>
      </c>
      <c r="AK257" s="17" t="str">
        <f>IF(H257&gt;0,CONCATENATE(IF(W257&lt;=12,W257,W257-12),IF(OR(W257&lt;12,W257=24),"am","pm"),"-",IF(X257&lt;=12,X257,X257-12),IF(OR(X257&lt;12,X257=24),"am","pm")),"")</f>
        <v>5pm-7pm</v>
      </c>
      <c r="AL257" s="17" t="str">
        <f>IF(J257&gt;0,CONCATENATE(IF(Y257&lt;=12,Y257,Y257-12),IF(OR(Y257&lt;12,Y257=24),"am","pm"),"-",IF(Z257&lt;=12,Z257,Z257-12),IF(OR(Z257&lt;12,Z257=24),"am","pm")),"")</f>
        <v>5pm-7pm</v>
      </c>
      <c r="AM257" s="17" t="str">
        <f>IF(L257&gt;0,CONCATENATE(IF(AA257&lt;=12,AA257,AA257-12),IF(OR(AA257&lt;12,AA257=24),"am","pm"),"-",IF(AB257&lt;=12,AB257,AB257-12),IF(OR(AB257&lt;12,AB257=24),"am","pm")),"")</f>
        <v>5pm-7pm</v>
      </c>
      <c r="AN257" s="17" t="str">
        <f>IF(N257&gt;0,CONCATENATE(IF(AC257&lt;=12,AC257,AC257-12),IF(OR(AC257&lt;12,AC257=24),"am","pm"),"-",IF(AD257&lt;=12,AD257,AD257-12),IF(OR(AD257&lt;12,AD257=24),"am","pm")),"")</f>
        <v>5pm-7pm</v>
      </c>
      <c r="AO257" s="17" t="str">
        <f>IF(P257&gt;0,CONCATENATE(IF(AE257&lt;=12,AE257,AE257-12),IF(OR(AE257&lt;12,AE257=24),"am","pm"),"-",IF(AF257&lt;=12,AF257,AF257-12),IF(OR(AF257&lt;12,AF257=24),"am","pm")),"")</f>
        <v>5pm-7pm</v>
      </c>
      <c r="AP257" s="17" t="str">
        <f>IF(R257&gt;0,CONCATENATE(IF(AG257&lt;=12,AG257,AG257-12),IF(OR(AG257&lt;12,AG257=24),"am","pm"),"-",IF(AH257&lt;=12,AH257,AH257-12),IF(OR(AH257&lt;12,AH257=24),"am","pm")),"")</f>
        <v>5pm-7pm</v>
      </c>
      <c r="AQ257" s="17" t="str">
        <f>IF(T257&gt;0,CONCATENATE(IF(AI257&lt;=12,AI257,AI257-12),IF(OR(AI257&lt;12,AI257=24),"am","pm"),"-",IF(AJ257&lt;=12,AJ257,AJ257-12),IF(OR(AJ257&lt;12,AJ257=24),"am","pm")),"")</f>
        <v/>
      </c>
      <c r="AR257" s="18" t="s">
        <v>753</v>
      </c>
      <c r="AT257" t="s">
        <v>443</v>
      </c>
      <c r="AV257" s="17" t="s">
        <v>29</v>
      </c>
      <c r="AW257" s="17" t="s">
        <v>30</v>
      </c>
      <c r="AX257" s="16" t="str">
        <f>CONCATENATE("{
    'name': """,B257,""",
    'area': ","""",C257,""",",
"'hours': {
      'sunday-start':","""",H257,"""",", 'sunday-end':","""",I257,"""",", 'monday-start':","""",J257,"""",", 'monday-end':","""",K257,"""",", 'tuesday-start':","""",L257,"""",", 'tuesday-end':","""",M257,""", 'wednesday-start':","""",N257,""", 'wednesday-end':","""",O257,""", 'thursday-start':","""",P257,""", 'thursday-end':","""",Q257,""", 'friday-start':","""",R257,""", 'friday-end':","""",S257,""", 'saturday-start':","""",T257,""", 'saturday-end':","""",U257,"""","},","  'description': ","""",V257,"""",", 'link':","""",AR257,"""",", 'pricing':","""",E257,"""",",   'phone-number': ","""",F257,"""",", 'address': ","""",G257,"""",", 'other-amenities': [","'",AS257,"','",AT257,"','",AU257,"'","]",", 'has-drink':",AV257,", 'has-food':",AW257,"},")</f>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57" s="17" t="str">
        <f>IF(AS257&gt;0,"&lt;img src=@img/outdoor.png@&gt;","")</f>
        <v/>
      </c>
      <c r="AZ257" s="17" t="str">
        <f>IF(AT257&gt;0,"&lt;img src=@img/pets.png@&gt;","")</f>
        <v>&lt;img src=@img/pets.png@&gt;</v>
      </c>
      <c r="BA257" s="17" t="str">
        <f>IF(AU257="hard","&lt;img src=@img/hard.png@&gt;",IF(AU257="medium","&lt;img src=@img/medium.png@&gt;",IF(AU257="easy","&lt;img src=@img/easy.png@&gt;","")))</f>
        <v/>
      </c>
      <c r="BB257" s="17" t="str">
        <f>IF(AV257="true","&lt;img src=@img/drinkicon.png@&gt;","")</f>
        <v>&lt;img src=@img/drinkicon.png@&gt;</v>
      </c>
      <c r="BC257" s="17" t="str">
        <f>IF(AW257="true","&lt;img src=@img/foodicon.png@&gt;","")</f>
        <v/>
      </c>
      <c r="BD257" s="17" t="str">
        <f>CONCATENATE(AY257,AZ257,BA257,BB257,BC257,BK257)</f>
        <v>&lt;img src=@img/pets.png@&gt;&lt;img src=@img/drinkicon.png@&gt;</v>
      </c>
      <c r="BE257" s="17" t="str">
        <f>CONCATENATE(IF(AS257&gt;0,"outdoor ",""),IF(AT257&gt;0,"pet ",""),IF(AV257="true","drink ",""),IF(AW257="true","food ",""),AU257," ",E257," ",C257,IF(BJ257=TRUE," kid",""))</f>
        <v>pet drink  high LoDo</v>
      </c>
      <c r="BF257" s="17" t="str">
        <f>IF(C257="highlands","Highlands",IF(C257="Washington","Washington Park",IF(C257="Downtown","Downtown",IF(C257="city","City Park",IF(C257="Uptown","Uptown",IF(C257="capital","Capital Hill",IF(C257="Ballpark","Ballpark",IF(C257="LoDo","LoDo",IF(C257="ranch","Highlands Ranch",IF(C257="five","Five Points",IF(C257="stapleton","Stapleton",IF(C257="Cherry","Cherry Creek",IF(C257="dtc","DTC",IF(C257="Baker","Baker",IF(C257="Lakewood","Lakewood",IF(C257="Westminster","Westminster",IF(C257="lowery","Lowery",IF(C257="meadows","Park Meadows",IF(C257="larimer","Larimer Square",IF(C257="RiNo","RiNo",IF(C257="aurora","Aurora","")))))))))))))))))))))</f>
        <v>LoDo</v>
      </c>
      <c r="BG257" s="17">
        <v>39.748874000000001</v>
      </c>
      <c r="BH257" s="17">
        <v>-104.995526</v>
      </c>
      <c r="BI257" s="17" t="str">
        <f>CONCATENATE("[",BG257,",",BH257,"],")</f>
        <v>[39.748874,-104.995526],</v>
      </c>
      <c r="BK257" s="17" t="str">
        <f>IF(BJ257&gt;0,"&lt;img src=@img/kidicon.png@&gt;","")</f>
        <v/>
      </c>
      <c r="BL257" s="7"/>
    </row>
    <row r="258" spans="2:64" ht="18.75" customHeight="1">
      <c r="B258" t="s">
        <v>985</v>
      </c>
      <c r="C258" t="s">
        <v>385</v>
      </c>
      <c r="E258" s="17" t="s">
        <v>1105</v>
      </c>
      <c r="G258" s="16" t="s">
        <v>986</v>
      </c>
      <c r="H258">
        <v>1500</v>
      </c>
      <c r="I258">
        <v>1900</v>
      </c>
      <c r="J258">
        <v>1500</v>
      </c>
      <c r="K258">
        <v>1900</v>
      </c>
      <c r="L258">
        <v>1500</v>
      </c>
      <c r="M258">
        <v>1900</v>
      </c>
      <c r="N258">
        <v>1500</v>
      </c>
      <c r="O258">
        <v>1900</v>
      </c>
      <c r="P258">
        <v>1500</v>
      </c>
      <c r="Q258">
        <v>1900</v>
      </c>
      <c r="R258">
        <v>1500</v>
      </c>
      <c r="S258">
        <v>1900</v>
      </c>
      <c r="T258">
        <v>1500</v>
      </c>
      <c r="U258">
        <v>1900</v>
      </c>
      <c r="V258" s="8" t="s">
        <v>1084</v>
      </c>
      <c r="W258" s="17">
        <f>IF(H258&gt;0,H258/100,"")</f>
        <v>15</v>
      </c>
      <c r="X258" s="17">
        <f>IF(I258&gt;0,I258/100,"")</f>
        <v>19</v>
      </c>
      <c r="Y258" s="17">
        <f>IF(J258&gt;0,J258/100,"")</f>
        <v>15</v>
      </c>
      <c r="Z258" s="17">
        <f>IF(K258&gt;0,K258/100,"")</f>
        <v>19</v>
      </c>
      <c r="AA258" s="17">
        <f>IF(L258&gt;0,L258/100,"")</f>
        <v>15</v>
      </c>
      <c r="AB258" s="17">
        <f>IF(M258&gt;0,M258/100,"")</f>
        <v>19</v>
      </c>
      <c r="AC258" s="17">
        <f>IF(N258&gt;0,N258/100,"")</f>
        <v>15</v>
      </c>
      <c r="AD258" s="17">
        <f>IF(O258&gt;0,O258/100,"")</f>
        <v>19</v>
      </c>
      <c r="AE258" s="17">
        <f>IF(P258&gt;0,P258/100,"")</f>
        <v>15</v>
      </c>
      <c r="AF258" s="17">
        <f>IF(Q258&gt;0,Q258/100,"")</f>
        <v>19</v>
      </c>
      <c r="AG258" s="17">
        <f>IF(R258&gt;0,R258/100,"")</f>
        <v>15</v>
      </c>
      <c r="AH258" s="17">
        <f>IF(S258&gt;0,S258/100,"")</f>
        <v>19</v>
      </c>
      <c r="AI258" s="17">
        <f>IF(T258&gt;0,T258/100,"")</f>
        <v>15</v>
      </c>
      <c r="AJ258" s="17">
        <f>IF(U258&gt;0,U258/100,"")</f>
        <v>19</v>
      </c>
      <c r="AK258" s="17" t="str">
        <f>IF(H258&gt;0,CONCATENATE(IF(W258&lt;=12,W258,W258-12),IF(OR(W258&lt;12,W258=24),"am","pm"),"-",IF(X258&lt;=12,X258,X258-12),IF(OR(X258&lt;12,X258=24),"am","pm")),"")</f>
        <v>3pm-7pm</v>
      </c>
      <c r="AL258" s="17" t="str">
        <f>IF(J258&gt;0,CONCATENATE(IF(Y258&lt;=12,Y258,Y258-12),IF(OR(Y258&lt;12,Y258=24),"am","pm"),"-",IF(Z258&lt;=12,Z258,Z258-12),IF(OR(Z258&lt;12,Z258=24),"am","pm")),"")</f>
        <v>3pm-7pm</v>
      </c>
      <c r="AM258" s="17" t="str">
        <f>IF(L258&gt;0,CONCATENATE(IF(AA258&lt;=12,AA258,AA258-12),IF(OR(AA258&lt;12,AA258=24),"am","pm"),"-",IF(AB258&lt;=12,AB258,AB258-12),IF(OR(AB258&lt;12,AB258=24),"am","pm")),"")</f>
        <v>3pm-7pm</v>
      </c>
      <c r="AN258" s="17" t="str">
        <f>IF(N258&gt;0,CONCATENATE(IF(AC258&lt;=12,AC258,AC258-12),IF(OR(AC258&lt;12,AC258=24),"am","pm"),"-",IF(AD258&lt;=12,AD258,AD258-12),IF(OR(AD258&lt;12,AD258=24),"am","pm")),"")</f>
        <v>3pm-7pm</v>
      </c>
      <c r="AO258" s="17" t="str">
        <f>IF(P258&gt;0,CONCATENATE(IF(AE258&lt;=12,AE258,AE258-12),IF(OR(AE258&lt;12,AE258=24),"am","pm"),"-",IF(AF258&lt;=12,AF258,AF258-12),IF(OR(AF258&lt;12,AF258=24),"am","pm")),"")</f>
        <v>3pm-7pm</v>
      </c>
      <c r="AP258" s="17" t="str">
        <f>IF(R258&gt;0,CONCATENATE(IF(AG258&lt;=12,AG258,AG258-12),IF(OR(AG258&lt;12,AG258=24),"am","pm"),"-",IF(AH258&lt;=12,AH258,AH258-12),IF(OR(AH258&lt;12,AH258=24),"am","pm")),"")</f>
        <v>3pm-7pm</v>
      </c>
      <c r="AQ258" s="17" t="str">
        <f>IF(T258&gt;0,CONCATENATE(IF(AI258&lt;=12,AI258,AI258-12),IF(OR(AI258&lt;12,AI258=24),"am","pm"),"-",IF(AJ258&lt;=12,AJ258,AJ258-12),IF(OR(AJ258&lt;12,AJ258=24),"am","pm")),"")</f>
        <v>3pm-7pm</v>
      </c>
      <c r="AR258" s="1" t="s">
        <v>1083</v>
      </c>
      <c r="AV258" s="4" t="s">
        <v>29</v>
      </c>
      <c r="AW258" s="4" t="s">
        <v>30</v>
      </c>
      <c r="AX258" s="16" t="str">
        <f>CONCATENATE("{
    'name': """,B258,""",
    'area': ","""",C258,""",",
"'hours': {
      'sunday-start':","""",H258,"""",", 'sunday-end':","""",I258,"""",", 'monday-start':","""",J258,"""",", 'monday-end':","""",K258,"""",", 'tuesday-start':","""",L258,"""",", 'tuesday-end':","""",M258,""", 'wednesday-start':","""",N258,""", 'wednesday-end':","""",O258,""", 'thursday-start':","""",P258,""", 'thursday-end':","""",Q258,""", 'friday-start':","""",R258,""", 'friday-end':","""",S258,""", 'saturday-start':","""",T258,""", 'saturday-end':","""",U258,"""","},","  'description': ","""",V258,"""",", 'link':","""",AR258,"""",", 'pricing':","""",E258,"""",",   'phone-number': ","""",F258,"""",", 'address': ","""",G258,"""",", 'other-amenities': [","'",AS258,"','",AT258,"','",AU258,"'","]",", 'has-drink':",AV258,", 'has-food':",AW258,"},")</f>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8" s="17" t="str">
        <f>IF(AS258&gt;0,"&lt;img src=@img/outdoor.png@&gt;","")</f>
        <v/>
      </c>
      <c r="AZ258" s="17" t="str">
        <f>IF(AT258&gt;0,"&lt;img src=@img/pets.png@&gt;","")</f>
        <v/>
      </c>
      <c r="BA258" s="17" t="str">
        <f>IF(AU258="hard","&lt;img src=@img/hard.png@&gt;",IF(AU258="medium","&lt;img src=@img/medium.png@&gt;",IF(AU258="easy","&lt;img src=@img/easy.png@&gt;","")))</f>
        <v/>
      </c>
      <c r="BB258" s="17" t="str">
        <f>IF(AV258="true","&lt;img src=@img/drinkicon.png@&gt;","")</f>
        <v>&lt;img src=@img/drinkicon.png@&gt;</v>
      </c>
      <c r="BC258" s="17" t="str">
        <f>IF(AW258="true","&lt;img src=@img/foodicon.png@&gt;","")</f>
        <v/>
      </c>
      <c r="BD258" s="17" t="str">
        <f>CONCATENATE(AY258,AZ258,BA258,BB258,BC258,BK258)</f>
        <v>&lt;img src=@img/drinkicon.png@&gt;</v>
      </c>
      <c r="BE258" s="17" t="str">
        <f>CONCATENATE(IF(AS258&gt;0,"outdoor ",""),IF(AT258&gt;0,"pet ",""),IF(AV258="true","drink ",""),IF(AW258="true","food ",""),AU258," ",E258," ",C258,IF(BJ258=TRUE," kid",""))</f>
        <v>drink  med Westminster</v>
      </c>
      <c r="BF258" s="17" t="str">
        <f>IF(C258="highlands","Highlands",IF(C258="Washington","Washington Park",IF(C258="Downtown","Downtown",IF(C258="city","City Park",IF(C258="Uptown","Uptown",IF(C258="capital","Capital Hill",IF(C258="Ballpark","Ballpark",IF(C258="LoDo","LoDo",IF(C258="ranch","Highlands Ranch",IF(C258="five","Five Points",IF(C258="stapleton","Stapleton",IF(C258="Cherry","Cherry Creek",IF(C258="dtc","DTC",IF(C258="Baker","Baker",IF(C258="Lakewood","Lakewood",IF(C258="Westminster","Westminster",IF(C258="lowery","Lowery",IF(C258="meadows","Park Meadows",IF(C258="larimer","Larimer Square",IF(C258="RiNo","RiNo",IF(C258="aurora","Aurora","")))))))))))))))))))))</f>
        <v>Westminster</v>
      </c>
      <c r="BG258" s="17">
        <v>39.841503000000003</v>
      </c>
      <c r="BH258" s="17">
        <v>-105.05287199999999</v>
      </c>
      <c r="BI258" s="17" t="str">
        <f>CONCATENATE("[",BG258,",",BH258,"],")</f>
        <v>[39.841503,-105.052872],</v>
      </c>
      <c r="BK258" s="17" t="str">
        <f>IF(BJ258&gt;0,"&lt;img src=@img/kidicon.png@&gt;","")</f>
        <v/>
      </c>
      <c r="BL258" s="17"/>
    </row>
    <row r="259" spans="2:64" ht="18.75" customHeight="1">
      <c r="B259" t="s">
        <v>920</v>
      </c>
      <c r="C259" t="s">
        <v>858</v>
      </c>
      <c r="E259" s="17" t="s">
        <v>1106</v>
      </c>
      <c r="G259" s="16" t="s">
        <v>921</v>
      </c>
      <c r="J259">
        <v>1700</v>
      </c>
      <c r="K259">
        <v>1830</v>
      </c>
      <c r="L259" s="17">
        <v>1700</v>
      </c>
      <c r="M259" s="17">
        <v>1830</v>
      </c>
      <c r="N259" s="17">
        <v>1700</v>
      </c>
      <c r="O259" s="17">
        <v>1830</v>
      </c>
      <c r="P259" s="17">
        <v>1700</v>
      </c>
      <c r="Q259" s="17">
        <v>1830</v>
      </c>
      <c r="R259" s="17">
        <v>1600</v>
      </c>
      <c r="S259" s="17">
        <v>1830</v>
      </c>
      <c r="T259" s="17">
        <v>1600</v>
      </c>
      <c r="U259" s="17">
        <v>1830</v>
      </c>
      <c r="V259" s="12" t="s">
        <v>1090</v>
      </c>
      <c r="W259" s="17" t="str">
        <f>IF(H259&gt;0,H259/100,"")</f>
        <v/>
      </c>
      <c r="X259" s="17" t="str">
        <f>IF(I259&gt;0,I259/100,"")</f>
        <v/>
      </c>
      <c r="Y259" s="17">
        <f>IF(J259&gt;0,J259/100,"")</f>
        <v>17</v>
      </c>
      <c r="Z259" s="17">
        <f>IF(K259&gt;0,K259/100,"")</f>
        <v>18.3</v>
      </c>
      <c r="AA259" s="17">
        <f>IF(L259&gt;0,L259/100,"")</f>
        <v>17</v>
      </c>
      <c r="AB259" s="17">
        <f>IF(M259&gt;0,M259/100,"")</f>
        <v>18.3</v>
      </c>
      <c r="AC259" s="17">
        <f>IF(N259&gt;0,N259/100,"")</f>
        <v>17</v>
      </c>
      <c r="AD259" s="17">
        <f>IF(O259&gt;0,O259/100,"")</f>
        <v>18.3</v>
      </c>
      <c r="AE259" s="17">
        <f>IF(P259&gt;0,P259/100,"")</f>
        <v>17</v>
      </c>
      <c r="AF259" s="17">
        <f>IF(Q259&gt;0,Q259/100,"")</f>
        <v>18.3</v>
      </c>
      <c r="AG259" s="17">
        <f>IF(R259&gt;0,R259/100,"")</f>
        <v>16</v>
      </c>
      <c r="AH259" s="17">
        <f>IF(S259&gt;0,S259/100,"")</f>
        <v>18.3</v>
      </c>
      <c r="AI259" s="17">
        <f>IF(T259&gt;0,T259/100,"")</f>
        <v>16</v>
      </c>
      <c r="AJ259" s="17">
        <f>IF(U259&gt;0,U259/100,"")</f>
        <v>18.3</v>
      </c>
      <c r="AK259" s="17" t="str">
        <f>IF(H259&gt;0,CONCATENATE(IF(W259&lt;=12,W259,W259-12),IF(OR(W259&lt;12,W259=24),"am","pm"),"-",IF(X259&lt;=12,X259,X259-12),IF(OR(X259&lt;12,X259=24),"am","pm")),"")</f>
        <v/>
      </c>
      <c r="AL259" s="17" t="str">
        <f>IF(J259&gt;0,CONCATENATE(IF(Y259&lt;=12,Y259,Y259-12),IF(OR(Y259&lt;12,Y259=24),"am","pm"),"-",IF(Z259&lt;=12,Z259,Z259-12),IF(OR(Z259&lt;12,Z259=24),"am","pm")),"")</f>
        <v>5pm-6.3pm</v>
      </c>
      <c r="AM259" s="17" t="str">
        <f>IF(L259&gt;0,CONCATENATE(IF(AA259&lt;=12,AA259,AA259-12),IF(OR(AA259&lt;12,AA259=24),"am","pm"),"-",IF(AB259&lt;=12,AB259,AB259-12),IF(OR(AB259&lt;12,AB259=24),"am","pm")),"")</f>
        <v>5pm-6.3pm</v>
      </c>
      <c r="AN259" s="17" t="str">
        <f>IF(N259&gt;0,CONCATENATE(IF(AC259&lt;=12,AC259,AC259-12),IF(OR(AC259&lt;12,AC259=24),"am","pm"),"-",IF(AD259&lt;=12,AD259,AD259-12),IF(OR(AD259&lt;12,AD259=24),"am","pm")),"")</f>
        <v>5pm-6.3pm</v>
      </c>
      <c r="AO259" s="17" t="str">
        <f>IF(P259&gt;0,CONCATENATE(IF(AE259&lt;=12,AE259,AE259-12),IF(OR(AE259&lt;12,AE259=24),"am","pm"),"-",IF(AF259&lt;=12,AF259,AF259-12),IF(OR(AF259&lt;12,AF259=24),"am","pm")),"")</f>
        <v>5pm-6.3pm</v>
      </c>
      <c r="AP259" s="17" t="str">
        <f>IF(R259&gt;0,CONCATENATE(IF(AG259&lt;=12,AG259,AG259-12),IF(OR(AG259&lt;12,AG259=24),"am","pm"),"-",IF(AH259&lt;=12,AH259,AH259-12),IF(OR(AH259&lt;12,AH259=24),"am","pm")),"")</f>
        <v>4pm-6.3pm</v>
      </c>
      <c r="AQ259" s="17" t="str">
        <f>IF(T259&gt;0,CONCATENATE(IF(AI259&lt;=12,AI259,AI259-12),IF(OR(AI259&lt;12,AI259=24),"am","pm"),"-",IF(AJ259&lt;=12,AJ259,AJ259-12),IF(OR(AJ259&lt;12,AJ259=24),"am","pm")),"")</f>
        <v>4pm-6.3pm</v>
      </c>
      <c r="AR259" t="s">
        <v>1034</v>
      </c>
      <c r="AV259" s="4" t="s">
        <v>29</v>
      </c>
      <c r="AW259" s="4" t="s">
        <v>29</v>
      </c>
      <c r="AX259" s="16" t="str">
        <f>CONCATENATE("{
    'name': """,B259,""",
    'area': ","""",C259,""",",
"'hours': {
      'sunday-start':","""",H259,"""",", 'sunday-end':","""",I259,"""",", 'monday-start':","""",J259,"""",", 'monday-end':","""",K259,"""",", 'tuesday-start':","""",L259,"""",", 'tuesday-end':","""",M259,""", 'wednesday-start':","""",N259,""", 'wednesday-end':","""",O259,""", 'thursday-start':","""",P259,""", 'thursday-end':","""",Q259,""", 'friday-start':","""",R259,""", 'friday-end':","""",S259,""", 'saturday-start':","""",T259,""", 'saturday-end':","""",U259,"""","},","  'description': ","""",V259,"""",", 'link':","""",AR259,"""",", 'pricing':","""",E259,"""",",   'phone-number': ","""",F259,"""",", 'address': ","""",G259,"""",", 'other-amenities': [","'",AS259,"','",AT259,"','",AU259,"'","]",", 'has-drink':",AV259,", 'has-food':",AW259,"},")</f>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59" s="17" t="str">
        <f>IF(AS259&gt;0,"&lt;img src=@img/outdoor.png@&gt;","")</f>
        <v/>
      </c>
      <c r="AZ259" s="17" t="str">
        <f>IF(AT259&gt;0,"&lt;img src=@img/pets.png@&gt;","")</f>
        <v/>
      </c>
      <c r="BA259" s="17" t="str">
        <f>IF(AU259="hard","&lt;img src=@img/hard.png@&gt;",IF(AU259="medium","&lt;img src=@img/medium.png@&gt;",IF(AU259="easy","&lt;img src=@img/easy.png@&gt;","")))</f>
        <v/>
      </c>
      <c r="BB259" s="17" t="str">
        <f>IF(AV259="true","&lt;img src=@img/drinkicon.png@&gt;","")</f>
        <v>&lt;img src=@img/drinkicon.png@&gt;</v>
      </c>
      <c r="BC259" s="17" t="str">
        <f>IF(AW259="true","&lt;img src=@img/foodicon.png@&gt;","")</f>
        <v>&lt;img src=@img/foodicon.png@&gt;</v>
      </c>
      <c r="BD259" s="17" t="str">
        <f>CONCATENATE(AY259,AZ259,BA259,BB259,BC259,BK259)</f>
        <v>&lt;img src=@img/drinkicon.png@&gt;&lt;img src=@img/foodicon.png@&gt;</v>
      </c>
      <c r="BE259" s="17" t="str">
        <f>CONCATENATE(IF(AS259&gt;0,"outdoor ",""),IF(AT259&gt;0,"pet ",""),IF(AV259="true","drink ",""),IF(AW259="true","food ",""),AU259," ",E259," ",C259,IF(BJ259=TRUE," kid",""))</f>
        <v>drink food  high highlands</v>
      </c>
      <c r="BF259" s="17" t="str">
        <f>IF(C259="highlands","Highlands",IF(C259="Washington","Washington Park",IF(C259="Downtown","Downtown",IF(C259="city","City Park",IF(C259="Uptown","Uptown",IF(C259="capital","Capital Hill",IF(C259="Ballpark","Ballpark",IF(C259="LoDo","LoDo",IF(C259="ranch","Highlands Ranch",IF(C259="five","Five Points",IF(C259="stapleton","Stapleton",IF(C259="Cherry","Cherry Creek",IF(C259="dtc","DTC",IF(C259="Baker","Baker",IF(C259="Lakewood","Lakewood",IF(C259="Westminster","Westminster",IF(C259="lowery","Lowery",IF(C259="meadows","Park Meadows",IF(C259="larimer","Larimer Square",IF(C259="RiNo","RiNo",IF(C259="aurora","Aurora","")))))))))))))))))))))</f>
        <v>Highlands</v>
      </c>
      <c r="BG259" s="17">
        <v>39.772289000000001</v>
      </c>
      <c r="BH259" s="17">
        <v>-105.04432300000001</v>
      </c>
      <c r="BI259" s="17" t="str">
        <f>CONCATENATE("[",BG259,",",BH259,"],")</f>
        <v>[39.772289,-105.044323],</v>
      </c>
      <c r="BK259" s="17" t="str">
        <f>IF(BJ259&gt;0,"&lt;img src=@img/kidicon.png@&gt;","")</f>
        <v/>
      </c>
      <c r="BL259" s="17"/>
    </row>
    <row r="260" spans="2:64" ht="18.75" customHeight="1">
      <c r="B260" t="s">
        <v>159</v>
      </c>
      <c r="C260" s="17" t="s">
        <v>858</v>
      </c>
      <c r="E260" s="17" t="s">
        <v>1105</v>
      </c>
      <c r="G260" s="17" t="s">
        <v>567</v>
      </c>
      <c r="H260" t="s">
        <v>445</v>
      </c>
      <c r="I260" t="s">
        <v>447</v>
      </c>
      <c r="J260" t="s">
        <v>445</v>
      </c>
      <c r="K260" t="s">
        <v>447</v>
      </c>
      <c r="L260" t="s">
        <v>445</v>
      </c>
      <c r="M260" t="s">
        <v>447</v>
      </c>
      <c r="N260" t="s">
        <v>445</v>
      </c>
      <c r="O260" t="s">
        <v>447</v>
      </c>
      <c r="P260" t="s">
        <v>445</v>
      </c>
      <c r="Q260" t="s">
        <v>447</v>
      </c>
      <c r="R260" t="s">
        <v>445</v>
      </c>
      <c r="S260" t="s">
        <v>447</v>
      </c>
      <c r="T260" t="s">
        <v>445</v>
      </c>
      <c r="U260" t="s">
        <v>447</v>
      </c>
      <c r="V260" s="8" t="s">
        <v>1104</v>
      </c>
      <c r="W260" s="17">
        <f>IF(H260&gt;0,H260/100,"")</f>
        <v>15</v>
      </c>
      <c r="X260" s="17">
        <f>IF(I260&gt;0,I260/100,"")</f>
        <v>18</v>
      </c>
      <c r="Y260" s="17">
        <f>IF(J260&gt;0,J260/100,"")</f>
        <v>15</v>
      </c>
      <c r="Z260" s="17">
        <f>IF(K260&gt;0,K260/100,"")</f>
        <v>18</v>
      </c>
      <c r="AA260" s="17">
        <f>IF(L260&gt;0,L260/100,"")</f>
        <v>15</v>
      </c>
      <c r="AB260" s="17">
        <f>IF(M260&gt;0,M260/100,"")</f>
        <v>18</v>
      </c>
      <c r="AC260" s="17">
        <f>IF(N260&gt;0,N260/100,"")</f>
        <v>15</v>
      </c>
      <c r="AD260" s="17">
        <f>IF(O260&gt;0,O260/100,"")</f>
        <v>18</v>
      </c>
      <c r="AE260" s="17">
        <f>IF(P260&gt;0,P260/100,"")</f>
        <v>15</v>
      </c>
      <c r="AF260" s="17">
        <f>IF(Q260&gt;0,Q260/100,"")</f>
        <v>18</v>
      </c>
      <c r="AG260" s="17">
        <f>IF(R260&gt;0,R260/100,"")</f>
        <v>15</v>
      </c>
      <c r="AH260" s="17">
        <f>IF(S260&gt;0,S260/100,"")</f>
        <v>18</v>
      </c>
      <c r="AI260" s="17">
        <f>IF(T260&gt;0,T260/100,"")</f>
        <v>15</v>
      </c>
      <c r="AJ260" s="17">
        <f>IF(U260&gt;0,U260/100,"")</f>
        <v>18</v>
      </c>
      <c r="AK260" s="17" t="str">
        <f>IF(H260&gt;0,CONCATENATE(IF(W260&lt;=12,W260,W260-12),IF(OR(W260&lt;12,W260=24),"am","pm"),"-",IF(X260&lt;=12,X260,X260-12),IF(OR(X260&lt;12,X260=24),"am","pm")),"")</f>
        <v>3pm-6pm</v>
      </c>
      <c r="AL260" s="17" t="str">
        <f>IF(J260&gt;0,CONCATENATE(IF(Y260&lt;=12,Y260,Y260-12),IF(OR(Y260&lt;12,Y260=24),"am","pm"),"-",IF(Z260&lt;=12,Z260,Z260-12),IF(OR(Z260&lt;12,Z260=24),"am","pm")),"")</f>
        <v>3pm-6pm</v>
      </c>
      <c r="AM260" s="17" t="str">
        <f>IF(L260&gt;0,CONCATENATE(IF(AA260&lt;=12,AA260,AA260-12),IF(OR(AA260&lt;12,AA260=24),"am","pm"),"-",IF(AB260&lt;=12,AB260,AB260-12),IF(OR(AB260&lt;12,AB260=24),"am","pm")),"")</f>
        <v>3pm-6pm</v>
      </c>
      <c r="AN260" s="17" t="str">
        <f>IF(N260&gt;0,CONCATENATE(IF(AC260&lt;=12,AC260,AC260-12),IF(OR(AC260&lt;12,AC260=24),"am","pm"),"-",IF(AD260&lt;=12,AD260,AD260-12),IF(OR(AD260&lt;12,AD260=24),"am","pm")),"")</f>
        <v>3pm-6pm</v>
      </c>
      <c r="AO260" s="17" t="str">
        <f>IF(P260&gt;0,CONCATENATE(IF(AE260&lt;=12,AE260,AE260-12),IF(OR(AE260&lt;12,AE260=24),"am","pm"),"-",IF(AF260&lt;=12,AF260,AF260-12),IF(OR(AF260&lt;12,AF260=24),"am","pm")),"")</f>
        <v>3pm-6pm</v>
      </c>
      <c r="AP260" s="17" t="str">
        <f>IF(R260&gt;0,CONCATENATE(IF(AG260&lt;=12,AG260,AG260-12),IF(OR(AG260&lt;12,AG260=24),"am","pm"),"-",IF(AH260&lt;=12,AH260,AH260-12),IF(OR(AH260&lt;12,AH260=24),"am","pm")),"")</f>
        <v>3pm-6pm</v>
      </c>
      <c r="AQ260" s="17" t="str">
        <f>IF(T260&gt;0,CONCATENATE(IF(AI260&lt;=12,AI260,AI260-12),IF(OR(AI260&lt;12,AI260=24),"am","pm"),"-",IF(AJ260&lt;=12,AJ260,AJ260-12),IF(OR(AJ260&lt;12,AJ260=24),"am","pm")),"")</f>
        <v>3pm-6pm</v>
      </c>
      <c r="AR260" s="1" t="s">
        <v>754</v>
      </c>
      <c r="AV260" s="4" t="s">
        <v>29</v>
      </c>
      <c r="AW260" s="4" t="s">
        <v>29</v>
      </c>
      <c r="AX260" s="16" t="str">
        <f>CONCATENATE("{
    'name': """,B260,""",
    'area': ","""",C260,""",",
"'hours': {
      'sunday-start':","""",H260,"""",", 'sunday-end':","""",I260,"""",", 'monday-start':","""",J260,"""",", 'monday-end':","""",K260,"""",", 'tuesday-start':","""",L260,"""",", 'tuesday-end':","""",M260,""", 'wednesday-start':","""",N260,""", 'wednesday-end':","""",O260,""", 'thursday-start':","""",P260,""", 'thursday-end':","""",Q260,""", 'friday-start':","""",R260,""", 'friday-end':","""",S260,""", 'saturday-start':","""",T260,""", 'saturday-end':","""",U260,"""","},","  'description': ","""",V260,"""",", 'link':","""",AR260,"""",", 'pricing':","""",E260,"""",",   'phone-number': ","""",F260,"""",", 'address': ","""",G260,"""",", 'other-amenities': [","'",AS260,"','",AT260,"','",AU260,"'","]",", 'has-drink':",AV260,", 'has-food':",AW260,"},")</f>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60" s="17" t="str">
        <f>IF(AS260&gt;0,"&lt;img src=@img/outdoor.png@&gt;","")</f>
        <v/>
      </c>
      <c r="AZ260" s="17" t="str">
        <f>IF(AT260&gt;0,"&lt;img src=@img/pets.png@&gt;","")</f>
        <v/>
      </c>
      <c r="BA260" s="17" t="str">
        <f>IF(AU260="hard","&lt;img src=@img/hard.png@&gt;",IF(AU260="medium","&lt;img src=@img/medium.png@&gt;",IF(AU260="easy","&lt;img src=@img/easy.png@&gt;","")))</f>
        <v/>
      </c>
      <c r="BB260" s="17" t="str">
        <f>IF(AV260="true","&lt;img src=@img/drinkicon.png@&gt;","")</f>
        <v>&lt;img src=@img/drinkicon.png@&gt;</v>
      </c>
      <c r="BC260" s="17" t="str">
        <f>IF(AW260="true","&lt;img src=@img/foodicon.png@&gt;","")</f>
        <v>&lt;img src=@img/foodicon.png@&gt;</v>
      </c>
      <c r="BD260" s="17" t="str">
        <f>CONCATENATE(AY260,AZ260,BA260,BB260,BC260,BK260)</f>
        <v>&lt;img src=@img/drinkicon.png@&gt;&lt;img src=@img/foodicon.png@&gt;</v>
      </c>
      <c r="BE260" s="17" t="str">
        <f>CONCATENATE(IF(AS260&gt;0,"outdoor ",""),IF(AT260&gt;0,"pet ",""),IF(AV260="true","drink ",""),IF(AW260="true","food ",""),AU260," ",E260," ",C260,IF(BJ260=TRUE," kid",""))</f>
        <v>drink food  med highlands</v>
      </c>
      <c r="BF260" s="17" t="str">
        <f>IF(C260="highlands","Highlands",IF(C260="Washington","Washington Park",IF(C260="Downtown","Downtown",IF(C260="city","City Park",IF(C260="Uptown","Uptown",IF(C260="capital","Capital Hill",IF(C260="Ballpark","Ballpark",IF(C260="LoDo","LoDo",IF(C260="ranch","Highlands Ranch",IF(C260="five","Five Points",IF(C260="stapleton","Stapleton",IF(C260="Cherry","Cherry Creek",IF(C260="dtc","DTC",IF(C260="Baker","Baker",IF(C260="Lakewood","Lakewood",IF(C260="Westminster","Westminster",IF(C260="lowery","Lowery",IF(C260="meadows","Park Meadows",IF(C260="larimer","Larimer Square",IF(C260="RiNo","RiNo",IF(C260="aurora","Aurora","")))))))))))))))))))))</f>
        <v>Highlands</v>
      </c>
      <c r="BG260" s="17">
        <v>39.763078</v>
      </c>
      <c r="BH260" s="17">
        <v>-105.00387000000001</v>
      </c>
      <c r="BI260" s="17" t="str">
        <f>CONCATENATE("[",BG260,",",BH260,"],")</f>
        <v>[39.763078,-105.00387],</v>
      </c>
      <c r="BK260" s="17" t="str">
        <f>IF(BJ260&gt;0,"&lt;img src=@img/kidicon.png@&gt;","")</f>
        <v/>
      </c>
      <c r="BL260" s="7"/>
    </row>
    <row r="261" spans="2:64" ht="18.75" customHeight="1">
      <c r="B261" t="s">
        <v>247</v>
      </c>
      <c r="C261" t="s">
        <v>655</v>
      </c>
      <c r="E261" s="17" t="s">
        <v>1105</v>
      </c>
      <c r="G261" s="17" t="s">
        <v>278</v>
      </c>
      <c r="H261" t="s">
        <v>445</v>
      </c>
      <c r="I261" t="s">
        <v>447</v>
      </c>
      <c r="J261" t="s">
        <v>445</v>
      </c>
      <c r="K261" t="s">
        <v>447</v>
      </c>
      <c r="L261" s="17" t="s">
        <v>445</v>
      </c>
      <c r="M261" s="17" t="s">
        <v>447</v>
      </c>
      <c r="N261" s="17" t="s">
        <v>445</v>
      </c>
      <c r="O261" s="17" t="s">
        <v>447</v>
      </c>
      <c r="P261" s="17" t="s">
        <v>445</v>
      </c>
      <c r="Q261" s="17" t="s">
        <v>447</v>
      </c>
      <c r="R261" s="17" t="s">
        <v>445</v>
      </c>
      <c r="S261" s="17" t="s">
        <v>447</v>
      </c>
      <c r="T261" t="s">
        <v>445</v>
      </c>
      <c r="U261" t="s">
        <v>447</v>
      </c>
      <c r="V261" s="8" t="s">
        <v>1091</v>
      </c>
      <c r="W261" s="17">
        <f>IF(H261&gt;0,H261/100,"")</f>
        <v>15</v>
      </c>
      <c r="X261" s="17">
        <f>IF(I261&gt;0,I261/100,"")</f>
        <v>18</v>
      </c>
      <c r="Y261" s="17">
        <f>IF(J261&gt;0,J261/100,"")</f>
        <v>15</v>
      </c>
      <c r="Z261" s="17">
        <f>IF(K261&gt;0,K261/100,"")</f>
        <v>18</v>
      </c>
      <c r="AA261" s="17">
        <f>IF(L261&gt;0,L261/100,"")</f>
        <v>15</v>
      </c>
      <c r="AB261" s="17">
        <f>IF(M261&gt;0,M261/100,"")</f>
        <v>18</v>
      </c>
      <c r="AC261" s="17">
        <f>IF(N261&gt;0,N261/100,"")</f>
        <v>15</v>
      </c>
      <c r="AD261" s="17">
        <f>IF(O261&gt;0,O261/100,"")</f>
        <v>18</v>
      </c>
      <c r="AE261" s="17">
        <f>IF(P261&gt;0,P261/100,"")</f>
        <v>15</v>
      </c>
      <c r="AF261" s="17">
        <f>IF(Q261&gt;0,Q261/100,"")</f>
        <v>18</v>
      </c>
      <c r="AG261" s="17">
        <f>IF(R261&gt;0,R261/100,"")</f>
        <v>15</v>
      </c>
      <c r="AH261" s="17">
        <f>IF(S261&gt;0,S261/100,"")</f>
        <v>18</v>
      </c>
      <c r="AI261" s="17">
        <f>IF(T261&gt;0,T261/100,"")</f>
        <v>15</v>
      </c>
      <c r="AJ261" s="17">
        <f>IF(U261&gt;0,U261/100,"")</f>
        <v>18</v>
      </c>
      <c r="AK261" s="17" t="str">
        <f>IF(H261&gt;0,CONCATENATE(IF(W261&lt;=12,W261,W261-12),IF(OR(W261&lt;12,W261=24),"am","pm"),"-",IF(X261&lt;=12,X261,X261-12),IF(OR(X261&lt;12,X261=24),"am","pm")),"")</f>
        <v>3pm-6pm</v>
      </c>
      <c r="AL261" s="17" t="str">
        <f>IF(J261&gt;0,CONCATENATE(IF(Y261&lt;=12,Y261,Y261-12),IF(OR(Y261&lt;12,Y261=24),"am","pm"),"-",IF(Z261&lt;=12,Z261,Z261-12),IF(OR(Z261&lt;12,Z261=24),"am","pm")),"")</f>
        <v>3pm-6pm</v>
      </c>
      <c r="AM261" s="17" t="str">
        <f>IF(L261&gt;0,CONCATENATE(IF(AA261&lt;=12,AA261,AA261-12),IF(OR(AA261&lt;12,AA261=24),"am","pm"),"-",IF(AB261&lt;=12,AB261,AB261-12),IF(OR(AB261&lt;12,AB261=24),"am","pm")),"")</f>
        <v>3pm-6pm</v>
      </c>
      <c r="AN261" s="17" t="str">
        <f>IF(N261&gt;0,CONCATENATE(IF(AC261&lt;=12,AC261,AC261-12),IF(OR(AC261&lt;12,AC261=24),"am","pm"),"-",IF(AD261&lt;=12,AD261,AD261-12),IF(OR(AD261&lt;12,AD261=24),"am","pm")),"")</f>
        <v>3pm-6pm</v>
      </c>
      <c r="AO261" s="17" t="str">
        <f>IF(P261&gt;0,CONCATENATE(IF(AE261&lt;=12,AE261,AE261-12),IF(OR(AE261&lt;12,AE261=24),"am","pm"),"-",IF(AF261&lt;=12,AF261,AF261-12),IF(OR(AF261&lt;12,AF261=24),"am","pm")),"")</f>
        <v>3pm-6pm</v>
      </c>
      <c r="AP261" s="17" t="str">
        <f>IF(R261&gt;0,CONCATENATE(IF(AG261&lt;=12,AG261,AG261-12),IF(OR(AG261&lt;12,AG261=24),"am","pm"),"-",IF(AH261&lt;=12,AH261,AH261-12),IF(OR(AH261&lt;12,AH261=24),"am","pm")),"")</f>
        <v>3pm-6pm</v>
      </c>
      <c r="AQ261" s="17" t="str">
        <f>IF(T261&gt;0,CONCATENATE(IF(AI261&lt;=12,AI261,AI261-12),IF(OR(AI261&lt;12,AI261=24),"am","pm"),"-",IF(AJ261&lt;=12,AJ261,AJ261-12),IF(OR(AJ261&lt;12,AJ261=24),"am","pm")),"")</f>
        <v>3pm-6pm</v>
      </c>
      <c r="AR261" s="17" t="s">
        <v>836</v>
      </c>
      <c r="AS261" t="s">
        <v>442</v>
      </c>
      <c r="AV261" s="17" t="s">
        <v>29</v>
      </c>
      <c r="AW261" s="17" t="s">
        <v>30</v>
      </c>
      <c r="AX261" s="16" t="str">
        <f>CONCATENATE("{
    'name': """,B261,""",
    'area': ","""",C261,""",",
"'hours': {
      'sunday-start':","""",H261,"""",", 'sunday-end':","""",I261,"""",", 'monday-start':","""",J261,"""",", 'monday-end':","""",K261,"""",", 'tuesday-start':","""",L261,"""",", 'tuesday-end':","""",M261,""", 'wednesday-start':","""",N261,""", 'wednesday-end':","""",O261,""", 'thursday-start':","""",P261,""", 'thursday-end':","""",Q261,""", 'friday-start':","""",R261,""", 'friday-end':","""",S261,""", 'saturday-start':","""",T261,""", 'saturday-end':","""",U261,"""","},","  'description': ","""",V261,"""",", 'link':","""",AR261,"""",", 'pricing':","""",E261,"""",",   'phone-number': ","""",F261,"""",", 'address': ","""",G261,"""",", 'other-amenities': [","'",AS261,"','",AT261,"','",AU261,"'","]",", 'has-drink':",AV261,", 'has-food':",AW261,"},")</f>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61" s="17" t="str">
        <f>IF(AS261&gt;0,"&lt;img src=@img/outdoor.png@&gt;","")</f>
        <v>&lt;img src=@img/outdoor.png@&gt;</v>
      </c>
      <c r="AZ261" s="17" t="str">
        <f>IF(AT261&gt;0,"&lt;img src=@img/pets.png@&gt;","")</f>
        <v/>
      </c>
      <c r="BA261" s="17" t="str">
        <f>IF(AU261="hard","&lt;img src=@img/hard.png@&gt;",IF(AU261="medium","&lt;img src=@img/medium.png@&gt;",IF(AU261="easy","&lt;img src=@img/easy.png@&gt;","")))</f>
        <v/>
      </c>
      <c r="BB261" s="17" t="str">
        <f>IF(AV261="true","&lt;img src=@img/drinkicon.png@&gt;","")</f>
        <v>&lt;img src=@img/drinkicon.png@&gt;</v>
      </c>
      <c r="BC261" s="17" t="str">
        <f>IF(AW261="true","&lt;img src=@img/foodicon.png@&gt;","")</f>
        <v/>
      </c>
      <c r="BD261" s="17" t="str">
        <f>CONCATENATE(AY261,AZ261,BA261,BB261,BC261,BK261)</f>
        <v>&lt;img src=@img/outdoor.png@&gt;&lt;img src=@img/drinkicon.png@&gt;</v>
      </c>
      <c r="BE261" s="17" t="str">
        <f>CONCATENATE(IF(AS261&gt;0,"outdoor ",""),IF(AT261&gt;0,"pet ",""),IF(AV261="true","drink ",""),IF(AW261="true","food ",""),AU261," ",E261," ",C261,IF(BJ261=TRUE," kid",""))</f>
        <v>outdoor drink  med city</v>
      </c>
      <c r="BF261" s="17" t="str">
        <f>IF(C261="highlands","Highlands",IF(C261="Washington","Washington Park",IF(C261="Downtown","Downtown",IF(C261="city","City Park",IF(C261="Uptown","Uptown",IF(C261="capital","Capital Hill",IF(C261="Ballpark","Ballpark",IF(C261="LoDo","LoDo",IF(C261="ranch","Highlands Ranch",IF(C261="five","Five Points",IF(C261="stapleton","Stapleton",IF(C261="Cherry","Cherry Creek",IF(C261="dtc","DTC",IF(C261="Baker","Baker",IF(C261="Lakewood","Lakewood",IF(C261="Westminster","Westminster",IF(C261="lowery","Lowery",IF(C261="meadows","Park Meadows",IF(C261="larimer","Larimer Square",IF(C261="RiNo","RiNo",IF(C261="aurora","Aurora","")))))))))))))))))))))</f>
        <v>City Park</v>
      </c>
      <c r="BG261" s="17">
        <v>39.74342</v>
      </c>
      <c r="BH261" s="17">
        <v>-104.96300599999999</v>
      </c>
      <c r="BI261" s="17" t="str">
        <f>CONCATENATE("[",BG261,",",BH261,"],")</f>
        <v>[39.74342,-104.963006],</v>
      </c>
      <c r="BK261" s="17" t="str">
        <f>IF(BJ261&gt;0,"&lt;img src=@img/kidicon.png@&gt;","")</f>
        <v/>
      </c>
      <c r="BL261" s="7"/>
    </row>
    <row r="262" spans="2:64" ht="18.75" customHeight="1">
      <c r="B262" t="s">
        <v>160</v>
      </c>
      <c r="C262" t="s">
        <v>652</v>
      </c>
      <c r="E262" s="17" t="s">
        <v>1105</v>
      </c>
      <c r="G262" s="17" t="s">
        <v>568</v>
      </c>
      <c r="H262" t="s">
        <v>445</v>
      </c>
      <c r="I262" t="s">
        <v>447</v>
      </c>
      <c r="J262" t="s">
        <v>445</v>
      </c>
      <c r="K262" t="s">
        <v>447</v>
      </c>
      <c r="L262" s="17" t="s">
        <v>445</v>
      </c>
      <c r="M262" s="17" t="s">
        <v>447</v>
      </c>
      <c r="N262" s="17" t="s">
        <v>445</v>
      </c>
      <c r="O262" s="17" t="s">
        <v>447</v>
      </c>
      <c r="P262" s="17" t="s">
        <v>445</v>
      </c>
      <c r="Q262" s="17" t="s">
        <v>447</v>
      </c>
      <c r="R262" s="17" t="s">
        <v>445</v>
      </c>
      <c r="S262" s="17" t="s">
        <v>447</v>
      </c>
      <c r="T262" t="s">
        <v>445</v>
      </c>
      <c r="U262" t="s">
        <v>447</v>
      </c>
      <c r="V262" s="8" t="s">
        <v>1140</v>
      </c>
      <c r="W262" s="17">
        <f>IF(H262&gt;0,H262/100,"")</f>
        <v>15</v>
      </c>
      <c r="X262" s="17">
        <f>IF(I262&gt;0,I262/100,"")</f>
        <v>18</v>
      </c>
      <c r="Y262" s="17">
        <f>IF(J262&gt;0,J262/100,"")</f>
        <v>15</v>
      </c>
      <c r="Z262" s="17">
        <f>IF(K262&gt;0,K262/100,"")</f>
        <v>18</v>
      </c>
      <c r="AA262" s="17">
        <f>IF(L262&gt;0,L262/100,"")</f>
        <v>15</v>
      </c>
      <c r="AB262" s="17">
        <f>IF(M262&gt;0,M262/100,"")</f>
        <v>18</v>
      </c>
      <c r="AC262" s="17">
        <f>IF(N262&gt;0,N262/100,"")</f>
        <v>15</v>
      </c>
      <c r="AD262" s="17">
        <f>IF(O262&gt;0,O262/100,"")</f>
        <v>18</v>
      </c>
      <c r="AE262" s="17">
        <f>IF(P262&gt;0,P262/100,"")</f>
        <v>15</v>
      </c>
      <c r="AF262" s="17">
        <f>IF(Q262&gt;0,Q262/100,"")</f>
        <v>18</v>
      </c>
      <c r="AG262" s="17">
        <f>IF(R262&gt;0,R262/100,"")</f>
        <v>15</v>
      </c>
      <c r="AH262" s="17">
        <f>IF(S262&gt;0,S262/100,"")</f>
        <v>18</v>
      </c>
      <c r="AI262" s="17">
        <f>IF(T262&gt;0,T262/100,"")</f>
        <v>15</v>
      </c>
      <c r="AJ262" s="17">
        <f>IF(U262&gt;0,U262/100,"")</f>
        <v>18</v>
      </c>
      <c r="AK262" s="17" t="str">
        <f>IF(H262&gt;0,CONCATENATE(IF(W262&lt;=12,W262,W262-12),IF(OR(W262&lt;12,W262=24),"am","pm"),"-",IF(X262&lt;=12,X262,X262-12),IF(OR(X262&lt;12,X262=24),"am","pm")),"")</f>
        <v>3pm-6pm</v>
      </c>
      <c r="AL262" s="17" t="str">
        <f>IF(J262&gt;0,CONCATENATE(IF(Y262&lt;=12,Y262,Y262-12),IF(OR(Y262&lt;12,Y262=24),"am","pm"),"-",IF(Z262&lt;=12,Z262,Z262-12),IF(OR(Z262&lt;12,Z262=24),"am","pm")),"")</f>
        <v>3pm-6pm</v>
      </c>
      <c r="AM262" s="17" t="str">
        <f>IF(L262&gt;0,CONCATENATE(IF(AA262&lt;=12,AA262,AA262-12),IF(OR(AA262&lt;12,AA262=24),"am","pm"),"-",IF(AB262&lt;=12,AB262,AB262-12),IF(OR(AB262&lt;12,AB262=24),"am","pm")),"")</f>
        <v>3pm-6pm</v>
      </c>
      <c r="AN262" s="17" t="str">
        <f>IF(N262&gt;0,CONCATENATE(IF(AC262&lt;=12,AC262,AC262-12),IF(OR(AC262&lt;12,AC262=24),"am","pm"),"-",IF(AD262&lt;=12,AD262,AD262-12),IF(OR(AD262&lt;12,AD262=24),"am","pm")),"")</f>
        <v>3pm-6pm</v>
      </c>
      <c r="AO262" s="17" t="str">
        <f>IF(P262&gt;0,CONCATENATE(IF(AE262&lt;=12,AE262,AE262-12),IF(OR(AE262&lt;12,AE262=24),"am","pm"),"-",IF(AF262&lt;=12,AF262,AF262-12),IF(OR(AF262&lt;12,AF262=24),"am","pm")),"")</f>
        <v>3pm-6pm</v>
      </c>
      <c r="AP262" s="17" t="str">
        <f>IF(R262&gt;0,CONCATENATE(IF(AG262&lt;=12,AG262,AG262-12),IF(OR(AG262&lt;12,AG262=24),"am","pm"),"-",IF(AH262&lt;=12,AH262,AH262-12),IF(OR(AH262&lt;12,AH262=24),"am","pm")),"")</f>
        <v>3pm-6pm</v>
      </c>
      <c r="AQ262" s="17" t="str">
        <f>IF(T262&gt;0,CONCATENATE(IF(AI262&lt;=12,AI262,AI262-12),IF(OR(AI262&lt;12,AI262=24),"am","pm"),"-",IF(AJ262&lt;=12,AJ262,AJ262-12),IF(OR(AJ262&lt;12,AJ262=24),"am","pm")),"")</f>
        <v>3pm-6pm</v>
      </c>
      <c r="AR262" s="19" t="s">
        <v>755</v>
      </c>
      <c r="AV262" s="4" t="s">
        <v>29</v>
      </c>
      <c r="AW262" s="4" t="s">
        <v>29</v>
      </c>
      <c r="AX262" s="16" t="str">
        <f>CONCATENATE("{
    'name': """,B262,""",
    'area': ","""",C262,""",",
"'hours': {
      'sunday-start':","""",H262,"""",", 'sunday-end':","""",I262,"""",", 'monday-start':","""",J262,"""",", 'monday-end':","""",K262,"""",", 'tuesday-start':","""",L262,"""",", 'tuesday-end':","""",M262,""", 'wednesday-start':","""",N262,""", 'wednesday-end':","""",O262,""", 'thursday-start':","""",P262,""", 'thursday-end':","""",Q262,""", 'friday-start':","""",R262,""", 'friday-end':","""",S262,""", 'saturday-start':","""",T262,""", 'saturday-end':","""",U262,"""","},","  'description': ","""",V262,"""",", 'link':","""",AR262,"""",", 'pricing':","""",E262,"""",",   'phone-number': ","""",F262,"""",", 'address': ","""",G262,"""",", 'other-amenities': [","'",AS262,"','",AT262,"','",AU262,"'","]",", 'has-drink':",AV262,", 'has-food':",AW262,"},")</f>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62" s="17" t="str">
        <f>IF(AS262&gt;0,"&lt;img src=@img/outdoor.png@&gt;","")</f>
        <v/>
      </c>
      <c r="AZ262" s="17" t="str">
        <f>IF(AT262&gt;0,"&lt;img src=@img/pets.png@&gt;","")</f>
        <v/>
      </c>
      <c r="BA262" s="17" t="str">
        <f>IF(AU262="hard","&lt;img src=@img/hard.png@&gt;",IF(AU262="medium","&lt;img src=@img/medium.png@&gt;",IF(AU262="easy","&lt;img src=@img/easy.png@&gt;","")))</f>
        <v/>
      </c>
      <c r="BB262" s="17" t="str">
        <f>IF(AV262="true","&lt;img src=@img/drinkicon.png@&gt;","")</f>
        <v>&lt;img src=@img/drinkicon.png@&gt;</v>
      </c>
      <c r="BC262" s="17" t="str">
        <f>IF(AW262="true","&lt;img src=@img/foodicon.png@&gt;","")</f>
        <v>&lt;img src=@img/foodicon.png@&gt;</v>
      </c>
      <c r="BD262" s="17" t="str">
        <f>CONCATENATE(AY262,AZ262,BA262,BB262,BC262,BK262)</f>
        <v>&lt;img src=@img/drinkicon.png@&gt;&lt;img src=@img/foodicon.png@&gt;</v>
      </c>
      <c r="BE262" s="17" t="str">
        <f>CONCATENATE(IF(AS262&gt;0,"outdoor ",""),IF(AT262&gt;0,"pet ",""),IF(AV262="true","drink ",""),IF(AW262="true","food ",""),AU262," ",E262," ",C262,IF(BJ262=TRUE," kid",""))</f>
        <v>drink food  med Cherry</v>
      </c>
      <c r="BF262" s="17" t="str">
        <f>IF(C262="highlands","Highlands",IF(C262="Washington","Washington Park",IF(C262="Downtown","Downtown",IF(C262="city","City Park",IF(C262="Uptown","Uptown",IF(C262="capital","Capital Hill",IF(C262="Ballpark","Ballpark",IF(C262="LoDo","LoDo",IF(C262="ranch","Highlands Ranch",IF(C262="five","Five Points",IF(C262="stapleton","Stapleton",IF(C262="Cherry","Cherry Creek",IF(C262="dtc","DTC",IF(C262="Baker","Baker",IF(C262="Lakewood","Lakewood",IF(C262="Westminster","Westminster",IF(C262="lowery","Lowery",IF(C262="meadows","Park Meadows",IF(C262="larimer","Larimer Square",IF(C262="RiNo","RiNo",IF(C262="aurora","Aurora","")))))))))))))))))))))</f>
        <v>Cherry Creek</v>
      </c>
      <c r="BG262" s="17">
        <v>39.719614</v>
      </c>
      <c r="BH262" s="17">
        <v>-104.957384</v>
      </c>
      <c r="BI262" s="17" t="str">
        <f>CONCATENATE("[",BG262,",",BH262,"],")</f>
        <v>[39.719614,-104.957384],</v>
      </c>
      <c r="BK262" s="17" t="str">
        <f>IF(BJ262&gt;0,"&lt;img src=@img/kidicon.png@&gt;","")</f>
        <v/>
      </c>
      <c r="BL262" s="7"/>
    </row>
    <row r="263" spans="2:64" ht="18.75" customHeight="1">
      <c r="B263" t="s">
        <v>161</v>
      </c>
      <c r="C263" t="s">
        <v>310</v>
      </c>
      <c r="E263" s="17" t="s">
        <v>1105</v>
      </c>
      <c r="G263" s="17" t="s">
        <v>569</v>
      </c>
      <c r="J263" t="s">
        <v>445</v>
      </c>
      <c r="K263" t="s">
        <v>448</v>
      </c>
      <c r="L263" t="s">
        <v>445</v>
      </c>
      <c r="M263" t="s">
        <v>448</v>
      </c>
      <c r="N263" t="s">
        <v>445</v>
      </c>
      <c r="O263" t="s">
        <v>448</v>
      </c>
      <c r="P263" t="s">
        <v>445</v>
      </c>
      <c r="Q263" t="s">
        <v>448</v>
      </c>
      <c r="R263" t="s">
        <v>445</v>
      </c>
      <c r="S263" t="s">
        <v>448</v>
      </c>
      <c r="V263" s="9" t="s">
        <v>1141</v>
      </c>
      <c r="W263" s="17" t="str">
        <f>IF(H263&gt;0,H263/100,"")</f>
        <v/>
      </c>
      <c r="X263" s="17" t="str">
        <f>IF(I263&gt;0,I263/100,"")</f>
        <v/>
      </c>
      <c r="Y263" s="17">
        <f>IF(J263&gt;0,J263/100,"")</f>
        <v>15</v>
      </c>
      <c r="Z263" s="17">
        <f>IF(K263&gt;0,K263/100,"")</f>
        <v>19</v>
      </c>
      <c r="AA263" s="17">
        <f>IF(L263&gt;0,L263/100,"")</f>
        <v>15</v>
      </c>
      <c r="AB263" s="17">
        <f>IF(M263&gt;0,M263/100,"")</f>
        <v>19</v>
      </c>
      <c r="AC263" s="17">
        <f>IF(N263&gt;0,N263/100,"")</f>
        <v>15</v>
      </c>
      <c r="AD263" s="17">
        <f>IF(O263&gt;0,O263/100,"")</f>
        <v>19</v>
      </c>
      <c r="AE263" s="17">
        <f>IF(P263&gt;0,P263/100,"")</f>
        <v>15</v>
      </c>
      <c r="AF263" s="17">
        <f>IF(Q263&gt;0,Q263/100,"")</f>
        <v>19</v>
      </c>
      <c r="AG263" s="17">
        <f>IF(R263&gt;0,R263/100,"")</f>
        <v>15</v>
      </c>
      <c r="AH263" s="17">
        <f>IF(S263&gt;0,S263/100,"")</f>
        <v>19</v>
      </c>
      <c r="AI263" s="17" t="str">
        <f>IF(T263&gt;0,T263/100,"")</f>
        <v/>
      </c>
      <c r="AJ263" s="17" t="str">
        <f>IF(U263&gt;0,U263/100,"")</f>
        <v/>
      </c>
      <c r="AK263" s="17" t="str">
        <f>IF(H263&gt;0,CONCATENATE(IF(W263&lt;=12,W263,W263-12),IF(OR(W263&lt;12,W263=24),"am","pm"),"-",IF(X263&lt;=12,X263,X263-12),IF(OR(X263&lt;12,X263=24),"am","pm")),"")</f>
        <v/>
      </c>
      <c r="AL263" s="17" t="str">
        <f>IF(J263&gt;0,CONCATENATE(IF(Y263&lt;=12,Y263,Y263-12),IF(OR(Y263&lt;12,Y263=24),"am","pm"),"-",IF(Z263&lt;=12,Z263,Z263-12),IF(OR(Z263&lt;12,Z263=24),"am","pm")),"")</f>
        <v>3pm-7pm</v>
      </c>
      <c r="AM263" s="17" t="str">
        <f>IF(L263&gt;0,CONCATENATE(IF(AA263&lt;=12,AA263,AA263-12),IF(OR(AA263&lt;12,AA263=24),"am","pm"),"-",IF(AB263&lt;=12,AB263,AB263-12),IF(OR(AB263&lt;12,AB263=24),"am","pm")),"")</f>
        <v>3pm-7pm</v>
      </c>
      <c r="AN263" s="17" t="str">
        <f>IF(N263&gt;0,CONCATENATE(IF(AC263&lt;=12,AC263,AC263-12),IF(OR(AC263&lt;12,AC263=24),"am","pm"),"-",IF(AD263&lt;=12,AD263,AD263-12),IF(OR(AD263&lt;12,AD263=24),"am","pm")),"")</f>
        <v>3pm-7pm</v>
      </c>
      <c r="AO263" s="17" t="str">
        <f>IF(P263&gt;0,CONCATENATE(IF(AE263&lt;=12,AE263,AE263-12),IF(OR(AE263&lt;12,AE263=24),"am","pm"),"-",IF(AF263&lt;=12,AF263,AF263-12),IF(OR(AF263&lt;12,AF263=24),"am","pm")),"")</f>
        <v>3pm-7pm</v>
      </c>
      <c r="AP263" s="17" t="str">
        <f>IF(R263&gt;0,CONCATENATE(IF(AG263&lt;=12,AG263,AG263-12),IF(OR(AG263&lt;12,AG263=24),"am","pm"),"-",IF(AH263&lt;=12,AH263,AH263-12),IF(OR(AH263&lt;12,AH263=24),"am","pm")),"")</f>
        <v>3pm-7pm</v>
      </c>
      <c r="AQ263" s="17" t="str">
        <f>IF(T263&gt;0,CONCATENATE(IF(AI263&lt;=12,AI263,AI263-12),IF(OR(AI263&lt;12,AI263=24),"am","pm"),"-",IF(AJ263&lt;=12,AJ263,AJ263-12),IF(OR(AJ263&lt;12,AJ263=24),"am","pm")),"")</f>
        <v/>
      </c>
      <c r="AR263" s="1" t="s">
        <v>756</v>
      </c>
      <c r="AV263" s="4" t="s">
        <v>29</v>
      </c>
      <c r="AW263" s="4" t="s">
        <v>29</v>
      </c>
      <c r="AX263" s="16" t="str">
        <f>CONCATENATE("{
    'name': """,B263,""",
    'area': ","""",C263,""",",
"'hours': {
      'sunday-start':","""",H263,"""",", 'sunday-end':","""",I263,"""",", 'monday-start':","""",J263,"""",", 'monday-end':","""",K263,"""",", 'tuesday-start':","""",L263,"""",", 'tuesday-end':","""",M263,""", 'wednesday-start':","""",N263,""", 'wednesday-end':","""",O263,""", 'thursday-start':","""",P263,""", 'thursday-end':","""",Q263,""", 'friday-start':","""",R263,""", 'friday-end':","""",S263,""", 'saturday-start':","""",T263,""", 'saturday-end':","""",U263,"""","},","  'description': ","""",V263,"""",", 'link':","""",AR263,"""",", 'pricing':","""",E263,"""",",   'phone-number': ","""",F263,"""",", 'address': ","""",G263,"""",", 'other-amenities': [","'",AS263,"','",AT263,"','",AU263,"'","]",", 'has-drink':",AV263,", 'has-food':",AW263,"},")</f>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63" s="17" t="str">
        <f>IF(AS263&gt;0,"&lt;img src=@img/outdoor.png@&gt;","")</f>
        <v/>
      </c>
      <c r="AZ263" s="17" t="str">
        <f>IF(AT263&gt;0,"&lt;img src=@img/pets.png@&gt;","")</f>
        <v/>
      </c>
      <c r="BA263" s="17" t="str">
        <f>IF(AU263="hard","&lt;img src=@img/hard.png@&gt;",IF(AU263="medium","&lt;img src=@img/medium.png@&gt;",IF(AU263="easy","&lt;img src=@img/easy.png@&gt;","")))</f>
        <v/>
      </c>
      <c r="BB263" s="17" t="str">
        <f>IF(AV263="true","&lt;img src=@img/drinkicon.png@&gt;","")</f>
        <v>&lt;img src=@img/drinkicon.png@&gt;</v>
      </c>
      <c r="BC263" s="17" t="str">
        <f>IF(AW263="true","&lt;img src=@img/foodicon.png@&gt;","")</f>
        <v>&lt;img src=@img/foodicon.png@&gt;</v>
      </c>
      <c r="BD263" s="17" t="str">
        <f>CONCATENATE(AY263,AZ263,BA263,BB263,BC263,BK263)</f>
        <v>&lt;img src=@img/drinkicon.png@&gt;&lt;img src=@img/foodicon.png@&gt;</v>
      </c>
      <c r="BE263" s="17" t="str">
        <f>CONCATENATE(IF(AS263&gt;0,"outdoor ",""),IF(AT263&gt;0,"pet ",""),IF(AV263="true","drink ",""),IF(AW263="true","food ",""),AU263," ",E263," ",C263,IF(BJ263=TRUE," kid",""))</f>
        <v>drink food  med LoDo</v>
      </c>
      <c r="BF263" s="17" t="str">
        <f>IF(C263="highlands","Highlands",IF(C263="Washington","Washington Park",IF(C263="Downtown","Downtown",IF(C263="city","City Park",IF(C263="Uptown","Uptown",IF(C263="capital","Capital Hill",IF(C263="Ballpark","Ballpark",IF(C263="LoDo","LoDo",IF(C263="ranch","Highlands Ranch",IF(C263="five","Five Points",IF(C263="stapleton","Stapleton",IF(C263="Cherry","Cherry Creek",IF(C263="dtc","DTC",IF(C263="Baker","Baker",IF(C263="Lakewood","Lakewood",IF(C263="Westminster","Westminster",IF(C263="lowery","Lowery",IF(C263="meadows","Park Meadows",IF(C263="larimer","Larimer Square",IF(C263="RiNo","RiNo",IF(C263="aurora","Aurora","")))))))))))))))))))))</f>
        <v>LoDo</v>
      </c>
      <c r="BG263" s="17">
        <v>39.752319</v>
      </c>
      <c r="BH263" s="17">
        <v>-105.00092600000001</v>
      </c>
      <c r="BI263" s="17" t="str">
        <f>CONCATENATE("[",BG263,",",BH263,"],")</f>
        <v>[39.752319,-105.000926],</v>
      </c>
      <c r="BK263" s="17" t="str">
        <f>IF(BJ263&gt;0,"&lt;img src=@img/kidicon.png@&gt;","")</f>
        <v/>
      </c>
      <c r="BL263" s="7"/>
    </row>
    <row r="264" spans="2:64" ht="18.75" customHeight="1">
      <c r="B264" t="s">
        <v>231</v>
      </c>
      <c r="C264" t="s">
        <v>655</v>
      </c>
      <c r="E264" s="17" t="s">
        <v>1105</v>
      </c>
      <c r="G264" s="17" t="s">
        <v>638</v>
      </c>
      <c r="W264" s="17" t="str">
        <f>IF(H264&gt;0,H264/100,"")</f>
        <v/>
      </c>
      <c r="X264" s="17" t="str">
        <f>IF(I264&gt;0,I264/100,"")</f>
        <v/>
      </c>
      <c r="Y264" s="17" t="str">
        <f>IF(J264&gt;0,J264/100,"")</f>
        <v/>
      </c>
      <c r="Z264" s="17" t="str">
        <f>IF(K264&gt;0,K264/100,"")</f>
        <v/>
      </c>
      <c r="AA264" s="17" t="str">
        <f>IF(L264&gt;0,L264/100,"")</f>
        <v/>
      </c>
      <c r="AB264" s="17" t="str">
        <f>IF(M264&gt;0,M264/100,"")</f>
        <v/>
      </c>
      <c r="AC264" s="17" t="str">
        <f>IF(N264&gt;0,N264/100,"")</f>
        <v/>
      </c>
      <c r="AD264" s="17" t="str">
        <f>IF(O264&gt;0,O264/100,"")</f>
        <v/>
      </c>
      <c r="AE264" s="17" t="str">
        <f>IF(P264&gt;0,P264/100,"")</f>
        <v/>
      </c>
      <c r="AF264" s="17" t="str">
        <f>IF(Q264&gt;0,Q264/100,"")</f>
        <v/>
      </c>
      <c r="AG264" s="17" t="str">
        <f>IF(R264&gt;0,R264/100,"")</f>
        <v/>
      </c>
      <c r="AH264" s="17" t="str">
        <f>IF(S264&gt;0,S264/100,"")</f>
        <v/>
      </c>
      <c r="AI264" s="17" t="str">
        <f>IF(T264&gt;0,T264/100,"")</f>
        <v/>
      </c>
      <c r="AJ264" s="17" t="str">
        <f>IF(U264&gt;0,U264/100,"")</f>
        <v/>
      </c>
      <c r="AK264" s="17" t="str">
        <f>IF(H264&gt;0,CONCATENATE(IF(W264&lt;=12,W264,W264-12),IF(OR(W264&lt;12,W264=24),"am","pm"),"-",IF(X264&lt;=12,X264,X264-12),IF(OR(X264&lt;12,X264=24),"am","pm")),"")</f>
        <v/>
      </c>
      <c r="AL264" s="17" t="str">
        <f>IF(J264&gt;0,CONCATENATE(IF(Y264&lt;=12,Y264,Y264-12),IF(OR(Y264&lt;12,Y264=24),"am","pm"),"-",IF(Z264&lt;=12,Z264,Z264-12),IF(OR(Z264&lt;12,Z264=24),"am","pm")),"")</f>
        <v/>
      </c>
      <c r="AM264" s="17" t="str">
        <f>IF(L264&gt;0,CONCATENATE(IF(AA264&lt;=12,AA264,AA264-12),IF(OR(AA264&lt;12,AA264=24),"am","pm"),"-",IF(AB264&lt;=12,AB264,AB264-12),IF(OR(AB264&lt;12,AB264=24),"am","pm")),"")</f>
        <v/>
      </c>
      <c r="AN264" s="17" t="str">
        <f>IF(N264&gt;0,CONCATENATE(IF(AC264&lt;=12,AC264,AC264-12),IF(OR(AC264&lt;12,AC264=24),"am","pm"),"-",IF(AD264&lt;=12,AD264,AD264-12),IF(OR(AD264&lt;12,AD264=24),"am","pm")),"")</f>
        <v/>
      </c>
      <c r="AO264" s="17" t="str">
        <f>IF(P264&gt;0,CONCATENATE(IF(AE264&lt;=12,AE264,AE264-12),IF(OR(AE264&lt;12,AE264=24),"am","pm"),"-",IF(AF264&lt;=12,AF264,AF264-12),IF(OR(AF264&lt;12,AF264=24),"am","pm")),"")</f>
        <v/>
      </c>
      <c r="AP264" s="17" t="str">
        <f>IF(R264&gt;0,CONCATENATE(IF(AG264&lt;=12,AG264,AG264-12),IF(OR(AG264&lt;12,AG264=24),"am","pm"),"-",IF(AH264&lt;=12,AH264,AH264-12),IF(OR(AH264&lt;12,AH264=24),"am","pm")),"")</f>
        <v/>
      </c>
      <c r="AQ264" s="17" t="str">
        <f>IF(T264&gt;0,CONCATENATE(IF(AI264&lt;=12,AI264,AI264-12),IF(OR(AI264&lt;12,AI264=24),"am","pm"),"-",IF(AJ264&lt;=12,AJ264,AJ264-12),IF(OR(AJ264&lt;12,AJ264=24),"am","pm")),"")</f>
        <v/>
      </c>
      <c r="AR264" t="s">
        <v>824</v>
      </c>
      <c r="AV264" s="17" t="s">
        <v>30</v>
      </c>
      <c r="AW264" s="17" t="s">
        <v>30</v>
      </c>
      <c r="AX264" s="16" t="str">
        <f>CONCATENATE("{
    'name': """,B264,""",
    'area': ","""",C264,""",",
"'hours': {
      'sunday-start':","""",H264,"""",", 'sunday-end':","""",I264,"""",", 'monday-start':","""",J264,"""",", 'monday-end':","""",K264,"""",", 'tuesday-start':","""",L264,"""",", 'tuesday-end':","""",M264,""", 'wednesday-start':","""",N264,""", 'wednesday-end':","""",O264,""", 'thursday-start':","""",P264,""", 'thursday-end':","""",Q264,""", 'friday-start':","""",R264,""", 'friday-end':","""",S264,""", 'saturday-start':","""",T264,""", 'saturday-end':","""",U264,"""","},","  'description': ","""",V264,"""",", 'link':","""",AR264,"""",", 'pricing':","""",E264,"""",",   'phone-number': ","""",F264,"""",", 'address': ","""",G264,"""",", 'other-amenities': [","'",AS264,"','",AT264,"','",AU264,"'","]",", 'has-drink':",AV264,", 'has-food':",AW264,"},")</f>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64" s="17" t="str">
        <f>IF(AS264&gt;0,"&lt;img src=@img/outdoor.png@&gt;","")</f>
        <v/>
      </c>
      <c r="AZ264" s="17" t="str">
        <f>IF(AT264&gt;0,"&lt;img src=@img/pets.png@&gt;","")</f>
        <v/>
      </c>
      <c r="BA264" s="17" t="str">
        <f>IF(AU264="hard","&lt;img src=@img/hard.png@&gt;",IF(AU264="medium","&lt;img src=@img/medium.png@&gt;",IF(AU264="easy","&lt;img src=@img/easy.png@&gt;","")))</f>
        <v/>
      </c>
      <c r="BB264" s="17" t="str">
        <f>IF(AV264="true","&lt;img src=@img/drinkicon.png@&gt;","")</f>
        <v/>
      </c>
      <c r="BC264" s="17" t="str">
        <f>IF(AW264="true","&lt;img src=@img/foodicon.png@&gt;","")</f>
        <v/>
      </c>
      <c r="BD264" s="17" t="str">
        <f>CONCATENATE(AY264,AZ264,BA264,BB264,BC264,BK264)</f>
        <v/>
      </c>
      <c r="BE264" s="17" t="str">
        <f>CONCATENATE(IF(AS264&gt;0,"outdoor ",""),IF(AT264&gt;0,"pet ",""),IF(AV264="true","drink ",""),IF(AW264="true","food ",""),AU264," ",E264," ",C264,IF(BJ264=TRUE," kid",""))</f>
        <v xml:space="preserve"> med city</v>
      </c>
      <c r="BF264" s="17" t="str">
        <f>IF(C264="highlands","Highlands",IF(C264="Washington","Washington Park",IF(C264="Downtown","Downtown",IF(C264="city","City Park",IF(C264="Uptown","Uptown",IF(C264="capital","Capital Hill",IF(C264="Ballpark","Ballpark",IF(C264="LoDo","LoDo",IF(C264="ranch","Highlands Ranch",IF(C264="five","Five Points",IF(C264="stapleton","Stapleton",IF(C264="Cherry","Cherry Creek",IF(C264="dtc","DTC",IF(C264="Baker","Baker",IF(C264="Lakewood","Lakewood",IF(C264="Westminster","Westminster",IF(C264="lowery","Lowery",IF(C264="meadows","Park Meadows",IF(C264="larimer","Larimer Square",IF(C264="RiNo","RiNo",IF(C264="aurora","Aurora","")))))))))))))))))))))</f>
        <v>City Park</v>
      </c>
      <c r="BG264" s="17">
        <v>39.743079000000002</v>
      </c>
      <c r="BH264" s="17">
        <v>-104.96820700000001</v>
      </c>
      <c r="BI264" s="17" t="str">
        <f>CONCATENATE("[",BG264,",",BH264,"],")</f>
        <v>[39.743079,-104.968207],</v>
      </c>
      <c r="BK264" s="17" t="str">
        <f>IF(BJ264&gt;0,"&lt;img src=@img/kidicon.png@&gt;","")</f>
        <v/>
      </c>
      <c r="BL264" s="7"/>
    </row>
    <row r="265" spans="2:64" ht="18.75" customHeight="1">
      <c r="B265" t="s">
        <v>232</v>
      </c>
      <c r="C265" t="s">
        <v>858</v>
      </c>
      <c r="E265" s="17" t="s">
        <v>1105</v>
      </c>
      <c r="G265" s="17" t="s">
        <v>639</v>
      </c>
      <c r="J265" t="s">
        <v>445</v>
      </c>
      <c r="K265" t="s">
        <v>447</v>
      </c>
      <c r="L265" t="s">
        <v>445</v>
      </c>
      <c r="M265" t="s">
        <v>447</v>
      </c>
      <c r="N265" s="17" t="s">
        <v>445</v>
      </c>
      <c r="O265" s="17" t="s">
        <v>447</v>
      </c>
      <c r="P265" s="17" t="s">
        <v>445</v>
      </c>
      <c r="Q265" s="17" t="s">
        <v>447</v>
      </c>
      <c r="R265" s="17" t="s">
        <v>445</v>
      </c>
      <c r="S265" s="17" t="s">
        <v>447</v>
      </c>
      <c r="T265" s="17"/>
      <c r="U265" s="17"/>
      <c r="W265" s="17" t="str">
        <f>IF(H265&gt;0,H265/100,"")</f>
        <v/>
      </c>
      <c r="X265" s="17" t="str">
        <f>IF(I265&gt;0,I265/100,"")</f>
        <v/>
      </c>
      <c r="Y265" s="17">
        <f>IF(J265&gt;0,J265/100,"")</f>
        <v>15</v>
      </c>
      <c r="Z265" s="17">
        <f>IF(K265&gt;0,K265/100,"")</f>
        <v>18</v>
      </c>
      <c r="AA265" s="17">
        <f>IF(L265&gt;0,L265/100,"")</f>
        <v>15</v>
      </c>
      <c r="AB265" s="17">
        <f>IF(M265&gt;0,M265/100,"")</f>
        <v>18</v>
      </c>
      <c r="AC265" s="17">
        <f>IF(N265&gt;0,N265/100,"")</f>
        <v>15</v>
      </c>
      <c r="AD265" s="17">
        <f>IF(O265&gt;0,O265/100,"")</f>
        <v>18</v>
      </c>
      <c r="AE265" s="17">
        <f>IF(P265&gt;0,P265/100,"")</f>
        <v>15</v>
      </c>
      <c r="AF265" s="17">
        <f>IF(Q265&gt;0,Q265/100,"")</f>
        <v>18</v>
      </c>
      <c r="AG265" s="17">
        <f>IF(R265&gt;0,R265/100,"")</f>
        <v>15</v>
      </c>
      <c r="AH265" s="17">
        <f>IF(S265&gt;0,S265/100,"")</f>
        <v>18</v>
      </c>
      <c r="AI265" s="17" t="str">
        <f>IF(T265&gt;0,T265/100,"")</f>
        <v/>
      </c>
      <c r="AJ265" s="17" t="str">
        <f>IF(U265&gt;0,U265/100,"")</f>
        <v/>
      </c>
      <c r="AK265" s="17" t="str">
        <f>IF(H265&gt;0,CONCATENATE(IF(W265&lt;=12,W265,W265-12),IF(OR(W265&lt;12,W265=24),"am","pm"),"-",IF(X265&lt;=12,X265,X265-12),IF(OR(X265&lt;12,X265=24),"am","pm")),"")</f>
        <v/>
      </c>
      <c r="AL265" s="17" t="str">
        <f>IF(J265&gt;0,CONCATENATE(IF(Y265&lt;=12,Y265,Y265-12),IF(OR(Y265&lt;12,Y265=24),"am","pm"),"-",IF(Z265&lt;=12,Z265,Z265-12),IF(OR(Z265&lt;12,Z265=24),"am","pm")),"")</f>
        <v>3pm-6pm</v>
      </c>
      <c r="AM265" s="17" t="str">
        <f>IF(L265&gt;0,CONCATENATE(IF(AA265&lt;=12,AA265,AA265-12),IF(OR(AA265&lt;12,AA265=24),"am","pm"),"-",IF(AB265&lt;=12,AB265,AB265-12),IF(OR(AB265&lt;12,AB265=24),"am","pm")),"")</f>
        <v>3pm-6pm</v>
      </c>
      <c r="AN265" s="17" t="str">
        <f>IF(N265&gt;0,CONCATENATE(IF(AC265&lt;=12,AC265,AC265-12),IF(OR(AC265&lt;12,AC265=24),"am","pm"),"-",IF(AD265&lt;=12,AD265,AD265-12),IF(OR(AD265&lt;12,AD265=24),"am","pm")),"")</f>
        <v>3pm-6pm</v>
      </c>
      <c r="AO265" s="17" t="str">
        <f>IF(P265&gt;0,CONCATENATE(IF(AE265&lt;=12,AE265,AE265-12),IF(OR(AE265&lt;12,AE265=24),"am","pm"),"-",IF(AF265&lt;=12,AF265,AF265-12),IF(OR(AF265&lt;12,AF265=24),"am","pm")),"")</f>
        <v>3pm-6pm</v>
      </c>
      <c r="AP265" s="17" t="str">
        <f>IF(R265&gt;0,CONCATENATE(IF(AG265&lt;=12,AG265,AG265-12),IF(OR(AG265&lt;12,AG265=24),"am","pm"),"-",IF(AH265&lt;=12,AH265,AH265-12),IF(OR(AH265&lt;12,AH265=24),"am","pm")),"")</f>
        <v>3pm-6pm</v>
      </c>
      <c r="AQ265" s="17" t="str">
        <f>IF(T265&gt;0,CONCATENATE(IF(AI265&lt;=12,AI265,AI265-12),IF(OR(AI265&lt;12,AI265=24),"am","pm"),"-",IF(AJ265&lt;=12,AJ265,AJ265-12),IF(OR(AJ265&lt;12,AJ265=24),"am","pm")),"")</f>
        <v/>
      </c>
      <c r="AR265" t="s">
        <v>825</v>
      </c>
      <c r="AV265" s="17" t="s">
        <v>30</v>
      </c>
      <c r="AW265" s="17" t="s">
        <v>30</v>
      </c>
      <c r="AX265" s="16" t="str">
        <f>CONCATENATE("{
    'name': """,B265,""",
    'area': ","""",C265,""",",
"'hours': {
      'sunday-start':","""",H265,"""",", 'sunday-end':","""",I265,"""",", 'monday-start':","""",J265,"""",", 'monday-end':","""",K265,"""",", 'tuesday-start':","""",L265,"""",", 'tuesday-end':","""",M265,""", 'wednesday-start':","""",N265,""", 'wednesday-end':","""",O265,""", 'thursday-start':","""",P265,""", 'thursday-end':","""",Q265,""", 'friday-start':","""",R265,""", 'friday-end':","""",S265,""", 'saturday-start':","""",T265,""", 'saturday-end':","""",U265,"""","},","  'description': ","""",V265,"""",", 'link':","""",AR265,"""",", 'pricing':","""",E265,"""",",   'phone-number': ","""",F265,"""",", 'address': ","""",G265,"""",", 'other-amenities': [","'",AS265,"','",AT265,"','",AU265,"'","]",", 'has-drink':",AV265,", 'has-food':",AW265,"},")</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65" s="17" t="str">
        <f>IF(AS265&gt;0,"&lt;img src=@img/outdoor.png@&gt;","")</f>
        <v/>
      </c>
      <c r="AZ265" s="17" t="str">
        <f>IF(AT265&gt;0,"&lt;img src=@img/pets.png@&gt;","")</f>
        <v/>
      </c>
      <c r="BA265" s="17" t="str">
        <f>IF(AU265="hard","&lt;img src=@img/hard.png@&gt;",IF(AU265="medium","&lt;img src=@img/medium.png@&gt;",IF(AU265="easy","&lt;img src=@img/easy.png@&gt;","")))</f>
        <v/>
      </c>
      <c r="BB265" s="17" t="str">
        <f>IF(AV265="true","&lt;img src=@img/drinkicon.png@&gt;","")</f>
        <v/>
      </c>
      <c r="BC265" s="17" t="str">
        <f>IF(AW265="true","&lt;img src=@img/foodicon.png@&gt;","")</f>
        <v/>
      </c>
      <c r="BD265" s="17" t="str">
        <f>CONCATENATE(AY265,AZ265,BA265,BB265,BC265,BK265)</f>
        <v/>
      </c>
      <c r="BE265" s="17" t="str">
        <f>CONCATENATE(IF(AS265&gt;0,"outdoor ",""),IF(AT265&gt;0,"pet ",""),IF(AV265="true","drink ",""),IF(AW265="true","food ",""),AU265," ",E265," ",C265,IF(BJ265=TRUE," kid",""))</f>
        <v xml:space="preserve"> med highlands</v>
      </c>
      <c r="BF265" s="17" t="str">
        <f>IF(C265="highlands","Highlands",IF(C265="Washington","Washington Park",IF(C265="Downtown","Downtown",IF(C265="city","City Park",IF(C265="Uptown","Uptown",IF(C265="capital","Capital Hill",IF(C265="Ballpark","Ballpark",IF(C265="LoDo","LoDo",IF(C265="ranch","Highlands Ranch",IF(C265="five","Five Points",IF(C265="stapleton","Stapleton",IF(C265="Cherry","Cherry Creek",IF(C265="dtc","DTC",IF(C265="Baker","Baker",IF(C265="Lakewood","Lakewood",IF(C265="Westminster","Westminster",IF(C265="lowery","Lowery",IF(C265="meadows","Park Meadows",IF(C265="larimer","Larimer Square",IF(C265="RiNo","RiNo",IF(C265="aurora","Aurora","")))))))))))))))))))))</f>
        <v>Highlands</v>
      </c>
      <c r="BG265" s="17">
        <v>39.761834</v>
      </c>
      <c r="BH265" s="17">
        <v>-105.032044</v>
      </c>
      <c r="BI265" s="17" t="str">
        <f>CONCATENATE("[",BG265,",",BH265,"],")</f>
        <v>[39.761834,-105.032044],</v>
      </c>
      <c r="BK265" s="17" t="str">
        <f>IF(BJ265&gt;0,"&lt;img src=@img/kidicon.png@&gt;","")</f>
        <v/>
      </c>
      <c r="BL265" s="7"/>
    </row>
    <row r="266" spans="2:64" ht="18.75" customHeight="1">
      <c r="B266" t="s">
        <v>162</v>
      </c>
      <c r="C266" t="s">
        <v>655</v>
      </c>
      <c r="E266" s="17" t="s">
        <v>1105</v>
      </c>
      <c r="G266" s="17" t="s">
        <v>570</v>
      </c>
      <c r="J266" t="s">
        <v>452</v>
      </c>
      <c r="K266" t="s">
        <v>448</v>
      </c>
      <c r="L266" s="17" t="s">
        <v>452</v>
      </c>
      <c r="M266" s="17" t="s">
        <v>448</v>
      </c>
      <c r="N266" s="17" t="s">
        <v>452</v>
      </c>
      <c r="O266" s="17" t="s">
        <v>448</v>
      </c>
      <c r="P266" s="17" t="s">
        <v>452</v>
      </c>
      <c r="Q266" s="17" t="s">
        <v>448</v>
      </c>
      <c r="R266" s="17"/>
      <c r="S266" s="17"/>
      <c r="V266" s="8" t="s">
        <v>1142</v>
      </c>
      <c r="W266" s="17" t="str">
        <f>IF(H266&gt;0,H266/100,"")</f>
        <v/>
      </c>
      <c r="X266" s="17" t="str">
        <f>IF(I266&gt;0,I266/100,"")</f>
        <v/>
      </c>
      <c r="Y266" s="17">
        <f>IF(J266&gt;0,J266/100,"")</f>
        <v>16</v>
      </c>
      <c r="Z266" s="17">
        <f>IF(K266&gt;0,K266/100,"")</f>
        <v>19</v>
      </c>
      <c r="AA266" s="17">
        <f>IF(L266&gt;0,L266/100,"")</f>
        <v>16</v>
      </c>
      <c r="AB266" s="17">
        <f>IF(M266&gt;0,M266/100,"")</f>
        <v>19</v>
      </c>
      <c r="AC266" s="17">
        <f>IF(N266&gt;0,N266/100,"")</f>
        <v>16</v>
      </c>
      <c r="AD266" s="17">
        <f>IF(O266&gt;0,O266/100,"")</f>
        <v>19</v>
      </c>
      <c r="AE266" s="17">
        <f>IF(P266&gt;0,P266/100,"")</f>
        <v>16</v>
      </c>
      <c r="AF266" s="17">
        <f>IF(Q266&gt;0,Q266/100,"")</f>
        <v>19</v>
      </c>
      <c r="AG266" s="17" t="str">
        <f>IF(R266&gt;0,R266/100,"")</f>
        <v/>
      </c>
      <c r="AH266" s="17" t="str">
        <f>IF(S266&gt;0,S266/100,"")</f>
        <v/>
      </c>
      <c r="AI266" s="17" t="str">
        <f>IF(T266&gt;0,T266/100,"")</f>
        <v/>
      </c>
      <c r="AJ266" s="17" t="str">
        <f>IF(U266&gt;0,U266/100,"")</f>
        <v/>
      </c>
      <c r="AK266" s="17" t="str">
        <f>IF(H266&gt;0,CONCATENATE(IF(W266&lt;=12,W266,W266-12),IF(OR(W266&lt;12,W266=24),"am","pm"),"-",IF(X266&lt;=12,X266,X266-12),IF(OR(X266&lt;12,X266=24),"am","pm")),"")</f>
        <v/>
      </c>
      <c r="AL266" s="17" t="str">
        <f>IF(J266&gt;0,CONCATENATE(IF(Y266&lt;=12,Y266,Y266-12),IF(OR(Y266&lt;12,Y266=24),"am","pm"),"-",IF(Z266&lt;=12,Z266,Z266-12),IF(OR(Z266&lt;12,Z266=24),"am","pm")),"")</f>
        <v>4pm-7pm</v>
      </c>
      <c r="AM266" s="17" t="str">
        <f>IF(L266&gt;0,CONCATENATE(IF(AA266&lt;=12,AA266,AA266-12),IF(OR(AA266&lt;12,AA266=24),"am","pm"),"-",IF(AB266&lt;=12,AB266,AB266-12),IF(OR(AB266&lt;12,AB266=24),"am","pm")),"")</f>
        <v>4pm-7pm</v>
      </c>
      <c r="AN266" s="17" t="str">
        <f>IF(N266&gt;0,CONCATENATE(IF(AC266&lt;=12,AC266,AC266-12),IF(OR(AC266&lt;12,AC266=24),"am","pm"),"-",IF(AD266&lt;=12,AD266,AD266-12),IF(OR(AD266&lt;12,AD266=24),"am","pm")),"")</f>
        <v>4pm-7pm</v>
      </c>
      <c r="AO266" s="17" t="str">
        <f>IF(P266&gt;0,CONCATENATE(IF(AE266&lt;=12,AE266,AE266-12),IF(OR(AE266&lt;12,AE266=24),"am","pm"),"-",IF(AF266&lt;=12,AF266,AF266-12),IF(OR(AF266&lt;12,AF266=24),"am","pm")),"")</f>
        <v>4pm-7pm</v>
      </c>
      <c r="AP266" s="17" t="str">
        <f>IF(R266&gt;0,CONCATENATE(IF(AG266&lt;=12,AG266,AG266-12),IF(OR(AG266&lt;12,AG266=24),"am","pm"),"-",IF(AH266&lt;=12,AH266,AH266-12),IF(OR(AH266&lt;12,AH266=24),"am","pm")),"")</f>
        <v/>
      </c>
      <c r="AQ266" s="17" t="str">
        <f>IF(T266&gt;0,CONCATENATE(IF(AI266&lt;=12,AI266,AI266-12),IF(OR(AI266&lt;12,AI266=24),"am","pm"),"-",IF(AJ266&lt;=12,AJ266,AJ266-12),IF(OR(AJ266&lt;12,AJ266=24),"am","pm")),"")</f>
        <v/>
      </c>
      <c r="AR266" s="3" t="s">
        <v>757</v>
      </c>
      <c r="AV266" s="4" t="s">
        <v>29</v>
      </c>
      <c r="AW266" s="4" t="s">
        <v>29</v>
      </c>
      <c r="AX266" s="16" t="str">
        <f>CONCATENATE("{
    'name': """,B266,""",
    'area': ","""",C266,""",",
"'hours': {
      'sunday-start':","""",H266,"""",", 'sunday-end':","""",I266,"""",", 'monday-start':","""",J266,"""",", 'monday-end':","""",K266,"""",", 'tuesday-start':","""",L266,"""",", 'tuesday-end':","""",M266,""", 'wednesday-start':","""",N266,""", 'wednesday-end':","""",O266,""", 'thursday-start':","""",P266,""", 'thursday-end':","""",Q266,""", 'friday-start':","""",R266,""", 'friday-end':","""",S266,""", 'saturday-start':","""",T266,""", 'saturday-end':","""",U266,"""","},","  'description': ","""",V266,"""",", 'link':","""",AR266,"""",", 'pricing':","""",E266,"""",",   'phone-number': ","""",F266,"""",", 'address': ","""",G266,"""",", 'other-amenities': [","'",AS266,"','",AT266,"','",AU266,"'","]",", 'has-drink':",AV266,", 'has-food':",AW266,"},")</f>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66" s="17" t="str">
        <f>IF(AS266&gt;0,"&lt;img src=@img/outdoor.png@&gt;","")</f>
        <v/>
      </c>
      <c r="AZ266" s="17" t="str">
        <f>IF(AT266&gt;0,"&lt;img src=@img/pets.png@&gt;","")</f>
        <v/>
      </c>
      <c r="BA266" s="17" t="str">
        <f>IF(AU266="hard","&lt;img src=@img/hard.png@&gt;",IF(AU266="medium","&lt;img src=@img/medium.png@&gt;",IF(AU266="easy","&lt;img src=@img/easy.png@&gt;","")))</f>
        <v/>
      </c>
      <c r="BB266" s="17" t="str">
        <f>IF(AV266="true","&lt;img src=@img/drinkicon.png@&gt;","")</f>
        <v>&lt;img src=@img/drinkicon.png@&gt;</v>
      </c>
      <c r="BC266" s="17" t="str">
        <f>IF(AW266="true","&lt;img src=@img/foodicon.png@&gt;","")</f>
        <v>&lt;img src=@img/foodicon.png@&gt;</v>
      </c>
      <c r="BD266" s="17" t="str">
        <f>CONCATENATE(AY266,AZ266,BA266,BB266,BC266,BK266)</f>
        <v>&lt;img src=@img/drinkicon.png@&gt;&lt;img src=@img/foodicon.png@&gt;</v>
      </c>
      <c r="BE266" s="17" t="str">
        <f>CONCATENATE(IF(AS266&gt;0,"outdoor ",""),IF(AT266&gt;0,"pet ",""),IF(AV266="true","drink ",""),IF(AW266="true","food ",""),AU266," ",E266," ",C266,IF(BJ266=TRUE," kid",""))</f>
        <v>drink food  med city</v>
      </c>
      <c r="BF266" s="17" t="str">
        <f>IF(C266="highlands","Highlands",IF(C266="Washington","Washington Park",IF(C266="Downtown","Downtown",IF(C266="city","City Park",IF(C266="Uptown","Uptown",IF(C266="capital","Capital Hill",IF(C266="Ballpark","Ballpark",IF(C266="LoDo","LoDo",IF(C266="ranch","Highlands Ranch",IF(C266="five","Five Points",IF(C266="stapleton","Stapleton",IF(C266="Cherry","Cherry Creek",IF(C266="dtc","DTC",IF(C266="Baker","Baker",IF(C266="Lakewood","Lakewood",IF(C266="Westminster","Westminster",IF(C266="lowery","Lowery",IF(C266="meadows","Park Meadows",IF(C266="larimer","Larimer Square",IF(C266="RiNo","RiNo",IF(C266="aurora","Aurora","")))))))))))))))))))))</f>
        <v>City Park</v>
      </c>
      <c r="BG266" s="17">
        <v>39.740265999999998</v>
      </c>
      <c r="BH266" s="17">
        <v>-104.960009</v>
      </c>
      <c r="BI266" s="17" t="str">
        <f>CONCATENATE("[",BG266,",",BH266,"],")</f>
        <v>[39.740266,-104.960009],</v>
      </c>
      <c r="BK266" s="17" t="str">
        <f>IF(BJ266&gt;0,"&lt;img src=@img/kidicon.png@&gt;","")</f>
        <v/>
      </c>
      <c r="BL266" s="7"/>
    </row>
    <row r="267" spans="2:64" ht="18.75" customHeight="1">
      <c r="B267" t="s">
        <v>969</v>
      </c>
      <c r="C267" t="s">
        <v>385</v>
      </c>
      <c r="E267" s="17" t="s">
        <v>1105</v>
      </c>
      <c r="G267" s="16" t="s">
        <v>971</v>
      </c>
      <c r="L267" s="17"/>
      <c r="M267" s="17"/>
      <c r="N267" s="17"/>
      <c r="O267" s="17"/>
      <c r="P267" s="17"/>
      <c r="Q267" s="17"/>
      <c r="R267" s="17"/>
      <c r="S267" s="17"/>
      <c r="W267" s="17" t="str">
        <f>IF(H267&gt;0,H267/100,"")</f>
        <v/>
      </c>
      <c r="X267" s="17" t="str">
        <f>IF(I267&gt;0,I267/100,"")</f>
        <v/>
      </c>
      <c r="Y267" s="17" t="str">
        <f>IF(J267&gt;0,J267/100,"")</f>
        <v/>
      </c>
      <c r="Z267" s="17" t="str">
        <f>IF(K267&gt;0,K267/100,"")</f>
        <v/>
      </c>
      <c r="AA267" s="17" t="str">
        <f>IF(L267&gt;0,L267/100,"")</f>
        <v/>
      </c>
      <c r="AB267" s="17" t="str">
        <f>IF(M267&gt;0,M267/100,"")</f>
        <v/>
      </c>
      <c r="AC267" s="17" t="str">
        <f>IF(N267&gt;0,N267/100,"")</f>
        <v/>
      </c>
      <c r="AD267" s="17" t="str">
        <f>IF(O267&gt;0,O267/100,"")</f>
        <v/>
      </c>
      <c r="AE267" s="17" t="str">
        <f>IF(P267&gt;0,P267/100,"")</f>
        <v/>
      </c>
      <c r="AF267" s="17" t="str">
        <f>IF(Q267&gt;0,Q267/100,"")</f>
        <v/>
      </c>
      <c r="AG267" s="17" t="str">
        <f>IF(R267&gt;0,R267/100,"")</f>
        <v/>
      </c>
      <c r="AH267" s="17" t="str">
        <f>IF(S267&gt;0,S267/100,"")</f>
        <v/>
      </c>
      <c r="AI267" s="17" t="str">
        <f>IF(T267&gt;0,T267/100,"")</f>
        <v/>
      </c>
      <c r="AJ267" s="17" t="str">
        <f>IF(U267&gt;0,U267/100,"")</f>
        <v/>
      </c>
      <c r="AK267" s="17" t="str">
        <f>IF(H267&gt;0,CONCATENATE(IF(W267&lt;=12,W267,W267-12),IF(OR(W267&lt;12,W267=24),"am","pm"),"-",IF(X267&lt;=12,X267,X267-12),IF(OR(X267&lt;12,X267=24),"am","pm")),"")</f>
        <v/>
      </c>
      <c r="AL267" s="17" t="str">
        <f>IF(J267&gt;0,CONCATENATE(IF(Y267&lt;=12,Y267,Y267-12),IF(OR(Y267&lt;12,Y267=24),"am","pm"),"-",IF(Z267&lt;=12,Z267,Z267-12),IF(OR(Z267&lt;12,Z267=24),"am","pm")),"")</f>
        <v/>
      </c>
      <c r="AM267" s="17" t="str">
        <f>IF(L267&gt;0,CONCATENATE(IF(AA267&lt;=12,AA267,AA267-12),IF(OR(AA267&lt;12,AA267=24),"am","pm"),"-",IF(AB267&lt;=12,AB267,AB267-12),IF(OR(AB267&lt;12,AB267=24),"am","pm")),"")</f>
        <v/>
      </c>
      <c r="AN267" s="17" t="str">
        <f>IF(N267&gt;0,CONCATENATE(IF(AC267&lt;=12,AC267,AC267-12),IF(OR(AC267&lt;12,AC267=24),"am","pm"),"-",IF(AD267&lt;=12,AD267,AD267-12),IF(OR(AD267&lt;12,AD267=24),"am","pm")),"")</f>
        <v/>
      </c>
      <c r="AO267" s="17" t="str">
        <f>IF(P267&gt;0,CONCATENATE(IF(AE267&lt;=12,AE267,AE267-12),IF(OR(AE267&lt;12,AE267=24),"am","pm"),"-",IF(AF267&lt;=12,AF267,AF267-12),IF(OR(AF267&lt;12,AF267=24),"am","pm")),"")</f>
        <v/>
      </c>
      <c r="AP267" s="17" t="str">
        <f>IF(R267&gt;0,CONCATENATE(IF(AG267&lt;=12,AG267,AG267-12),IF(OR(AG267&lt;12,AG267=24),"am","pm"),"-",IF(AH267&lt;=12,AH267,AH267-12),IF(OR(AH267&lt;12,AH267=24),"am","pm")),"")</f>
        <v/>
      </c>
      <c r="AQ267" s="17" t="str">
        <f>IF(T267&gt;0,CONCATENATE(IF(AI267&lt;=12,AI267,AI267-12),IF(OR(AI267&lt;12,AI267=24),"am","pm"),"-",IF(AJ267&lt;=12,AJ267,AJ267-12),IF(OR(AJ267&lt;12,AJ267=24),"am","pm")),"")</f>
        <v/>
      </c>
      <c r="AV267" s="17"/>
      <c r="AW267" s="17"/>
      <c r="AX267" s="16" t="str">
        <f>CONCATENATE("{
    'name': """,B267,""",
    'area': ","""",C267,""",",
"'hours': {
      'sunday-start':","""",H267,"""",", 'sunday-end':","""",I267,"""",", 'monday-start':","""",J267,"""",", 'monday-end':","""",K267,"""",", 'tuesday-start':","""",L267,"""",", 'tuesday-end':","""",M267,""", 'wednesday-start':","""",N267,""", 'wednesday-end':","""",O267,""", 'thursday-start':","""",P267,""", 'thursday-end':","""",Q267,""", 'friday-start':","""",R267,""", 'friday-end':","""",S267,""", 'saturday-start':","""",T267,""", 'saturday-end':","""",U267,"""","},","  'description': ","""",V267,"""",", 'link':","""",AR267,"""",", 'pricing':","""",E267,"""",",   'phone-number': ","""",F267,"""",", 'address': ","""",G267,"""",", 'other-amenities': [","'",AS267,"','",AT267,"','",AU267,"'","]",", 'has-drink':",AV267,", 'has-food':",AW267,"},")</f>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67" s="17" t="str">
        <f>IF(AS267&gt;0,"&lt;img src=@img/outdoor.png@&gt;","")</f>
        <v/>
      </c>
      <c r="AZ267" s="17" t="str">
        <f>IF(AT267&gt;0,"&lt;img src=@img/pets.png@&gt;","")</f>
        <v/>
      </c>
      <c r="BA267" s="17" t="str">
        <f>IF(AU267="hard","&lt;img src=@img/hard.png@&gt;",IF(AU267="medium","&lt;img src=@img/medium.png@&gt;",IF(AU267="easy","&lt;img src=@img/easy.png@&gt;","")))</f>
        <v/>
      </c>
      <c r="BB267" s="17" t="str">
        <f>IF(AV267="true","&lt;img src=@img/drinkicon.png@&gt;","")</f>
        <v/>
      </c>
      <c r="BC267" s="17" t="str">
        <f>IF(AW267="true","&lt;img src=@img/foodicon.png@&gt;","")</f>
        <v/>
      </c>
      <c r="BD267" s="17" t="str">
        <f>CONCATENATE(AY267,AZ267,BA267,BB267,BC267,BK267)</f>
        <v/>
      </c>
      <c r="BE267" s="17" t="str">
        <f>CONCATENATE(IF(AS267&gt;0,"outdoor ",""),IF(AT267&gt;0,"pet ",""),IF(AV267="true","drink ",""),IF(AW267="true","food ",""),AU267," ",E267," ",C267,IF(BJ267=TRUE," kid",""))</f>
        <v xml:space="preserve"> med Westminster</v>
      </c>
      <c r="BF267" s="17" t="str">
        <f>IF(C267="highlands","Highlands",IF(C267="Washington","Washington Park",IF(C267="Downtown","Downtown",IF(C267="city","City Park",IF(C267="Uptown","Uptown",IF(C267="capital","Capital Hill",IF(C267="Ballpark","Ballpark",IF(C267="LoDo","LoDo",IF(C267="ranch","Highlands Ranch",IF(C267="five","Five Points",IF(C267="stapleton","Stapleton",IF(C267="Cherry","Cherry Creek",IF(C267="dtc","DTC",IF(C267="Baker","Baker",IF(C267="Lakewood","Lakewood",IF(C267="Westminster","Westminster",IF(C267="lowery","Lowery",IF(C267="meadows","Park Meadows",IF(C267="larimer","Larimer Square",IF(C267="RiNo","RiNo",IF(C267="aurora","Aurora","")))))))))))))))))))))</f>
        <v>Westminster</v>
      </c>
      <c r="BG267" s="17">
        <v>39.883797999999999</v>
      </c>
      <c r="BH267" s="17">
        <v>-105.074556</v>
      </c>
      <c r="BI267" s="17" t="str">
        <f>CONCATENATE("[",BG267,",",BH267,"],")</f>
        <v>[39.883798,-105.074556],</v>
      </c>
      <c r="BK267" s="17" t="str">
        <f>IF(BJ267&gt;0,"&lt;img src=@img/kidicon.png@&gt;","")</f>
        <v/>
      </c>
      <c r="BL267" s="17"/>
    </row>
    <row r="268" spans="2:64" ht="18.75" customHeight="1">
      <c r="B268" t="s">
        <v>163</v>
      </c>
      <c r="C268" t="s">
        <v>310</v>
      </c>
      <c r="E268" s="17" t="s">
        <v>1105</v>
      </c>
      <c r="G268" s="17" t="s">
        <v>571</v>
      </c>
      <c r="H268" t="s">
        <v>449</v>
      </c>
      <c r="I268" t="s">
        <v>446</v>
      </c>
      <c r="J268" t="s">
        <v>449</v>
      </c>
      <c r="K268" t="s">
        <v>446</v>
      </c>
      <c r="L268" s="17" t="s">
        <v>449</v>
      </c>
      <c r="M268" s="17" t="s">
        <v>446</v>
      </c>
      <c r="N268" s="17"/>
      <c r="O268" s="17"/>
      <c r="P268" s="17" t="s">
        <v>449</v>
      </c>
      <c r="Q268" s="17" t="s">
        <v>446</v>
      </c>
      <c r="R268" s="17" t="s">
        <v>449</v>
      </c>
      <c r="S268" s="17" t="s">
        <v>446</v>
      </c>
      <c r="T268" t="s">
        <v>449</v>
      </c>
      <c r="U268" t="s">
        <v>446</v>
      </c>
      <c r="V268" s="8" t="s">
        <v>374</v>
      </c>
      <c r="W268" s="17">
        <f>IF(H268&gt;0,H268/100,"")</f>
        <v>17</v>
      </c>
      <c r="X268" s="17">
        <f>IF(I268&gt;0,I268/100,"")</f>
        <v>18.3</v>
      </c>
      <c r="Y268" s="17">
        <f>IF(J268&gt;0,J268/100,"")</f>
        <v>17</v>
      </c>
      <c r="Z268" s="17">
        <f>IF(K268&gt;0,K268/100,"")</f>
        <v>18.3</v>
      </c>
      <c r="AA268" s="17">
        <f>IF(L268&gt;0,L268/100,"")</f>
        <v>17</v>
      </c>
      <c r="AB268" s="17">
        <f>IF(M268&gt;0,M268/100,"")</f>
        <v>18.3</v>
      </c>
      <c r="AC268" s="17" t="str">
        <f>IF(N268&gt;0,N268/100,"")</f>
        <v/>
      </c>
      <c r="AD268" s="17" t="str">
        <f>IF(O268&gt;0,O268/100,"")</f>
        <v/>
      </c>
      <c r="AE268" s="17">
        <f>IF(P268&gt;0,P268/100,"")</f>
        <v>17</v>
      </c>
      <c r="AF268" s="17">
        <f>IF(Q268&gt;0,Q268/100,"")</f>
        <v>18.3</v>
      </c>
      <c r="AG268" s="17">
        <f>IF(R268&gt;0,R268/100,"")</f>
        <v>17</v>
      </c>
      <c r="AH268" s="17">
        <f>IF(S268&gt;0,S268/100,"")</f>
        <v>18.3</v>
      </c>
      <c r="AI268" s="17">
        <f>IF(T268&gt;0,T268/100,"")</f>
        <v>17</v>
      </c>
      <c r="AJ268" s="17">
        <f>IF(U268&gt;0,U268/100,"")</f>
        <v>18.3</v>
      </c>
      <c r="AK268" s="17" t="str">
        <f>IF(H268&gt;0,CONCATENATE(IF(W268&lt;=12,W268,W268-12),IF(OR(W268&lt;12,W268=24),"am","pm"),"-",IF(X268&lt;=12,X268,X268-12),IF(OR(X268&lt;12,X268=24),"am","pm")),"")</f>
        <v>5pm-6.3pm</v>
      </c>
      <c r="AL268" s="17" t="str">
        <f>IF(J268&gt;0,CONCATENATE(IF(Y268&lt;=12,Y268,Y268-12),IF(OR(Y268&lt;12,Y268=24),"am","pm"),"-",IF(Z268&lt;=12,Z268,Z268-12),IF(OR(Z268&lt;12,Z268=24),"am","pm")),"")</f>
        <v>5pm-6.3pm</v>
      </c>
      <c r="AM268" s="17" t="str">
        <f>IF(L268&gt;0,CONCATENATE(IF(AA268&lt;=12,AA268,AA268-12),IF(OR(AA268&lt;12,AA268=24),"am","pm"),"-",IF(AB268&lt;=12,AB268,AB268-12),IF(OR(AB268&lt;12,AB268=24),"am","pm")),"")</f>
        <v>5pm-6.3pm</v>
      </c>
      <c r="AN268" s="17" t="str">
        <f>IF(N268&gt;0,CONCATENATE(IF(AC268&lt;=12,AC268,AC268-12),IF(OR(AC268&lt;12,AC268=24),"am","pm"),"-",IF(AD268&lt;=12,AD268,AD268-12),IF(OR(AD268&lt;12,AD268=24),"am","pm")),"")</f>
        <v/>
      </c>
      <c r="AO268" s="17" t="str">
        <f>IF(P268&gt;0,CONCATENATE(IF(AE268&lt;=12,AE268,AE268-12),IF(OR(AE268&lt;12,AE268=24),"am","pm"),"-",IF(AF268&lt;=12,AF268,AF268-12),IF(OR(AF268&lt;12,AF268=24),"am","pm")),"")</f>
        <v>5pm-6.3pm</v>
      </c>
      <c r="AP268" s="17" t="str">
        <f>IF(R268&gt;0,CONCATENATE(IF(AG268&lt;=12,AG268,AG268-12),IF(OR(AG268&lt;12,AG268=24),"am","pm"),"-",IF(AH268&lt;=12,AH268,AH268-12),IF(OR(AH268&lt;12,AH268=24),"am","pm")),"")</f>
        <v>5pm-6.3pm</v>
      </c>
      <c r="AQ268" s="17" t="str">
        <f>IF(T268&gt;0,CONCATENATE(IF(AI268&lt;=12,AI268,AI268-12),IF(OR(AI268&lt;12,AI268=24),"am","pm"),"-",IF(AJ268&lt;=12,AJ268,AJ268-12),IF(OR(AJ268&lt;12,AJ268=24),"am","pm")),"")</f>
        <v>5pm-6.3pm</v>
      </c>
      <c r="AR268" t="s">
        <v>758</v>
      </c>
      <c r="AV268" s="17" t="s">
        <v>29</v>
      </c>
      <c r="AW268" s="17" t="s">
        <v>29</v>
      </c>
      <c r="AX268" s="16" t="str">
        <f>CONCATENATE("{
    'name': """,B268,""",
    'area': ","""",C268,""",",
"'hours': {
      'sunday-start':","""",H268,"""",", 'sunday-end':","""",I268,"""",", 'monday-start':","""",J268,"""",", 'monday-end':","""",K268,"""",", 'tuesday-start':","""",L268,"""",", 'tuesday-end':","""",M268,""", 'wednesday-start':","""",N268,""", 'wednesday-end':","""",O268,""", 'thursday-start':","""",P268,""", 'thursday-end':","""",Q268,""", 'friday-start':","""",R268,""", 'friday-end':","""",S268,""", 'saturday-start':","""",T268,""", 'saturday-end':","""",U268,"""","},","  'description': ","""",V268,"""",", 'link':","""",AR268,"""",", 'pricing':","""",E268,"""",",   'phone-number': ","""",F268,"""",", 'address': ","""",G268,"""",", 'other-amenities': [","'",AS268,"','",AT268,"','",AU268,"'","]",", 'has-drink':",AV268,", 'has-food':",AW268,"},")</f>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8" s="17" t="str">
        <f>IF(AS268&gt;0,"&lt;img src=@img/outdoor.png@&gt;","")</f>
        <v/>
      </c>
      <c r="AZ268" s="17" t="str">
        <f>IF(AT268&gt;0,"&lt;img src=@img/pets.png@&gt;","")</f>
        <v/>
      </c>
      <c r="BA268" s="17" t="str">
        <f>IF(AU268="hard","&lt;img src=@img/hard.png@&gt;",IF(AU268="medium","&lt;img src=@img/medium.png@&gt;",IF(AU268="easy","&lt;img src=@img/easy.png@&gt;","")))</f>
        <v/>
      </c>
      <c r="BB268" s="17" t="str">
        <f>IF(AV268="true","&lt;img src=@img/drinkicon.png@&gt;","")</f>
        <v>&lt;img src=@img/drinkicon.png@&gt;</v>
      </c>
      <c r="BC268" s="17" t="str">
        <f>IF(AW268="true","&lt;img src=@img/foodicon.png@&gt;","")</f>
        <v>&lt;img src=@img/foodicon.png@&gt;</v>
      </c>
      <c r="BD268" s="17" t="str">
        <f>CONCATENATE(AY268,AZ268,BA268,BB268,BC268,BK268)</f>
        <v>&lt;img src=@img/drinkicon.png@&gt;&lt;img src=@img/foodicon.png@&gt;</v>
      </c>
      <c r="BE268" s="17" t="str">
        <f>CONCATENATE(IF(AS268&gt;0,"outdoor ",""),IF(AT268&gt;0,"pet ",""),IF(AV268="true","drink ",""),IF(AW268="true","food ",""),AU268," ",E268," ",C268,IF(BJ268=TRUE," kid",""))</f>
        <v>drink food  med LoDo</v>
      </c>
      <c r="BF268" s="17" t="str">
        <f>IF(C268="highlands","Highlands",IF(C268="Washington","Washington Park",IF(C268="Downtown","Downtown",IF(C268="city","City Park",IF(C268="Uptown","Uptown",IF(C268="capital","Capital Hill",IF(C268="Ballpark","Ballpark",IF(C268="LoDo","LoDo",IF(C268="ranch","Highlands Ranch",IF(C268="five","Five Points",IF(C268="stapleton","Stapleton",IF(C268="Cherry","Cherry Creek",IF(C268="dtc","DTC",IF(C268="Baker","Baker",IF(C268="Lakewood","Lakewood",IF(C268="Westminster","Westminster",IF(C268="lowery","Lowery",IF(C268="meadows","Park Meadows",IF(C268="larimer","Larimer Square",IF(C268="RiNo","RiNo",IF(C268="aurora","Aurora","")))))))))))))))))))))</f>
        <v>LoDo</v>
      </c>
      <c r="BG268" s="17">
        <v>39.753529</v>
      </c>
      <c r="BH268" s="17">
        <v>-105.001594</v>
      </c>
      <c r="BI268" s="17" t="str">
        <f>CONCATENATE("[",BG268,",",BH268,"],")</f>
        <v>[39.753529,-105.001594],</v>
      </c>
      <c r="BK268" s="17" t="str">
        <f>IF(BJ268&gt;0,"&lt;img src=@img/kidicon.png@&gt;","")</f>
        <v/>
      </c>
      <c r="BL268" s="7"/>
    </row>
    <row r="269" spans="2:64" ht="18.75" customHeight="1">
      <c r="B269" t="s">
        <v>965</v>
      </c>
      <c r="C269" t="s">
        <v>385</v>
      </c>
      <c r="E269" s="17" t="s">
        <v>1105</v>
      </c>
      <c r="G269" s="16" t="s">
        <v>966</v>
      </c>
      <c r="W269" s="17" t="str">
        <f>IF(H269&gt;0,H269/100,"")</f>
        <v/>
      </c>
      <c r="X269" s="17" t="str">
        <f>IF(I269&gt;0,I269/100,"")</f>
        <v/>
      </c>
      <c r="Y269" s="17" t="str">
        <f>IF(J269&gt;0,J269/100,"")</f>
        <v/>
      </c>
      <c r="Z269" s="17" t="str">
        <f>IF(K269&gt;0,K269/100,"")</f>
        <v/>
      </c>
      <c r="AA269" s="17" t="str">
        <f>IF(L269&gt;0,L269/100,"")</f>
        <v/>
      </c>
      <c r="AB269" s="17" t="str">
        <f>IF(M269&gt;0,M269/100,"")</f>
        <v/>
      </c>
      <c r="AC269" s="17" t="str">
        <f>IF(N269&gt;0,N269/100,"")</f>
        <v/>
      </c>
      <c r="AD269" s="17" t="str">
        <f>IF(O269&gt;0,O269/100,"")</f>
        <v/>
      </c>
      <c r="AE269" s="17" t="str">
        <f>IF(P269&gt;0,P269/100,"")</f>
        <v/>
      </c>
      <c r="AF269" s="17" t="str">
        <f>IF(Q269&gt;0,Q269/100,"")</f>
        <v/>
      </c>
      <c r="AG269" s="17" t="str">
        <f>IF(R269&gt;0,R269/100,"")</f>
        <v/>
      </c>
      <c r="AH269" s="17" t="str">
        <f>IF(S269&gt;0,S269/100,"")</f>
        <v/>
      </c>
      <c r="AI269" s="17" t="str">
        <f>IF(T269&gt;0,T269/100,"")</f>
        <v/>
      </c>
      <c r="AJ269" s="17" t="str">
        <f>IF(U269&gt;0,U269/100,"")</f>
        <v/>
      </c>
      <c r="AK269" s="17" t="str">
        <f>IF(H269&gt;0,CONCATENATE(IF(W269&lt;=12,W269,W269-12),IF(OR(W269&lt;12,W269=24),"am","pm"),"-",IF(X269&lt;=12,X269,X269-12),IF(OR(X269&lt;12,X269=24),"am","pm")),"")</f>
        <v/>
      </c>
      <c r="AL269" s="17" t="str">
        <f>IF(J269&gt;0,CONCATENATE(IF(Y269&lt;=12,Y269,Y269-12),IF(OR(Y269&lt;12,Y269=24),"am","pm"),"-",IF(Z269&lt;=12,Z269,Z269-12),IF(OR(Z269&lt;12,Z269=24),"am","pm")),"")</f>
        <v/>
      </c>
      <c r="AM269" s="17" t="str">
        <f>IF(L269&gt;0,CONCATENATE(IF(AA269&lt;=12,AA269,AA269-12),IF(OR(AA269&lt;12,AA269=24),"am","pm"),"-",IF(AB269&lt;=12,AB269,AB269-12),IF(OR(AB269&lt;12,AB269=24),"am","pm")),"")</f>
        <v/>
      </c>
      <c r="AN269" s="17" t="str">
        <f>IF(N269&gt;0,CONCATENATE(IF(AC269&lt;=12,AC269,AC269-12),IF(OR(AC269&lt;12,AC269=24),"am","pm"),"-",IF(AD269&lt;=12,AD269,AD269-12),IF(OR(AD269&lt;12,AD269=24),"am","pm")),"")</f>
        <v/>
      </c>
      <c r="AO269" s="17" t="str">
        <f>IF(P269&gt;0,CONCATENATE(IF(AE269&lt;=12,AE269,AE269-12),IF(OR(AE269&lt;12,AE269=24),"am","pm"),"-",IF(AF269&lt;=12,AF269,AF269-12),IF(OR(AF269&lt;12,AF269=24),"am","pm")),"")</f>
        <v/>
      </c>
      <c r="AP269" s="17" t="str">
        <f>IF(R269&gt;0,CONCATENATE(IF(AG269&lt;=12,AG269,AG269-12),IF(OR(AG269&lt;12,AG269=24),"am","pm"),"-",IF(AH269&lt;=12,AH269,AH269-12),IF(OR(AH269&lt;12,AH269=24),"am","pm")),"")</f>
        <v/>
      </c>
      <c r="AQ269" s="17" t="str">
        <f>IF(T269&gt;0,CONCATENATE(IF(AI269&lt;=12,AI269,AI269-12),IF(OR(AI269&lt;12,AI269=24),"am","pm"),"-",IF(AJ269&lt;=12,AJ269,AJ269-12),IF(OR(AJ269&lt;12,AJ269=24),"am","pm")),"")</f>
        <v/>
      </c>
      <c r="AR269" t="s">
        <v>1070</v>
      </c>
      <c r="AV269" s="4" t="s">
        <v>30</v>
      </c>
      <c r="AW269" s="4" t="s">
        <v>30</v>
      </c>
      <c r="AX269" s="16" t="str">
        <f>CONCATENATE("{
    'name': """,B269,""",
    'area': ","""",C269,""",",
"'hours': {
      'sunday-start':","""",H269,"""",", 'sunday-end':","""",I269,"""",", 'monday-start':","""",J269,"""",", 'monday-end':","""",K269,"""",", 'tuesday-start':","""",L269,"""",", 'tuesday-end':","""",M269,""", 'wednesday-start':","""",N269,""", 'wednesday-end':","""",O269,""", 'thursday-start':","""",P269,""", 'thursday-end':","""",Q269,""", 'friday-start':","""",R269,""", 'friday-end':","""",S269,""", 'saturday-start':","""",T269,""", 'saturday-end':","""",U269,"""","},","  'description': ","""",V269,"""",", 'link':","""",AR269,"""",", 'pricing':","""",E269,"""",",   'phone-number': ","""",F269,"""",", 'address': ","""",G269,"""",", 'other-amenities': [","'",AS269,"','",AT269,"','",AU269,"'","]",", 'has-drink':",AV269,", 'has-food':",AW269,"},")</f>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69" s="17" t="str">
        <f>IF(AS269&gt;0,"&lt;img src=@img/outdoor.png@&gt;","")</f>
        <v/>
      </c>
      <c r="AZ269" s="17" t="str">
        <f>IF(AT269&gt;0,"&lt;img src=@img/pets.png@&gt;","")</f>
        <v/>
      </c>
      <c r="BA269" s="17" t="str">
        <f>IF(AU269="hard","&lt;img src=@img/hard.png@&gt;",IF(AU269="medium","&lt;img src=@img/medium.png@&gt;",IF(AU269="easy","&lt;img src=@img/easy.png@&gt;","")))</f>
        <v/>
      </c>
      <c r="BB269" s="17" t="str">
        <f>IF(AV269="true","&lt;img src=@img/drinkicon.png@&gt;","")</f>
        <v/>
      </c>
      <c r="BC269" s="17" t="str">
        <f>IF(AW269="true","&lt;img src=@img/foodicon.png@&gt;","")</f>
        <v/>
      </c>
      <c r="BD269" s="17" t="str">
        <f>CONCATENATE(AY269,AZ269,BA269,BB269,BC269,BK269)</f>
        <v/>
      </c>
      <c r="BE269" s="17" t="str">
        <f>CONCATENATE(IF(AS269&gt;0,"outdoor ",""),IF(AT269&gt;0,"pet ",""),IF(AV269="true","drink ",""),IF(AW269="true","food ",""),AU269," ",E269," ",C269,IF(BJ269=TRUE," kid",""))</f>
        <v xml:space="preserve"> med Westminster</v>
      </c>
      <c r="BF269" s="17" t="str">
        <f>IF(C269="highlands","Highlands",IF(C269="Washington","Washington Park",IF(C269="Downtown","Downtown",IF(C269="city","City Park",IF(C269="Uptown","Uptown",IF(C269="capital","Capital Hill",IF(C269="Ballpark","Ballpark",IF(C269="LoDo","LoDo",IF(C269="ranch","Highlands Ranch",IF(C269="five","Five Points",IF(C269="stapleton","Stapleton",IF(C269="Cherry","Cherry Creek",IF(C269="dtc","DTC",IF(C269="Baker","Baker",IF(C269="Lakewood","Lakewood",IF(C269="Westminster","Westminster",IF(C269="lowery","Lowery",IF(C269="meadows","Park Meadows",IF(C269="larimer","Larimer Square",IF(C269="RiNo","RiNo",IF(C269="aurora","Aurora","")))))))))))))))))))))</f>
        <v>Westminster</v>
      </c>
      <c r="BG269" s="17">
        <v>39.898896999999998</v>
      </c>
      <c r="BH269" s="17">
        <v>-105.053961</v>
      </c>
      <c r="BI269" s="17" t="str">
        <f>CONCATENATE("[",BG269,",",BH269,"],")</f>
        <v>[39.898897,-105.053961],</v>
      </c>
      <c r="BK269" s="17" t="str">
        <f>IF(BJ269&gt;0,"&lt;img src=@img/kidicon.png@&gt;","")</f>
        <v/>
      </c>
      <c r="BL269" s="17"/>
    </row>
    <row r="270" spans="2:64" ht="18.75" customHeight="1">
      <c r="B270" t="s">
        <v>233</v>
      </c>
      <c r="C270" t="s">
        <v>310</v>
      </c>
      <c r="E270" s="17" t="s">
        <v>1106</v>
      </c>
      <c r="G270" s="17" t="s">
        <v>640</v>
      </c>
      <c r="J270" s="17" t="s">
        <v>445</v>
      </c>
      <c r="K270" s="17" t="s">
        <v>447</v>
      </c>
      <c r="L270" s="17" t="s">
        <v>445</v>
      </c>
      <c r="M270" s="17" t="s">
        <v>447</v>
      </c>
      <c r="N270" s="17" t="s">
        <v>445</v>
      </c>
      <c r="O270" s="17" t="s">
        <v>447</v>
      </c>
      <c r="P270" s="17" t="s">
        <v>445</v>
      </c>
      <c r="Q270" s="17" t="s">
        <v>447</v>
      </c>
      <c r="R270" s="17" t="s">
        <v>445</v>
      </c>
      <c r="S270" s="17" t="s">
        <v>447</v>
      </c>
      <c r="T270" s="17"/>
      <c r="U270" s="17"/>
      <c r="V270" s="8" t="s">
        <v>422</v>
      </c>
      <c r="W270" s="17" t="str">
        <f>IF(H270&gt;0,H270/100,"")</f>
        <v/>
      </c>
      <c r="X270" s="17" t="str">
        <f>IF(I270&gt;0,I270/100,"")</f>
        <v/>
      </c>
      <c r="Y270" s="17">
        <f>IF(J270&gt;0,J270/100,"")</f>
        <v>15</v>
      </c>
      <c r="Z270" s="17">
        <f>IF(K270&gt;0,K270/100,"")</f>
        <v>18</v>
      </c>
      <c r="AA270" s="17">
        <f>IF(L270&gt;0,L270/100,"")</f>
        <v>15</v>
      </c>
      <c r="AB270" s="17">
        <f>IF(M270&gt;0,M270/100,"")</f>
        <v>18</v>
      </c>
      <c r="AC270" s="17">
        <f>IF(N270&gt;0,N270/100,"")</f>
        <v>15</v>
      </c>
      <c r="AD270" s="17">
        <f>IF(O270&gt;0,O270/100,"")</f>
        <v>18</v>
      </c>
      <c r="AE270" s="17">
        <f>IF(P270&gt;0,P270/100,"")</f>
        <v>15</v>
      </c>
      <c r="AF270" s="17">
        <f>IF(Q270&gt;0,Q270/100,"")</f>
        <v>18</v>
      </c>
      <c r="AG270" s="17">
        <f>IF(R270&gt;0,R270/100,"")</f>
        <v>15</v>
      </c>
      <c r="AH270" s="17">
        <f>IF(S270&gt;0,S270/100,"")</f>
        <v>18</v>
      </c>
      <c r="AI270" s="17" t="str">
        <f>IF(T270&gt;0,T270/100,"")</f>
        <v/>
      </c>
      <c r="AJ270" s="17" t="str">
        <f>IF(U270&gt;0,U270/100,"")</f>
        <v/>
      </c>
      <c r="AK270" s="17" t="str">
        <f>IF(H270&gt;0,CONCATENATE(IF(W270&lt;=12,W270,W270-12),IF(OR(W270&lt;12,W270=24),"am","pm"),"-",IF(X270&lt;=12,X270,X270-12),IF(OR(X270&lt;12,X270=24),"am","pm")),"")</f>
        <v/>
      </c>
      <c r="AL270" s="17" t="str">
        <f>IF(J270&gt;0,CONCATENATE(IF(Y270&lt;=12,Y270,Y270-12),IF(OR(Y270&lt;12,Y270=24),"am","pm"),"-",IF(Z270&lt;=12,Z270,Z270-12),IF(OR(Z270&lt;12,Z270=24),"am","pm")),"")</f>
        <v>3pm-6pm</v>
      </c>
      <c r="AM270" s="17" t="str">
        <f>IF(L270&gt;0,CONCATENATE(IF(AA270&lt;=12,AA270,AA270-12),IF(OR(AA270&lt;12,AA270=24),"am","pm"),"-",IF(AB270&lt;=12,AB270,AB270-12),IF(OR(AB270&lt;12,AB270=24),"am","pm")),"")</f>
        <v>3pm-6pm</v>
      </c>
      <c r="AN270" s="17" t="str">
        <f>IF(N270&gt;0,CONCATENATE(IF(AC270&lt;=12,AC270,AC270-12),IF(OR(AC270&lt;12,AC270=24),"am","pm"),"-",IF(AD270&lt;=12,AD270,AD270-12),IF(OR(AD270&lt;12,AD270=24),"am","pm")),"")</f>
        <v>3pm-6pm</v>
      </c>
      <c r="AO270" s="17" t="str">
        <f>IF(P270&gt;0,CONCATENATE(IF(AE270&lt;=12,AE270,AE270-12),IF(OR(AE270&lt;12,AE270=24),"am","pm"),"-",IF(AF270&lt;=12,AF270,AF270-12),IF(OR(AF270&lt;12,AF270=24),"am","pm")),"")</f>
        <v>3pm-6pm</v>
      </c>
      <c r="AP270" s="17" t="str">
        <f>IF(R270&gt;0,CONCATENATE(IF(AG270&lt;=12,AG270,AG270-12),IF(OR(AG270&lt;12,AG270=24),"am","pm"),"-",IF(AH270&lt;=12,AH270,AH270-12),IF(OR(AH270&lt;12,AH270=24),"am","pm")),"")</f>
        <v>3pm-6pm</v>
      </c>
      <c r="AQ270" s="17" t="str">
        <f>IF(T270&gt;0,CONCATENATE(IF(AI270&lt;=12,AI270,AI270-12),IF(OR(AI270&lt;12,AI270=24),"am","pm"),"-",IF(AJ270&lt;=12,AJ270,AJ270-12),IF(OR(AJ270&lt;12,AJ270=24),"am","pm")),"")</f>
        <v/>
      </c>
      <c r="AR270" s="17" t="s">
        <v>826</v>
      </c>
      <c r="AV270" s="17" t="s">
        <v>29</v>
      </c>
      <c r="AW270" s="17" t="s">
        <v>29</v>
      </c>
      <c r="AX270" s="16" t="str">
        <f>CONCATENATE("{
    'name': """,B270,""",
    'area': ","""",C270,""",",
"'hours': {
      'sunday-start':","""",H270,"""",", 'sunday-end':","""",I270,"""",", 'monday-start':","""",J270,"""",", 'monday-end':","""",K270,"""",", 'tuesday-start':","""",L270,"""",", 'tuesday-end':","""",M270,""", 'wednesday-start':","""",N270,""", 'wednesday-end':","""",O270,""", 'thursday-start':","""",P270,""", 'thursday-end':","""",Q270,""", 'friday-start':","""",R270,""", 'friday-end':","""",S270,""", 'saturday-start':","""",T270,""", 'saturday-end':","""",U270,"""","},","  'description': ","""",V270,"""",", 'link':","""",AR270,"""",", 'pricing':","""",E270,"""",",   'phone-number': ","""",F270,"""",", 'address': ","""",G270,"""",", 'other-amenities': [","'",AS270,"','",AT270,"','",AU270,"'","]",", 'has-drink':",AV270,", 'has-food':",AW270,"},")</f>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70" s="17" t="str">
        <f>IF(AS270&gt;0,"&lt;img src=@img/outdoor.png@&gt;","")</f>
        <v/>
      </c>
      <c r="AZ270" s="17" t="str">
        <f>IF(AT270&gt;0,"&lt;img src=@img/pets.png@&gt;","")</f>
        <v/>
      </c>
      <c r="BA270" s="17" t="str">
        <f>IF(AU270="hard","&lt;img src=@img/hard.png@&gt;",IF(AU270="medium","&lt;img src=@img/medium.png@&gt;",IF(AU270="easy","&lt;img src=@img/easy.png@&gt;","")))</f>
        <v/>
      </c>
      <c r="BB270" s="17" t="str">
        <f>IF(AV270="true","&lt;img src=@img/drinkicon.png@&gt;","")</f>
        <v>&lt;img src=@img/drinkicon.png@&gt;</v>
      </c>
      <c r="BC270" s="17" t="str">
        <f>IF(AW270="true","&lt;img src=@img/foodicon.png@&gt;","")</f>
        <v>&lt;img src=@img/foodicon.png@&gt;</v>
      </c>
      <c r="BD270" s="17" t="str">
        <f>CONCATENATE(AY270,AZ270,BA270,BB270,BC270,BK270)</f>
        <v>&lt;img src=@img/drinkicon.png@&gt;&lt;img src=@img/foodicon.png@&gt;</v>
      </c>
      <c r="BE270" s="17" t="str">
        <f>CONCATENATE(IF(AS270&gt;0,"outdoor ",""),IF(AT270&gt;0,"pet ",""),IF(AV270="true","drink ",""),IF(AW270="true","food ",""),AU270," ",E270," ",C270,IF(BJ270=TRUE," kid",""))</f>
        <v>drink food  high LoDo</v>
      </c>
      <c r="BF270" s="17" t="str">
        <f>IF(C270="highlands","Highlands",IF(C270="Washington","Washington Park",IF(C270="Downtown","Downtown",IF(C270="city","City Park",IF(C270="Uptown","Uptown",IF(C270="capital","Capital Hill",IF(C270="Ballpark","Ballpark",IF(C270="LoDo","LoDo",IF(C270="ranch","Highlands Ranch",IF(C270="five","Five Points",IF(C270="stapleton","Stapleton",IF(C270="Cherry","Cherry Creek",IF(C270="dtc","DTC",IF(C270="Baker","Baker",IF(C270="Lakewood","Lakewood",IF(C270="Westminster","Westminster",IF(C270="lowery","Lowery",IF(C270="meadows","Park Meadows",IF(C270="larimer","Larimer Square",IF(C270="RiNo","RiNo",IF(C270="aurora","Aurora","")))))))))))))))))))))</f>
        <v>LoDo</v>
      </c>
      <c r="BG270" s="17">
        <v>39.752079999999999</v>
      </c>
      <c r="BH270" s="17">
        <v>-104.999194</v>
      </c>
      <c r="BI270" s="17" t="str">
        <f>CONCATENATE("[",BG270,",",BH270,"],")</f>
        <v>[39.75208,-104.999194],</v>
      </c>
      <c r="BK270" s="17" t="str">
        <f>IF(BJ270&gt;0,"&lt;img src=@img/kidicon.png@&gt;","")</f>
        <v/>
      </c>
      <c r="BL270" s="7"/>
    </row>
    <row r="271" spans="2:64" ht="18.75" customHeight="1">
      <c r="B271" t="s">
        <v>164</v>
      </c>
      <c r="C271" t="s">
        <v>310</v>
      </c>
      <c r="E271" s="17" t="s">
        <v>1106</v>
      </c>
      <c r="G271" s="17" t="s">
        <v>572</v>
      </c>
      <c r="J271" s="17" t="s">
        <v>445</v>
      </c>
      <c r="K271" s="17" t="s">
        <v>446</v>
      </c>
      <c r="L271" s="17" t="s">
        <v>445</v>
      </c>
      <c r="M271" s="17" t="s">
        <v>446</v>
      </c>
      <c r="N271" s="17" t="s">
        <v>445</v>
      </c>
      <c r="O271" s="17" t="s">
        <v>446</v>
      </c>
      <c r="P271" s="17" t="s">
        <v>445</v>
      </c>
      <c r="Q271" s="17" t="s">
        <v>446</v>
      </c>
      <c r="R271" s="17" t="s">
        <v>445</v>
      </c>
      <c r="S271" s="17" t="s">
        <v>446</v>
      </c>
      <c r="T271" s="17"/>
      <c r="U271" s="17"/>
      <c r="V271" s="8" t="s">
        <v>375</v>
      </c>
      <c r="W271" s="17" t="str">
        <f>IF(H271&gt;0,H271/100,"")</f>
        <v/>
      </c>
      <c r="X271" s="17" t="str">
        <f>IF(I271&gt;0,I271/100,"")</f>
        <v/>
      </c>
      <c r="Y271" s="17">
        <f>IF(J271&gt;0,J271/100,"")</f>
        <v>15</v>
      </c>
      <c r="Z271" s="17">
        <f>IF(K271&gt;0,K271/100,"")</f>
        <v>18.3</v>
      </c>
      <c r="AA271" s="17">
        <f>IF(L271&gt;0,L271/100,"")</f>
        <v>15</v>
      </c>
      <c r="AB271" s="17">
        <f>IF(M271&gt;0,M271/100,"")</f>
        <v>18.3</v>
      </c>
      <c r="AC271" s="17">
        <f>IF(N271&gt;0,N271/100,"")</f>
        <v>15</v>
      </c>
      <c r="AD271" s="17">
        <f>IF(O271&gt;0,O271/100,"")</f>
        <v>18.3</v>
      </c>
      <c r="AE271" s="17">
        <f>IF(P271&gt;0,P271/100,"")</f>
        <v>15</v>
      </c>
      <c r="AF271" s="17">
        <f>IF(Q271&gt;0,Q271/100,"")</f>
        <v>18.3</v>
      </c>
      <c r="AG271" s="17">
        <f>IF(R271&gt;0,R271/100,"")</f>
        <v>15</v>
      </c>
      <c r="AH271" s="17">
        <f>IF(S271&gt;0,S271/100,"")</f>
        <v>18.3</v>
      </c>
      <c r="AI271" s="17" t="str">
        <f>IF(T271&gt;0,T271/100,"")</f>
        <v/>
      </c>
      <c r="AJ271" s="17" t="str">
        <f>IF(U271&gt;0,U271/100,"")</f>
        <v/>
      </c>
      <c r="AK271" s="17" t="str">
        <f>IF(H271&gt;0,CONCATENATE(IF(W271&lt;=12,W271,W271-12),IF(OR(W271&lt;12,W271=24),"am","pm"),"-",IF(X271&lt;=12,X271,X271-12),IF(OR(X271&lt;12,X271=24),"am","pm")),"")</f>
        <v/>
      </c>
      <c r="AL271" s="17" t="str">
        <f>IF(J271&gt;0,CONCATENATE(IF(Y271&lt;=12,Y271,Y271-12),IF(OR(Y271&lt;12,Y271=24),"am","pm"),"-",IF(Z271&lt;=12,Z271,Z271-12),IF(OR(Z271&lt;12,Z271=24),"am","pm")),"")</f>
        <v>3pm-6.3pm</v>
      </c>
      <c r="AM271" s="17" t="str">
        <f>IF(L271&gt;0,CONCATENATE(IF(AA271&lt;=12,AA271,AA271-12),IF(OR(AA271&lt;12,AA271=24),"am","pm"),"-",IF(AB271&lt;=12,AB271,AB271-12),IF(OR(AB271&lt;12,AB271=24),"am","pm")),"")</f>
        <v>3pm-6.3pm</v>
      </c>
      <c r="AN271" s="17" t="str">
        <f>IF(N271&gt;0,CONCATENATE(IF(AC271&lt;=12,AC271,AC271-12),IF(OR(AC271&lt;12,AC271=24),"am","pm"),"-",IF(AD271&lt;=12,AD271,AD271-12),IF(OR(AD271&lt;12,AD271=24),"am","pm")),"")</f>
        <v>3pm-6.3pm</v>
      </c>
      <c r="AO271" s="17" t="str">
        <f>IF(P271&gt;0,CONCATENATE(IF(AE271&lt;=12,AE271,AE271-12),IF(OR(AE271&lt;12,AE271=24),"am","pm"),"-",IF(AF271&lt;=12,AF271,AF271-12),IF(OR(AF271&lt;12,AF271=24),"am","pm")),"")</f>
        <v>3pm-6.3pm</v>
      </c>
      <c r="AP271" s="17" t="str">
        <f>IF(R271&gt;0,CONCATENATE(IF(AG271&lt;=12,AG271,AG271-12),IF(OR(AG271&lt;12,AG271=24),"am","pm"),"-",IF(AH271&lt;=12,AH271,AH271-12),IF(OR(AH271&lt;12,AH271=24),"am","pm")),"")</f>
        <v>3pm-6.3pm</v>
      </c>
      <c r="AQ271" s="17" t="str">
        <f>IF(T271&gt;0,CONCATENATE(IF(AI271&lt;=12,AI271,AI271-12),IF(OR(AI271&lt;12,AI271=24),"am","pm"),"-",IF(AJ271&lt;=12,AJ271,AJ271-12),IF(OR(AJ271&lt;12,AJ271=24),"am","pm")),"")</f>
        <v/>
      </c>
      <c r="AR271" s="2" t="s">
        <v>759</v>
      </c>
      <c r="AV271" s="4" t="s">
        <v>29</v>
      </c>
      <c r="AW271" s="4" t="s">
        <v>29</v>
      </c>
      <c r="AX271" s="16" t="str">
        <f>CONCATENATE("{
    'name': """,B271,""",
    'area': ","""",C271,""",",
"'hours': {
      'sunday-start':","""",H271,"""",", 'sunday-end':","""",I271,"""",", 'monday-start':","""",J271,"""",", 'monday-end':","""",K271,"""",", 'tuesday-start':","""",L271,"""",", 'tuesday-end':","""",M271,""", 'wednesday-start':","""",N271,""", 'wednesday-end':","""",O271,""", 'thursday-start':","""",P271,""", 'thursday-end':","""",Q271,""", 'friday-start':","""",R271,""", 'friday-end':","""",S271,""", 'saturday-start':","""",T271,""", 'saturday-end':","""",U271,"""","},","  'description': ","""",V271,"""",", 'link':","""",AR271,"""",", 'pricing':","""",E271,"""",",   'phone-number': ","""",F271,"""",", 'address': ","""",G271,"""",", 'other-amenities': [","'",AS271,"','",AT271,"','",AU271,"'","]",", 'has-drink':",AV271,", 'has-food':",AW271,"},")</f>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71" s="17" t="str">
        <f>IF(AS271&gt;0,"&lt;img src=@img/outdoor.png@&gt;","")</f>
        <v/>
      </c>
      <c r="AZ271" s="17" t="str">
        <f>IF(AT271&gt;0,"&lt;img src=@img/pets.png@&gt;","")</f>
        <v/>
      </c>
      <c r="BA271" s="17" t="str">
        <f>IF(AU271="hard","&lt;img src=@img/hard.png@&gt;",IF(AU271="medium","&lt;img src=@img/medium.png@&gt;",IF(AU271="easy","&lt;img src=@img/easy.png@&gt;","")))</f>
        <v/>
      </c>
      <c r="BB271" s="17" t="str">
        <f>IF(AV271="true","&lt;img src=@img/drinkicon.png@&gt;","")</f>
        <v>&lt;img src=@img/drinkicon.png@&gt;</v>
      </c>
      <c r="BC271" s="17" t="str">
        <f>IF(AW271="true","&lt;img src=@img/foodicon.png@&gt;","")</f>
        <v>&lt;img src=@img/foodicon.png@&gt;</v>
      </c>
      <c r="BD271" s="17" t="str">
        <f>CONCATENATE(AY271,AZ271,BA271,BB271,BC271,BK271)</f>
        <v>&lt;img src=@img/drinkicon.png@&gt;&lt;img src=@img/foodicon.png@&gt;</v>
      </c>
      <c r="BE271" s="17" t="str">
        <f>CONCATENATE(IF(AS271&gt;0,"outdoor ",""),IF(AT271&gt;0,"pet ",""),IF(AV271="true","drink ",""),IF(AW271="true","food ",""),AU271," ",E271," ",C271,IF(BJ271=TRUE," kid",""))</f>
        <v>drink food  high LoDo</v>
      </c>
      <c r="BF271" s="17" t="str">
        <f>IF(C271="highlands","Highlands",IF(C271="Washington","Washington Park",IF(C271="Downtown","Downtown",IF(C271="city","City Park",IF(C271="Uptown","Uptown",IF(C271="capital","Capital Hill",IF(C271="Ballpark","Ballpark",IF(C271="LoDo","LoDo",IF(C271="ranch","Highlands Ranch",IF(C271="five","Five Points",IF(C271="stapleton","Stapleton",IF(C271="Cherry","Cherry Creek",IF(C271="dtc","DTC",IF(C271="Baker","Baker",IF(C271="Lakewood","Lakewood",IF(C271="Westminster","Westminster",IF(C271="lowery","Lowery",IF(C271="meadows","Park Meadows",IF(C271="larimer","Larimer Square",IF(C271="RiNo","RiNo",IF(C271="aurora","Aurora","")))))))))))))))))))))</f>
        <v>LoDo</v>
      </c>
      <c r="BG271" s="17">
        <v>39.752625999999999</v>
      </c>
      <c r="BH271" s="17">
        <v>-104.996064</v>
      </c>
      <c r="BI271" s="17" t="str">
        <f>CONCATENATE("[",BG271,",",BH271,"],")</f>
        <v>[39.752626,-104.996064],</v>
      </c>
      <c r="BK271" s="17" t="str">
        <f>IF(BJ271&gt;0,"&lt;img src=@img/kidicon.png@&gt;","")</f>
        <v/>
      </c>
      <c r="BL271" s="7"/>
    </row>
    <row r="272" spans="2:64" ht="18.75" customHeight="1">
      <c r="B272" t="s">
        <v>234</v>
      </c>
      <c r="C272" t="s">
        <v>326</v>
      </c>
      <c r="E272" s="17" t="s">
        <v>1105</v>
      </c>
      <c r="G272" s="17" t="s">
        <v>641</v>
      </c>
      <c r="J272" s="17" t="s">
        <v>452</v>
      </c>
      <c r="K272" s="17" t="s">
        <v>447</v>
      </c>
      <c r="L272" s="17" t="s">
        <v>452</v>
      </c>
      <c r="M272" s="17" t="s">
        <v>447</v>
      </c>
      <c r="N272" s="17" t="s">
        <v>452</v>
      </c>
      <c r="O272" s="17" t="s">
        <v>447</v>
      </c>
      <c r="P272" s="17" t="s">
        <v>452</v>
      </c>
      <c r="Q272" s="17" t="s">
        <v>447</v>
      </c>
      <c r="R272" s="17" t="s">
        <v>452</v>
      </c>
      <c r="S272" s="17" t="s">
        <v>447</v>
      </c>
      <c r="T272" s="17"/>
      <c r="U272" s="17"/>
      <c r="V272" s="8" t="s">
        <v>1143</v>
      </c>
      <c r="W272" s="17" t="str">
        <f>IF(H272&gt;0,H272/100,"")</f>
        <v/>
      </c>
      <c r="X272" s="17" t="str">
        <f>IF(I272&gt;0,I272/100,"")</f>
        <v/>
      </c>
      <c r="Y272" s="17">
        <f>IF(J272&gt;0,J272/100,"")</f>
        <v>16</v>
      </c>
      <c r="Z272" s="17">
        <f>IF(K272&gt;0,K272/100,"")</f>
        <v>18</v>
      </c>
      <c r="AA272" s="17">
        <f>IF(L272&gt;0,L272/100,"")</f>
        <v>16</v>
      </c>
      <c r="AB272" s="17">
        <f>IF(M272&gt;0,M272/100,"")</f>
        <v>18</v>
      </c>
      <c r="AC272" s="17">
        <f>IF(N272&gt;0,N272/100,"")</f>
        <v>16</v>
      </c>
      <c r="AD272" s="17">
        <f>IF(O272&gt;0,O272/100,"")</f>
        <v>18</v>
      </c>
      <c r="AE272" s="17">
        <f>IF(P272&gt;0,P272/100,"")</f>
        <v>16</v>
      </c>
      <c r="AF272" s="17">
        <f>IF(Q272&gt;0,Q272/100,"")</f>
        <v>18</v>
      </c>
      <c r="AG272" s="17">
        <f>IF(R272&gt;0,R272/100,"")</f>
        <v>16</v>
      </c>
      <c r="AH272" s="17">
        <f>IF(S272&gt;0,S272/100,"")</f>
        <v>18</v>
      </c>
      <c r="AI272" s="17" t="str">
        <f>IF(T272&gt;0,T272/100,"")</f>
        <v/>
      </c>
      <c r="AJ272" s="17" t="str">
        <f>IF(U272&gt;0,U272/100,"")</f>
        <v/>
      </c>
      <c r="AK272" s="17" t="str">
        <f>IF(H272&gt;0,CONCATENATE(IF(W272&lt;=12,W272,W272-12),IF(OR(W272&lt;12,W272=24),"am","pm"),"-",IF(X272&lt;=12,X272,X272-12),IF(OR(X272&lt;12,X272=24),"am","pm")),"")</f>
        <v/>
      </c>
      <c r="AL272" s="17" t="str">
        <f>IF(J272&gt;0,CONCATENATE(IF(Y272&lt;=12,Y272,Y272-12),IF(OR(Y272&lt;12,Y272=24),"am","pm"),"-",IF(Z272&lt;=12,Z272,Z272-12),IF(OR(Z272&lt;12,Z272=24),"am","pm")),"")</f>
        <v>4pm-6pm</v>
      </c>
      <c r="AM272" s="17" t="str">
        <f>IF(L272&gt;0,CONCATENATE(IF(AA272&lt;=12,AA272,AA272-12),IF(OR(AA272&lt;12,AA272=24),"am","pm"),"-",IF(AB272&lt;=12,AB272,AB272-12),IF(OR(AB272&lt;12,AB272=24),"am","pm")),"")</f>
        <v>4pm-6pm</v>
      </c>
      <c r="AN272" s="17" t="str">
        <f>IF(N272&gt;0,CONCATENATE(IF(AC272&lt;=12,AC272,AC272-12),IF(OR(AC272&lt;12,AC272=24),"am","pm"),"-",IF(AD272&lt;=12,AD272,AD272-12),IF(OR(AD272&lt;12,AD272=24),"am","pm")),"")</f>
        <v>4pm-6pm</v>
      </c>
      <c r="AO272" s="17" t="str">
        <f>IF(P272&gt;0,CONCATENATE(IF(AE272&lt;=12,AE272,AE272-12),IF(OR(AE272&lt;12,AE272=24),"am","pm"),"-",IF(AF272&lt;=12,AF272,AF272-12),IF(OR(AF272&lt;12,AF272=24),"am","pm")),"")</f>
        <v>4pm-6pm</v>
      </c>
      <c r="AP272" s="17" t="str">
        <f>IF(R272&gt;0,CONCATENATE(IF(AG272&lt;=12,AG272,AG272-12),IF(OR(AG272&lt;12,AG272=24),"am","pm"),"-",IF(AH272&lt;=12,AH272,AH272-12),IF(OR(AH272&lt;12,AH272=24),"am","pm")),"")</f>
        <v>4pm-6pm</v>
      </c>
      <c r="AQ272" s="17" t="str">
        <f>IF(T272&gt;0,CONCATENATE(IF(AI272&lt;=12,AI272,AI272-12),IF(OR(AI272&lt;12,AI272=24),"am","pm"),"-",IF(AJ272&lt;=12,AJ272,AJ272-12),IF(OR(AJ272&lt;12,AJ272=24),"am","pm")),"")</f>
        <v/>
      </c>
      <c r="AR272" t="s">
        <v>827</v>
      </c>
      <c r="AS272" t="s">
        <v>442</v>
      </c>
      <c r="AV272" s="17" t="s">
        <v>29</v>
      </c>
      <c r="AW272" s="17" t="s">
        <v>29</v>
      </c>
      <c r="AX272" s="16" t="str">
        <f>CONCATENATE("{
    'name': """,B272,""",
    'area': ","""",C272,""",",
"'hours': {
      'sunday-start':","""",H272,"""",", 'sunday-end':","""",I272,"""",", 'monday-start':","""",J272,"""",", 'monday-end':","""",K272,"""",", 'tuesday-start':","""",L272,"""",", 'tuesday-end':","""",M272,""", 'wednesday-start':","""",N272,""", 'wednesday-end':","""",O272,""", 'thursday-start':","""",P272,""", 'thursday-end':","""",Q272,""", 'friday-start':","""",R272,""", 'friday-end':","""",S272,""", 'saturday-start':","""",T272,""", 'saturday-end':","""",U272,"""","},","  'description': ","""",V272,"""",", 'link':","""",AR272,"""",", 'pricing':","""",E272,"""",",   'phone-number': ","""",F272,"""",", 'address': ","""",G272,"""",", 'other-amenities': [","'",AS272,"','",AT272,"','",AU272,"'","]",", 'has-drink':",AV272,", 'has-food':",AW272,"},")</f>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72" s="17" t="str">
        <f>IF(AS272&gt;0,"&lt;img src=@img/outdoor.png@&gt;","")</f>
        <v>&lt;img src=@img/outdoor.png@&gt;</v>
      </c>
      <c r="AZ272" s="17" t="str">
        <f>IF(AT272&gt;0,"&lt;img src=@img/pets.png@&gt;","")</f>
        <v/>
      </c>
      <c r="BA272" s="17" t="str">
        <f>IF(AU272="hard","&lt;img src=@img/hard.png@&gt;",IF(AU272="medium","&lt;img src=@img/medium.png@&gt;",IF(AU272="easy","&lt;img src=@img/easy.png@&gt;","")))</f>
        <v/>
      </c>
      <c r="BB272" s="17" t="str">
        <f>IF(AV272="true","&lt;img src=@img/drinkicon.png@&gt;","")</f>
        <v>&lt;img src=@img/drinkicon.png@&gt;</v>
      </c>
      <c r="BC272" s="17" t="str">
        <f>IF(AW272="true","&lt;img src=@img/foodicon.png@&gt;","")</f>
        <v>&lt;img src=@img/foodicon.png@&gt;</v>
      </c>
      <c r="BD272" s="17" t="str">
        <f>CONCATENATE(AY272,AZ272,BA272,BB272,BC272,BK272)</f>
        <v>&lt;img src=@img/outdoor.png@&gt;&lt;img src=@img/drinkicon.png@&gt;&lt;img src=@img/foodicon.png@&gt;</v>
      </c>
      <c r="BE272" s="17" t="str">
        <f>CONCATENATE(IF(AS272&gt;0,"outdoor ",""),IF(AT272&gt;0,"pet ",""),IF(AV272="true","drink ",""),IF(AW272="true","food ",""),AU272," ",E272," ",C272,IF(BJ272=TRUE," kid",""))</f>
        <v>outdoor drink food  med Ballpark</v>
      </c>
      <c r="BF272" s="17" t="str">
        <f>IF(C272="highlands","Highlands",IF(C272="Washington","Washington Park",IF(C272="Downtown","Downtown",IF(C272="city","City Park",IF(C272="Uptown","Uptown",IF(C272="capital","Capital Hill",IF(C272="Ballpark","Ballpark",IF(C272="LoDo","LoDo",IF(C272="ranch","Highlands Ranch",IF(C272="five","Five Points",IF(C272="stapleton","Stapleton",IF(C272="Cherry","Cherry Creek",IF(C272="dtc","DTC",IF(C272="Baker","Baker",IF(C272="Lakewood","Lakewood",IF(C272="Westminster","Westminster",IF(C272="lowery","Lowery",IF(C272="meadows","Park Meadows",IF(C272="larimer","Larimer Square",IF(C272="RiNo","RiNo",IF(C272="aurora","Aurora","")))))))))))))))))))))</f>
        <v>Ballpark</v>
      </c>
      <c r="BG272" s="17">
        <v>39.754089</v>
      </c>
      <c r="BH272" s="17">
        <v>-104.993309</v>
      </c>
      <c r="BI272" s="17" t="str">
        <f>CONCATENATE("[",BG272,",",BH272,"],")</f>
        <v>[39.754089,-104.993309],</v>
      </c>
      <c r="BK272" s="17" t="str">
        <f>IF(BJ272&gt;0,"&lt;img src=@img/kidicon.png@&gt;","")</f>
        <v/>
      </c>
      <c r="BL272" s="7"/>
    </row>
    <row r="273" spans="2:64" ht="18.75" customHeight="1">
      <c r="B273" t="s">
        <v>235</v>
      </c>
      <c r="C273" t="s">
        <v>653</v>
      </c>
      <c r="E273" s="17" t="s">
        <v>1105</v>
      </c>
      <c r="G273" s="17" t="s">
        <v>642</v>
      </c>
      <c r="J273" t="s">
        <v>452</v>
      </c>
      <c r="K273" t="s">
        <v>448</v>
      </c>
      <c r="L273" t="s">
        <v>452</v>
      </c>
      <c r="M273" t="s">
        <v>448</v>
      </c>
      <c r="N273" t="s">
        <v>452</v>
      </c>
      <c r="O273" t="s">
        <v>448</v>
      </c>
      <c r="P273" t="s">
        <v>452</v>
      </c>
      <c r="Q273" t="s">
        <v>448</v>
      </c>
      <c r="R273" t="s">
        <v>452</v>
      </c>
      <c r="S273" t="s">
        <v>448</v>
      </c>
      <c r="V273" s="8" t="s">
        <v>1144</v>
      </c>
      <c r="W273" s="17" t="str">
        <f>IF(H273&gt;0,H273/100,"")</f>
        <v/>
      </c>
      <c r="X273" s="17" t="str">
        <f>IF(I273&gt;0,I273/100,"")</f>
        <v/>
      </c>
      <c r="Y273" s="17">
        <f>IF(J273&gt;0,J273/100,"")</f>
        <v>16</v>
      </c>
      <c r="Z273" s="17">
        <f>IF(K273&gt;0,K273/100,"")</f>
        <v>19</v>
      </c>
      <c r="AA273" s="17">
        <f>IF(L273&gt;0,L273/100,"")</f>
        <v>16</v>
      </c>
      <c r="AB273" s="17">
        <f>IF(M273&gt;0,M273/100,"")</f>
        <v>19</v>
      </c>
      <c r="AC273" s="17">
        <f>IF(N273&gt;0,N273/100,"")</f>
        <v>16</v>
      </c>
      <c r="AD273" s="17">
        <f>IF(O273&gt;0,O273/100,"")</f>
        <v>19</v>
      </c>
      <c r="AE273" s="17">
        <f>IF(P273&gt;0,P273/100,"")</f>
        <v>16</v>
      </c>
      <c r="AF273" s="17">
        <f>IF(Q273&gt;0,Q273/100,"")</f>
        <v>19</v>
      </c>
      <c r="AG273" s="17">
        <f>IF(R273&gt;0,R273/100,"")</f>
        <v>16</v>
      </c>
      <c r="AH273" s="17">
        <f>IF(S273&gt;0,S273/100,"")</f>
        <v>19</v>
      </c>
      <c r="AI273" s="17" t="str">
        <f>IF(T273&gt;0,T273/100,"")</f>
        <v/>
      </c>
      <c r="AJ273" s="17" t="str">
        <f>IF(U273&gt;0,U273/100,"")</f>
        <v/>
      </c>
      <c r="AK273" s="17" t="str">
        <f>IF(H273&gt;0,CONCATENATE(IF(W273&lt;=12,W273,W273-12),IF(OR(W273&lt;12,W273=24),"am","pm"),"-",IF(X273&lt;=12,X273,X273-12),IF(OR(X273&lt;12,X273=24),"am","pm")),"")</f>
        <v/>
      </c>
      <c r="AL273" s="17" t="str">
        <f>IF(J273&gt;0,CONCATENATE(IF(Y273&lt;=12,Y273,Y273-12),IF(OR(Y273&lt;12,Y273=24),"am","pm"),"-",IF(Z273&lt;=12,Z273,Z273-12),IF(OR(Z273&lt;12,Z273=24),"am","pm")),"")</f>
        <v>4pm-7pm</v>
      </c>
      <c r="AM273" s="17" t="str">
        <f>IF(L273&gt;0,CONCATENATE(IF(AA273&lt;=12,AA273,AA273-12),IF(OR(AA273&lt;12,AA273=24),"am","pm"),"-",IF(AB273&lt;=12,AB273,AB273-12),IF(OR(AB273&lt;12,AB273=24),"am","pm")),"")</f>
        <v>4pm-7pm</v>
      </c>
      <c r="AN273" s="17" t="str">
        <f>IF(N273&gt;0,CONCATENATE(IF(AC273&lt;=12,AC273,AC273-12),IF(OR(AC273&lt;12,AC273=24),"am","pm"),"-",IF(AD273&lt;=12,AD273,AD273-12),IF(OR(AD273&lt;12,AD273=24),"am","pm")),"")</f>
        <v>4pm-7pm</v>
      </c>
      <c r="AO273" s="17" t="str">
        <f>IF(P273&gt;0,CONCATENATE(IF(AE273&lt;=12,AE273,AE273-12),IF(OR(AE273&lt;12,AE273=24),"am","pm"),"-",IF(AF273&lt;=12,AF273,AF273-12),IF(OR(AF273&lt;12,AF273=24),"am","pm")),"")</f>
        <v>4pm-7pm</v>
      </c>
      <c r="AP273" s="17" t="str">
        <f>IF(R273&gt;0,CONCATENATE(IF(AG273&lt;=12,AG273,AG273-12),IF(OR(AG273&lt;12,AG273=24),"am","pm"),"-",IF(AH273&lt;=12,AH273,AH273-12),IF(OR(AH273&lt;12,AH273=24),"am","pm")),"")</f>
        <v>4pm-7pm</v>
      </c>
      <c r="AQ273" s="17" t="str">
        <f>IF(T273&gt;0,CONCATENATE(IF(AI273&lt;=12,AI273,AI273-12),IF(OR(AI273&lt;12,AI273=24),"am","pm"),"-",IF(AJ273&lt;=12,AJ273,AJ273-12),IF(OR(AJ273&lt;12,AJ273=24),"am","pm")),"")</f>
        <v/>
      </c>
      <c r="AR273" t="s">
        <v>828</v>
      </c>
      <c r="AV273" s="17" t="s">
        <v>29</v>
      </c>
      <c r="AW273" s="17" t="s">
        <v>29</v>
      </c>
      <c r="AX273" s="16" t="str">
        <f>CONCATENATE("{
    'name': """,B273,""",
    'area': ","""",C273,""",",
"'hours': {
      'sunday-start':","""",H273,"""",", 'sunday-end':","""",I273,"""",", 'monday-start':","""",J273,"""",", 'monday-end':","""",K273,"""",", 'tuesday-start':","""",L273,"""",", 'tuesday-end':","""",M273,""", 'wednesday-start':","""",N273,""", 'wednesday-end':","""",O273,""", 'thursday-start':","""",P273,""", 'thursday-end':","""",Q273,""", 'friday-start':","""",R273,""", 'friday-end':","""",S273,""", 'saturday-start':","""",T273,""", 'saturday-end':","""",U273,"""","},","  'description': ","""",V273,"""",", 'link':","""",AR273,"""",", 'pricing':","""",E273,"""",",   'phone-number': ","""",F273,"""",", 'address': ","""",G273,"""",", 'other-amenities': [","'",AS273,"','",AT273,"','",AU273,"'","]",", 'has-drink':",AV273,", 'has-food':",AW273,"},")</f>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73" s="17" t="str">
        <f>IF(AS273&gt;0,"&lt;img src=@img/outdoor.png@&gt;","")</f>
        <v/>
      </c>
      <c r="AZ273" s="17" t="str">
        <f>IF(AT273&gt;0,"&lt;img src=@img/pets.png@&gt;","")</f>
        <v/>
      </c>
      <c r="BA273" s="17" t="str">
        <f>IF(AU273="hard","&lt;img src=@img/hard.png@&gt;",IF(AU273="medium","&lt;img src=@img/medium.png@&gt;",IF(AU273="easy","&lt;img src=@img/easy.png@&gt;","")))</f>
        <v/>
      </c>
      <c r="BB273" s="17" t="str">
        <f>IF(AV273="true","&lt;img src=@img/drinkicon.png@&gt;","")</f>
        <v>&lt;img src=@img/drinkicon.png@&gt;</v>
      </c>
      <c r="BC273" s="17" t="str">
        <f>IF(AW273="true","&lt;img src=@img/foodicon.png@&gt;","")</f>
        <v>&lt;img src=@img/foodicon.png@&gt;</v>
      </c>
      <c r="BD273" s="17" t="str">
        <f>CONCATENATE(AY273,AZ273,BA273,BB273,BC273,BK273)</f>
        <v>&lt;img src=@img/drinkicon.png@&gt;&lt;img src=@img/foodicon.png@&gt;</v>
      </c>
      <c r="BE273" s="17" t="str">
        <f>CONCATENATE(IF(AS273&gt;0,"outdoor ",""),IF(AT273&gt;0,"pet ",""),IF(AV273="true","drink ",""),IF(AW273="true","food ",""),AU273," ",E273," ",C273,IF(BJ273=TRUE," kid",""))</f>
        <v>drink food  med Washington</v>
      </c>
      <c r="BF273" s="17" t="str">
        <f>IF(C273="highlands","Highlands",IF(C273="Washington","Washington Park",IF(C273="Downtown","Downtown",IF(C273="city","City Park",IF(C273="Uptown","Uptown",IF(C273="capital","Capital Hill",IF(C273="Ballpark","Ballpark",IF(C273="LoDo","LoDo",IF(C273="ranch","Highlands Ranch",IF(C273="five","Five Points",IF(C273="stapleton","Stapleton",IF(C273="Cherry","Cherry Creek",IF(C273="dtc","DTC",IF(C273="Baker","Baker",IF(C273="Lakewood","Lakewood",IF(C273="Westminster","Westminster",IF(C273="lowery","Lowery",IF(C273="meadows","Park Meadows",IF(C273="larimer","Larimer Square",IF(C273="RiNo","RiNo",IF(C273="aurora","Aurora","")))))))))))))))))))))</f>
        <v>Washington Park</v>
      </c>
      <c r="BG273" s="17">
        <v>39.692846000000003</v>
      </c>
      <c r="BH273" s="17">
        <v>-104.980251</v>
      </c>
      <c r="BI273" s="17" t="str">
        <f>CONCATENATE("[",BG273,",",BH273,"],")</f>
        <v>[39.692846,-104.980251],</v>
      </c>
      <c r="BK273" s="17" t="str">
        <f>IF(BJ273&gt;0,"&lt;img src=@img/kidicon.png@&gt;","")</f>
        <v/>
      </c>
      <c r="BL273" s="7"/>
    </row>
    <row r="274" spans="2:64" ht="18.75" customHeight="1">
      <c r="B274" t="s">
        <v>236</v>
      </c>
      <c r="C274" s="17" t="s">
        <v>276</v>
      </c>
      <c r="E274" s="17" t="s">
        <v>1105</v>
      </c>
      <c r="G274" s="17" t="s">
        <v>643</v>
      </c>
      <c r="J274" s="17" t="s">
        <v>452</v>
      </c>
      <c r="K274" s="17" t="s">
        <v>448</v>
      </c>
      <c r="L274" s="17" t="s">
        <v>452</v>
      </c>
      <c r="M274" s="17" t="s">
        <v>448</v>
      </c>
      <c r="N274" s="17" t="s">
        <v>452</v>
      </c>
      <c r="O274" s="17" t="s">
        <v>448</v>
      </c>
      <c r="P274" s="17" t="s">
        <v>452</v>
      </c>
      <c r="Q274" s="17" t="s">
        <v>448</v>
      </c>
      <c r="R274" s="17" t="s">
        <v>452</v>
      </c>
      <c r="S274" s="17" t="s">
        <v>448</v>
      </c>
      <c r="T274" s="17"/>
      <c r="U274" s="17"/>
      <c r="V274" s="8" t="s">
        <v>423</v>
      </c>
      <c r="W274" s="17" t="str">
        <f>IF(H274&gt;0,H274/100,"")</f>
        <v/>
      </c>
      <c r="X274" s="17" t="str">
        <f>IF(I274&gt;0,I274/100,"")</f>
        <v/>
      </c>
      <c r="Y274" s="17">
        <f>IF(J274&gt;0,J274/100,"")</f>
        <v>16</v>
      </c>
      <c r="Z274" s="17">
        <f>IF(K274&gt;0,K274/100,"")</f>
        <v>19</v>
      </c>
      <c r="AA274" s="17">
        <f>IF(L274&gt;0,L274/100,"")</f>
        <v>16</v>
      </c>
      <c r="AB274" s="17">
        <f>IF(M274&gt;0,M274/100,"")</f>
        <v>19</v>
      </c>
      <c r="AC274" s="17">
        <f>IF(N274&gt;0,N274/100,"")</f>
        <v>16</v>
      </c>
      <c r="AD274" s="17">
        <f>IF(O274&gt;0,O274/100,"")</f>
        <v>19</v>
      </c>
      <c r="AE274" s="17">
        <f>IF(P274&gt;0,P274/100,"")</f>
        <v>16</v>
      </c>
      <c r="AF274" s="17">
        <f>IF(Q274&gt;0,Q274/100,"")</f>
        <v>19</v>
      </c>
      <c r="AG274" s="17">
        <f>IF(R274&gt;0,R274/100,"")</f>
        <v>16</v>
      </c>
      <c r="AH274" s="17">
        <f>IF(S274&gt;0,S274/100,"")</f>
        <v>19</v>
      </c>
      <c r="AI274" s="17" t="str">
        <f>IF(T274&gt;0,T274/100,"")</f>
        <v/>
      </c>
      <c r="AJ274" s="17" t="str">
        <f>IF(U274&gt;0,U274/100,"")</f>
        <v/>
      </c>
      <c r="AK274" s="17" t="str">
        <f>IF(H274&gt;0,CONCATENATE(IF(W274&lt;=12,W274,W274-12),IF(OR(W274&lt;12,W274=24),"am","pm"),"-",IF(X274&lt;=12,X274,X274-12),IF(OR(X274&lt;12,X274=24),"am","pm")),"")</f>
        <v/>
      </c>
      <c r="AL274" s="17" t="str">
        <f>IF(J274&gt;0,CONCATENATE(IF(Y274&lt;=12,Y274,Y274-12),IF(OR(Y274&lt;12,Y274=24),"am","pm"),"-",IF(Z274&lt;=12,Z274,Z274-12),IF(OR(Z274&lt;12,Z274=24),"am","pm")),"")</f>
        <v>4pm-7pm</v>
      </c>
      <c r="AM274" s="17" t="str">
        <f>IF(L274&gt;0,CONCATENATE(IF(AA274&lt;=12,AA274,AA274-12),IF(OR(AA274&lt;12,AA274=24),"am","pm"),"-",IF(AB274&lt;=12,AB274,AB274-12),IF(OR(AB274&lt;12,AB274=24),"am","pm")),"")</f>
        <v>4pm-7pm</v>
      </c>
      <c r="AN274" s="17" t="str">
        <f>IF(N274&gt;0,CONCATENATE(IF(AC274&lt;=12,AC274,AC274-12),IF(OR(AC274&lt;12,AC274=24),"am","pm"),"-",IF(AD274&lt;=12,AD274,AD274-12),IF(OR(AD274&lt;12,AD274=24),"am","pm")),"")</f>
        <v>4pm-7pm</v>
      </c>
      <c r="AO274" s="17" t="str">
        <f>IF(P274&gt;0,CONCATENATE(IF(AE274&lt;=12,AE274,AE274-12),IF(OR(AE274&lt;12,AE274=24),"am","pm"),"-",IF(AF274&lt;=12,AF274,AF274-12),IF(OR(AF274&lt;12,AF274=24),"am","pm")),"")</f>
        <v>4pm-7pm</v>
      </c>
      <c r="AP274" s="17" t="str">
        <f>IF(R274&gt;0,CONCATENATE(IF(AG274&lt;=12,AG274,AG274-12),IF(OR(AG274&lt;12,AG274=24),"am","pm"),"-",IF(AH274&lt;=12,AH274,AH274-12),IF(OR(AH274&lt;12,AH274=24),"am","pm")),"")</f>
        <v>4pm-7pm</v>
      </c>
      <c r="AQ274" s="17" t="str">
        <f>IF(T274&gt;0,CONCATENATE(IF(AI274&lt;=12,AI274,AI274-12),IF(OR(AI274&lt;12,AI274=24),"am","pm"),"-",IF(AJ274&lt;=12,AJ274,AJ274-12),IF(OR(AJ274&lt;12,AJ274=24),"am","pm")),"")</f>
        <v/>
      </c>
      <c r="AR274" t="s">
        <v>829</v>
      </c>
      <c r="AV274" s="17" t="s">
        <v>29</v>
      </c>
      <c r="AW274" s="17" t="s">
        <v>29</v>
      </c>
      <c r="AX274" s="16" t="str">
        <f>CONCATENATE("{
    'name': """,B274,""",
    'area': ","""",C274,""",",
"'hours': {
      'sunday-start':","""",H274,"""",", 'sunday-end':","""",I274,"""",", 'monday-start':","""",J274,"""",", 'monday-end':","""",K274,"""",", 'tuesday-start':","""",L274,"""",", 'tuesday-end':","""",M274,""", 'wednesday-start':","""",N274,""", 'wednesday-end':","""",O274,""", 'thursday-start':","""",P274,""", 'thursday-end':","""",Q274,""", 'friday-start':","""",R274,""", 'friday-end':","""",S274,""", 'saturday-start':","""",T274,""", 'saturday-end':","""",U274,"""","},","  'description': ","""",V274,"""",", 'link':","""",AR274,"""",", 'pricing':","""",E274,"""",",   'phone-number': ","""",F274,"""",", 'address': ","""",G274,"""",", 'other-amenities': [","'",AS274,"','",AT274,"','",AU274,"'","]",", 'has-drink':",AV274,", 'has-food':",AW274,"},")</f>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74" s="17" t="str">
        <f>IF(AS274&gt;0,"&lt;img src=@img/outdoor.png@&gt;","")</f>
        <v/>
      </c>
      <c r="AZ274" s="17" t="str">
        <f>IF(AT274&gt;0,"&lt;img src=@img/pets.png@&gt;","")</f>
        <v/>
      </c>
      <c r="BA274" s="17" t="str">
        <f>IF(AU274="hard","&lt;img src=@img/hard.png@&gt;",IF(AU274="medium","&lt;img src=@img/medium.png@&gt;",IF(AU274="easy","&lt;img src=@img/easy.png@&gt;","")))</f>
        <v/>
      </c>
      <c r="BB274" s="17" t="str">
        <f>IF(AV274="true","&lt;img src=@img/drinkicon.png@&gt;","")</f>
        <v>&lt;img src=@img/drinkicon.png@&gt;</v>
      </c>
      <c r="BC274" s="17" t="str">
        <f>IF(AW274="true","&lt;img src=@img/foodicon.png@&gt;","")</f>
        <v>&lt;img src=@img/foodicon.png@&gt;</v>
      </c>
      <c r="BD274" s="17" t="str">
        <f>CONCATENATE(AY274,AZ274,BA274,BB274,BC274,BK274)</f>
        <v>&lt;img src=@img/drinkicon.png@&gt;&lt;img src=@img/foodicon.png@&gt;</v>
      </c>
      <c r="BE274" s="17" t="str">
        <f>CONCATENATE(IF(AS274&gt;0,"outdoor ",""),IF(AT274&gt;0,"pet ",""),IF(AV274="true","drink ",""),IF(AW274="true","food ",""),AU274," ",E274," ",C274,IF(BJ274=TRUE," kid",""))</f>
        <v>drink food  med RiNo</v>
      </c>
      <c r="BF274" s="17" t="str">
        <f>IF(C274="highlands","Highlands",IF(C274="Washington","Washington Park",IF(C274="Downtown","Downtown",IF(C274="city","City Park",IF(C274="Uptown","Uptown",IF(C274="capital","Capital Hill",IF(C274="Ballpark","Ballpark",IF(C274="LoDo","LoDo",IF(C274="ranch","Highlands Ranch",IF(C274="five","Five Points",IF(C274="stapleton","Stapleton",IF(C274="Cherry","Cherry Creek",IF(C274="dtc","DTC",IF(C274="Baker","Baker",IF(C274="Lakewood","Lakewood",IF(C274="Westminster","Westminster",IF(C274="lowery","Lowery",IF(C274="meadows","Park Meadows",IF(C274="larimer","Larimer Square",IF(C274="RiNo","RiNo",IF(C274="aurora","Aurora","")))))))))))))))))))))</f>
        <v>RiNo</v>
      </c>
      <c r="BG274" s="17">
        <v>39.764623</v>
      </c>
      <c r="BH274" s="17">
        <v>-104.979821</v>
      </c>
      <c r="BI274" s="17" t="str">
        <f>CONCATENATE("[",BG274,",",BH274,"],")</f>
        <v>[39.764623,-104.979821],</v>
      </c>
      <c r="BK274" s="17" t="str">
        <f>IF(BJ274&gt;0,"&lt;img src=@img/kidicon.png@&gt;","")</f>
        <v/>
      </c>
      <c r="BL274" s="7"/>
    </row>
    <row r="275" spans="2:64" ht="18.75" customHeight="1">
      <c r="B275" s="17" t="s">
        <v>165</v>
      </c>
      <c r="C275" s="17" t="s">
        <v>653</v>
      </c>
      <c r="D275" s="17"/>
      <c r="E275" s="17" t="s">
        <v>1105</v>
      </c>
      <c r="F275" s="17"/>
      <c r="G275" s="17" t="s">
        <v>573</v>
      </c>
      <c r="H275" s="17" t="s">
        <v>449</v>
      </c>
      <c r="I275" s="17" t="s">
        <v>448</v>
      </c>
      <c r="J275" s="17"/>
      <c r="K275" s="17"/>
      <c r="L275" s="17" t="s">
        <v>449</v>
      </c>
      <c r="M275" s="17" t="s">
        <v>448</v>
      </c>
      <c r="N275" s="17" t="s">
        <v>449</v>
      </c>
      <c r="O275" s="17" t="s">
        <v>448</v>
      </c>
      <c r="P275" s="17" t="s">
        <v>449</v>
      </c>
      <c r="Q275" s="17" t="s">
        <v>448</v>
      </c>
      <c r="R275" s="17"/>
      <c r="S275" s="17"/>
      <c r="T275" s="17" t="s">
        <v>449</v>
      </c>
      <c r="U275" s="17" t="s">
        <v>448</v>
      </c>
      <c r="V275" s="8" t="s">
        <v>1145</v>
      </c>
      <c r="W275" s="17">
        <f>IF(H275&gt;0,H275/100,"")</f>
        <v>17</v>
      </c>
      <c r="X275" s="17">
        <f>IF(I275&gt;0,I275/100,"")</f>
        <v>19</v>
      </c>
      <c r="Y275" s="17" t="str">
        <f>IF(J275&gt;0,J275/100,"")</f>
        <v/>
      </c>
      <c r="Z275" s="17" t="str">
        <f>IF(K275&gt;0,K275/100,"")</f>
        <v/>
      </c>
      <c r="AA275" s="17">
        <f>IF(L275&gt;0,L275/100,"")</f>
        <v>17</v>
      </c>
      <c r="AB275" s="17">
        <f>IF(M275&gt;0,M275/100,"")</f>
        <v>19</v>
      </c>
      <c r="AC275" s="17">
        <f>IF(N275&gt;0,N275/100,"")</f>
        <v>17</v>
      </c>
      <c r="AD275" s="17">
        <f>IF(O275&gt;0,O275/100,"")</f>
        <v>19</v>
      </c>
      <c r="AE275" s="17">
        <f>IF(P275&gt;0,P275/100,"")</f>
        <v>17</v>
      </c>
      <c r="AF275" s="17">
        <f>IF(Q275&gt;0,Q275/100,"")</f>
        <v>19</v>
      </c>
      <c r="AG275" s="17" t="str">
        <f>IF(R275&gt;0,R275/100,"")</f>
        <v/>
      </c>
      <c r="AH275" s="17" t="str">
        <f>IF(S275&gt;0,S275/100,"")</f>
        <v/>
      </c>
      <c r="AI275" s="17">
        <f>IF(T275&gt;0,T275/100,"")</f>
        <v>17</v>
      </c>
      <c r="AJ275" s="17">
        <f>IF(U275&gt;0,U275/100,"")</f>
        <v>19</v>
      </c>
      <c r="AK275" s="17" t="str">
        <f>IF(H275&gt;0,CONCATENATE(IF(W275&lt;=12,W275,W275-12),IF(OR(W275&lt;12,W275=24),"am","pm"),"-",IF(X275&lt;=12,X275,X275-12),IF(OR(X275&lt;12,X275=24),"am","pm")),"")</f>
        <v>5pm-7pm</v>
      </c>
      <c r="AL275" s="17" t="str">
        <f>IF(J275&gt;0,CONCATENATE(IF(Y275&lt;=12,Y275,Y275-12),IF(OR(Y275&lt;12,Y275=24),"am","pm"),"-",IF(Z275&lt;=12,Z275,Z275-12),IF(OR(Z275&lt;12,Z275=24),"am","pm")),"")</f>
        <v/>
      </c>
      <c r="AM275" s="17" t="str">
        <f>IF(L275&gt;0,CONCATENATE(IF(AA275&lt;=12,AA275,AA275-12),IF(OR(AA275&lt;12,AA275=24),"am","pm"),"-",IF(AB275&lt;=12,AB275,AB275-12),IF(OR(AB275&lt;12,AB275=24),"am","pm")),"")</f>
        <v>5pm-7pm</v>
      </c>
      <c r="AN275" s="17" t="str">
        <f>IF(N275&gt;0,CONCATENATE(IF(AC275&lt;=12,AC275,AC275-12),IF(OR(AC275&lt;12,AC275=24),"am","pm"),"-",IF(AD275&lt;=12,AD275,AD275-12),IF(OR(AD275&lt;12,AD275=24),"am","pm")),"")</f>
        <v>5pm-7pm</v>
      </c>
      <c r="AO275" s="17" t="str">
        <f>IF(P275&gt;0,CONCATENATE(IF(AE275&lt;=12,AE275,AE275-12),IF(OR(AE275&lt;12,AE275=24),"am","pm"),"-",IF(AF275&lt;=12,AF275,AF275-12),IF(OR(AF275&lt;12,AF275=24),"am","pm")),"")</f>
        <v>5pm-7pm</v>
      </c>
      <c r="AP275" s="17" t="str">
        <f>IF(R275&gt;0,CONCATENATE(IF(AG275&lt;=12,AG275,AG275-12),IF(OR(AG275&lt;12,AG275=24),"am","pm"),"-",IF(AH275&lt;=12,AH275,AH275-12),IF(OR(AH275&lt;12,AH275=24),"am","pm")),"")</f>
        <v/>
      </c>
      <c r="AQ275" s="17" t="str">
        <f>IF(T275&gt;0,CONCATENATE(IF(AI275&lt;=12,AI275,AI275-12),IF(OR(AI275&lt;12,AI275=24),"am","pm"),"-",IF(AJ275&lt;=12,AJ275,AJ275-12),IF(OR(AJ275&lt;12,AJ275=24),"am","pm")),"")</f>
        <v>5pm-7pm</v>
      </c>
      <c r="AR275" s="1" t="s">
        <v>760</v>
      </c>
      <c r="AS275" s="17"/>
      <c r="AT275" s="17" t="s">
        <v>443</v>
      </c>
      <c r="AU275" s="17"/>
      <c r="AV275" s="4" t="s">
        <v>29</v>
      </c>
      <c r="AW275" s="4" t="s">
        <v>29</v>
      </c>
      <c r="AX275" s="16" t="str">
        <f>CONCATENATE("{
    'name': """,B275,""",
    'area': ","""",C275,""",",
"'hours': {
      'sunday-start':","""",H275,"""",", 'sunday-end':","""",I275,"""",", 'monday-start':","""",J275,"""",", 'monday-end':","""",K275,"""",", 'tuesday-start':","""",L275,"""",", 'tuesday-end':","""",M275,""", 'wednesday-start':","""",N275,""", 'wednesday-end':","""",O275,""", 'thursday-start':","""",P275,""", 'thursday-end':","""",Q275,""", 'friday-start':","""",R275,""", 'friday-end':","""",S275,""", 'saturday-start':","""",T275,""", 'saturday-end':","""",U275,"""","},","  'description': ","""",V275,"""",", 'link':","""",AR275,"""",", 'pricing':","""",E275,"""",",   'phone-number': ","""",F275,"""",", 'address': ","""",G275,"""",", 'other-amenities': [","'",AS275,"','",AT275,"','",AU275,"'","]",", 'has-drink':",AV275,", 'has-food':",AW275,"},")</f>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75" s="17" t="str">
        <f>IF(AS275&gt;0,"&lt;img src=@img/outdoor.png@&gt;","")</f>
        <v/>
      </c>
      <c r="AZ275" s="17" t="str">
        <f>IF(AT275&gt;0,"&lt;img src=@img/pets.png@&gt;","")</f>
        <v>&lt;img src=@img/pets.png@&gt;</v>
      </c>
      <c r="BA275" s="17" t="str">
        <f>IF(AU275="hard","&lt;img src=@img/hard.png@&gt;",IF(AU275="medium","&lt;img src=@img/medium.png@&gt;",IF(AU275="easy","&lt;img src=@img/easy.png@&gt;","")))</f>
        <v/>
      </c>
      <c r="BB275" s="17" t="str">
        <f>IF(AV275="true","&lt;img src=@img/drinkicon.png@&gt;","")</f>
        <v>&lt;img src=@img/drinkicon.png@&gt;</v>
      </c>
      <c r="BC275" s="17" t="str">
        <f>IF(AW275="true","&lt;img src=@img/foodicon.png@&gt;","")</f>
        <v>&lt;img src=@img/foodicon.png@&gt;</v>
      </c>
      <c r="BD275" s="17" t="str">
        <f>CONCATENATE(AY275,AZ275,BA275,BB275,BC275,BK275)</f>
        <v>&lt;img src=@img/pets.png@&gt;&lt;img src=@img/drinkicon.png@&gt;&lt;img src=@img/foodicon.png@&gt;</v>
      </c>
      <c r="BE275" s="17" t="str">
        <f>CONCATENATE(IF(AS275&gt;0,"outdoor ",""),IF(AT275&gt;0,"pet ",""),IF(AV275="true","drink ",""),IF(AW275="true","food ",""),AU275," ",E275," ",C275,IF(BJ275=TRUE," kid",""))</f>
        <v>pet drink food  med Washington</v>
      </c>
      <c r="BF275" s="17" t="str">
        <f>IF(C275="highlands","Highlands",IF(C275="Washington","Washington Park",IF(C275="Downtown","Downtown",IF(C275="city","City Park",IF(C275="Uptown","Uptown",IF(C275="capital","Capital Hill",IF(C275="Ballpark","Ballpark",IF(C275="LoDo","LoDo",IF(C275="ranch","Highlands Ranch",IF(C275="five","Five Points",IF(C275="stapleton","Stapleton",IF(C275="Cherry","Cherry Creek",IF(C275="dtc","DTC",IF(C275="Baker","Baker",IF(C275="Lakewood","Lakewood",IF(C275="Westminster","Westminster",IF(C275="lowery","Lowery",IF(C275="meadows","Park Meadows",IF(C275="larimer","Larimer Square",IF(C275="RiNo","RiNo",IF(C275="aurora","Aurora","")))))))))))))))))))))</f>
        <v>Washington Park</v>
      </c>
      <c r="BG275" s="17">
        <v>39.696769000000003</v>
      </c>
      <c r="BH275" s="17">
        <v>-104.961474</v>
      </c>
      <c r="BI275" s="17" t="str">
        <f>CONCATENATE("[",BG275,",",BH275,"],")</f>
        <v>[39.696769,-104.961474],</v>
      </c>
      <c r="BK275" s="17" t="str">
        <f>IF(BJ275&gt;0,"&lt;img src=@img/kidicon.png@&gt;","")</f>
        <v/>
      </c>
      <c r="BL275" s="7"/>
    </row>
    <row r="276" spans="2:64" ht="18.75" customHeight="1">
      <c r="B276" t="s">
        <v>166</v>
      </c>
      <c r="C276" s="17" t="s">
        <v>858</v>
      </c>
      <c r="E276" s="17" t="s">
        <v>1105</v>
      </c>
      <c r="G276" s="17" t="s">
        <v>574</v>
      </c>
      <c r="H276" t="s">
        <v>455</v>
      </c>
      <c r="I276" t="s">
        <v>453</v>
      </c>
      <c r="J276" s="17" t="s">
        <v>455</v>
      </c>
      <c r="K276" s="17" t="s">
        <v>453</v>
      </c>
      <c r="L276" s="17" t="s">
        <v>455</v>
      </c>
      <c r="M276" s="17" t="s">
        <v>453</v>
      </c>
      <c r="N276" s="17" t="s">
        <v>455</v>
      </c>
      <c r="O276" s="17" t="s">
        <v>453</v>
      </c>
      <c r="P276" s="17" t="s">
        <v>455</v>
      </c>
      <c r="Q276" s="17" t="s">
        <v>453</v>
      </c>
      <c r="R276" s="17" t="s">
        <v>455</v>
      </c>
      <c r="S276" s="17" t="s">
        <v>453</v>
      </c>
      <c r="T276" s="17" t="s">
        <v>455</v>
      </c>
      <c r="U276" s="17" t="s">
        <v>456</v>
      </c>
      <c r="V276" s="8" t="s">
        <v>376</v>
      </c>
      <c r="W276" s="17">
        <f>IF(H276&gt;0,H276/100,"")</f>
        <v>14</v>
      </c>
      <c r="X276" s="17">
        <f>IF(I276&gt;0,I276/100,"")</f>
        <v>21</v>
      </c>
      <c r="Y276" s="17">
        <f>IF(J276&gt;0,J276/100,"")</f>
        <v>14</v>
      </c>
      <c r="Z276" s="17">
        <f>IF(K276&gt;0,K276/100,"")</f>
        <v>21</v>
      </c>
      <c r="AA276" s="17">
        <f>IF(L276&gt;0,L276/100,"")</f>
        <v>14</v>
      </c>
      <c r="AB276" s="17">
        <f>IF(M276&gt;0,M276/100,"")</f>
        <v>21</v>
      </c>
      <c r="AC276" s="17">
        <f>IF(N276&gt;0,N276/100,"")</f>
        <v>14</v>
      </c>
      <c r="AD276" s="17">
        <f>IF(O276&gt;0,O276/100,"")</f>
        <v>21</v>
      </c>
      <c r="AE276" s="17">
        <f>IF(P276&gt;0,P276/100,"")</f>
        <v>14</v>
      </c>
      <c r="AF276" s="17">
        <f>IF(Q276&gt;0,Q276/100,"")</f>
        <v>21</v>
      </c>
      <c r="AG276" s="17">
        <f>IF(R276&gt;0,R276/100,"")</f>
        <v>14</v>
      </c>
      <c r="AH276" s="17">
        <f>IF(S276&gt;0,S276/100,"")</f>
        <v>21</v>
      </c>
      <c r="AI276" s="17">
        <f>IF(T276&gt;0,T276/100,"")</f>
        <v>14</v>
      </c>
      <c r="AJ276" s="17">
        <f>IF(U276&gt;0,U276/100,"")</f>
        <v>22</v>
      </c>
      <c r="AK276" s="17" t="str">
        <f>IF(H276&gt;0,CONCATENATE(IF(W276&lt;=12,W276,W276-12),IF(OR(W276&lt;12,W276=24),"am","pm"),"-",IF(X276&lt;=12,X276,X276-12),IF(OR(X276&lt;12,X276=24),"am","pm")),"")</f>
        <v>2pm-9pm</v>
      </c>
      <c r="AL276" s="17" t="str">
        <f>IF(J276&gt;0,CONCATENATE(IF(Y276&lt;=12,Y276,Y276-12),IF(OR(Y276&lt;12,Y276=24),"am","pm"),"-",IF(Z276&lt;=12,Z276,Z276-12),IF(OR(Z276&lt;12,Z276=24),"am","pm")),"")</f>
        <v>2pm-9pm</v>
      </c>
      <c r="AM276" s="17" t="str">
        <f>IF(L276&gt;0,CONCATENATE(IF(AA276&lt;=12,AA276,AA276-12),IF(OR(AA276&lt;12,AA276=24),"am","pm"),"-",IF(AB276&lt;=12,AB276,AB276-12),IF(OR(AB276&lt;12,AB276=24),"am","pm")),"")</f>
        <v>2pm-9pm</v>
      </c>
      <c r="AN276" s="17" t="str">
        <f>IF(N276&gt;0,CONCATENATE(IF(AC276&lt;=12,AC276,AC276-12),IF(OR(AC276&lt;12,AC276=24),"am","pm"),"-",IF(AD276&lt;=12,AD276,AD276-12),IF(OR(AD276&lt;12,AD276=24),"am","pm")),"")</f>
        <v>2pm-9pm</v>
      </c>
      <c r="AO276" s="17" t="str">
        <f>IF(P276&gt;0,CONCATENATE(IF(AE276&lt;=12,AE276,AE276-12),IF(OR(AE276&lt;12,AE276=24),"am","pm"),"-",IF(AF276&lt;=12,AF276,AF276-12),IF(OR(AF276&lt;12,AF276=24),"am","pm")),"")</f>
        <v>2pm-9pm</v>
      </c>
      <c r="AP276" s="17" t="str">
        <f>IF(R276&gt;0,CONCATENATE(IF(AG276&lt;=12,AG276,AG276-12),IF(OR(AG276&lt;12,AG276=24),"am","pm"),"-",IF(AH276&lt;=12,AH276,AH276-12),IF(OR(AH276&lt;12,AH276=24),"am","pm")),"")</f>
        <v>2pm-9pm</v>
      </c>
      <c r="AQ276" s="17" t="str">
        <f>IF(T276&gt;0,CONCATENATE(IF(AI276&lt;=12,AI276,AI276-12),IF(OR(AI276&lt;12,AI276=24),"am","pm"),"-",IF(AJ276&lt;=12,AJ276,AJ276-12),IF(OR(AJ276&lt;12,AJ276=24),"am","pm")),"")</f>
        <v>2pm-10pm</v>
      </c>
      <c r="AR276" s="17" t="s">
        <v>761</v>
      </c>
      <c r="AV276" s="4" t="s">
        <v>29</v>
      </c>
      <c r="AW276" s="4" t="s">
        <v>30</v>
      </c>
      <c r="AX276" s="16" t="str">
        <f>CONCATENATE("{
    'name': """,B276,""",
    'area': ","""",C276,""",",
"'hours': {
      'sunday-start':","""",H276,"""",", 'sunday-end':","""",I276,"""",", 'monday-start':","""",J276,"""",", 'monday-end':","""",K276,"""",", 'tuesday-start':","""",L276,"""",", 'tuesday-end':","""",M276,""", 'wednesday-start':","""",N276,""", 'wednesday-end':","""",O276,""", 'thursday-start':","""",P276,""", 'thursday-end':","""",Q276,""", 'friday-start':","""",R276,""", 'friday-end':","""",S276,""", 'saturday-start':","""",T276,""", 'saturday-end':","""",U276,"""","},","  'description': ","""",V276,"""",", 'link':","""",AR276,"""",", 'pricing':","""",E276,"""",",   'phone-number': ","""",F276,"""",", 'address': ","""",G276,"""",", 'other-amenities': [","'",AS276,"','",AT276,"','",AU276,"'","]",", 'has-drink':",AV276,", 'has-food':",AW276,"},")</f>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76" s="17" t="str">
        <f>IF(AS276&gt;0,"&lt;img src=@img/outdoor.png@&gt;","")</f>
        <v/>
      </c>
      <c r="AZ276" s="17" t="str">
        <f>IF(AT276&gt;0,"&lt;img src=@img/pets.png@&gt;","")</f>
        <v/>
      </c>
      <c r="BA276" s="17" t="str">
        <f>IF(AU276="hard","&lt;img src=@img/hard.png@&gt;",IF(AU276="medium","&lt;img src=@img/medium.png@&gt;",IF(AU276="easy","&lt;img src=@img/easy.png@&gt;","")))</f>
        <v/>
      </c>
      <c r="BB276" s="17" t="str">
        <f>IF(AV276="true","&lt;img src=@img/drinkicon.png@&gt;","")</f>
        <v>&lt;img src=@img/drinkicon.png@&gt;</v>
      </c>
      <c r="BC276" s="17" t="str">
        <f>IF(AW276="true","&lt;img src=@img/foodicon.png@&gt;","")</f>
        <v/>
      </c>
      <c r="BD276" s="17" t="str">
        <f>CONCATENATE(AY276,AZ276,BA276,BB276,BC276,BK276)</f>
        <v>&lt;img src=@img/drinkicon.png@&gt;</v>
      </c>
      <c r="BE276" s="17" t="str">
        <f>CONCATENATE(IF(AS276&gt;0,"outdoor ",""),IF(AT276&gt;0,"pet ",""),IF(AV276="true","drink ",""),IF(AW276="true","food ",""),AU276," ",E276," ",C276,IF(BJ276=TRUE," kid",""))</f>
        <v>drink  med highlands</v>
      </c>
      <c r="BF276" s="17" t="str">
        <f>IF(C276="highlands","Highlands",IF(C276="Washington","Washington Park",IF(C276="Downtown","Downtown",IF(C276="city","City Park",IF(C276="Uptown","Uptown",IF(C276="capital","Capital Hill",IF(C276="Ballpark","Ballpark",IF(C276="LoDo","LoDo",IF(C276="ranch","Highlands Ranch",IF(C276="five","Five Points",IF(C276="stapleton","Stapleton",IF(C276="Cherry","Cherry Creek",IF(C276="dtc","DTC",IF(C276="Baker","Baker",IF(C276="Lakewood","Lakewood",IF(C276="Westminster","Westminster",IF(C276="lowery","Lowery",IF(C276="meadows","Park Meadows",IF(C276="larimer","Larimer Square",IF(C276="RiNo","RiNo",IF(C276="aurora","Aurora","")))))))))))))))))))))</f>
        <v>Highlands</v>
      </c>
      <c r="BG276" s="17">
        <v>39.758243</v>
      </c>
      <c r="BH276" s="17">
        <v>-105.05743099999999</v>
      </c>
      <c r="BI276" s="17" t="str">
        <f>CONCATENATE("[",BG276,",",BH276,"],")</f>
        <v>[39.758243,-105.057431],</v>
      </c>
      <c r="BK276" s="17" t="str">
        <f>IF(BJ276&gt;0,"&lt;img src=@img/kidicon.png@&gt;","")</f>
        <v/>
      </c>
      <c r="BL276" s="7"/>
    </row>
    <row r="277" spans="2:64" ht="18.75" customHeight="1">
      <c r="B277" t="s">
        <v>926</v>
      </c>
      <c r="C277" s="17" t="s">
        <v>858</v>
      </c>
      <c r="E277" s="17" t="s">
        <v>1105</v>
      </c>
      <c r="G277" s="16" t="s">
        <v>927</v>
      </c>
      <c r="H277">
        <v>1200</v>
      </c>
      <c r="I277">
        <v>1800</v>
      </c>
      <c r="J277" s="17">
        <v>1600</v>
      </c>
      <c r="K277" s="17">
        <v>2400</v>
      </c>
      <c r="L277" s="17">
        <v>1500</v>
      </c>
      <c r="M277" s="17">
        <v>1900</v>
      </c>
      <c r="N277" s="17">
        <v>1500</v>
      </c>
      <c r="O277" s="17">
        <v>1900</v>
      </c>
      <c r="P277" s="17">
        <v>1500</v>
      </c>
      <c r="Q277" s="17">
        <v>1900</v>
      </c>
      <c r="R277" s="17">
        <v>1500</v>
      </c>
      <c r="S277" s="17">
        <v>1900</v>
      </c>
      <c r="T277" s="17">
        <v>1200</v>
      </c>
      <c r="U277" s="17">
        <v>1800</v>
      </c>
      <c r="V277" s="12" t="s">
        <v>1039</v>
      </c>
      <c r="W277" s="17">
        <f>IF(H277&gt;0,H277/100,"")</f>
        <v>12</v>
      </c>
      <c r="X277" s="17">
        <f>IF(I277&gt;0,I277/100,"")</f>
        <v>18</v>
      </c>
      <c r="Y277" s="17">
        <f>IF(J277&gt;0,J277/100,"")</f>
        <v>16</v>
      </c>
      <c r="Z277" s="17">
        <f>IF(K277&gt;0,K277/100,"")</f>
        <v>24</v>
      </c>
      <c r="AA277" s="17">
        <f>IF(L277&gt;0,L277/100,"")</f>
        <v>15</v>
      </c>
      <c r="AB277" s="17">
        <f>IF(M277&gt;0,M277/100,"")</f>
        <v>19</v>
      </c>
      <c r="AC277" s="17">
        <f>IF(N277&gt;0,N277/100,"")</f>
        <v>15</v>
      </c>
      <c r="AD277" s="17">
        <f>IF(O277&gt;0,O277/100,"")</f>
        <v>19</v>
      </c>
      <c r="AE277" s="17">
        <f>IF(P277&gt;0,P277/100,"")</f>
        <v>15</v>
      </c>
      <c r="AF277" s="17">
        <f>IF(Q277&gt;0,Q277/100,"")</f>
        <v>19</v>
      </c>
      <c r="AG277" s="17">
        <f>IF(R277&gt;0,R277/100,"")</f>
        <v>15</v>
      </c>
      <c r="AH277" s="17">
        <f>IF(S277&gt;0,S277/100,"")</f>
        <v>19</v>
      </c>
      <c r="AI277" s="17">
        <f>IF(T277&gt;0,T277/100,"")</f>
        <v>12</v>
      </c>
      <c r="AJ277" s="17">
        <f>IF(U277&gt;0,U277/100,"")</f>
        <v>18</v>
      </c>
      <c r="AK277" s="17" t="str">
        <f>IF(H277&gt;0,CONCATENATE(IF(W277&lt;=12,W277,W277-12),IF(OR(W277&lt;12,W277=24),"am","pm"),"-",IF(X277&lt;=12,X277,X277-12),IF(OR(X277&lt;12,X277=24),"am","pm")),"")</f>
        <v>12pm-6pm</v>
      </c>
      <c r="AL277" s="17" t="str">
        <f>IF(J277&gt;0,CONCATENATE(IF(Y277&lt;=12,Y277,Y277-12),IF(OR(Y277&lt;12,Y277=24),"am","pm"),"-",IF(Z277&lt;=12,Z277,Z277-12),IF(OR(Z277&lt;12,Z277=24),"am","pm")),"")</f>
        <v>4pm-12am</v>
      </c>
      <c r="AM277" s="17" t="str">
        <f>IF(L277&gt;0,CONCATENATE(IF(AA277&lt;=12,AA277,AA277-12),IF(OR(AA277&lt;12,AA277=24),"am","pm"),"-",IF(AB277&lt;=12,AB277,AB277-12),IF(OR(AB277&lt;12,AB277=24),"am","pm")),"")</f>
        <v>3pm-7pm</v>
      </c>
      <c r="AN277" s="17" t="str">
        <f>IF(N277&gt;0,CONCATENATE(IF(AC277&lt;=12,AC277,AC277-12),IF(OR(AC277&lt;12,AC277=24),"am","pm"),"-",IF(AD277&lt;=12,AD277,AD277-12),IF(OR(AD277&lt;12,AD277=24),"am","pm")),"")</f>
        <v>3pm-7pm</v>
      </c>
      <c r="AO277" s="17" t="str">
        <f>IF(P277&gt;0,CONCATENATE(IF(AE277&lt;=12,AE277,AE277-12),IF(OR(AE277&lt;12,AE277=24),"am","pm"),"-",IF(AF277&lt;=12,AF277,AF277-12),IF(OR(AF277&lt;12,AF277=24),"am","pm")),"")</f>
        <v>3pm-7pm</v>
      </c>
      <c r="AP277" s="17" t="str">
        <f>IF(R277&gt;0,CONCATENATE(IF(AG277&lt;=12,AG277,AG277-12),IF(OR(AG277&lt;12,AG277=24),"am","pm"),"-",IF(AH277&lt;=12,AH277,AH277-12),IF(OR(AH277&lt;12,AH277=24),"am","pm")),"")</f>
        <v>3pm-7pm</v>
      </c>
      <c r="AQ277" s="17" t="str">
        <f>IF(T277&gt;0,CONCATENATE(IF(AI277&lt;=12,AI277,AI277-12),IF(OR(AI277&lt;12,AI277=24),"am","pm"),"-",IF(AJ277&lt;=12,AJ277,AJ277-12),IF(OR(AJ277&lt;12,AJ277=24),"am","pm")),"")</f>
        <v>12pm-6pm</v>
      </c>
      <c r="AR277" t="s">
        <v>1038</v>
      </c>
      <c r="AV277" s="4" t="s">
        <v>29</v>
      </c>
      <c r="AW277" s="4" t="s">
        <v>29</v>
      </c>
      <c r="AX277" s="16" t="str">
        <f>CONCATENATE("{
    'name': """,B277,""",
    'area': ","""",C277,""",",
"'hours': {
      'sunday-start':","""",H277,"""",", 'sunday-end':","""",I277,"""",", 'monday-start':","""",J277,"""",", 'monday-end':","""",K277,"""",", 'tuesday-start':","""",L277,"""",", 'tuesday-end':","""",M277,""", 'wednesday-start':","""",N277,""", 'wednesday-end':","""",O277,""", 'thursday-start':","""",P277,""", 'thursday-end':","""",Q277,""", 'friday-start':","""",R277,""", 'friday-end':","""",S277,""", 'saturday-start':","""",T277,""", 'saturday-end':","""",U277,"""","},","  'description': ","""",V277,"""",", 'link':","""",AR277,"""",", 'pricing':","""",E277,"""",",   'phone-number': ","""",F277,"""",", 'address': ","""",G277,"""",", 'other-amenities': [","'",AS277,"','",AT277,"','",AU277,"'","]",", 'has-drink':",AV277,", 'has-food':",AW277,"},")</f>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77" s="17" t="str">
        <f>IF(AS277&gt;0,"&lt;img src=@img/outdoor.png@&gt;","")</f>
        <v/>
      </c>
      <c r="AZ277" s="17" t="str">
        <f>IF(AT277&gt;0,"&lt;img src=@img/pets.png@&gt;","")</f>
        <v/>
      </c>
      <c r="BA277" s="17" t="str">
        <f>IF(AU277="hard","&lt;img src=@img/hard.png@&gt;",IF(AU277="medium","&lt;img src=@img/medium.png@&gt;",IF(AU277="easy","&lt;img src=@img/easy.png@&gt;","")))</f>
        <v/>
      </c>
      <c r="BB277" s="17" t="str">
        <f>IF(AV277="true","&lt;img src=@img/drinkicon.png@&gt;","")</f>
        <v>&lt;img src=@img/drinkicon.png@&gt;</v>
      </c>
      <c r="BC277" s="17" t="str">
        <f>IF(AW277="true","&lt;img src=@img/foodicon.png@&gt;","")</f>
        <v>&lt;img src=@img/foodicon.png@&gt;</v>
      </c>
      <c r="BD277" s="17" t="str">
        <f>CONCATENATE(AY277,AZ277,BA277,BB277,BC277,BK277)</f>
        <v>&lt;img src=@img/drinkicon.png@&gt;&lt;img src=@img/foodicon.png@&gt;</v>
      </c>
      <c r="BE277" s="17" t="str">
        <f>CONCATENATE(IF(AS277&gt;0,"outdoor ",""),IF(AT277&gt;0,"pet ",""),IF(AV277="true","drink ",""),IF(AW277="true","food ",""),AU277," ",E277," ",C277,IF(BJ277=TRUE," kid",""))</f>
        <v>drink food  med highlands</v>
      </c>
      <c r="BF277" s="17" t="str">
        <f>IF(C277="highlands","Highlands",IF(C277="Washington","Washington Park",IF(C277="Downtown","Downtown",IF(C277="city","City Park",IF(C277="Uptown","Uptown",IF(C277="capital","Capital Hill",IF(C277="Ballpark","Ballpark",IF(C277="LoDo","LoDo",IF(C277="ranch","Highlands Ranch",IF(C277="five","Five Points",IF(C277="stapleton","Stapleton",IF(C277="Cherry","Cherry Creek",IF(C277="dtc","DTC",IF(C277="Baker","Baker",IF(C277="Lakewood","Lakewood",IF(C277="Westminster","Westminster",IF(C277="lowery","Lowery",IF(C277="meadows","Park Meadows",IF(C277="larimer","Larimer Square",IF(C277="RiNo","RiNo",IF(C277="aurora","Aurora","")))))))))))))))))))))</f>
        <v>Highlands</v>
      </c>
      <c r="BG277" s="17">
        <v>39.771968000000001</v>
      </c>
      <c r="BH277" s="17">
        <v>-105.044258</v>
      </c>
      <c r="BI277" s="17" t="str">
        <f>CONCATENATE("[",BG277,",",BH277,"],")</f>
        <v>[39.771968,-105.044258],</v>
      </c>
      <c r="BK277" s="17" t="str">
        <f>IF(BJ277&gt;0,"&lt;img src=@img/kidicon.png@&gt;","")</f>
        <v/>
      </c>
      <c r="BL277" s="17"/>
    </row>
    <row r="278" spans="2:64" ht="18.75" customHeight="1">
      <c r="B278" t="s">
        <v>263</v>
      </c>
      <c r="C278" s="17" t="s">
        <v>326</v>
      </c>
      <c r="E278" s="17" t="s">
        <v>1105</v>
      </c>
      <c r="G278" s="17" t="s">
        <v>292</v>
      </c>
      <c r="L278" s="17"/>
      <c r="M278" s="17"/>
      <c r="N278" s="17"/>
      <c r="O278" s="17"/>
      <c r="P278" s="17"/>
      <c r="Q278" s="17"/>
      <c r="R278" s="17"/>
      <c r="S278" s="17"/>
      <c r="W278" s="17" t="str">
        <f>IF(H278&gt;0,H278/100,"")</f>
        <v/>
      </c>
      <c r="X278" s="17" t="str">
        <f>IF(I278&gt;0,I278/100,"")</f>
        <v/>
      </c>
      <c r="Y278" s="17" t="str">
        <f>IF(J278&gt;0,J278/100,"")</f>
        <v/>
      </c>
      <c r="Z278" s="17" t="str">
        <f>IF(K278&gt;0,K278/100,"")</f>
        <v/>
      </c>
      <c r="AA278" s="17" t="str">
        <f>IF(L278&gt;0,L278/100,"")</f>
        <v/>
      </c>
      <c r="AB278" s="17" t="str">
        <f>IF(M278&gt;0,M278/100,"")</f>
        <v/>
      </c>
      <c r="AC278" s="17" t="str">
        <f>IF(N278&gt;0,N278/100,"")</f>
        <v/>
      </c>
      <c r="AD278" s="17" t="str">
        <f>IF(O278&gt;0,O278/100,"")</f>
        <v/>
      </c>
      <c r="AE278" s="17" t="str">
        <f>IF(P278&gt;0,P278/100,"")</f>
        <v/>
      </c>
      <c r="AF278" s="17" t="str">
        <f>IF(Q278&gt;0,Q278/100,"")</f>
        <v/>
      </c>
      <c r="AG278" s="17" t="str">
        <f>IF(R278&gt;0,R278/100,"")</f>
        <v/>
      </c>
      <c r="AH278" s="17" t="str">
        <f>IF(S278&gt;0,S278/100,"")</f>
        <v/>
      </c>
      <c r="AI278" s="17" t="str">
        <f>IF(T278&gt;0,T278/100,"")</f>
        <v/>
      </c>
      <c r="AJ278" s="17" t="str">
        <f>IF(U278&gt;0,U278/100,"")</f>
        <v/>
      </c>
      <c r="AK278" s="17" t="str">
        <f>IF(H278&gt;0,CONCATENATE(IF(W278&lt;=12,W278,W278-12),IF(OR(W278&lt;12,W278=24),"am","pm"),"-",IF(X278&lt;=12,X278,X278-12),IF(OR(X278&lt;12,X278=24),"am","pm")),"")</f>
        <v/>
      </c>
      <c r="AL278" s="17" t="str">
        <f>IF(J278&gt;0,CONCATENATE(IF(Y278&lt;=12,Y278,Y278-12),IF(OR(Y278&lt;12,Y278=24),"am","pm"),"-",IF(Z278&lt;=12,Z278,Z278-12),IF(OR(Z278&lt;12,Z278=24),"am","pm")),"")</f>
        <v/>
      </c>
      <c r="AM278" s="17" t="str">
        <f>IF(L278&gt;0,CONCATENATE(IF(AA278&lt;=12,AA278,AA278-12),IF(OR(AA278&lt;12,AA278=24),"am","pm"),"-",IF(AB278&lt;=12,AB278,AB278-12),IF(OR(AB278&lt;12,AB278=24),"am","pm")),"")</f>
        <v/>
      </c>
      <c r="AN278" s="17" t="str">
        <f>IF(N278&gt;0,CONCATENATE(IF(AC278&lt;=12,AC278,AC278-12),IF(OR(AC278&lt;12,AC278=24),"am","pm"),"-",IF(AD278&lt;=12,AD278,AD278-12),IF(OR(AD278&lt;12,AD278=24),"am","pm")),"")</f>
        <v/>
      </c>
      <c r="AO278" s="17" t="str">
        <f>IF(P278&gt;0,CONCATENATE(IF(AE278&lt;=12,AE278,AE278-12),IF(OR(AE278&lt;12,AE278=24),"am","pm"),"-",IF(AF278&lt;=12,AF278,AF278-12),IF(OR(AF278&lt;12,AF278=24),"am","pm")),"")</f>
        <v/>
      </c>
      <c r="AP278" s="17" t="str">
        <f>IF(R278&gt;0,CONCATENATE(IF(AG278&lt;=12,AG278,AG278-12),IF(OR(AG278&lt;12,AG278=24),"am","pm"),"-",IF(AH278&lt;=12,AH278,AH278-12),IF(OR(AH278&lt;12,AH278=24),"am","pm")),"")</f>
        <v/>
      </c>
      <c r="AQ278" s="17" t="str">
        <f>IF(T278&gt;0,CONCATENATE(IF(AI278&lt;=12,AI278,AI278-12),IF(OR(AI278&lt;12,AI278=24),"am","pm"),"-",IF(AJ278&lt;=12,AJ278,AJ278-12),IF(OR(AJ278&lt;12,AJ278=24),"am","pm")),"")</f>
        <v/>
      </c>
      <c r="AR278" s="17" t="s">
        <v>849</v>
      </c>
      <c r="AS278" t="s">
        <v>442</v>
      </c>
      <c r="AV278" s="17" t="s">
        <v>30</v>
      </c>
      <c r="AW278" s="17" t="s">
        <v>30</v>
      </c>
      <c r="AX278" s="16" t="str">
        <f>CONCATENATE("{
    'name': """,B278,""",
    'area': ","""",C278,""",",
"'hours': {
      'sunday-start':","""",H278,"""",", 'sunday-end':","""",I278,"""",", 'monday-start':","""",J278,"""",", 'monday-end':","""",K278,"""",", 'tuesday-start':","""",L278,"""",", 'tuesday-end':","""",M278,""", 'wednesday-start':","""",N278,""", 'wednesday-end':","""",O278,""", 'thursday-start':","""",P278,""", 'thursday-end':","""",Q278,""", 'friday-start':","""",R278,""", 'friday-end':","""",S278,""", 'saturday-start':","""",T278,""", 'saturday-end':","""",U278,"""","},","  'description': ","""",V278,"""",", 'link':","""",AR278,"""",", 'pricing':","""",E278,"""",",   'phone-number': ","""",F278,"""",", 'address': ","""",G278,"""",", 'other-amenities': [","'",AS278,"','",AT278,"','",AU278,"'","]",", 'has-drink':",AV278,", 'has-food':",AW278,"},")</f>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8" s="17" t="str">
        <f>IF(AS278&gt;0,"&lt;img src=@img/outdoor.png@&gt;","")</f>
        <v>&lt;img src=@img/outdoor.png@&gt;</v>
      </c>
      <c r="AZ278" s="17" t="str">
        <f>IF(AT278&gt;0,"&lt;img src=@img/pets.png@&gt;","")</f>
        <v/>
      </c>
      <c r="BA278" s="17" t="str">
        <f>IF(AU278="hard","&lt;img src=@img/hard.png@&gt;",IF(AU278="medium","&lt;img src=@img/medium.png@&gt;",IF(AU278="easy","&lt;img src=@img/easy.png@&gt;","")))</f>
        <v/>
      </c>
      <c r="BB278" s="17" t="str">
        <f>IF(AV278="true","&lt;img src=@img/drinkicon.png@&gt;","")</f>
        <v/>
      </c>
      <c r="BC278" s="17" t="str">
        <f>IF(AW278="true","&lt;img src=@img/foodicon.png@&gt;","")</f>
        <v/>
      </c>
      <c r="BD278" s="17" t="str">
        <f>CONCATENATE(AY278,AZ278,BA278,BB278,BC278,BK278)</f>
        <v>&lt;img src=@img/outdoor.png@&gt;</v>
      </c>
      <c r="BE278" s="17" t="str">
        <f>CONCATENATE(IF(AS278&gt;0,"outdoor ",""),IF(AT278&gt;0,"pet ",""),IF(AV278="true","drink ",""),IF(AW278="true","food ",""),AU278," ",E278," ",C278,IF(BJ278=TRUE," kid",""))</f>
        <v>outdoor  med Ballpark</v>
      </c>
      <c r="BF278" s="17" t="str">
        <f>IF(C278="highlands","Highlands",IF(C278="Washington","Washington Park",IF(C278="Downtown","Downtown",IF(C278="city","City Park",IF(C278="Uptown","Uptown",IF(C278="capital","Capital Hill",IF(C278="Ballpark","Ballpark",IF(C278="LoDo","LoDo",IF(C278="ranch","Highlands Ranch",IF(C278="five","Five Points",IF(C278="stapleton","Stapleton",IF(C278="Cherry","Cherry Creek",IF(C278="dtc","DTC",IF(C278="Baker","Baker",IF(C278="Lakewood","Lakewood",IF(C278="Westminster","Westminster",IF(C278="lowery","Lowery",IF(C278="meadows","Park Meadows",IF(C278="larimer","Larimer Square",IF(C278="RiNo","RiNo",IF(C278="aurora","Aurora","")))))))))))))))))))))</f>
        <v>Ballpark</v>
      </c>
      <c r="BG278" s="17">
        <v>39.758603999999998</v>
      </c>
      <c r="BH278" s="17">
        <v>-104.99744</v>
      </c>
      <c r="BI278" s="17" t="str">
        <f>CONCATENATE("[",BG278,",",BH278,"],")</f>
        <v>[39.758604,-104.99744],</v>
      </c>
      <c r="BK278" s="17" t="str">
        <f>IF(BJ278&gt;0,"&lt;img src=@img/kidicon.png@&gt;","")</f>
        <v/>
      </c>
      <c r="BL278" s="7"/>
    </row>
    <row r="279" spans="2:64" ht="18.75" customHeight="1">
      <c r="B279" t="s">
        <v>973</v>
      </c>
      <c r="C279" s="17" t="s">
        <v>385</v>
      </c>
      <c r="E279" s="17" t="s">
        <v>1105</v>
      </c>
      <c r="G279" s="16" t="s">
        <v>974</v>
      </c>
      <c r="H279">
        <v>1500</v>
      </c>
      <c r="I279">
        <v>1700</v>
      </c>
      <c r="J279">
        <v>1500</v>
      </c>
      <c r="K279">
        <v>1700</v>
      </c>
      <c r="L279">
        <v>1500</v>
      </c>
      <c r="M279">
        <v>1700</v>
      </c>
      <c r="N279">
        <v>1500</v>
      </c>
      <c r="O279">
        <v>1700</v>
      </c>
      <c r="P279">
        <v>1500</v>
      </c>
      <c r="Q279">
        <v>1700</v>
      </c>
      <c r="R279">
        <v>1500</v>
      </c>
      <c r="S279">
        <v>1700</v>
      </c>
      <c r="T279">
        <v>1500</v>
      </c>
      <c r="U279">
        <v>1700</v>
      </c>
      <c r="W279" s="17">
        <f>IF(H279&gt;0,H279/100,"")</f>
        <v>15</v>
      </c>
      <c r="X279" s="17">
        <f>IF(I279&gt;0,I279/100,"")</f>
        <v>17</v>
      </c>
      <c r="Y279" s="17">
        <f>IF(J279&gt;0,J279/100,"")</f>
        <v>15</v>
      </c>
      <c r="Z279" s="17">
        <f>IF(K279&gt;0,K279/100,"")</f>
        <v>17</v>
      </c>
      <c r="AA279" s="17">
        <f>IF(L279&gt;0,L279/100,"")</f>
        <v>15</v>
      </c>
      <c r="AB279" s="17">
        <f>IF(M279&gt;0,M279/100,"")</f>
        <v>17</v>
      </c>
      <c r="AC279" s="17">
        <f>IF(N279&gt;0,N279/100,"")</f>
        <v>15</v>
      </c>
      <c r="AD279" s="17">
        <f>IF(O279&gt;0,O279/100,"")</f>
        <v>17</v>
      </c>
      <c r="AE279" s="17">
        <f>IF(P279&gt;0,P279/100,"")</f>
        <v>15</v>
      </c>
      <c r="AF279" s="17">
        <f>IF(Q279&gt;0,Q279/100,"")</f>
        <v>17</v>
      </c>
      <c r="AG279" s="17">
        <f>IF(R279&gt;0,R279/100,"")</f>
        <v>15</v>
      </c>
      <c r="AH279" s="17">
        <f>IF(S279&gt;0,S279/100,"")</f>
        <v>17</v>
      </c>
      <c r="AI279" s="17">
        <f>IF(T279&gt;0,T279/100,"")</f>
        <v>15</v>
      </c>
      <c r="AJ279" s="17">
        <f>IF(U279&gt;0,U279/100,"")</f>
        <v>17</v>
      </c>
      <c r="AK279" s="17" t="str">
        <f>IF(H279&gt;0,CONCATENATE(IF(W279&lt;=12,W279,W279-12),IF(OR(W279&lt;12,W279=24),"am","pm"),"-",IF(X279&lt;=12,X279,X279-12),IF(OR(X279&lt;12,X279=24),"am","pm")),"")</f>
        <v>3pm-5pm</v>
      </c>
      <c r="AL279" s="17" t="str">
        <f>IF(J279&gt;0,CONCATENATE(IF(Y279&lt;=12,Y279,Y279-12),IF(OR(Y279&lt;12,Y279=24),"am","pm"),"-",IF(Z279&lt;=12,Z279,Z279-12),IF(OR(Z279&lt;12,Z279=24),"am","pm")),"")</f>
        <v>3pm-5pm</v>
      </c>
      <c r="AM279" s="17" t="str">
        <f>IF(L279&gt;0,CONCATENATE(IF(AA279&lt;=12,AA279,AA279-12),IF(OR(AA279&lt;12,AA279=24),"am","pm"),"-",IF(AB279&lt;=12,AB279,AB279-12),IF(OR(AB279&lt;12,AB279=24),"am","pm")),"")</f>
        <v>3pm-5pm</v>
      </c>
      <c r="AN279" s="17" t="str">
        <f>IF(N279&gt;0,CONCATENATE(IF(AC279&lt;=12,AC279,AC279-12),IF(OR(AC279&lt;12,AC279=24),"am","pm"),"-",IF(AD279&lt;=12,AD279,AD279-12),IF(OR(AD279&lt;12,AD279=24),"am","pm")),"")</f>
        <v>3pm-5pm</v>
      </c>
      <c r="AO279" s="17" t="str">
        <f>IF(P279&gt;0,CONCATENATE(IF(AE279&lt;=12,AE279,AE279-12),IF(OR(AE279&lt;12,AE279=24),"am","pm"),"-",IF(AF279&lt;=12,AF279,AF279-12),IF(OR(AF279&lt;12,AF279=24),"am","pm")),"")</f>
        <v>3pm-5pm</v>
      </c>
      <c r="AP279" s="17" t="str">
        <f>IF(R279&gt;0,CONCATENATE(IF(AG279&lt;=12,AG279,AG279-12),IF(OR(AG279&lt;12,AG279=24),"am","pm"),"-",IF(AH279&lt;=12,AH279,AH279-12),IF(OR(AH279&lt;12,AH279=24),"am","pm")),"")</f>
        <v>3pm-5pm</v>
      </c>
      <c r="AQ279" s="17" t="str">
        <f>IF(T279&gt;0,CONCATENATE(IF(AI279&lt;=12,AI279,AI279-12),IF(OR(AI279&lt;12,AI279=24),"am","pm"),"-",IF(AJ279&lt;=12,AJ279,AJ279-12),IF(OR(AJ279&lt;12,AJ279=24),"am","pm")),"")</f>
        <v>3pm-5pm</v>
      </c>
      <c r="AR279" s="17" t="s">
        <v>1074</v>
      </c>
      <c r="AV279" s="4" t="s">
        <v>29</v>
      </c>
      <c r="AW279" s="4" t="s">
        <v>30</v>
      </c>
      <c r="AX279" s="16" t="str">
        <f>CONCATENATE("{
    'name': """,B279,""",
    'area': ","""",C279,""",",
"'hours': {
      'sunday-start':","""",H279,"""",", 'sunday-end':","""",I279,"""",", 'monday-start':","""",J279,"""",", 'monday-end':","""",K279,"""",", 'tuesday-start':","""",L279,"""",", 'tuesday-end':","""",M279,""", 'wednesday-start':","""",N279,""", 'wednesday-end':","""",O279,""", 'thursday-start':","""",P279,""", 'thursday-end':","""",Q279,""", 'friday-start':","""",R279,""", 'friday-end':","""",S279,""", 'saturday-start':","""",T279,""", 'saturday-end':","""",U279,"""","},","  'description': ","""",V279,"""",", 'link':","""",AR279,"""",", 'pricing':","""",E279,"""",",   'phone-number': ","""",F279,"""",", 'address': ","""",G279,"""",", 'other-amenities': [","'",AS279,"','",AT279,"','",AU279,"'","]",", 'has-drink':",AV279,", 'has-food':",AW279,"},")</f>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79" s="17" t="str">
        <f>IF(AS279&gt;0,"&lt;img src=@img/outdoor.png@&gt;","")</f>
        <v/>
      </c>
      <c r="AZ279" s="17" t="str">
        <f>IF(AT279&gt;0,"&lt;img src=@img/pets.png@&gt;","")</f>
        <v/>
      </c>
      <c r="BA279" s="17" t="str">
        <f>IF(AU279="hard","&lt;img src=@img/hard.png@&gt;",IF(AU279="medium","&lt;img src=@img/medium.png@&gt;",IF(AU279="easy","&lt;img src=@img/easy.png@&gt;","")))</f>
        <v/>
      </c>
      <c r="BB279" s="17" t="str">
        <f>IF(AV279="true","&lt;img src=@img/drinkicon.png@&gt;","")</f>
        <v>&lt;img src=@img/drinkicon.png@&gt;</v>
      </c>
      <c r="BC279" s="17" t="str">
        <f>IF(AW279="true","&lt;img src=@img/foodicon.png@&gt;","")</f>
        <v/>
      </c>
      <c r="BD279" s="17" t="str">
        <f>CONCATENATE(AY279,AZ279,BA279,BB279,BC279,BK279)</f>
        <v>&lt;img src=@img/drinkicon.png@&gt;</v>
      </c>
      <c r="BE279" s="17" t="str">
        <f>CONCATENATE(IF(AS279&gt;0,"outdoor ",""),IF(AT279&gt;0,"pet ",""),IF(AV279="true","drink ",""),IF(AW279="true","food ",""),AU279," ",E279," ",C279,IF(BJ279=TRUE," kid",""))</f>
        <v>drink  med Westminster</v>
      </c>
      <c r="BF279" s="17" t="str">
        <f>IF(C279="highlands","Highlands",IF(C279="Washington","Washington Park",IF(C279="Downtown","Downtown",IF(C279="city","City Park",IF(C279="Uptown","Uptown",IF(C279="capital","Capital Hill",IF(C279="Ballpark","Ballpark",IF(C279="LoDo","LoDo",IF(C279="ranch","Highlands Ranch",IF(C279="five","Five Points",IF(C279="stapleton","Stapleton",IF(C279="Cherry","Cherry Creek",IF(C279="dtc","DTC",IF(C279="Baker","Baker",IF(C279="Lakewood","Lakewood",IF(C279="Westminster","Westminster",IF(C279="lowery","Lowery",IF(C279="meadows","Park Meadows",IF(C279="larimer","Larimer Square",IF(C279="RiNo","RiNo",IF(C279="aurora","Aurora","")))))))))))))))))))))</f>
        <v>Westminster</v>
      </c>
      <c r="BG279" s="17">
        <v>39.893236000000002</v>
      </c>
      <c r="BH279" s="17">
        <v>-105.082871</v>
      </c>
      <c r="BI279" s="17" t="str">
        <f>CONCATENATE("[",BG279,",",BH279,"],")</f>
        <v>[39.893236,-105.082871],</v>
      </c>
      <c r="BK279" s="17" t="str">
        <f>IF(BJ279&gt;0,"&lt;img src=@img/kidicon.png@&gt;","")</f>
        <v/>
      </c>
      <c r="BL279" s="17"/>
    </row>
    <row r="280" spans="2:64" ht="18.75" customHeight="1">
      <c r="B280" s="8" t="s">
        <v>167</v>
      </c>
      <c r="C280" s="8" t="s">
        <v>865</v>
      </c>
      <c r="D280" s="8"/>
      <c r="E280" s="17" t="s">
        <v>1105</v>
      </c>
      <c r="F280" s="8"/>
      <c r="G280" s="17" t="s">
        <v>575</v>
      </c>
      <c r="H280" s="8"/>
      <c r="I280" s="8"/>
      <c r="J280" s="8"/>
      <c r="K280" s="8"/>
      <c r="L280" s="8"/>
      <c r="M280" s="8"/>
      <c r="N280" s="8"/>
      <c r="O280" s="8"/>
      <c r="P280" s="8"/>
      <c r="Q280" s="8"/>
      <c r="R280" s="8"/>
      <c r="S280" s="8"/>
      <c r="T280" s="8"/>
      <c r="U280" s="8"/>
      <c r="V280" s="8" t="s">
        <v>377</v>
      </c>
      <c r="W280" s="17" t="str">
        <f>IF(H280&gt;0,H280/100,"")</f>
        <v/>
      </c>
      <c r="X280" s="17" t="str">
        <f>IF(I280&gt;0,I280/100,"")</f>
        <v/>
      </c>
      <c r="Y280" s="17" t="str">
        <f>IF(J280&gt;0,J280/100,"")</f>
        <v/>
      </c>
      <c r="Z280" s="17" t="str">
        <f>IF(K280&gt;0,K280/100,"")</f>
        <v/>
      </c>
      <c r="AA280" s="17" t="str">
        <f>IF(L280&gt;0,L280/100,"")</f>
        <v/>
      </c>
      <c r="AB280" s="17" t="str">
        <f>IF(M280&gt;0,M280/100,"")</f>
        <v/>
      </c>
      <c r="AC280" s="17" t="str">
        <f>IF(N280&gt;0,N280/100,"")</f>
        <v/>
      </c>
      <c r="AD280" s="17" t="str">
        <f>IF(O280&gt;0,O280/100,"")</f>
        <v/>
      </c>
      <c r="AE280" s="17" t="str">
        <f>IF(P280&gt;0,P280/100,"")</f>
        <v/>
      </c>
      <c r="AF280" s="17" t="str">
        <f>IF(Q280&gt;0,Q280/100,"")</f>
        <v/>
      </c>
      <c r="AG280" s="17" t="str">
        <f>IF(R280&gt;0,R280/100,"")</f>
        <v/>
      </c>
      <c r="AH280" s="17" t="str">
        <f>IF(S280&gt;0,S280/100,"")</f>
        <v/>
      </c>
      <c r="AI280" s="17" t="str">
        <f>IF(T280&gt;0,T280/100,"")</f>
        <v/>
      </c>
      <c r="AJ280" s="17" t="str">
        <f>IF(U280&gt;0,U280/100,"")</f>
        <v/>
      </c>
      <c r="AK280" s="17" t="str">
        <f>IF(H280&gt;0,CONCATENATE(IF(W280&lt;=12,W280,W280-12),IF(OR(W280&lt;12,W280=24),"am","pm"),"-",IF(X280&lt;=12,X280,X280-12),IF(OR(X280&lt;12,X280=24),"am","pm")),"")</f>
        <v/>
      </c>
      <c r="AL280" s="17" t="str">
        <f>IF(J280&gt;0,CONCATENATE(IF(Y280&lt;=12,Y280,Y280-12),IF(OR(Y280&lt;12,Y280=24),"am","pm"),"-",IF(Z280&lt;=12,Z280,Z280-12),IF(OR(Z280&lt;12,Z280=24),"am","pm")),"")</f>
        <v/>
      </c>
      <c r="AM280" s="17" t="str">
        <f>IF(L280&gt;0,CONCATENATE(IF(AA280&lt;=12,AA280,AA280-12),IF(OR(AA280&lt;12,AA280=24),"am","pm"),"-",IF(AB280&lt;=12,AB280,AB280-12),IF(OR(AB280&lt;12,AB280=24),"am","pm")),"")</f>
        <v/>
      </c>
      <c r="AN280" s="17" t="str">
        <f>IF(N280&gt;0,CONCATENATE(IF(AC280&lt;=12,AC280,AC280-12),IF(OR(AC280&lt;12,AC280=24),"am","pm"),"-",IF(AD280&lt;=12,AD280,AD280-12),IF(OR(AD280&lt;12,AD280=24),"am","pm")),"")</f>
        <v/>
      </c>
      <c r="AO280" s="17" t="str">
        <f>IF(P280&gt;0,CONCATENATE(IF(AE280&lt;=12,AE280,AE280-12),IF(OR(AE280&lt;12,AE280=24),"am","pm"),"-",IF(AF280&lt;=12,AF280,AF280-12),IF(OR(AF280&lt;12,AF280=24),"am","pm")),"")</f>
        <v/>
      </c>
      <c r="AP280" s="17" t="str">
        <f>IF(R280&gt;0,CONCATENATE(IF(AG280&lt;=12,AG280,AG280-12),IF(OR(AG280&lt;12,AG280=24),"am","pm"),"-",IF(AH280&lt;=12,AH280,AH280-12),IF(OR(AH280&lt;12,AH280=24),"am","pm")),"")</f>
        <v/>
      </c>
      <c r="AQ280" s="17" t="str">
        <f>IF(T280&gt;0,CONCATENATE(IF(AI280&lt;=12,AI280,AI280-12),IF(OR(AI280&lt;12,AI280=24),"am","pm"),"-",IF(AJ280&lt;=12,AJ280,AJ280-12),IF(OR(AJ280&lt;12,AJ280=24),"am","pm")),"")</f>
        <v/>
      </c>
      <c r="AR280" s="10" t="s">
        <v>762</v>
      </c>
      <c r="AS280" s="8"/>
      <c r="AT280" s="8"/>
      <c r="AU280" s="8"/>
      <c r="AV280" s="11" t="s">
        <v>29</v>
      </c>
      <c r="AW280" s="11" t="s">
        <v>29</v>
      </c>
      <c r="AX280" s="16" t="str">
        <f>CONCATENATE("{
    'name': """,B280,""",
    'area': ","""",C280,""",",
"'hours': {
      'sunday-start':","""",H280,"""",", 'sunday-end':","""",I280,"""",", 'monday-start':","""",J280,"""",", 'monday-end':","""",K280,"""",", 'tuesday-start':","""",L280,"""",", 'tuesday-end':","""",M280,""", 'wednesday-start':","""",N280,""", 'wednesday-end':","""",O280,""", 'thursday-start':","""",P280,""", 'thursday-end':","""",Q280,""", 'friday-start':","""",R280,""", 'friday-end':","""",S280,""", 'saturday-start':","""",T280,""", 'saturday-end':","""",U280,"""","},","  'description': ","""",V280,"""",", 'link':","""",AR280,"""",", 'pricing':","""",E280,"""",",   'phone-number': ","""",F280,"""",", 'address': ","""",G280,"""",", 'other-amenities': [","'",AS280,"','",AT280,"','",AU280,"'","]",", 'has-drink':",AV280,", 'has-food':",AW280,"},")</f>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80" s="17" t="str">
        <f>IF(AS280&gt;0,"&lt;img src=@img/outdoor.png@&gt;","")</f>
        <v/>
      </c>
      <c r="AZ280" s="17" t="str">
        <f>IF(AT280&gt;0,"&lt;img src=@img/pets.png@&gt;","")</f>
        <v/>
      </c>
      <c r="BA280" s="17" t="str">
        <f>IF(AU280="hard","&lt;img src=@img/hard.png@&gt;",IF(AU280="medium","&lt;img src=@img/medium.png@&gt;",IF(AU280="easy","&lt;img src=@img/easy.png@&gt;","")))</f>
        <v/>
      </c>
      <c r="BB280" s="17" t="str">
        <f>IF(AV280="true","&lt;img src=@img/drinkicon.png@&gt;","")</f>
        <v>&lt;img src=@img/drinkicon.png@&gt;</v>
      </c>
      <c r="BC280" s="17" t="str">
        <f>IF(AW280="true","&lt;img src=@img/foodicon.png@&gt;","")</f>
        <v>&lt;img src=@img/foodicon.png@&gt;</v>
      </c>
      <c r="BD280" s="17" t="str">
        <f>CONCATENATE(AY280,AZ280,BA280,BB280,BC280,BK280)</f>
        <v>&lt;img src=@img/drinkicon.png@&gt;&lt;img src=@img/foodicon.png@&gt;</v>
      </c>
      <c r="BE280" s="17" t="str">
        <f>CONCATENATE(IF(AS280&gt;0,"outdoor ",""),IF(AT280&gt;0,"pet ",""),IF(AV280="true","drink ",""),IF(AW280="true","food ",""),AU280," ",E280," ",C280,IF(BJ280=TRUE," kid",""))</f>
        <v>drink food  med meadows</v>
      </c>
      <c r="BF280" s="17" t="str">
        <f>IF(C280="highlands","Highlands",IF(C280="Washington","Washington Park",IF(C280="Downtown","Downtown",IF(C280="city","City Park",IF(C280="Uptown","Uptown",IF(C280="capital","Capital Hill",IF(C280="Ballpark","Ballpark",IF(C280="LoDo","LoDo",IF(C280="ranch","Highlands Ranch",IF(C280="five","Five Points",IF(C280="stapleton","Stapleton",IF(C280="Cherry","Cherry Creek",IF(C280="dtc","DTC",IF(C280="Baker","Baker",IF(C280="Lakewood","Lakewood",IF(C280="Westminster","Westminster",IF(C280="lowery","Lowery",IF(C280="meadows","Park Meadows",IF(C280="larimer","Larimer Square",IF(C280="RiNo","RiNo",IF(C280="aurora","Aurora","")))))))))))))))))))))</f>
        <v>Park Meadows</v>
      </c>
      <c r="BG280" s="17">
        <v>39.562100000000001</v>
      </c>
      <c r="BH280" s="17">
        <v>-104.878952</v>
      </c>
      <c r="BI280" s="17" t="str">
        <f>CONCATENATE("[",BG280,",",BH280,"],")</f>
        <v>[39.5621,-104.878952],</v>
      </c>
      <c r="BK280" s="17" t="str">
        <f>IF(BJ280&gt;0,"&lt;img src=@img/kidicon.png@&gt;","")</f>
        <v/>
      </c>
      <c r="BL280" s="7"/>
    </row>
    <row r="281" spans="2:64" ht="18.75" customHeight="1">
      <c r="B281" t="s">
        <v>989</v>
      </c>
      <c r="C281" s="17" t="s">
        <v>862</v>
      </c>
      <c r="E281" s="17" t="s">
        <v>1105</v>
      </c>
      <c r="G281" s="16" t="s">
        <v>866</v>
      </c>
      <c r="H281">
        <v>1600</v>
      </c>
      <c r="I281">
        <v>1900</v>
      </c>
      <c r="J281" s="17">
        <v>1600</v>
      </c>
      <c r="K281" s="17">
        <v>1900</v>
      </c>
      <c r="L281" s="17">
        <v>1600</v>
      </c>
      <c r="M281" s="17">
        <v>1900</v>
      </c>
      <c r="N281" s="17">
        <v>1600</v>
      </c>
      <c r="O281" s="17">
        <v>1900</v>
      </c>
      <c r="P281" s="17">
        <v>1600</v>
      </c>
      <c r="Q281" s="17">
        <v>1900</v>
      </c>
      <c r="R281" s="17">
        <v>1600</v>
      </c>
      <c r="S281" s="17">
        <v>1900</v>
      </c>
      <c r="T281" s="17"/>
      <c r="U281" s="17"/>
      <c r="V281" s="8" t="s">
        <v>988</v>
      </c>
      <c r="W281" s="17">
        <f>IF(H281&gt;0,H281/100,"")</f>
        <v>16</v>
      </c>
      <c r="X281" s="17">
        <f>IF(I281&gt;0,I281/100,"")</f>
        <v>19</v>
      </c>
      <c r="Y281" s="17">
        <f>IF(J281&gt;0,J281/100,"")</f>
        <v>16</v>
      </c>
      <c r="Z281" s="17">
        <f>IF(K281&gt;0,K281/100,"")</f>
        <v>19</v>
      </c>
      <c r="AA281" s="17">
        <f>IF(L281&gt;0,L281/100,"")</f>
        <v>16</v>
      </c>
      <c r="AB281" s="17">
        <f>IF(M281&gt;0,M281/100,"")</f>
        <v>19</v>
      </c>
      <c r="AC281" s="17">
        <f>IF(N281&gt;0,N281/100,"")</f>
        <v>16</v>
      </c>
      <c r="AD281" s="17">
        <f>IF(O281&gt;0,O281/100,"")</f>
        <v>19</v>
      </c>
      <c r="AE281" s="17">
        <f>IF(P281&gt;0,P281/100,"")</f>
        <v>16</v>
      </c>
      <c r="AF281" s="17">
        <f>IF(Q281&gt;0,Q281/100,"")</f>
        <v>19</v>
      </c>
      <c r="AG281" s="17">
        <f>IF(R281&gt;0,R281/100,"")</f>
        <v>16</v>
      </c>
      <c r="AH281" s="17">
        <f>IF(S281&gt;0,S281/100,"")</f>
        <v>19</v>
      </c>
      <c r="AI281" s="17" t="str">
        <f>IF(T281&gt;0,T281/100,"")</f>
        <v/>
      </c>
      <c r="AJ281" s="17" t="str">
        <f>IF(U281&gt;0,U281/100,"")</f>
        <v/>
      </c>
      <c r="AK281" s="17" t="str">
        <f>IF(H281&gt;0,CONCATENATE(IF(W281&lt;=12,W281,W281-12),IF(OR(W281&lt;12,W281=24),"am","pm"),"-",IF(X281&lt;=12,X281,X281-12),IF(OR(X281&lt;12,X281=24),"am","pm")),"")</f>
        <v>4pm-7pm</v>
      </c>
      <c r="AL281" s="17" t="str">
        <f>IF(J281&gt;0,CONCATENATE(IF(Y281&lt;=12,Y281,Y281-12),IF(OR(Y281&lt;12,Y281=24),"am","pm"),"-",IF(Z281&lt;=12,Z281,Z281-12),IF(OR(Z281&lt;12,Z281=24),"am","pm")),"")</f>
        <v>4pm-7pm</v>
      </c>
      <c r="AM281" s="17" t="str">
        <f>IF(L281&gt;0,CONCATENATE(IF(AA281&lt;=12,AA281,AA281-12),IF(OR(AA281&lt;12,AA281=24),"am","pm"),"-",IF(AB281&lt;=12,AB281,AB281-12),IF(OR(AB281&lt;12,AB281=24),"am","pm")),"")</f>
        <v>4pm-7pm</v>
      </c>
      <c r="AN281" s="17" t="str">
        <f>IF(N281&gt;0,CONCATENATE(IF(AC281&lt;=12,AC281,AC281-12),IF(OR(AC281&lt;12,AC281=24),"am","pm"),"-",IF(AD281&lt;=12,AD281,AD281-12),IF(OR(AD281&lt;12,AD281=24),"am","pm")),"")</f>
        <v>4pm-7pm</v>
      </c>
      <c r="AO281" s="17" t="str">
        <f>IF(P281&gt;0,CONCATENATE(IF(AE281&lt;=12,AE281,AE281-12),IF(OR(AE281&lt;12,AE281=24),"am","pm"),"-",IF(AF281&lt;=12,AF281,AF281-12),IF(OR(AF281&lt;12,AF281=24),"am","pm")),"")</f>
        <v>4pm-7pm</v>
      </c>
      <c r="AP281" s="17" t="str">
        <f>IF(R281&gt;0,CONCATENATE(IF(AG281&lt;=12,AG281,AG281-12),IF(OR(AG281&lt;12,AG281=24),"am","pm"),"-",IF(AH281&lt;=12,AH281,AH281-12),IF(OR(AH281&lt;12,AH281=24),"am","pm")),"")</f>
        <v>4pm-7pm</v>
      </c>
      <c r="AQ281" s="17" t="str">
        <f>IF(T281&gt;0,CONCATENATE(IF(AI281&lt;=12,AI281,AI281-12),IF(OR(AI281&lt;12,AI281=24),"am","pm"),"-",IF(AJ281&lt;=12,AJ281,AJ281-12),IF(OR(AJ281&lt;12,AJ281=24),"am","pm")),"")</f>
        <v/>
      </c>
      <c r="AR281" s="21" t="s">
        <v>987</v>
      </c>
      <c r="AV281" s="4" t="s">
        <v>29</v>
      </c>
      <c r="AW281" s="4" t="s">
        <v>30</v>
      </c>
      <c r="AX281" s="16" t="str">
        <f>CONCATENATE("{
    'name': """,B281,""",
    'area': ","""",C281,""",",
"'hours': {
      'sunday-start':","""",H281,"""",", 'sunday-end':","""",I281,"""",", 'monday-start':","""",J281,"""",", 'monday-end':","""",K281,"""",", 'tuesday-start':","""",L281,"""",", 'tuesday-end':","""",M281,""", 'wednesday-start':","""",N281,""", 'wednesday-end':","""",O281,""", 'thursday-start':","""",P281,""", 'thursday-end':","""",Q281,""", 'friday-start':","""",R281,""", 'friday-end':","""",S281,""", 'saturday-start':","""",T281,""", 'saturday-end':","""",U281,"""","},","  'description': ","""",V281,"""",", 'link':","""",AR281,"""",", 'pricing':","""",E281,"""",",   'phone-number': ","""",F281,"""",", 'address': ","""",G281,"""",", 'other-amenities': [","'",AS281,"','",AT281,"','",AU281,"'","]",", 'has-drink':",AV281,", 'has-food':",AW281,"},")</f>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81" s="17" t="str">
        <f>IF(AS281&gt;0,"&lt;img src=@img/outdoor.png@&gt;","")</f>
        <v/>
      </c>
      <c r="AZ281" s="17" t="str">
        <f>IF(AT281&gt;0,"&lt;img src=@img/pets.png@&gt;","")</f>
        <v/>
      </c>
      <c r="BA281" s="17" t="str">
        <f>IF(AU281="hard","&lt;img src=@img/hard.png@&gt;",IF(AU281="medium","&lt;img src=@img/medium.png@&gt;",IF(AU281="easy","&lt;img src=@img/easy.png@&gt;","")))</f>
        <v/>
      </c>
      <c r="BB281" s="17" t="str">
        <f>IF(AV281="true","&lt;img src=@img/drinkicon.png@&gt;","")</f>
        <v>&lt;img src=@img/drinkicon.png@&gt;</v>
      </c>
      <c r="BC281" s="17" t="str">
        <f>IF(AW281="true","&lt;img src=@img/foodicon.png@&gt;","")</f>
        <v/>
      </c>
      <c r="BD281" s="17" t="str">
        <f>CONCATENATE(AY281,AZ281,BA281,BB281,BC281,BK281)</f>
        <v>&lt;img src=@img/drinkicon.png@&gt;</v>
      </c>
      <c r="BE281" s="17" t="str">
        <f>CONCATENATE(IF(AS281&gt;0,"outdoor ",""),IF(AT281&gt;0,"pet ",""),IF(AV281="true","drink ",""),IF(AW281="true","food ",""),AU281," ",E281," ",C281,IF(BJ281=TRUE," kid",""))</f>
        <v>drink  med aurora</v>
      </c>
      <c r="BF281" s="17" t="str">
        <f>IF(C281="highlands","Highlands",IF(C281="Washington","Washington Park",IF(C281="Downtown","Downtown",IF(C281="city","City Park",IF(C281="Uptown","Uptown",IF(C281="capital","Capital Hill",IF(C281="Ballpark","Ballpark",IF(C281="LoDo","LoDo",IF(C281="ranch","Highlands Ranch",IF(C281="five","Five Points",IF(C281="stapleton","Stapleton",IF(C281="Cherry","Cherry Creek",IF(C281="dtc","DTC",IF(C281="Baker","Baker",IF(C281="Lakewood","Lakewood",IF(C281="Westminster","Westminster",IF(C281="lowery","Lowery",IF(C281="meadows","Park Meadows",IF(C281="larimer","Larimer Square",IF(C281="RiNo","RiNo",IF(C281="aurora","Aurora","")))))))))))))))))))))</f>
        <v>Aurora</v>
      </c>
      <c r="BG281" s="17">
        <v>39.611553999999998</v>
      </c>
      <c r="BH281" s="17">
        <v>-104.80994099999999</v>
      </c>
      <c r="BI281" s="17" t="str">
        <f>CONCATENATE("[",BG281,",",BH281,"],")</f>
        <v>[39.611554,-104.809941],</v>
      </c>
      <c r="BK281" s="17" t="str">
        <f>IF(BJ281&gt;0,"&lt;img src=@img/kidicon.png@&gt;","")</f>
        <v/>
      </c>
    </row>
    <row r="282" spans="2:64" ht="18.75" customHeight="1">
      <c r="B282" t="s">
        <v>237</v>
      </c>
      <c r="C282" s="17" t="s">
        <v>1085</v>
      </c>
      <c r="E282" s="17" t="s">
        <v>1107</v>
      </c>
      <c r="G282" s="17" t="s">
        <v>644</v>
      </c>
      <c r="J282" s="17"/>
      <c r="K282" s="17"/>
      <c r="L282" s="17" t="s">
        <v>452</v>
      </c>
      <c r="M282" s="17" t="s">
        <v>448</v>
      </c>
      <c r="N282" s="17" t="s">
        <v>452</v>
      </c>
      <c r="O282" s="17" t="s">
        <v>448</v>
      </c>
      <c r="P282" s="17" t="s">
        <v>452</v>
      </c>
      <c r="Q282" s="17" t="s">
        <v>448</v>
      </c>
      <c r="R282" s="17" t="s">
        <v>452</v>
      </c>
      <c r="S282" s="17" t="s">
        <v>448</v>
      </c>
      <c r="T282" s="17" t="s">
        <v>452</v>
      </c>
      <c r="U282" s="17" t="s">
        <v>448</v>
      </c>
      <c r="V282" s="8" t="s">
        <v>424</v>
      </c>
      <c r="W282" s="17" t="str">
        <f>IF(H282&gt;0,H282/100,"")</f>
        <v/>
      </c>
      <c r="X282" s="17" t="str">
        <f>IF(I282&gt;0,I282/100,"")</f>
        <v/>
      </c>
      <c r="Y282" s="17" t="str">
        <f>IF(J282&gt;0,J282/100,"")</f>
        <v/>
      </c>
      <c r="Z282" s="17" t="str">
        <f>IF(K282&gt;0,K282/100,"")</f>
        <v/>
      </c>
      <c r="AA282" s="17">
        <f>IF(L282&gt;0,L282/100,"")</f>
        <v>16</v>
      </c>
      <c r="AB282" s="17">
        <f>IF(M282&gt;0,M282/100,"")</f>
        <v>19</v>
      </c>
      <c r="AC282" s="17">
        <f>IF(N282&gt;0,N282/100,"")</f>
        <v>16</v>
      </c>
      <c r="AD282" s="17">
        <f>IF(O282&gt;0,O282/100,"")</f>
        <v>19</v>
      </c>
      <c r="AE282" s="17">
        <f>IF(P282&gt;0,P282/100,"")</f>
        <v>16</v>
      </c>
      <c r="AF282" s="17">
        <f>IF(Q282&gt;0,Q282/100,"")</f>
        <v>19</v>
      </c>
      <c r="AG282" s="17">
        <f>IF(R282&gt;0,R282/100,"")</f>
        <v>16</v>
      </c>
      <c r="AH282" s="17">
        <f>IF(S282&gt;0,S282/100,"")</f>
        <v>19</v>
      </c>
      <c r="AI282" s="17">
        <f>IF(T282&gt;0,T282/100,"")</f>
        <v>16</v>
      </c>
      <c r="AJ282" s="17">
        <f>IF(U282&gt;0,U282/100,"")</f>
        <v>19</v>
      </c>
      <c r="AK282" s="17" t="str">
        <f>IF(H282&gt;0,CONCATENATE(IF(W282&lt;=12,W282,W282-12),IF(OR(W282&lt;12,W282=24),"am","pm"),"-",IF(X282&lt;=12,X282,X282-12),IF(OR(X282&lt;12,X282=24),"am","pm")),"")</f>
        <v/>
      </c>
      <c r="AL282" s="17" t="str">
        <f>IF(J282&gt;0,CONCATENATE(IF(Y282&lt;=12,Y282,Y282-12),IF(OR(Y282&lt;12,Y282=24),"am","pm"),"-",IF(Z282&lt;=12,Z282,Z282-12),IF(OR(Z282&lt;12,Z282=24),"am","pm")),"")</f>
        <v/>
      </c>
      <c r="AM282" s="17" t="str">
        <f>IF(L282&gt;0,CONCATENATE(IF(AA282&lt;=12,AA282,AA282-12),IF(OR(AA282&lt;12,AA282=24),"am","pm"),"-",IF(AB282&lt;=12,AB282,AB282-12),IF(OR(AB282&lt;12,AB282=24),"am","pm")),"")</f>
        <v>4pm-7pm</v>
      </c>
      <c r="AN282" s="17" t="str">
        <f>IF(N282&gt;0,CONCATENATE(IF(AC282&lt;=12,AC282,AC282-12),IF(OR(AC282&lt;12,AC282=24),"am","pm"),"-",IF(AD282&lt;=12,AD282,AD282-12),IF(OR(AD282&lt;12,AD282=24),"am","pm")),"")</f>
        <v>4pm-7pm</v>
      </c>
      <c r="AO282" s="17" t="str">
        <f>IF(P282&gt;0,CONCATENATE(IF(AE282&lt;=12,AE282,AE282-12),IF(OR(AE282&lt;12,AE282=24),"am","pm"),"-",IF(AF282&lt;=12,AF282,AF282-12),IF(OR(AF282&lt;12,AF282=24),"am","pm")),"")</f>
        <v>4pm-7pm</v>
      </c>
      <c r="AP282" s="17" t="str">
        <f>IF(R282&gt;0,CONCATENATE(IF(AG282&lt;=12,AG282,AG282-12),IF(OR(AG282&lt;12,AG282=24),"am","pm"),"-",IF(AH282&lt;=12,AH282,AH282-12),IF(OR(AH282&lt;12,AH282=24),"am","pm")),"")</f>
        <v>4pm-7pm</v>
      </c>
      <c r="AQ282" s="17" t="str">
        <f>IF(T282&gt;0,CONCATENATE(IF(AI282&lt;=12,AI282,AI282-12),IF(OR(AI282&lt;12,AI282=24),"am","pm"),"-",IF(AJ282&lt;=12,AJ282,AJ282-12),IF(OR(AJ282&lt;12,AJ282=24),"am","pm")),"")</f>
        <v>4pm-7pm</v>
      </c>
      <c r="AR282" t="s">
        <v>657</v>
      </c>
      <c r="AV282" s="17" t="s">
        <v>29</v>
      </c>
      <c r="AW282" s="17" t="s">
        <v>30</v>
      </c>
      <c r="AX282" s="16" t="str">
        <f>CONCATENATE("{
    'name': """,B282,""",
    'area': ","""",C282,""",",
"'hours': {
      'sunday-start':","""",H282,"""",", 'sunday-end':","""",I282,"""",", 'monday-start':","""",J282,"""",", 'monday-end':","""",K282,"""",", 'tuesday-start':","""",L282,"""",", 'tuesday-end':","""",M282,""", 'wednesday-start':","""",N282,""", 'wednesday-end':","""",O282,""", 'thursday-start':","""",P282,""", 'thursday-end':","""",Q282,""", 'friday-start':","""",R282,""", 'friday-end':","""",S282,""", 'saturday-start':","""",T282,""", 'saturday-end':","""",U282,"""","},","  'description': ","""",V282,"""",", 'link':","""",AR282,"""",", 'pricing':","""",E282,"""",",   'phone-number': ","""",F282,"""",", 'address': ","""",G282,"""",", 'other-amenities': [","'",AS282,"','",AT282,"','",AU282,"'","]",", 'has-drink':",AV282,", 'has-food':",AW282,"},")</f>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82" s="17" t="str">
        <f>IF(AS282&gt;0,"&lt;img src=@img/outdoor.png@&gt;","")</f>
        <v/>
      </c>
      <c r="AZ282" s="17" t="str">
        <f>IF(AT282&gt;0,"&lt;img src=@img/pets.png@&gt;","")</f>
        <v/>
      </c>
      <c r="BA282" s="17" t="str">
        <f>IF(AU282="hard","&lt;img src=@img/hard.png@&gt;",IF(AU282="medium","&lt;img src=@img/medium.png@&gt;",IF(AU282="easy","&lt;img src=@img/easy.png@&gt;","")))</f>
        <v/>
      </c>
      <c r="BB282" s="17" t="str">
        <f>IF(AV282="true","&lt;img src=@img/drinkicon.png@&gt;","")</f>
        <v>&lt;img src=@img/drinkicon.png@&gt;</v>
      </c>
      <c r="BC282" s="17" t="str">
        <f>IF(AW282="true","&lt;img src=@img/foodicon.png@&gt;","")</f>
        <v/>
      </c>
      <c r="BD282" s="17" t="str">
        <f>CONCATENATE(AY282,AZ282,BA282,BB282,BC282,BK282)</f>
        <v>&lt;img src=@img/drinkicon.png@&gt;</v>
      </c>
      <c r="BE282" s="17" t="str">
        <f>CONCATENATE(IF(AS282&gt;0,"outdoor ",""),IF(AT282&gt;0,"pet ",""),IF(AV282="true","drink ",""),IF(AW282="true","food ",""),AU282," ",E282," ",C282,IF(BJ282=TRUE," kid",""))</f>
        <v>drink  low capital</v>
      </c>
      <c r="BF282" s="17" t="str">
        <f>IF(C282="highlands","Highlands",IF(C282="Washington","Washington Park",IF(C282="Downtown","Downtown",IF(C282="city","City Park",IF(C282="Uptown","Uptown",IF(C282="capital","Capital Hill",IF(C282="Ballpark","Ballpark",IF(C282="LoDo","LoDo",IF(C282="ranch","Highlands Ranch",IF(C282="five","Five Points",IF(C282="stapleton","Stapleton",IF(C282="Cherry","Cherry Creek",IF(C282="dtc","DTC",IF(C282="Baker","Baker",IF(C282="Lakewood","Lakewood",IF(C282="Westminster","Westminster",IF(C282="lowery","Lowery",IF(C282="meadows","Park Meadows",IF(C282="larimer","Larimer Square",IF(C282="RiNo","RiNo",IF(C282="aurora","Aurora","")))))))))))))))))))))</f>
        <v>Capital Hill</v>
      </c>
      <c r="BG282" s="17">
        <v>39.743389999999998</v>
      </c>
      <c r="BH282" s="17">
        <v>-104.981644</v>
      </c>
      <c r="BI282" s="17" t="str">
        <f>CONCATENATE("[",BG282,",",BH282,"],")</f>
        <v>[39.74339,-104.981644],</v>
      </c>
      <c r="BK282" s="17" t="str">
        <f>IF(BJ282&gt;0,"&lt;img src=@img/kidicon.png@&gt;","")</f>
        <v/>
      </c>
      <c r="BL282" s="7"/>
    </row>
    <row r="283" spans="2:64" ht="18.75" customHeight="1">
      <c r="B283" t="s">
        <v>928</v>
      </c>
      <c r="C283" s="17" t="s">
        <v>863</v>
      </c>
      <c r="E283" s="17" t="s">
        <v>1105</v>
      </c>
      <c r="G283" s="16" t="s">
        <v>481</v>
      </c>
      <c r="H283">
        <v>1600</v>
      </c>
      <c r="I283">
        <v>1700</v>
      </c>
      <c r="J283" s="17">
        <v>1600</v>
      </c>
      <c r="K283" s="17">
        <v>1800</v>
      </c>
      <c r="L283" s="17">
        <v>1600</v>
      </c>
      <c r="M283" s="17">
        <v>1800</v>
      </c>
      <c r="N283" s="17">
        <v>1600</v>
      </c>
      <c r="O283" s="17">
        <v>1800</v>
      </c>
      <c r="P283" s="17">
        <v>1600</v>
      </c>
      <c r="Q283" s="17">
        <v>1800</v>
      </c>
      <c r="R283" s="17">
        <v>1600</v>
      </c>
      <c r="S283" s="17">
        <v>1800</v>
      </c>
      <c r="T283" s="17">
        <v>1600</v>
      </c>
      <c r="U283" s="17">
        <v>1700</v>
      </c>
      <c r="V283" s="8" t="s">
        <v>1041</v>
      </c>
      <c r="W283" s="17">
        <f>IF(H283&gt;0,H283/100,"")</f>
        <v>16</v>
      </c>
      <c r="X283" s="17">
        <f>IF(I283&gt;0,I283/100,"")</f>
        <v>17</v>
      </c>
      <c r="Y283" s="17">
        <f>IF(J283&gt;0,J283/100,"")</f>
        <v>16</v>
      </c>
      <c r="Z283" s="17">
        <f>IF(K283&gt;0,K283/100,"")</f>
        <v>18</v>
      </c>
      <c r="AA283" s="17">
        <f>IF(L283&gt;0,L283/100,"")</f>
        <v>16</v>
      </c>
      <c r="AB283" s="17">
        <f>IF(M283&gt;0,M283/100,"")</f>
        <v>18</v>
      </c>
      <c r="AC283" s="17">
        <f>IF(N283&gt;0,N283/100,"")</f>
        <v>16</v>
      </c>
      <c r="AD283" s="17">
        <f>IF(O283&gt;0,O283/100,"")</f>
        <v>18</v>
      </c>
      <c r="AE283" s="17">
        <f>IF(P283&gt;0,P283/100,"")</f>
        <v>16</v>
      </c>
      <c r="AF283" s="17">
        <f>IF(Q283&gt;0,Q283/100,"")</f>
        <v>18</v>
      </c>
      <c r="AG283" s="17">
        <f>IF(R283&gt;0,R283/100,"")</f>
        <v>16</v>
      </c>
      <c r="AH283" s="17">
        <f>IF(S283&gt;0,S283/100,"")</f>
        <v>18</v>
      </c>
      <c r="AI283" s="17">
        <f>IF(T283&gt;0,T283/100,"")</f>
        <v>16</v>
      </c>
      <c r="AJ283" s="17">
        <f>IF(U283&gt;0,U283/100,"")</f>
        <v>17</v>
      </c>
      <c r="AK283" s="17" t="str">
        <f>IF(H283&gt;0,CONCATENATE(IF(W283&lt;=12,W283,W283-12),IF(OR(W283&lt;12,W283=24),"am","pm"),"-",IF(X283&lt;=12,X283,X283-12),IF(OR(X283&lt;12,X283=24),"am","pm")),"")</f>
        <v>4pm-5pm</v>
      </c>
      <c r="AL283" s="17" t="str">
        <f>IF(J283&gt;0,CONCATENATE(IF(Y283&lt;=12,Y283,Y283-12),IF(OR(Y283&lt;12,Y283=24),"am","pm"),"-",IF(Z283&lt;=12,Z283,Z283-12),IF(OR(Z283&lt;12,Z283=24),"am","pm")),"")</f>
        <v>4pm-6pm</v>
      </c>
      <c r="AM283" s="17" t="str">
        <f>IF(L283&gt;0,CONCATENATE(IF(AA283&lt;=12,AA283,AA283-12),IF(OR(AA283&lt;12,AA283=24),"am","pm"),"-",IF(AB283&lt;=12,AB283,AB283-12),IF(OR(AB283&lt;12,AB283=24),"am","pm")),"")</f>
        <v>4pm-6pm</v>
      </c>
      <c r="AN283" s="17" t="str">
        <f>IF(N283&gt;0,CONCATENATE(IF(AC283&lt;=12,AC283,AC283-12),IF(OR(AC283&lt;12,AC283=24),"am","pm"),"-",IF(AD283&lt;=12,AD283,AD283-12),IF(OR(AD283&lt;12,AD283=24),"am","pm")),"")</f>
        <v>4pm-6pm</v>
      </c>
      <c r="AO283" s="17" t="str">
        <f>IF(P283&gt;0,CONCATENATE(IF(AE283&lt;=12,AE283,AE283-12),IF(OR(AE283&lt;12,AE283=24),"am","pm"),"-",IF(AF283&lt;=12,AF283,AF283-12),IF(OR(AF283&lt;12,AF283=24),"am","pm")),"")</f>
        <v>4pm-6pm</v>
      </c>
      <c r="AP283" s="17" t="str">
        <f>IF(R283&gt;0,CONCATENATE(IF(AG283&lt;=12,AG283,AG283-12),IF(OR(AG283&lt;12,AG283=24),"am","pm"),"-",IF(AH283&lt;=12,AH283,AH283-12),IF(OR(AH283&lt;12,AH283=24),"am","pm")),"")</f>
        <v>4pm-6pm</v>
      </c>
      <c r="AQ283" s="17" t="str">
        <f>IF(T283&gt;0,CONCATENATE(IF(AI283&lt;=12,AI283,AI283-12),IF(OR(AI283&lt;12,AI283=24),"am","pm"),"-",IF(AJ283&lt;=12,AJ283,AJ283-12),IF(OR(AJ283&lt;12,AJ283=24),"am","pm")),"")</f>
        <v>4pm-5pm</v>
      </c>
      <c r="AR283" s="1" t="s">
        <v>1040</v>
      </c>
      <c r="AV283" s="4" t="s">
        <v>29</v>
      </c>
      <c r="AW283" s="4" t="s">
        <v>29</v>
      </c>
      <c r="AX283" s="16" t="str">
        <f>CONCATENATE("{
    'name': """,B283,""",
    'area': ","""",C283,""",",
"'hours': {
      'sunday-start':","""",H283,"""",", 'sunday-end':","""",I283,"""",", 'monday-start':","""",J283,"""",", 'monday-end':","""",K283,"""",", 'tuesday-start':","""",L283,"""",", 'tuesday-end':","""",M283,""", 'wednesday-start':","""",N283,""", 'wednesday-end':","""",O283,""", 'thursday-start':","""",P283,""", 'thursday-end':","""",Q283,""", 'friday-start':","""",R283,""", 'friday-end':","""",S283,""", 'saturday-start':","""",T283,""", 'saturday-end':","""",U283,"""","},","  'description': ","""",V283,"""",", 'link':","""",AR283,"""",", 'pricing':","""",E283,"""",",   'phone-number': ","""",F283,"""",", 'address': ","""",G283,"""",", 'other-amenities': [","'",AS283,"','",AT283,"','",AU283,"'","]",", 'has-drink':",AV283,", 'has-food':",AW283,"},")</f>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83" s="17" t="str">
        <f>IF(AS283&gt;0,"&lt;img src=@img/outdoor.png@&gt;","")</f>
        <v/>
      </c>
      <c r="AZ283" s="17" t="str">
        <f>IF(AT283&gt;0,"&lt;img src=@img/pets.png@&gt;","")</f>
        <v/>
      </c>
      <c r="BA283" s="17" t="str">
        <f>IF(AU283="hard","&lt;img src=@img/hard.png@&gt;",IF(AU283="medium","&lt;img src=@img/medium.png@&gt;",IF(AU283="easy","&lt;img src=@img/easy.png@&gt;","")))</f>
        <v/>
      </c>
      <c r="BB283" s="17" t="str">
        <f>IF(AV283="true","&lt;img src=@img/drinkicon.png@&gt;","")</f>
        <v>&lt;img src=@img/drinkicon.png@&gt;</v>
      </c>
      <c r="BC283" s="17" t="str">
        <f>IF(AW283="true","&lt;img src=@img/foodicon.png@&gt;","")</f>
        <v>&lt;img src=@img/foodicon.png@&gt;</v>
      </c>
      <c r="BD283" s="17" t="str">
        <f>CONCATENATE(AY283,AZ283,BA283,BB283,BC283,BK283)</f>
        <v>&lt;img src=@img/drinkicon.png@&gt;&lt;img src=@img/foodicon.png@&gt;</v>
      </c>
      <c r="BE283" s="17" t="str">
        <f>CONCATENATE(IF(AS283&gt;0,"outdoor ",""),IF(AT283&gt;0,"pet ",""),IF(AV283="true","drink ",""),IF(AW283="true","food ",""),AU283," ",E283," ",C283,IF(BJ283=TRUE," kid",""))</f>
        <v>drink food  med five</v>
      </c>
      <c r="BF283" s="17" t="str">
        <f>IF(C283="highlands","Highlands",IF(C283="Washington","Washington Park",IF(C283="Downtown","Downtown",IF(C283="city","City Park",IF(C283="Uptown","Uptown",IF(C283="capital","Capital Hill",IF(C283="Ballpark","Ballpark",IF(C283="LoDo","LoDo",IF(C283="ranch","Highlands Ranch",IF(C283="five","Five Points",IF(C283="stapleton","Stapleton",IF(C283="Cherry","Cherry Creek",IF(C283="dtc","DTC",IF(C283="Baker","Baker",IF(C283="Lakewood","Lakewood",IF(C283="Westminster","Westminster",IF(C283="lowery","Lowery",IF(C283="meadows","Park Meadows",IF(C283="larimer","Larimer Square",IF(C283="RiNo","RiNo",IF(C283="aurora","Aurora","")))))))))))))))))))))</f>
        <v>Five Points</v>
      </c>
      <c r="BG283" s="17">
        <v>39.757652999999998</v>
      </c>
      <c r="BH283" s="17">
        <v>-104.98612</v>
      </c>
      <c r="BI283" s="17" t="str">
        <f>CONCATENATE("[",BG283,",",BH283,"],")</f>
        <v>[39.757653,-104.98612],</v>
      </c>
      <c r="BK283" s="17" t="str">
        <f>IF(BJ283&gt;0,"&lt;img src=@img/kidicon.png@&gt;","")</f>
        <v/>
      </c>
      <c r="BL283" s="17"/>
    </row>
    <row r="284" spans="2:64" ht="18.75" customHeight="1">
      <c r="B284" t="s">
        <v>168</v>
      </c>
      <c r="C284" t="s">
        <v>655</v>
      </c>
      <c r="E284" t="s">
        <v>1105</v>
      </c>
      <c r="G284" s="17" t="s">
        <v>576</v>
      </c>
      <c r="J284" t="s">
        <v>445</v>
      </c>
      <c r="K284" t="s">
        <v>447</v>
      </c>
      <c r="L284" t="s">
        <v>445</v>
      </c>
      <c r="M284" t="s">
        <v>447</v>
      </c>
      <c r="N284" t="s">
        <v>445</v>
      </c>
      <c r="O284" t="s">
        <v>447</v>
      </c>
      <c r="P284" t="s">
        <v>445</v>
      </c>
      <c r="Q284" t="s">
        <v>447</v>
      </c>
      <c r="R284" t="s">
        <v>445</v>
      </c>
      <c r="S284" t="s">
        <v>447</v>
      </c>
      <c r="V284" s="8">
        <v>0</v>
      </c>
      <c r="W284" s="17" t="str">
        <f>IF(H284&gt;0,H284/100,"")</f>
        <v/>
      </c>
      <c r="X284" s="17" t="str">
        <f>IF(I284&gt;0,I284/100,"")</f>
        <v/>
      </c>
      <c r="Y284" s="17">
        <f>IF(J284&gt;0,J284/100,"")</f>
        <v>15</v>
      </c>
      <c r="Z284" s="17">
        <f>IF(K284&gt;0,K284/100,"")</f>
        <v>18</v>
      </c>
      <c r="AA284" s="17">
        <f>IF(L284&gt;0,L284/100,"")</f>
        <v>15</v>
      </c>
      <c r="AB284" s="17">
        <f>IF(M284&gt;0,M284/100,"")</f>
        <v>18</v>
      </c>
      <c r="AC284" s="17">
        <f>IF(N284&gt;0,N284/100,"")</f>
        <v>15</v>
      </c>
      <c r="AD284" s="17">
        <f>IF(O284&gt;0,O284/100,"")</f>
        <v>18</v>
      </c>
      <c r="AE284" s="17">
        <f>IF(P284&gt;0,P284/100,"")</f>
        <v>15</v>
      </c>
      <c r="AF284" s="17">
        <f>IF(Q284&gt;0,Q284/100,"")</f>
        <v>18</v>
      </c>
      <c r="AG284" s="17">
        <f>IF(R284&gt;0,R284/100,"")</f>
        <v>15</v>
      </c>
      <c r="AH284" s="17">
        <f>IF(S284&gt;0,S284/100,"")</f>
        <v>18</v>
      </c>
      <c r="AI284" s="17" t="str">
        <f>IF(T284&gt;0,T284/100,"")</f>
        <v/>
      </c>
      <c r="AJ284" s="17" t="str">
        <f>IF(U284&gt;0,U284/100,"")</f>
        <v/>
      </c>
      <c r="AK284" s="17" t="str">
        <f>IF(H284&gt;0,CONCATENATE(IF(W284&lt;=12,W284,W284-12),IF(OR(W284&lt;12,W284=24),"am","pm"),"-",IF(X284&lt;=12,X284,X284-12),IF(OR(X284&lt;12,X284=24),"am","pm")),"")</f>
        <v/>
      </c>
      <c r="AL284" s="17" t="str">
        <f>IF(J284&gt;0,CONCATENATE(IF(Y284&lt;=12,Y284,Y284-12),IF(OR(Y284&lt;12,Y284=24),"am","pm"),"-",IF(Z284&lt;=12,Z284,Z284-12),IF(OR(Z284&lt;12,Z284=24),"am","pm")),"")</f>
        <v>3pm-6pm</v>
      </c>
      <c r="AM284" s="17" t="str">
        <f>IF(L284&gt;0,CONCATENATE(IF(AA284&lt;=12,AA284,AA284-12),IF(OR(AA284&lt;12,AA284=24),"am","pm"),"-",IF(AB284&lt;=12,AB284,AB284-12),IF(OR(AB284&lt;12,AB284=24),"am","pm")),"")</f>
        <v>3pm-6pm</v>
      </c>
      <c r="AN284" s="17" t="str">
        <f>IF(N284&gt;0,CONCATENATE(IF(AC284&lt;=12,AC284,AC284-12),IF(OR(AC284&lt;12,AC284=24),"am","pm"),"-",IF(AD284&lt;=12,AD284,AD284-12),IF(OR(AD284&lt;12,AD284=24),"am","pm")),"")</f>
        <v>3pm-6pm</v>
      </c>
      <c r="AO284" s="17" t="str">
        <f>IF(P284&gt;0,CONCATENATE(IF(AE284&lt;=12,AE284,AE284-12),IF(OR(AE284&lt;12,AE284=24),"am","pm"),"-",IF(AF284&lt;=12,AF284,AF284-12),IF(OR(AF284&lt;12,AF284=24),"am","pm")),"")</f>
        <v>3pm-6pm</v>
      </c>
      <c r="AP284" s="17" t="str">
        <f>IF(R284&gt;0,CONCATENATE(IF(AG284&lt;=12,AG284,AG284-12),IF(OR(AG284&lt;12,AG284=24),"am","pm"),"-",IF(AH284&lt;=12,AH284,AH284-12),IF(OR(AH284&lt;12,AH284=24),"am","pm")),"")</f>
        <v>3pm-6pm</v>
      </c>
      <c r="AQ284" s="17" t="str">
        <f>IF(T284&gt;0,CONCATENATE(IF(AI284&lt;=12,AI284,AI284-12),IF(OR(AI284&lt;12,AI284=24),"am","pm"),"-",IF(AJ284&lt;=12,AJ284,AJ284-12),IF(OR(AJ284&lt;12,AJ284=24),"am","pm")),"")</f>
        <v/>
      </c>
      <c r="AR284" s="2" t="s">
        <v>763</v>
      </c>
      <c r="AV284" s="4" t="s">
        <v>30</v>
      </c>
      <c r="AW284" s="4" t="s">
        <v>30</v>
      </c>
      <c r="AX284" s="16" t="str">
        <f>CONCATENATE("{
    'name': """,B284,""",
    'area': ","""",C284,""",",
"'hours': {
      'sunday-start':","""",H284,"""",", 'sunday-end':","""",I284,"""",", 'monday-start':","""",J284,"""",", 'monday-end':","""",K284,"""",", 'tuesday-start':","""",L284,"""",", 'tuesday-end':","""",M284,""", 'wednesday-start':","""",N284,""", 'wednesday-end':","""",O284,""", 'thursday-start':","""",P284,""", 'thursday-end':","""",Q284,""", 'friday-start':","""",R284,""", 'friday-end':","""",S284,""", 'saturday-start':","""",T284,""", 'saturday-end':","""",U284,"""","},","  'description': ","""",V284,"""",", 'link':","""",AR284,"""",", 'pricing':","""",E284,"""",",   'phone-number': ","""",F284,"""",", 'address': ","""",G284,"""",", 'other-amenities': [","'",AS284,"','",AT284,"','",AU284,"'","]",", 'has-drink':",AV284,", 'has-food':",AW284,"},")</f>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84" s="17" t="str">
        <f>IF(AS284&gt;0,"&lt;img src=@img/outdoor.png@&gt;","")</f>
        <v/>
      </c>
      <c r="AZ284" s="17" t="str">
        <f>IF(AT284&gt;0,"&lt;img src=@img/pets.png@&gt;","")</f>
        <v/>
      </c>
      <c r="BA284" s="17" t="str">
        <f>IF(AU284="hard","&lt;img src=@img/hard.png@&gt;",IF(AU284="medium","&lt;img src=@img/medium.png@&gt;",IF(AU284="easy","&lt;img src=@img/easy.png@&gt;","")))</f>
        <v/>
      </c>
      <c r="BB284" s="17" t="str">
        <f>IF(AV284="true","&lt;img src=@img/drinkicon.png@&gt;","")</f>
        <v/>
      </c>
      <c r="BC284" s="17" t="str">
        <f>IF(AW284="true","&lt;img src=@img/foodicon.png@&gt;","")</f>
        <v/>
      </c>
      <c r="BD284" s="17" t="str">
        <f>CONCATENATE(AY284,AZ284,BA284,BB284,BC284,BK284)</f>
        <v/>
      </c>
      <c r="BE284" s="17" t="str">
        <f>CONCATENATE(IF(AS284&gt;0,"outdoor ",""),IF(AT284&gt;0,"pet ",""),IF(AV284="true","drink ",""),IF(AW284="true","food ",""),AU284," ",E284," ",C284,IF(BJ284=TRUE," kid",""))</f>
        <v xml:space="preserve"> med city</v>
      </c>
      <c r="BF284" s="17" t="str">
        <f>IF(C284="highlands","Highlands",IF(C284="Washington","Washington Park",IF(C284="Downtown","Downtown",IF(C284="city","City Park",IF(C284="Uptown","Uptown",IF(C284="capital","Capital Hill",IF(C284="Ballpark","Ballpark",IF(C284="LoDo","LoDo",IF(C284="ranch","Highlands Ranch",IF(C284="five","Five Points",IF(C284="stapleton","Stapleton",IF(C284="Cherry","Cherry Creek",IF(C284="dtc","DTC",IF(C284="Baker","Baker",IF(C284="Lakewood","Lakewood",IF(C284="Westminster","Westminster",IF(C284="lowery","Lowery",IF(C284="meadows","Park Meadows",IF(C284="larimer","Larimer Square",IF(C284="RiNo","RiNo",IF(C284="aurora","Aurora","")))))))))))))))))))))</f>
        <v>City Park</v>
      </c>
      <c r="BG284" s="17">
        <v>39.737001999999997</v>
      </c>
      <c r="BH284" s="17">
        <v>-104.96260100000001</v>
      </c>
      <c r="BI284" s="17" t="str">
        <f>CONCATENATE("[",BG284,",",BH284,"],")</f>
        <v>[39.737002,-104.962601],</v>
      </c>
      <c r="BK284" t="str">
        <f>IF(BJ284&gt;0,"&lt;img src=@img/kidicon.png@&gt;","")</f>
        <v/>
      </c>
      <c r="BL284" s="7"/>
    </row>
    <row r="285" spans="2:64" ht="18.75" customHeight="1">
      <c r="B285" t="s">
        <v>169</v>
      </c>
      <c r="C285" t="s">
        <v>309</v>
      </c>
      <c r="E285" t="s">
        <v>1105</v>
      </c>
      <c r="G285" s="17" t="s">
        <v>577</v>
      </c>
      <c r="H285" t="s">
        <v>451</v>
      </c>
      <c r="I285" t="s">
        <v>448</v>
      </c>
      <c r="J285" t="s">
        <v>451</v>
      </c>
      <c r="K285" t="s">
        <v>448</v>
      </c>
      <c r="L285" t="s">
        <v>451</v>
      </c>
      <c r="M285" t="s">
        <v>448</v>
      </c>
      <c r="N285" t="s">
        <v>451</v>
      </c>
      <c r="O285" t="s">
        <v>448</v>
      </c>
      <c r="P285" t="s">
        <v>451</v>
      </c>
      <c r="Q285" t="s">
        <v>448</v>
      </c>
      <c r="R285" t="s">
        <v>451</v>
      </c>
      <c r="S285" t="s">
        <v>448</v>
      </c>
      <c r="T285" t="s">
        <v>451</v>
      </c>
      <c r="U285" t="s">
        <v>448</v>
      </c>
      <c r="V285" s="8" t="s">
        <v>1142</v>
      </c>
      <c r="W285" s="17">
        <f>IF(H285&gt;0,H285/100,"")</f>
        <v>11</v>
      </c>
      <c r="X285" s="17">
        <f>IF(I285&gt;0,I285/100,"")</f>
        <v>19</v>
      </c>
      <c r="Y285" s="17">
        <f>IF(J285&gt;0,J285/100,"")</f>
        <v>11</v>
      </c>
      <c r="Z285" s="17">
        <f>IF(K285&gt;0,K285/100,"")</f>
        <v>19</v>
      </c>
      <c r="AA285" s="17">
        <f>IF(L285&gt;0,L285/100,"")</f>
        <v>11</v>
      </c>
      <c r="AB285" s="17">
        <f>IF(M285&gt;0,M285/100,"")</f>
        <v>19</v>
      </c>
      <c r="AC285" s="17">
        <f>IF(N285&gt;0,N285/100,"")</f>
        <v>11</v>
      </c>
      <c r="AD285" s="17">
        <f>IF(O285&gt;0,O285/100,"")</f>
        <v>19</v>
      </c>
      <c r="AE285" s="17">
        <f>IF(P285&gt;0,P285/100,"")</f>
        <v>11</v>
      </c>
      <c r="AF285" s="17">
        <f>IF(Q285&gt;0,Q285/100,"")</f>
        <v>19</v>
      </c>
      <c r="AG285" s="17">
        <f>IF(R285&gt;0,R285/100,"")</f>
        <v>11</v>
      </c>
      <c r="AH285" s="17">
        <f>IF(S285&gt;0,S285/100,"")</f>
        <v>19</v>
      </c>
      <c r="AI285" s="17">
        <f>IF(T285&gt;0,T285/100,"")</f>
        <v>11</v>
      </c>
      <c r="AJ285" s="17">
        <f>IF(U285&gt;0,U285/100,"")</f>
        <v>19</v>
      </c>
      <c r="AK285" s="17" t="str">
        <f>IF(H285&gt;0,CONCATENATE(IF(W285&lt;=12,W285,W285-12),IF(OR(W285&lt;12,W285=24),"am","pm"),"-",IF(X285&lt;=12,X285,X285-12),IF(OR(X285&lt;12,X285=24),"am","pm")),"")</f>
        <v>11am-7pm</v>
      </c>
      <c r="AL285" s="17" t="str">
        <f>IF(J285&gt;0,CONCATENATE(IF(Y285&lt;=12,Y285,Y285-12),IF(OR(Y285&lt;12,Y285=24),"am","pm"),"-",IF(Z285&lt;=12,Z285,Z285-12),IF(OR(Z285&lt;12,Z285=24),"am","pm")),"")</f>
        <v>11am-7pm</v>
      </c>
      <c r="AM285" s="17" t="str">
        <f>IF(L285&gt;0,CONCATENATE(IF(AA285&lt;=12,AA285,AA285-12),IF(OR(AA285&lt;12,AA285=24),"am","pm"),"-",IF(AB285&lt;=12,AB285,AB285-12),IF(OR(AB285&lt;12,AB285=24),"am","pm")),"")</f>
        <v>11am-7pm</v>
      </c>
      <c r="AN285" s="17" t="str">
        <f>IF(N285&gt;0,CONCATENATE(IF(AC285&lt;=12,AC285,AC285-12),IF(OR(AC285&lt;12,AC285=24),"am","pm"),"-",IF(AD285&lt;=12,AD285,AD285-12),IF(OR(AD285&lt;12,AD285=24),"am","pm")),"")</f>
        <v>11am-7pm</v>
      </c>
      <c r="AO285" s="17" t="str">
        <f>IF(P285&gt;0,CONCATENATE(IF(AE285&lt;=12,AE285,AE285-12),IF(OR(AE285&lt;12,AE285=24),"am","pm"),"-",IF(AF285&lt;=12,AF285,AF285-12),IF(OR(AF285&lt;12,AF285=24),"am","pm")),"")</f>
        <v>11am-7pm</v>
      </c>
      <c r="AP285" s="17" t="str">
        <f>IF(R285&gt;0,CONCATENATE(IF(AG285&lt;=12,AG285,AG285-12),IF(OR(AG285&lt;12,AG285=24),"am","pm"),"-",IF(AH285&lt;=12,AH285,AH285-12),IF(OR(AH285&lt;12,AH285=24),"am","pm")),"")</f>
        <v>11am-7pm</v>
      </c>
      <c r="AQ285" s="17" t="str">
        <f>IF(T285&gt;0,CONCATENATE(IF(AI285&lt;=12,AI285,AI285-12),IF(OR(AI285&lt;12,AI285=24),"am","pm"),"-",IF(AJ285&lt;=12,AJ285,AJ285-12),IF(OR(AJ285&lt;12,AJ285=24),"am","pm")),"")</f>
        <v>11am-7pm</v>
      </c>
      <c r="AR285" s="18" t="s">
        <v>764</v>
      </c>
      <c r="AV285" s="17" t="s">
        <v>29</v>
      </c>
      <c r="AW285" s="17" t="s">
        <v>29</v>
      </c>
      <c r="AX285" s="16" t="str">
        <f>CONCATENATE("{
    'name': """,B285,""",
    'area': ","""",C285,""",",
"'hours': {
      'sunday-start':","""",H285,"""",", 'sunday-end':","""",I285,"""",", 'monday-start':","""",J285,"""",", 'monday-end':","""",K285,"""",", 'tuesday-start':","""",L285,"""",", 'tuesday-end':","""",M285,""", 'wednesday-start':","""",N285,""", 'wednesday-end':","""",O285,""", 'thursday-start':","""",P285,""", 'thursday-end':","""",Q285,""", 'friday-start':","""",R285,""", 'friday-end':","""",S285,""", 'saturday-start':","""",T285,""", 'saturday-end':","""",U285,"""","},","  'description': ","""",V285,"""",", 'link':","""",AR285,"""",", 'pricing':","""",E285,"""",",   'phone-number': ","""",F285,"""",", 'address': ","""",G285,"""",", 'other-amenities': [","'",AS285,"','",AT285,"','",AU285,"'","]",", 'has-drink':",AV285,", 'has-food':",AW285,"},")</f>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85" s="17" t="str">
        <f>IF(AS285&gt;0,"&lt;img src=@img/outdoor.png@&gt;","")</f>
        <v/>
      </c>
      <c r="AZ285" s="17" t="str">
        <f>IF(AT285&gt;0,"&lt;img src=@img/pets.png@&gt;","")</f>
        <v/>
      </c>
      <c r="BA285" s="17" t="str">
        <f>IF(AU285="hard","&lt;img src=@img/hard.png@&gt;",IF(AU285="medium","&lt;img src=@img/medium.png@&gt;",IF(AU285="easy","&lt;img src=@img/easy.png@&gt;","")))</f>
        <v/>
      </c>
      <c r="BB285" s="17" t="str">
        <f>IF(AV285="true","&lt;img src=@img/drinkicon.png@&gt;","")</f>
        <v>&lt;img src=@img/drinkicon.png@&gt;</v>
      </c>
      <c r="BC285" s="17" t="str">
        <f>IF(AW285="true","&lt;img src=@img/foodicon.png@&gt;","")</f>
        <v>&lt;img src=@img/foodicon.png@&gt;</v>
      </c>
      <c r="BD285" s="17" t="str">
        <f>CONCATENATE(AY285,AZ285,BA285,BB285,BC285,BK285)</f>
        <v>&lt;img src=@img/drinkicon.png@&gt;&lt;img src=@img/foodicon.png@&gt;</v>
      </c>
      <c r="BE285" s="17" t="str">
        <f>CONCATENATE(IF(AS285&gt;0,"outdoor ",""),IF(AT285&gt;0,"pet ",""),IF(AV285="true","drink ",""),IF(AW285="true","food ",""),AU285," ",E285," ",C285,IF(BJ285=TRUE," kid",""))</f>
        <v>drink food  med Downtown</v>
      </c>
      <c r="BF285" s="17" t="str">
        <f>IF(C285="highlands","Highlands",IF(C285="Washington","Washington Park",IF(C285="Downtown","Downtown",IF(C285="city","City Park",IF(C285="Uptown","Uptown",IF(C285="capital","Capital Hill",IF(C285="Ballpark","Ballpark",IF(C285="LoDo","LoDo",IF(C285="ranch","Highlands Ranch",IF(C285="five","Five Points",IF(C285="stapleton","Stapleton",IF(C285="Cherry","Cherry Creek",IF(C285="dtc","DTC",IF(C285="Baker","Baker",IF(C285="Lakewood","Lakewood",IF(C285="Westminster","Westminster",IF(C285="lowery","Lowery",IF(C285="meadows","Park Meadows",IF(C285="larimer","Larimer Square",IF(C285="RiNo","RiNo",IF(C285="aurora","Aurora","")))))))))))))))))))))</f>
        <v>Downtown</v>
      </c>
      <c r="BG285" s="17">
        <v>39.742311000000001</v>
      </c>
      <c r="BH285" s="17">
        <v>-104.989908</v>
      </c>
      <c r="BI285" s="17" t="str">
        <f>CONCATENATE("[",BG285,",",BH285,"],")</f>
        <v>[39.742311,-104.989908],</v>
      </c>
      <c r="BK285" t="str">
        <f>IF(BJ285&gt;0,"&lt;img src=@img/kidicon.png@&gt;","")</f>
        <v/>
      </c>
      <c r="BL285" s="7"/>
    </row>
    <row r="286" spans="2:64" ht="18.75" customHeight="1">
      <c r="B286" t="s">
        <v>961</v>
      </c>
      <c r="C286" t="s">
        <v>860</v>
      </c>
      <c r="E286" t="s">
        <v>1105</v>
      </c>
      <c r="G286" s="16" t="s">
        <v>962</v>
      </c>
      <c r="H286">
        <v>1500</v>
      </c>
      <c r="I286">
        <v>1730</v>
      </c>
      <c r="J286">
        <v>1500</v>
      </c>
      <c r="K286">
        <v>1730</v>
      </c>
      <c r="L286">
        <v>1500</v>
      </c>
      <c r="M286">
        <v>1730</v>
      </c>
      <c r="N286">
        <v>1500</v>
      </c>
      <c r="O286">
        <v>1730</v>
      </c>
      <c r="P286">
        <v>1500</v>
      </c>
      <c r="Q286">
        <v>1730</v>
      </c>
      <c r="R286">
        <v>1500</v>
      </c>
      <c r="S286">
        <v>1730</v>
      </c>
      <c r="T286">
        <v>1500</v>
      </c>
      <c r="U286">
        <v>1730</v>
      </c>
      <c r="V286" s="8" t="s">
        <v>1067</v>
      </c>
      <c r="W286" s="17">
        <f>IF(H286&gt;0,H286/100,"")</f>
        <v>15</v>
      </c>
      <c r="X286" s="17">
        <f>IF(I286&gt;0,I286/100,"")</f>
        <v>17.3</v>
      </c>
      <c r="Y286" s="17">
        <f>IF(J286&gt;0,J286/100,"")</f>
        <v>15</v>
      </c>
      <c r="Z286" s="17">
        <f>IF(K286&gt;0,K286/100,"")</f>
        <v>17.3</v>
      </c>
      <c r="AA286" s="17">
        <f>IF(L286&gt;0,L286/100,"")</f>
        <v>15</v>
      </c>
      <c r="AB286" s="17">
        <f>IF(M286&gt;0,M286/100,"")</f>
        <v>17.3</v>
      </c>
      <c r="AC286" s="17">
        <f>IF(N286&gt;0,N286/100,"")</f>
        <v>15</v>
      </c>
      <c r="AD286" s="17">
        <f>IF(O286&gt;0,O286/100,"")</f>
        <v>17.3</v>
      </c>
      <c r="AE286" s="17">
        <f>IF(P286&gt;0,P286/100,"")</f>
        <v>15</v>
      </c>
      <c r="AF286" s="17">
        <f>IF(Q286&gt;0,Q286/100,"")</f>
        <v>17.3</v>
      </c>
      <c r="AG286" s="17">
        <f>IF(R286&gt;0,R286/100,"")</f>
        <v>15</v>
      </c>
      <c r="AH286" s="17">
        <f>IF(S286&gt;0,S286/100,"")</f>
        <v>17.3</v>
      </c>
      <c r="AI286" s="17">
        <f>IF(T286&gt;0,T286/100,"")</f>
        <v>15</v>
      </c>
      <c r="AJ286" s="17">
        <f>IF(U286&gt;0,U286/100,"")</f>
        <v>17.3</v>
      </c>
      <c r="AK286" s="17" t="str">
        <f>IF(H286&gt;0,CONCATENATE(IF(W286&lt;=12,W286,W286-12),IF(OR(W286&lt;12,W286=24),"am","pm"),"-",IF(X286&lt;=12,X286,X286-12),IF(OR(X286&lt;12,X286=24),"am","pm")),"")</f>
        <v>3pm-5.3pm</v>
      </c>
      <c r="AL286" s="17" t="str">
        <f>IF(J286&gt;0,CONCATENATE(IF(Y286&lt;=12,Y286,Y286-12),IF(OR(Y286&lt;12,Y286=24),"am","pm"),"-",IF(Z286&lt;=12,Z286,Z286-12),IF(OR(Z286&lt;12,Z286=24),"am","pm")),"")</f>
        <v>3pm-5.3pm</v>
      </c>
      <c r="AM286" s="17" t="str">
        <f>IF(L286&gt;0,CONCATENATE(IF(AA286&lt;=12,AA286,AA286-12),IF(OR(AA286&lt;12,AA286=24),"am","pm"),"-",IF(AB286&lt;=12,AB286,AB286-12),IF(OR(AB286&lt;12,AB286=24),"am","pm")),"")</f>
        <v>3pm-5.3pm</v>
      </c>
      <c r="AN286" s="17" t="str">
        <f>IF(N286&gt;0,CONCATENATE(IF(AC286&lt;=12,AC286,AC286-12),IF(OR(AC286&lt;12,AC286=24),"am","pm"),"-",IF(AD286&lt;=12,AD286,AD286-12),IF(OR(AD286&lt;12,AD286=24),"am","pm")),"")</f>
        <v>3pm-5.3pm</v>
      </c>
      <c r="AO286" s="17" t="str">
        <f>IF(P286&gt;0,CONCATENATE(IF(AE286&lt;=12,AE286,AE286-12),IF(OR(AE286&lt;12,AE286=24),"am","pm"),"-",IF(AF286&lt;=12,AF286,AF286-12),IF(OR(AF286&lt;12,AF286=24),"am","pm")),"")</f>
        <v>3pm-5.3pm</v>
      </c>
      <c r="AP286" s="17" t="str">
        <f>IF(R286&gt;0,CONCATENATE(IF(AG286&lt;=12,AG286,AG286-12),IF(OR(AG286&lt;12,AG286=24),"am","pm"),"-",IF(AH286&lt;=12,AH286,AH286-12),IF(OR(AH286&lt;12,AH286=24),"am","pm")),"")</f>
        <v>3pm-5.3pm</v>
      </c>
      <c r="AQ286" s="17" t="str">
        <f>IF(T286&gt;0,CONCATENATE(IF(AI286&lt;=12,AI286,AI286-12),IF(OR(AI286&lt;12,AI286=24),"am","pm"),"-",IF(AJ286&lt;=12,AJ286,AJ286-12),IF(OR(AJ286&lt;12,AJ286=24),"am","pm")),"")</f>
        <v>3pm-5.3pm</v>
      </c>
      <c r="AR286" t="s">
        <v>1066</v>
      </c>
      <c r="AV286" s="4" t="s">
        <v>29</v>
      </c>
      <c r="AW286" s="4" t="s">
        <v>29</v>
      </c>
      <c r="AX286" s="16" t="str">
        <f>CONCATENATE("{
    'name': """,B286,""",
    'area': ","""",C286,""",",
"'hours': {
      'sunday-start':","""",H286,"""",", 'sunday-end':","""",I286,"""",", 'monday-start':","""",J286,"""",", 'monday-end':","""",K286,"""",", 'tuesday-start':","""",L286,"""",", 'tuesday-end':","""",M286,""", 'wednesday-start':","""",N286,""", 'wednesday-end':","""",O286,""", 'thursday-start':","""",P286,""", 'thursday-end':","""",Q286,""", 'friday-start':","""",R286,""", 'friday-end':","""",S286,""", 'saturday-start':","""",T286,""", 'saturday-end':","""",U286,"""","},","  'description': ","""",V286,"""",", 'link':","""",AR286,"""",", 'pricing':","""",E286,"""",",   'phone-number': ","""",F286,"""",", 'address': ","""",G286,"""",", 'other-amenities': [","'",AS286,"','",AT286,"','",AU286,"'","]",", 'has-drink':",AV286,", 'has-food':",AW286,"},")</f>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86" s="17" t="str">
        <f>IF(AS286&gt;0,"&lt;img src=@img/outdoor.png@&gt;","")</f>
        <v/>
      </c>
      <c r="AZ286" s="17" t="str">
        <f>IF(AT286&gt;0,"&lt;img src=@img/pets.png@&gt;","")</f>
        <v/>
      </c>
      <c r="BA286" s="17" t="str">
        <f>IF(AU286="hard","&lt;img src=@img/hard.png@&gt;",IF(AU286="medium","&lt;img src=@img/medium.png@&gt;",IF(AU286="easy","&lt;img src=@img/easy.png@&gt;","")))</f>
        <v/>
      </c>
      <c r="BB286" s="17" t="str">
        <f>IF(AV286="true","&lt;img src=@img/drinkicon.png@&gt;","")</f>
        <v>&lt;img src=@img/drinkicon.png@&gt;</v>
      </c>
      <c r="BC286" s="17" t="str">
        <f>IF(AW286="true","&lt;img src=@img/foodicon.png@&gt;","")</f>
        <v>&lt;img src=@img/foodicon.png@&gt;</v>
      </c>
      <c r="BD286" s="17" t="str">
        <f>CONCATENATE(AY286,AZ286,BA286,BB286,BC286,BK286)</f>
        <v>&lt;img src=@img/drinkicon.png@&gt;&lt;img src=@img/foodicon.png@&gt;</v>
      </c>
      <c r="BE286" s="17" t="str">
        <f>CONCATENATE(IF(AS286&gt;0,"outdoor ",""),IF(AT286&gt;0,"pet ",""),IF(AV286="true","drink ",""),IF(AW286="true","food ",""),AU286," ",E286," ",C286,IF(BJ286=TRUE," kid",""))</f>
        <v>drink food  med dtc</v>
      </c>
      <c r="BF286" s="17" t="str">
        <f>IF(C286="highlands","Highlands",IF(C286="Washington","Washington Park",IF(C286="Downtown","Downtown",IF(C286="city","City Park",IF(C286="Uptown","Uptown",IF(C286="capital","Capital Hill",IF(C286="Ballpark","Ballpark",IF(C286="LoDo","LoDo",IF(C286="ranch","Highlands Ranch",IF(C286="five","Five Points",IF(C286="stapleton","Stapleton",IF(C286="Cherry","Cherry Creek",IF(C286="dtc","DTC",IF(C286="Baker","Baker",IF(C286="Lakewood","Lakewood",IF(C286="Westminster","Westminster",IF(C286="lowery","Lowery",IF(C286="meadows","Park Meadows",IF(C286="larimer","Larimer Square",IF(C286="RiNo","RiNo",IF(C286="aurora","Aurora","")))))))))))))))))))))</f>
        <v>DTC</v>
      </c>
      <c r="BG286" s="17">
        <v>39.623742999999997</v>
      </c>
      <c r="BH286" s="17">
        <v>-104.890957</v>
      </c>
      <c r="BI286" s="17" t="str">
        <f>CONCATENATE("[",BG286,",",BH286,"],")</f>
        <v>[39.623743,-104.890957],</v>
      </c>
      <c r="BK286" t="str">
        <f>IF(BJ286&gt;0,"&lt;img src=@img/kidicon.png@&gt;","")</f>
        <v/>
      </c>
    </row>
    <row r="287" spans="2:64" ht="18.75" customHeight="1">
      <c r="B287" t="s">
        <v>266</v>
      </c>
      <c r="C287" t="s">
        <v>309</v>
      </c>
      <c r="E287" t="s">
        <v>1107</v>
      </c>
      <c r="G287" s="17" t="s">
        <v>295</v>
      </c>
      <c r="W287" s="17" t="str">
        <f>IF(H287&gt;0,H287/100,"")</f>
        <v/>
      </c>
      <c r="X287" s="17" t="str">
        <f>IF(I287&gt;0,I287/100,"")</f>
        <v/>
      </c>
      <c r="Y287" s="17" t="str">
        <f>IF(J287&gt;0,J287/100,"")</f>
        <v/>
      </c>
      <c r="Z287" s="17" t="str">
        <f>IF(K287&gt;0,K287/100,"")</f>
        <v/>
      </c>
      <c r="AA287" s="17" t="str">
        <f>IF(L287&gt;0,L287/100,"")</f>
        <v/>
      </c>
      <c r="AB287" s="17" t="str">
        <f>IF(M287&gt;0,M287/100,"")</f>
        <v/>
      </c>
      <c r="AC287" s="17" t="str">
        <f>IF(N287&gt;0,N287/100,"")</f>
        <v/>
      </c>
      <c r="AD287" s="17" t="str">
        <f>IF(O287&gt;0,O287/100,"")</f>
        <v/>
      </c>
      <c r="AE287" s="17" t="str">
        <f>IF(P287&gt;0,P287/100,"")</f>
        <v/>
      </c>
      <c r="AF287" s="17" t="str">
        <f>IF(Q287&gt;0,Q287/100,"")</f>
        <v/>
      </c>
      <c r="AG287" s="17" t="str">
        <f>IF(R287&gt;0,R287/100,"")</f>
        <v/>
      </c>
      <c r="AH287" s="17" t="str">
        <f>IF(S287&gt;0,S287/100,"")</f>
        <v/>
      </c>
      <c r="AI287" s="17" t="str">
        <f>IF(T287&gt;0,T287/100,"")</f>
        <v/>
      </c>
      <c r="AJ287" s="17" t="str">
        <f>IF(U287&gt;0,U287/100,"")</f>
        <v/>
      </c>
      <c r="AK287" s="17" t="str">
        <f>IF(H287&gt;0,CONCATENATE(IF(W287&lt;=12,W287,W287-12),IF(OR(W287&lt;12,W287=24),"am","pm"),"-",IF(X287&lt;=12,X287,X287-12),IF(OR(X287&lt;12,X287=24),"am","pm")),"")</f>
        <v/>
      </c>
      <c r="AL287" s="17" t="str">
        <f>IF(J287&gt;0,CONCATENATE(IF(Y287&lt;=12,Y287,Y287-12),IF(OR(Y287&lt;12,Y287=24),"am","pm"),"-",IF(Z287&lt;=12,Z287,Z287-12),IF(OR(Z287&lt;12,Z287=24),"am","pm")),"")</f>
        <v/>
      </c>
      <c r="AM287" s="17" t="str">
        <f>IF(L287&gt;0,CONCATENATE(IF(AA287&lt;=12,AA287,AA287-12),IF(OR(AA287&lt;12,AA287=24),"am","pm"),"-",IF(AB287&lt;=12,AB287,AB287-12),IF(OR(AB287&lt;12,AB287=24),"am","pm")),"")</f>
        <v/>
      </c>
      <c r="AN287" s="17" t="str">
        <f>IF(N287&gt;0,CONCATENATE(IF(AC287&lt;=12,AC287,AC287-12),IF(OR(AC287&lt;12,AC287=24),"am","pm"),"-",IF(AD287&lt;=12,AD287,AD287-12),IF(OR(AD287&lt;12,AD287=24),"am","pm")),"")</f>
        <v/>
      </c>
      <c r="AO287" s="17" t="str">
        <f>IF(P287&gt;0,CONCATENATE(IF(AE287&lt;=12,AE287,AE287-12),IF(OR(AE287&lt;12,AE287=24),"am","pm"),"-",IF(AF287&lt;=12,AF287,AF287-12),IF(OR(AF287&lt;12,AF287=24),"am","pm")),"")</f>
        <v/>
      </c>
      <c r="AP287" s="17" t="str">
        <f>IF(R287&gt;0,CONCATENATE(IF(AG287&lt;=12,AG287,AG287-12),IF(OR(AG287&lt;12,AG287=24),"am","pm"),"-",IF(AH287&lt;=12,AH287,AH287-12),IF(OR(AH287&lt;12,AH287=24),"am","pm")),"")</f>
        <v/>
      </c>
      <c r="AQ287" s="17" t="str">
        <f>IF(T287&gt;0,CONCATENATE(IF(AI287&lt;=12,AI287,AI287-12),IF(OR(AI287&lt;12,AI287=24),"am","pm"),"-",IF(AJ287&lt;=12,AJ287,AJ287-12),IF(OR(AJ287&lt;12,AJ287=24),"am","pm")),"")</f>
        <v/>
      </c>
      <c r="AR287" t="s">
        <v>852</v>
      </c>
      <c r="AS287" t="s">
        <v>442</v>
      </c>
      <c r="AV287" s="17" t="s">
        <v>30</v>
      </c>
      <c r="AW287" s="17" t="s">
        <v>30</v>
      </c>
      <c r="AX287" s="16" t="str">
        <f>CONCATENATE("{
    'name': """,B287,""",
    'area': ","""",C287,""",",
"'hours': {
      'sunday-start':","""",H287,"""",", 'sunday-end':","""",I287,"""",", 'monday-start':","""",J287,"""",", 'monday-end':","""",K287,"""",", 'tuesday-start':","""",L287,"""",", 'tuesday-end':","""",M287,""", 'wednesday-start':","""",N287,""", 'wednesday-end':","""",O287,""", 'thursday-start':","""",P287,""", 'thursday-end':","""",Q287,""", 'friday-start':","""",R287,""", 'friday-end':","""",S287,""", 'saturday-start':","""",T287,""", 'saturday-end':","""",U287,"""","},","  'description': ","""",V287,"""",", 'link':","""",AR287,"""",", 'pricing':","""",E287,"""",",   'phone-number': ","""",F287,"""",", 'address': ","""",G287,"""",", 'other-amenities': [","'",AS287,"','",AT287,"','",AU287,"'","]",", 'has-drink':",AV287,", 'has-food':",AW287,"},")</f>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87" s="17" t="str">
        <f>IF(AS287&gt;0,"&lt;img src=@img/outdoor.png@&gt;","")</f>
        <v>&lt;img src=@img/outdoor.png@&gt;</v>
      </c>
      <c r="AZ287" s="17" t="str">
        <f>IF(AT287&gt;0,"&lt;img src=@img/pets.png@&gt;","")</f>
        <v/>
      </c>
      <c r="BA287" s="17" t="str">
        <f>IF(AU287="hard","&lt;img src=@img/hard.png@&gt;",IF(AU287="medium","&lt;img src=@img/medium.png@&gt;",IF(AU287="easy","&lt;img src=@img/easy.png@&gt;","")))</f>
        <v/>
      </c>
      <c r="BB287" s="17" t="str">
        <f>IF(AV287="true","&lt;img src=@img/drinkicon.png@&gt;","")</f>
        <v/>
      </c>
      <c r="BC287" s="17" t="str">
        <f>IF(AW287="true","&lt;img src=@img/foodicon.png@&gt;","")</f>
        <v/>
      </c>
      <c r="BD287" s="17" t="str">
        <f>CONCATENATE(AY287,AZ287,BA287,BB287,BC287,BK287)</f>
        <v>&lt;img src=@img/outdoor.png@&gt;</v>
      </c>
      <c r="BE287" s="17" t="str">
        <f>CONCATENATE(IF(AS287&gt;0,"outdoor ",""),IF(AT287&gt;0,"pet ",""),IF(AV287="true","drink ",""),IF(AW287="true","food ",""),AU287," ",E287," ",C287,IF(BJ287=TRUE," kid",""))</f>
        <v>outdoor  low Downtown</v>
      </c>
      <c r="BF287" s="17" t="str">
        <f>IF(C287="highlands","Highlands",IF(C287="Washington","Washington Park",IF(C287="Downtown","Downtown",IF(C287="city","City Park",IF(C287="Uptown","Uptown",IF(C287="capital","Capital Hill",IF(C287="Ballpark","Ballpark",IF(C287="LoDo","LoDo",IF(C287="ranch","Highlands Ranch",IF(C287="five","Five Points",IF(C287="stapleton","Stapleton",IF(C287="Cherry","Cherry Creek",IF(C287="dtc","DTC",IF(C287="Baker","Baker",IF(C287="Lakewood","Lakewood",IF(C287="Westminster","Westminster",IF(C287="lowery","Lowery",IF(C287="meadows","Park Meadows",IF(C287="larimer","Larimer Square",IF(C287="RiNo","RiNo",IF(C287="aurora","Aurora","")))))))))))))))))))))</f>
        <v>Downtown</v>
      </c>
      <c r="BG287" s="17">
        <v>39.751987</v>
      </c>
      <c r="BH287" s="17">
        <v>-104.98714699999999</v>
      </c>
      <c r="BI287" s="17" t="str">
        <f>CONCATENATE("[",BG287,",",BH287,"],")</f>
        <v>[39.751987,-104.987147],</v>
      </c>
      <c r="BK287" t="str">
        <f>IF(BJ287&gt;0,"&lt;img src=@img/kidicon.png@&gt;","")</f>
        <v/>
      </c>
      <c r="BL287" s="7"/>
    </row>
    <row r="288" spans="2:64" ht="18.75" customHeight="1">
      <c r="B288" t="s">
        <v>170</v>
      </c>
      <c r="C288" t="s">
        <v>326</v>
      </c>
      <c r="E288" t="s">
        <v>1107</v>
      </c>
      <c r="G288" s="17" t="s">
        <v>578</v>
      </c>
      <c r="J288" t="s">
        <v>452</v>
      </c>
      <c r="K288" t="s">
        <v>447</v>
      </c>
      <c r="L288" t="s">
        <v>452</v>
      </c>
      <c r="M288" t="s">
        <v>447</v>
      </c>
      <c r="N288" t="s">
        <v>452</v>
      </c>
      <c r="O288" t="s">
        <v>447</v>
      </c>
      <c r="P288" t="s">
        <v>452</v>
      </c>
      <c r="Q288" t="s">
        <v>447</v>
      </c>
      <c r="R288" t="s">
        <v>452</v>
      </c>
      <c r="S288" t="s">
        <v>447</v>
      </c>
      <c r="V288" s="8" t="s">
        <v>378</v>
      </c>
      <c r="W288" s="17" t="str">
        <f>IF(H288&gt;0,H288/100,"")</f>
        <v/>
      </c>
      <c r="X288" s="17" t="str">
        <f>IF(I288&gt;0,I288/100,"")</f>
        <v/>
      </c>
      <c r="Y288" s="17">
        <f>IF(J288&gt;0,J288/100,"")</f>
        <v>16</v>
      </c>
      <c r="Z288" s="17">
        <f>IF(K288&gt;0,K288/100,"")</f>
        <v>18</v>
      </c>
      <c r="AA288" s="17">
        <f>IF(L288&gt;0,L288/100,"")</f>
        <v>16</v>
      </c>
      <c r="AB288" s="17">
        <f>IF(M288&gt;0,M288/100,"")</f>
        <v>18</v>
      </c>
      <c r="AC288" s="17">
        <f>IF(N288&gt;0,N288/100,"")</f>
        <v>16</v>
      </c>
      <c r="AD288" s="17">
        <f>IF(O288&gt;0,O288/100,"")</f>
        <v>18</v>
      </c>
      <c r="AE288" s="17">
        <f>IF(P288&gt;0,P288/100,"")</f>
        <v>16</v>
      </c>
      <c r="AF288" s="17">
        <f>IF(Q288&gt;0,Q288/100,"")</f>
        <v>18</v>
      </c>
      <c r="AG288" s="17">
        <f>IF(R288&gt;0,R288/100,"")</f>
        <v>16</v>
      </c>
      <c r="AH288" s="17">
        <f>IF(S288&gt;0,S288/100,"")</f>
        <v>18</v>
      </c>
      <c r="AI288" s="17" t="str">
        <f>IF(T288&gt;0,T288/100,"")</f>
        <v/>
      </c>
      <c r="AJ288" s="17" t="str">
        <f>IF(U288&gt;0,U288/100,"")</f>
        <v/>
      </c>
      <c r="AK288" s="17" t="str">
        <f>IF(H288&gt;0,CONCATENATE(IF(W288&lt;=12,W288,W288-12),IF(OR(W288&lt;12,W288=24),"am","pm"),"-",IF(X288&lt;=12,X288,X288-12),IF(OR(X288&lt;12,X288=24),"am","pm")),"")</f>
        <v/>
      </c>
      <c r="AL288" s="17" t="str">
        <f>IF(J288&gt;0,CONCATENATE(IF(Y288&lt;=12,Y288,Y288-12),IF(OR(Y288&lt;12,Y288=24),"am","pm"),"-",IF(Z288&lt;=12,Z288,Z288-12),IF(OR(Z288&lt;12,Z288=24),"am","pm")),"")</f>
        <v>4pm-6pm</v>
      </c>
      <c r="AM288" s="17" t="str">
        <f>IF(L288&gt;0,CONCATENATE(IF(AA288&lt;=12,AA288,AA288-12),IF(OR(AA288&lt;12,AA288=24),"am","pm"),"-",IF(AB288&lt;=12,AB288,AB288-12),IF(OR(AB288&lt;12,AB288=24),"am","pm")),"")</f>
        <v>4pm-6pm</v>
      </c>
      <c r="AN288" s="17" t="str">
        <f>IF(N288&gt;0,CONCATENATE(IF(AC288&lt;=12,AC288,AC288-12),IF(OR(AC288&lt;12,AC288=24),"am","pm"),"-",IF(AD288&lt;=12,AD288,AD288-12),IF(OR(AD288&lt;12,AD288=24),"am","pm")),"")</f>
        <v>4pm-6pm</v>
      </c>
      <c r="AO288" s="17" t="str">
        <f>IF(P288&gt;0,CONCATENATE(IF(AE288&lt;=12,AE288,AE288-12),IF(OR(AE288&lt;12,AE288=24),"am","pm"),"-",IF(AF288&lt;=12,AF288,AF288-12),IF(OR(AF288&lt;12,AF288=24),"am","pm")),"")</f>
        <v>4pm-6pm</v>
      </c>
      <c r="AP288" s="17" t="str">
        <f>IF(R288&gt;0,CONCATENATE(IF(AG288&lt;=12,AG288,AG288-12),IF(OR(AG288&lt;12,AG288=24),"am","pm"),"-",IF(AH288&lt;=12,AH288,AH288-12),IF(OR(AH288&lt;12,AH288=24),"am","pm")),"")</f>
        <v>4pm-6pm</v>
      </c>
      <c r="AQ288" s="17" t="str">
        <f>IF(T288&gt;0,CONCATENATE(IF(AI288&lt;=12,AI288,AI288-12),IF(OR(AI288&lt;12,AI288=24),"am","pm"),"-",IF(AJ288&lt;=12,AJ288,AJ288-12),IF(OR(AJ288&lt;12,AJ288=24),"am","pm")),"")</f>
        <v/>
      </c>
      <c r="AR288" t="s">
        <v>765</v>
      </c>
      <c r="AV288" s="17" t="s">
        <v>29</v>
      </c>
      <c r="AW288" s="17" t="s">
        <v>29</v>
      </c>
      <c r="AX288" s="16" t="str">
        <f>CONCATENATE("{
    'name': """,B288,""",
    'area': ","""",C288,""",",
"'hours': {
      'sunday-start':","""",H288,"""",", 'sunday-end':","""",I288,"""",", 'monday-start':","""",J288,"""",", 'monday-end':","""",K288,"""",", 'tuesday-start':","""",L288,"""",", 'tuesday-end':","""",M288,""", 'wednesday-start':","""",N288,""", 'wednesday-end':","""",O288,""", 'thursday-start':","""",P288,""", 'thursday-end':","""",Q288,""", 'friday-start':","""",R288,""", 'friday-end':","""",S288,""", 'saturday-start':","""",T288,""", 'saturday-end':","""",U288,"""","},","  'description': ","""",V288,"""",", 'link':","""",AR288,"""",", 'pricing':","""",E288,"""",",   'phone-number': ","""",F288,"""",", 'address': ","""",G288,"""",", 'other-amenities': [","'",AS288,"','",AT288,"','",AU288,"'","]",", 'has-drink':",AV288,", 'has-food':",AW288,"},")</f>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8" s="17" t="str">
        <f>IF(AS288&gt;0,"&lt;img src=@img/outdoor.png@&gt;","")</f>
        <v/>
      </c>
      <c r="AZ288" s="17" t="str">
        <f>IF(AT288&gt;0,"&lt;img src=@img/pets.png@&gt;","")</f>
        <v/>
      </c>
      <c r="BA288" s="17" t="str">
        <f>IF(AU288="hard","&lt;img src=@img/hard.png@&gt;",IF(AU288="medium","&lt;img src=@img/medium.png@&gt;",IF(AU288="easy","&lt;img src=@img/easy.png@&gt;","")))</f>
        <v/>
      </c>
      <c r="BB288" s="17" t="str">
        <f>IF(AV288="true","&lt;img src=@img/drinkicon.png@&gt;","")</f>
        <v>&lt;img src=@img/drinkicon.png@&gt;</v>
      </c>
      <c r="BC288" s="17" t="str">
        <f>IF(AW288="true","&lt;img src=@img/foodicon.png@&gt;","")</f>
        <v>&lt;img src=@img/foodicon.png@&gt;</v>
      </c>
      <c r="BD288" s="17" t="str">
        <f>CONCATENATE(AY288,AZ288,BA288,BB288,BC288,BK288)</f>
        <v>&lt;img src=@img/drinkicon.png@&gt;&lt;img src=@img/foodicon.png@&gt;</v>
      </c>
      <c r="BE288" s="17" t="str">
        <f>CONCATENATE(IF(AS288&gt;0,"outdoor ",""),IF(AT288&gt;0,"pet ",""),IF(AV288="true","drink ",""),IF(AW288="true","food ",""),AU288," ",E288," ",C288,IF(BJ288=TRUE," kid",""))</f>
        <v>drink food  low Ballpark</v>
      </c>
      <c r="BF288" s="17" t="str">
        <f>IF(C288="highlands","Highlands",IF(C288="Washington","Washington Park",IF(C288="Downtown","Downtown",IF(C288="city","City Park",IF(C288="Uptown","Uptown",IF(C288="capital","Capital Hill",IF(C288="Ballpark","Ballpark",IF(C288="LoDo","LoDo",IF(C288="ranch","Highlands Ranch",IF(C288="five","Five Points",IF(C288="stapleton","Stapleton",IF(C288="Cherry","Cherry Creek",IF(C288="dtc","DTC",IF(C288="Baker","Baker",IF(C288="Lakewood","Lakewood",IF(C288="Westminster","Westminster",IF(C288="lowery","Lowery",IF(C288="meadows","Park Meadows",IF(C288="larimer","Larimer Square",IF(C288="RiNo","RiNo",IF(C288="aurora","Aurora","")))))))))))))))))))))</f>
        <v>Ballpark</v>
      </c>
      <c r="BG288" s="17">
        <v>39.753321999999997</v>
      </c>
      <c r="BH288" s="17">
        <v>-104.991506</v>
      </c>
      <c r="BI288" s="17" t="str">
        <f>CONCATENATE("[",BG288,",",BH288,"],")</f>
        <v>[39.753322,-104.991506],</v>
      </c>
      <c r="BK288" t="str">
        <f>IF(BJ288&gt;0,"&lt;img src=@img/kidicon.png@&gt;","")</f>
        <v/>
      </c>
      <c r="BL288" s="7"/>
    </row>
  </sheetData>
  <autoFilter ref="C1:C284"/>
  <sortState ref="B2:BL288">
    <sortCondition ref="B2:B288"/>
  </sortState>
  <hyperlinks>
    <hyperlink ref="AR190" r:id="rId1"/>
    <hyperlink ref="B19" r:id="rId2" display="https://www.yelp.com/biz/backstreet-tavern-and-grill-aurora?osq=Happy+Hour"/>
    <hyperlink ref="B120" r:id="rId3" display="https://www.yelp.com/biz/improper-city-denver?osq=Happy+Hour"/>
    <hyperlink ref="B167" r:id="rId4" display="https://www.yelp.com/biz/neighbors-denver?osq=Happy+Hour"/>
    <hyperlink ref="AR253" r:id="rId5"/>
    <hyperlink ref="AR66" r:id="rId6"/>
    <hyperlink ref="AR283" r:id="rId7"/>
    <hyperlink ref="AR251" r:id="rId8"/>
    <hyperlink ref="AR172" r:id="rId9"/>
    <hyperlink ref="AR258" r:id="rId1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
  <sheetViews>
    <sheetView workbookViewId="0">
      <selection activeCell="G1" sqref="G1:H18"/>
    </sheetView>
  </sheetViews>
  <sheetFormatPr defaultRowHeight="15"/>
  <cols>
    <col min="1" max="1" width="8.7109375" style="17"/>
  </cols>
  <sheetData>
    <row r="1" spans="1:8" s="17" customFormat="1">
      <c r="F1" s="17" t="s">
        <v>952</v>
      </c>
      <c r="G1" s="17">
        <v>39.624346000000003</v>
      </c>
      <c r="H1" s="17">
        <v>-104.89925700000001</v>
      </c>
    </row>
    <row r="2" spans="1:8">
      <c r="A2" s="17">
        <v>39.762000999999998</v>
      </c>
      <c r="B2" s="17">
        <v>-105.0354</v>
      </c>
      <c r="C2" s="17" t="s">
        <v>858</v>
      </c>
      <c r="F2" t="s">
        <v>954</v>
      </c>
      <c r="G2">
        <v>39.623085000000003</v>
      </c>
      <c r="H2">
        <v>-104.896202</v>
      </c>
    </row>
    <row r="3" spans="1:8">
      <c r="A3" s="17">
        <v>39.693313000000003</v>
      </c>
      <c r="B3" s="17">
        <v>-104.98718700000001</v>
      </c>
      <c r="C3" s="17" t="s">
        <v>653</v>
      </c>
      <c r="F3" t="s">
        <v>956</v>
      </c>
      <c r="G3">
        <v>39.624425000000002</v>
      </c>
      <c r="H3">
        <v>-104.90736800000001</v>
      </c>
    </row>
    <row r="4" spans="1:8">
      <c r="A4" s="17">
        <v>39.744377999999998</v>
      </c>
      <c r="B4" s="17">
        <v>-104.99087299999999</v>
      </c>
      <c r="C4" s="17" t="s">
        <v>309</v>
      </c>
      <c r="F4" t="s">
        <v>958</v>
      </c>
      <c r="G4">
        <v>39.617455999999997</v>
      </c>
      <c r="H4">
        <v>-104.900052</v>
      </c>
    </row>
    <row r="5" spans="1:8">
      <c r="A5" s="17">
        <v>39.740309000000003</v>
      </c>
      <c r="B5" s="17">
        <v>-104.94912100000001</v>
      </c>
      <c r="C5" s="8" t="s">
        <v>655</v>
      </c>
      <c r="F5" t="s">
        <v>960</v>
      </c>
      <c r="G5">
        <v>39.618811000000001</v>
      </c>
      <c r="H5">
        <v>-104.90113700000001</v>
      </c>
    </row>
    <row r="6" spans="1:8">
      <c r="A6" s="17">
        <v>39.743088999999998</v>
      </c>
      <c r="B6" s="17">
        <v>-104.978908</v>
      </c>
      <c r="C6" s="17" t="s">
        <v>305</v>
      </c>
      <c r="F6" t="s">
        <v>962</v>
      </c>
      <c r="G6">
        <v>39.623742999999997</v>
      </c>
      <c r="H6">
        <v>-104.890957</v>
      </c>
    </row>
    <row r="7" spans="1:8">
      <c r="A7" s="17">
        <v>39.737243999999997</v>
      </c>
      <c r="B7" s="17">
        <v>-104.97963799999999</v>
      </c>
      <c r="C7" s="17" t="s">
        <v>654</v>
      </c>
      <c r="F7" t="s">
        <v>964</v>
      </c>
      <c r="G7">
        <v>39.625340000000001</v>
      </c>
      <c r="H7">
        <v>-104.893152</v>
      </c>
    </row>
    <row r="8" spans="1:8">
      <c r="A8" s="17">
        <v>39.729456999999996</v>
      </c>
      <c r="B8" s="17">
        <v>-104.940943</v>
      </c>
      <c r="C8" s="8" t="s">
        <v>655</v>
      </c>
      <c r="F8" t="s">
        <v>966</v>
      </c>
      <c r="G8">
        <v>39.898896999999998</v>
      </c>
      <c r="H8">
        <v>-105.053961</v>
      </c>
    </row>
    <row r="9" spans="1:8">
      <c r="A9" s="17">
        <v>39.762216000000002</v>
      </c>
      <c r="B9" s="17">
        <v>-105.013485</v>
      </c>
      <c r="C9" s="17" t="s">
        <v>858</v>
      </c>
      <c r="F9" t="s">
        <v>968</v>
      </c>
      <c r="G9">
        <v>39.867482000000003</v>
      </c>
      <c r="H9">
        <v>-105.087872</v>
      </c>
    </row>
    <row r="10" spans="1:8">
      <c r="A10" s="17">
        <v>39.757525000000001</v>
      </c>
      <c r="B10" s="17">
        <v>-104.990684</v>
      </c>
      <c r="C10" s="17" t="s">
        <v>326</v>
      </c>
      <c r="F10" t="s">
        <v>971</v>
      </c>
      <c r="G10">
        <v>39.883797999999999</v>
      </c>
      <c r="H10">
        <v>-105.074556</v>
      </c>
    </row>
    <row r="11" spans="1:8">
      <c r="A11" s="17">
        <v>39.748451000000003</v>
      </c>
      <c r="B11" s="17">
        <v>-104.996092</v>
      </c>
      <c r="C11" s="8" t="s">
        <v>310</v>
      </c>
      <c r="F11" t="s">
        <v>972</v>
      </c>
      <c r="G11">
        <v>39.962471000000001</v>
      </c>
      <c r="H11">
        <v>-104.99174499999999</v>
      </c>
    </row>
    <row r="12" spans="1:8">
      <c r="A12" s="17">
        <v>39.580275999999998</v>
      </c>
      <c r="B12" s="17">
        <v>-104.989178</v>
      </c>
      <c r="C12" s="8" t="s">
        <v>857</v>
      </c>
      <c r="F12" t="s">
        <v>974</v>
      </c>
      <c r="G12">
        <v>39.893236000000002</v>
      </c>
      <c r="H12">
        <v>-105.082871</v>
      </c>
    </row>
    <row r="13" spans="1:8">
      <c r="A13" s="17">
        <v>39.775143</v>
      </c>
      <c r="B13" s="17">
        <v>-105.043755</v>
      </c>
      <c r="C13" s="17" t="s">
        <v>858</v>
      </c>
      <c r="F13" t="s">
        <v>976</v>
      </c>
      <c r="G13">
        <v>39.879528000000001</v>
      </c>
      <c r="H13">
        <v>-105.096981</v>
      </c>
    </row>
    <row r="14" spans="1:8">
      <c r="A14" s="17">
        <v>39.750148000000003</v>
      </c>
      <c r="B14" s="17">
        <v>-104.987055</v>
      </c>
      <c r="C14" s="17" t="s">
        <v>309</v>
      </c>
      <c r="F14" t="s">
        <v>978</v>
      </c>
      <c r="G14">
        <v>39.908419000000002</v>
      </c>
      <c r="H14">
        <v>-105.07514999999999</v>
      </c>
    </row>
    <row r="15" spans="1:8">
      <c r="A15" s="17">
        <v>39.759230000000002</v>
      </c>
      <c r="B15" s="17">
        <v>-105.008472</v>
      </c>
      <c r="C15" s="17" t="s">
        <v>858</v>
      </c>
      <c r="F15" t="s">
        <v>980</v>
      </c>
      <c r="G15">
        <v>39.913105000000002</v>
      </c>
      <c r="H15">
        <v>-105.042728</v>
      </c>
    </row>
    <row r="16" spans="1:8">
      <c r="A16" s="17">
        <v>39.757385999999997</v>
      </c>
      <c r="B16" s="17">
        <v>-105.008503</v>
      </c>
      <c r="C16" s="17" t="s">
        <v>858</v>
      </c>
      <c r="F16" t="s">
        <v>982</v>
      </c>
      <c r="G16">
        <v>39.927202999999999</v>
      </c>
      <c r="H16">
        <v>-105.03295</v>
      </c>
    </row>
    <row r="17" spans="1:8">
      <c r="A17" s="17">
        <v>39.757652999999998</v>
      </c>
      <c r="B17" s="17">
        <v>-104.98612</v>
      </c>
      <c r="C17" s="17" t="s">
        <v>863</v>
      </c>
      <c r="F17" t="s">
        <v>984</v>
      </c>
      <c r="G17">
        <v>39.909483999999999</v>
      </c>
      <c r="H17">
        <v>-105.100269</v>
      </c>
    </row>
    <row r="18" spans="1:8">
      <c r="A18" s="17">
        <v>39.758181999999998</v>
      </c>
      <c r="B18" s="17">
        <v>-104.902855</v>
      </c>
      <c r="C18" s="17" t="s">
        <v>859</v>
      </c>
      <c r="F18" t="s">
        <v>986</v>
      </c>
      <c r="G18">
        <v>39.841503000000003</v>
      </c>
      <c r="H18">
        <v>-105.05287199999999</v>
      </c>
    </row>
    <row r="19" spans="1:8">
      <c r="A19" s="17">
        <v>39.697816000000003</v>
      </c>
      <c r="B19" s="17">
        <v>-104.961451</v>
      </c>
      <c r="C19" s="17" t="s">
        <v>653</v>
      </c>
    </row>
    <row r="20" spans="1:8">
      <c r="A20" s="17">
        <v>39.730746000000003</v>
      </c>
      <c r="B20" s="17">
        <v>-104.988311</v>
      </c>
      <c r="C20" s="17" t="s">
        <v>654</v>
      </c>
    </row>
    <row r="21" spans="1:8">
      <c r="A21" s="17">
        <v>39.714894000000001</v>
      </c>
      <c r="B21" s="17">
        <v>-104.94586700000001</v>
      </c>
      <c r="C21" s="17" t="s">
        <v>652</v>
      </c>
    </row>
    <row r="22" spans="1:8">
      <c r="A22" s="17">
        <v>39.753149000000001</v>
      </c>
      <c r="B22" s="17">
        <v>-105.00215799999999</v>
      </c>
      <c r="C22" s="17" t="s">
        <v>310</v>
      </c>
    </row>
    <row r="23" spans="1:8">
      <c r="A23" s="17">
        <v>39.736646999999998</v>
      </c>
      <c r="B23" s="17">
        <v>-104.984549</v>
      </c>
      <c r="C23" s="17" t="s">
        <v>654</v>
      </c>
    </row>
    <row r="24" spans="1:8">
      <c r="A24" s="17">
        <v>39.627025000000003</v>
      </c>
      <c r="B24" s="17">
        <v>-104.89540599999999</v>
      </c>
      <c r="C24" s="8" t="s">
        <v>860</v>
      </c>
    </row>
    <row r="25" spans="1:8">
      <c r="A25" s="17">
        <v>39.746347999999998</v>
      </c>
      <c r="B25" s="17">
        <v>-104.995431</v>
      </c>
      <c r="C25" s="8" t="s">
        <v>309</v>
      </c>
    </row>
    <row r="26" spans="1:8">
      <c r="A26" s="17">
        <v>39.743907999999998</v>
      </c>
      <c r="B26" s="17">
        <v>-104.99004499999999</v>
      </c>
      <c r="C26" s="8" t="s">
        <v>309</v>
      </c>
    </row>
    <row r="27" spans="1:8">
      <c r="A27" s="17">
        <v>39.740367999999997</v>
      </c>
      <c r="B27" s="17">
        <v>-104.92959999999999</v>
      </c>
      <c r="C27" s="8" t="s">
        <v>655</v>
      </c>
    </row>
    <row r="28" spans="1:8">
      <c r="A28" s="17">
        <v>39.749684000000002</v>
      </c>
      <c r="B28" s="17">
        <v>-104.991821</v>
      </c>
      <c r="C28" s="17" t="s">
        <v>309</v>
      </c>
    </row>
    <row r="29" spans="1:8">
      <c r="A29" s="17">
        <v>39.776845000000002</v>
      </c>
      <c r="B29" s="17">
        <v>-105.02446500000001</v>
      </c>
      <c r="C29" s="17" t="s">
        <v>858</v>
      </c>
    </row>
    <row r="30" spans="1:8">
      <c r="A30" s="17">
        <v>39.747732999999997</v>
      </c>
      <c r="B30" s="17">
        <v>-105.00001899999999</v>
      </c>
      <c r="C30" s="17" t="s">
        <v>310</v>
      </c>
    </row>
    <row r="31" spans="1:8">
      <c r="A31" s="17">
        <v>39.709715000000003</v>
      </c>
      <c r="B31" s="17">
        <v>-104.980572</v>
      </c>
      <c r="C31" s="8" t="s">
        <v>653</v>
      </c>
    </row>
    <row r="32" spans="1:8">
      <c r="A32" s="17">
        <v>39.735475999999998</v>
      </c>
      <c r="B32" s="17">
        <v>-104.987831</v>
      </c>
      <c r="C32" s="17" t="s">
        <v>654</v>
      </c>
    </row>
    <row r="33" spans="1:3">
      <c r="A33" s="17">
        <v>39.757776</v>
      </c>
      <c r="B33" s="17">
        <v>-105.01134</v>
      </c>
      <c r="C33" s="17" t="s">
        <v>858</v>
      </c>
    </row>
    <row r="34" spans="1:3">
      <c r="A34" s="17">
        <v>39.749901999999999</v>
      </c>
      <c r="B34" s="17">
        <v>-104.999539</v>
      </c>
      <c r="C34" s="17" t="s">
        <v>310</v>
      </c>
    </row>
    <row r="35" spans="1:3">
      <c r="A35" s="17">
        <v>39.71311</v>
      </c>
      <c r="B35" s="17">
        <v>-104.987033</v>
      </c>
      <c r="C35" s="17" t="s">
        <v>275</v>
      </c>
    </row>
    <row r="36" spans="1:3">
      <c r="A36" s="17">
        <v>39.753261999999999</v>
      </c>
      <c r="B36" s="17">
        <v>-104.993309</v>
      </c>
      <c r="C36" s="17" t="s">
        <v>326</v>
      </c>
    </row>
    <row r="37" spans="1:3">
      <c r="A37" s="17">
        <v>39.739961000000001</v>
      </c>
      <c r="B37" s="17">
        <v>-104.94860300000001</v>
      </c>
      <c r="C37" s="17" t="s">
        <v>655</v>
      </c>
    </row>
    <row r="38" spans="1:3">
      <c r="A38" s="17">
        <v>39.726928000000001</v>
      </c>
      <c r="B38" s="17">
        <v>-104.982012</v>
      </c>
      <c r="C38" s="17" t="s">
        <v>654</v>
      </c>
    </row>
    <row r="39" spans="1:3">
      <c r="A39" s="17">
        <v>39.753548000000002</v>
      </c>
      <c r="B39" s="17">
        <v>-104.99488100000001</v>
      </c>
      <c r="C39" s="17" t="s">
        <v>326</v>
      </c>
    </row>
    <row r="40" spans="1:3">
      <c r="A40" s="17">
        <v>39.762279999999997</v>
      </c>
      <c r="B40" s="17">
        <v>-105.01330299999999</v>
      </c>
      <c r="C40" s="17" t="s">
        <v>858</v>
      </c>
    </row>
    <row r="41" spans="1:3">
      <c r="A41" s="17">
        <v>39.764588000000003</v>
      </c>
      <c r="B41" s="17">
        <v>-105.00390299999999</v>
      </c>
      <c r="C41" s="17" t="s">
        <v>858</v>
      </c>
    </row>
    <row r="42" spans="1:3">
      <c r="A42" s="17">
        <v>39.718100999999997</v>
      </c>
      <c r="B42" s="17">
        <v>-104.987201</v>
      </c>
      <c r="C42" s="17" t="s">
        <v>275</v>
      </c>
    </row>
    <row r="43" spans="1:3">
      <c r="A43" s="17">
        <v>39.743485</v>
      </c>
      <c r="B43" s="17">
        <v>-104.969341</v>
      </c>
      <c r="C43" s="17" t="s">
        <v>655</v>
      </c>
    </row>
    <row r="44" spans="1:3">
      <c r="A44" s="17">
        <v>39.754244</v>
      </c>
      <c r="B44" s="17">
        <v>-104.998261</v>
      </c>
      <c r="C44" s="17" t="s">
        <v>310</v>
      </c>
    </row>
    <row r="45" spans="1:3">
      <c r="A45" s="17">
        <v>39.75423</v>
      </c>
      <c r="B45" s="17">
        <v>-104.990593</v>
      </c>
      <c r="C45" s="17" t="s">
        <v>326</v>
      </c>
    </row>
    <row r="46" spans="1:3">
      <c r="A46" s="17">
        <v>39.732211</v>
      </c>
      <c r="B46" s="17">
        <v>-104.99881000000001</v>
      </c>
      <c r="C46" s="17" t="s">
        <v>654</v>
      </c>
    </row>
    <row r="47" spans="1:3">
      <c r="A47" s="17">
        <v>39.715550999999998</v>
      </c>
      <c r="B47" s="17">
        <v>-104.98719199999999</v>
      </c>
      <c r="C47" s="17" t="s">
        <v>275</v>
      </c>
    </row>
    <row r="48" spans="1:3">
      <c r="A48" s="17">
        <v>39.740233000000003</v>
      </c>
      <c r="B48" s="17">
        <v>-104.971879</v>
      </c>
      <c r="C48" s="17" t="s">
        <v>655</v>
      </c>
    </row>
    <row r="49" spans="1:3">
      <c r="A49" s="17">
        <v>39.754506999999997</v>
      </c>
      <c r="B49" s="17">
        <v>-104.99506599999999</v>
      </c>
      <c r="C49" s="17" t="s">
        <v>310</v>
      </c>
    </row>
    <row r="50" spans="1:3">
      <c r="A50" s="17">
        <v>39.752104000000003</v>
      </c>
      <c r="B50" s="17">
        <v>-104.99851200000001</v>
      </c>
      <c r="C50" s="8" t="s">
        <v>310</v>
      </c>
    </row>
    <row r="51" spans="1:3">
      <c r="A51" s="17">
        <v>39.705559000000001</v>
      </c>
      <c r="B51" s="17">
        <v>-104.938931</v>
      </c>
      <c r="C51" s="8" t="s">
        <v>652</v>
      </c>
    </row>
    <row r="52" spans="1:3">
      <c r="A52" s="17">
        <v>39.722323000000003</v>
      </c>
      <c r="B52" s="17">
        <v>-105.132976</v>
      </c>
      <c r="C52" s="8" t="s">
        <v>332</v>
      </c>
    </row>
    <row r="53" spans="1:3">
      <c r="A53" s="17">
        <v>39.740251999999998</v>
      </c>
      <c r="B53" s="17">
        <v>-104.972336</v>
      </c>
      <c r="C53" s="8" t="s">
        <v>655</v>
      </c>
    </row>
    <row r="54" spans="1:3">
      <c r="A54" s="17">
        <v>39.720790000000001</v>
      </c>
      <c r="B54" s="17">
        <v>-104.95560399999999</v>
      </c>
      <c r="C54" s="8" t="s">
        <v>652</v>
      </c>
    </row>
    <row r="55" spans="1:3">
      <c r="A55" s="17">
        <v>39.752896999999997</v>
      </c>
      <c r="B55" s="17">
        <v>-104.991894</v>
      </c>
      <c r="C55" s="8" t="s">
        <v>326</v>
      </c>
    </row>
    <row r="56" spans="1:3">
      <c r="A56" s="17">
        <v>39.711931999999997</v>
      </c>
      <c r="B56" s="17">
        <v>-104.987781</v>
      </c>
      <c r="C56" s="8" t="s">
        <v>275</v>
      </c>
    </row>
    <row r="57" spans="1:3">
      <c r="A57" s="17">
        <v>39.753444000000002</v>
      </c>
      <c r="B57" s="17">
        <v>-104.988668</v>
      </c>
      <c r="C57" s="8" t="s">
        <v>863</v>
      </c>
    </row>
    <row r="58" spans="1:3">
      <c r="A58" s="17">
        <v>39.753259999999997</v>
      </c>
      <c r="B58" s="17">
        <v>-104.993709</v>
      </c>
      <c r="C58" s="8" t="s">
        <v>310</v>
      </c>
    </row>
    <row r="59" spans="1:3">
      <c r="A59" s="17">
        <v>39.562533000000002</v>
      </c>
      <c r="B59" s="17">
        <v>-104.90545400000001</v>
      </c>
      <c r="C59" s="8" t="s">
        <v>857</v>
      </c>
    </row>
    <row r="60" spans="1:3">
      <c r="A60" s="17">
        <v>39.886087000000003</v>
      </c>
      <c r="B60" s="17">
        <v>-105.026976</v>
      </c>
      <c r="C60" s="8" t="s">
        <v>385</v>
      </c>
    </row>
    <row r="61" spans="1:3">
      <c r="A61" s="17">
        <v>39.759230000000002</v>
      </c>
      <c r="B61" s="17">
        <v>-105.01090600000001</v>
      </c>
      <c r="C61" s="8" t="s">
        <v>858</v>
      </c>
    </row>
    <row r="62" spans="1:3">
      <c r="A62" s="17">
        <v>39.759247000000002</v>
      </c>
      <c r="B62" s="17">
        <v>-105.010822</v>
      </c>
      <c r="C62" s="17" t="s">
        <v>858</v>
      </c>
    </row>
    <row r="63" spans="1:3">
      <c r="A63" s="17">
        <v>39.720298</v>
      </c>
      <c r="B63" s="17">
        <v>-104.8963</v>
      </c>
      <c r="C63" s="8" t="s">
        <v>864</v>
      </c>
    </row>
    <row r="64" spans="1:3">
      <c r="A64" s="17">
        <v>39.751266000000001</v>
      </c>
      <c r="B64" s="17">
        <v>-105.000544</v>
      </c>
      <c r="C64" s="17" t="s">
        <v>310</v>
      </c>
    </row>
    <row r="65" spans="1:3">
      <c r="A65" s="17">
        <v>39.754505999999999</v>
      </c>
      <c r="B65" s="17">
        <v>-104.99097</v>
      </c>
      <c r="C65" s="17" t="s">
        <v>326</v>
      </c>
    </row>
    <row r="66" spans="1:3">
      <c r="A66" s="17">
        <v>39.579492999999999</v>
      </c>
      <c r="B66" s="17">
        <v>-104.87091100000001</v>
      </c>
      <c r="C66" s="17" t="s">
        <v>865</v>
      </c>
    </row>
    <row r="67" spans="1:3">
      <c r="A67" s="17">
        <v>39.719656000000001</v>
      </c>
      <c r="B67" s="17">
        <v>-104.953124</v>
      </c>
      <c r="C67" s="17" t="s">
        <v>652</v>
      </c>
    </row>
    <row r="68" spans="1:3">
      <c r="A68" s="17">
        <v>39.751446000000001</v>
      </c>
      <c r="B68" s="17">
        <v>-105.00169200000001</v>
      </c>
      <c r="C68" s="17" t="s">
        <v>310</v>
      </c>
    </row>
    <row r="69" spans="1:3">
      <c r="A69" s="17">
        <v>39.746012999999998</v>
      </c>
      <c r="B69" s="17">
        <v>-104.980836</v>
      </c>
      <c r="C69" s="17" t="s">
        <v>305</v>
      </c>
    </row>
    <row r="70" spans="1:3">
      <c r="A70" s="17">
        <v>39.750191000000001</v>
      </c>
      <c r="B70" s="17">
        <v>-104.997406</v>
      </c>
      <c r="C70" s="17" t="s">
        <v>310</v>
      </c>
    </row>
    <row r="71" spans="1:3">
      <c r="A71" s="17">
        <v>39.697411000000002</v>
      </c>
      <c r="B71" s="17">
        <v>-104.961383</v>
      </c>
      <c r="C71" s="17" t="s">
        <v>653</v>
      </c>
    </row>
    <row r="72" spans="1:3">
      <c r="A72" s="17">
        <v>39.739936</v>
      </c>
      <c r="B72" s="17">
        <v>-104.948808</v>
      </c>
      <c r="C72" s="17" t="s">
        <v>655</v>
      </c>
    </row>
    <row r="73" spans="1:3">
      <c r="A73" s="17">
        <v>39.753041000000003</v>
      </c>
      <c r="B73" s="17">
        <v>-104.998125</v>
      </c>
      <c r="C73" s="17" t="s">
        <v>310</v>
      </c>
    </row>
    <row r="74" spans="1:3">
      <c r="A74" s="17">
        <v>39.746029</v>
      </c>
      <c r="B74" s="17">
        <v>-104.998508</v>
      </c>
      <c r="C74" s="17" t="s">
        <v>309</v>
      </c>
    </row>
    <row r="75" spans="1:3">
      <c r="A75" s="17">
        <v>39.744244000000002</v>
      </c>
      <c r="B75" s="17">
        <v>-104.99074400000001</v>
      </c>
      <c r="C75" s="17" t="s">
        <v>309</v>
      </c>
    </row>
    <row r="76" spans="1:3">
      <c r="A76" s="17">
        <v>39.733856000000003</v>
      </c>
      <c r="B76" s="17">
        <v>-104.97563599999999</v>
      </c>
      <c r="C76" s="17" t="s">
        <v>654</v>
      </c>
    </row>
    <row r="77" spans="1:3">
      <c r="A77" s="17">
        <v>39.561844999999998</v>
      </c>
      <c r="B77" s="17">
        <v>-104.877948</v>
      </c>
      <c r="C77" s="17" t="s">
        <v>865</v>
      </c>
    </row>
    <row r="78" spans="1:3">
      <c r="A78" s="17">
        <v>39.756714000000002</v>
      </c>
      <c r="B78" s="17">
        <v>-104.99962600000001</v>
      </c>
      <c r="C78" s="17" t="s">
        <v>310</v>
      </c>
    </row>
    <row r="79" spans="1:3">
      <c r="A79" s="17">
        <v>39.761527999999998</v>
      </c>
      <c r="B79" s="17">
        <v>-105.01049500000001</v>
      </c>
      <c r="C79" s="17" t="s">
        <v>858</v>
      </c>
    </row>
    <row r="80" spans="1:3">
      <c r="A80" s="17">
        <v>39.748671999999999</v>
      </c>
      <c r="B80" s="17">
        <v>-105.000281</v>
      </c>
      <c r="C80" s="17" t="s">
        <v>310</v>
      </c>
    </row>
    <row r="81" spans="1:3">
      <c r="A81" s="17">
        <v>39.696491000000002</v>
      </c>
      <c r="B81" s="17">
        <v>-104.980605</v>
      </c>
      <c r="C81" s="17" t="s">
        <v>653</v>
      </c>
    </row>
    <row r="82" spans="1:3">
      <c r="A82" s="17">
        <v>39.753753000000003</v>
      </c>
      <c r="B82" s="17">
        <v>-105.002923</v>
      </c>
      <c r="C82" s="17" t="s">
        <v>310</v>
      </c>
    </row>
    <row r="83" spans="1:3">
      <c r="A83" s="17">
        <v>39.717928999999998</v>
      </c>
      <c r="B83" s="17">
        <v>-104.987981</v>
      </c>
      <c r="C83" s="17" t="s">
        <v>275</v>
      </c>
    </row>
    <row r="84" spans="1:3">
      <c r="A84" s="17">
        <v>39.748474999999999</v>
      </c>
      <c r="B84" s="17">
        <v>-104.99763799999999</v>
      </c>
      <c r="C84" s="17" t="s">
        <v>310</v>
      </c>
    </row>
    <row r="85" spans="1:3">
      <c r="A85" s="17">
        <v>39.753697000000003</v>
      </c>
      <c r="B85" s="17">
        <v>-104.994598</v>
      </c>
      <c r="C85" s="17" t="s">
        <v>310</v>
      </c>
    </row>
    <row r="86" spans="1:3">
      <c r="A86" s="17">
        <v>39.753298000000001</v>
      </c>
      <c r="B86" s="17">
        <v>-104.99176799999999</v>
      </c>
      <c r="C86" s="17" t="s">
        <v>326</v>
      </c>
    </row>
    <row r="87" spans="1:3">
      <c r="A87" s="17">
        <v>39.748373000000001</v>
      </c>
      <c r="B87" s="17">
        <v>-105.000596</v>
      </c>
      <c r="C87" s="17" t="s">
        <v>310</v>
      </c>
    </row>
    <row r="88" spans="1:3">
      <c r="A88" s="17">
        <v>39.746763999999999</v>
      </c>
      <c r="B88" s="17">
        <v>-104.99486400000001</v>
      </c>
      <c r="C88" s="17" t="s">
        <v>309</v>
      </c>
    </row>
    <row r="89" spans="1:3">
      <c r="A89" s="17">
        <v>39.554721000000001</v>
      </c>
      <c r="B89" s="17">
        <v>-104.87889</v>
      </c>
      <c r="C89" s="17" t="s">
        <v>857</v>
      </c>
    </row>
    <row r="90" spans="1:3">
      <c r="A90" s="17">
        <v>39.763044000000001</v>
      </c>
      <c r="B90" s="17">
        <v>-105.005565</v>
      </c>
      <c r="C90" s="17" t="s">
        <v>858</v>
      </c>
    </row>
    <row r="91" spans="1:3">
      <c r="A91" s="17">
        <v>39.735013000000002</v>
      </c>
      <c r="B91" s="17">
        <v>-104.95613400000001</v>
      </c>
      <c r="C91" s="17" t="s">
        <v>655</v>
      </c>
    </row>
    <row r="92" spans="1:3">
      <c r="A92" s="17">
        <v>39.726702000000003</v>
      </c>
      <c r="B92" s="17">
        <v>-105.132611</v>
      </c>
      <c r="C92" s="17" t="s">
        <v>332</v>
      </c>
    </row>
    <row r="93" spans="1:3">
      <c r="A93" s="17">
        <v>39.742266000000001</v>
      </c>
      <c r="B93" s="17">
        <v>-105.041906</v>
      </c>
      <c r="C93" s="17" t="s">
        <v>858</v>
      </c>
    </row>
    <row r="94" spans="1:3">
      <c r="A94" s="17">
        <v>39.716388999999999</v>
      </c>
      <c r="B94" s="17">
        <v>-104.987758</v>
      </c>
      <c r="C94" s="17" t="s">
        <v>275</v>
      </c>
    </row>
    <row r="95" spans="1:3">
      <c r="A95" s="17">
        <v>39.743614000000001</v>
      </c>
      <c r="B95" s="17">
        <v>-104.980378</v>
      </c>
      <c r="C95" s="17" t="s">
        <v>305</v>
      </c>
    </row>
    <row r="96" spans="1:3">
      <c r="A96" s="17">
        <v>39.739877999999997</v>
      </c>
      <c r="B96" s="17">
        <v>-105.130955</v>
      </c>
      <c r="C96" s="17" t="s">
        <v>332</v>
      </c>
    </row>
    <row r="97" spans="1:3">
      <c r="A97" s="17">
        <v>39.740278000000004</v>
      </c>
      <c r="B97" s="17">
        <v>-104.959621</v>
      </c>
      <c r="C97" s="17" t="s">
        <v>655</v>
      </c>
    </row>
    <row r="98" spans="1:3">
      <c r="A98" s="17">
        <v>39.747244999999999</v>
      </c>
      <c r="B98" s="17">
        <v>-104.99946</v>
      </c>
      <c r="C98" s="17" t="s">
        <v>656</v>
      </c>
    </row>
    <row r="99" spans="1:3">
      <c r="A99" s="17">
        <v>39.753545000000003</v>
      </c>
      <c r="B99" s="17">
        <v>-104.993899</v>
      </c>
      <c r="C99" s="17" t="s">
        <v>326</v>
      </c>
    </row>
    <row r="100" spans="1:3">
      <c r="A100" s="17">
        <v>39.689847</v>
      </c>
      <c r="B100" s="17">
        <v>-104.98064100000001</v>
      </c>
      <c r="C100" s="17" t="s">
        <v>653</v>
      </c>
    </row>
    <row r="101" spans="1:3">
      <c r="A101" s="17">
        <v>39.747022999999999</v>
      </c>
      <c r="B101" s="17">
        <v>-105.14188</v>
      </c>
      <c r="C101" s="17" t="s">
        <v>332</v>
      </c>
    </row>
    <row r="102" spans="1:3">
      <c r="A102" s="17">
        <v>39.740172000000001</v>
      </c>
      <c r="B102" s="17">
        <v>-104.97815</v>
      </c>
      <c r="C102" s="17" t="s">
        <v>305</v>
      </c>
    </row>
    <row r="103" spans="1:3">
      <c r="A103" s="17">
        <v>39.731243999999997</v>
      </c>
      <c r="B103" s="17">
        <v>-104.986622</v>
      </c>
      <c r="C103" s="17" t="s">
        <v>654</v>
      </c>
    </row>
    <row r="104" spans="1:3">
      <c r="A104" s="17">
        <v>39.748874000000001</v>
      </c>
      <c r="B104" s="17">
        <v>-104.995526</v>
      </c>
      <c r="C104" s="17" t="s">
        <v>310</v>
      </c>
    </row>
    <row r="105" spans="1:3">
      <c r="A105" s="17">
        <v>39.763078</v>
      </c>
      <c r="B105" s="17">
        <v>-105.00387000000001</v>
      </c>
      <c r="C105" s="17" t="s">
        <v>858</v>
      </c>
    </row>
    <row r="106" spans="1:3">
      <c r="A106" s="17">
        <v>39.719614</v>
      </c>
      <c r="B106" s="17">
        <v>-104.957384</v>
      </c>
      <c r="C106" s="17" t="s">
        <v>652</v>
      </c>
    </row>
    <row r="107" spans="1:3">
      <c r="A107" s="17">
        <v>39.752319</v>
      </c>
      <c r="B107" s="17">
        <v>-105.00092600000001</v>
      </c>
      <c r="C107" s="17" t="s">
        <v>310</v>
      </c>
    </row>
    <row r="108" spans="1:3">
      <c r="A108" s="17">
        <v>39.740265999999998</v>
      </c>
      <c r="B108" s="17">
        <v>-104.960009</v>
      </c>
      <c r="C108" s="17" t="s">
        <v>655</v>
      </c>
    </row>
    <row r="109" spans="1:3">
      <c r="A109" s="17">
        <v>39.753529</v>
      </c>
      <c r="B109" s="17">
        <v>-105.001594</v>
      </c>
      <c r="C109" s="17" t="s">
        <v>310</v>
      </c>
    </row>
    <row r="110" spans="1:3">
      <c r="A110" s="17">
        <v>39.752625999999999</v>
      </c>
      <c r="B110" s="17">
        <v>-104.996064</v>
      </c>
      <c r="C110" s="17" t="s">
        <v>310</v>
      </c>
    </row>
    <row r="111" spans="1:3">
      <c r="A111" s="17">
        <v>39.696769000000003</v>
      </c>
      <c r="B111" s="17">
        <v>-104.961474</v>
      </c>
      <c r="C111" s="17" t="s">
        <v>653</v>
      </c>
    </row>
    <row r="112" spans="1:3">
      <c r="A112" s="17">
        <v>39.758243</v>
      </c>
      <c r="B112" s="17">
        <v>-105.05743099999999</v>
      </c>
      <c r="C112" s="17" t="s">
        <v>858</v>
      </c>
    </row>
    <row r="113" spans="1:3">
      <c r="A113" s="17">
        <v>39.562100000000001</v>
      </c>
      <c r="B113" s="17">
        <v>-104.878952</v>
      </c>
      <c r="C113" s="8" t="s">
        <v>865</v>
      </c>
    </row>
    <row r="114" spans="1:3">
      <c r="A114" s="17">
        <v>39.737001999999997</v>
      </c>
      <c r="B114" s="17">
        <v>-104.96260100000001</v>
      </c>
      <c r="C114" s="17" t="s">
        <v>655</v>
      </c>
    </row>
    <row r="115" spans="1:3">
      <c r="A115" s="17">
        <v>39.742311000000001</v>
      </c>
      <c r="B115" s="17">
        <v>-104.989908</v>
      </c>
      <c r="C115" s="17" t="s">
        <v>309</v>
      </c>
    </row>
    <row r="116" spans="1:3">
      <c r="A116" s="17">
        <v>39.753321999999997</v>
      </c>
      <c r="B116" s="17">
        <v>-104.991506</v>
      </c>
      <c r="C116" s="17" t="s">
        <v>326</v>
      </c>
    </row>
    <row r="117" spans="1:3">
      <c r="A117" s="17">
        <v>39.741810999999998</v>
      </c>
      <c r="B117" s="17">
        <v>-104.989223</v>
      </c>
      <c r="C117" s="17" t="s">
        <v>309</v>
      </c>
    </row>
    <row r="118" spans="1:3">
      <c r="A118" s="17">
        <v>39.743558</v>
      </c>
      <c r="B118" s="17">
        <v>-104.980734</v>
      </c>
      <c r="C118" s="17" t="s">
        <v>305</v>
      </c>
    </row>
    <row r="119" spans="1:3">
      <c r="A119" s="17">
        <v>39.744467</v>
      </c>
      <c r="B119" s="17">
        <v>-104.98997300000001</v>
      </c>
      <c r="C119" s="17" t="s">
        <v>309</v>
      </c>
    </row>
    <row r="120" spans="1:3">
      <c r="A120" s="17">
        <v>39.715843999999997</v>
      </c>
      <c r="B120" s="17">
        <v>-104.98721500000001</v>
      </c>
      <c r="C120" s="17" t="s">
        <v>275</v>
      </c>
    </row>
    <row r="121" spans="1:3">
      <c r="A121" s="17">
        <v>39.774205000000002</v>
      </c>
      <c r="B121" s="17">
        <v>-105.044303</v>
      </c>
      <c r="C121" s="17" t="s">
        <v>858</v>
      </c>
    </row>
    <row r="122" spans="1:3">
      <c r="A122" s="17">
        <v>39.749842000000001</v>
      </c>
      <c r="B122" s="17">
        <v>-104.999619</v>
      </c>
      <c r="C122" s="17" t="s">
        <v>310</v>
      </c>
    </row>
    <row r="123" spans="1:3">
      <c r="A123" s="17">
        <v>39.708105000000003</v>
      </c>
      <c r="B123" s="17">
        <v>-104.98794599999999</v>
      </c>
      <c r="C123" s="8" t="s">
        <v>275</v>
      </c>
    </row>
    <row r="124" spans="1:3">
      <c r="A124" s="17">
        <v>39.567087000000001</v>
      </c>
      <c r="B124" s="17">
        <v>-104.940437</v>
      </c>
      <c r="C124" s="17" t="s">
        <v>857</v>
      </c>
    </row>
    <row r="125" spans="1:3">
      <c r="A125" s="17">
        <v>39.747915999999996</v>
      </c>
      <c r="B125" s="17">
        <v>-105.00027</v>
      </c>
      <c r="C125" s="17" t="s">
        <v>310</v>
      </c>
    </row>
    <row r="126" spans="1:3">
      <c r="A126" s="17">
        <v>39.753048</v>
      </c>
      <c r="B126" s="17">
        <v>-104.877388</v>
      </c>
      <c r="C126" s="17" t="s">
        <v>859</v>
      </c>
    </row>
    <row r="127" spans="1:3">
      <c r="A127" s="17">
        <v>39.887169999999998</v>
      </c>
      <c r="B127" s="17">
        <v>-105.066547</v>
      </c>
      <c r="C127" s="17" t="s">
        <v>385</v>
      </c>
    </row>
    <row r="128" spans="1:3">
      <c r="A128" s="17">
        <v>39.753048</v>
      </c>
      <c r="B128" s="17">
        <v>-104.877388</v>
      </c>
      <c r="C128" s="17" t="s">
        <v>859</v>
      </c>
    </row>
    <row r="129" spans="1:3">
      <c r="A129" s="17">
        <v>39.768611</v>
      </c>
      <c r="B129" s="17">
        <v>-104.979758</v>
      </c>
      <c r="C129" s="17" t="s">
        <v>276</v>
      </c>
    </row>
    <row r="130" spans="1:3">
      <c r="A130" s="17">
        <v>39.745508999999998</v>
      </c>
      <c r="B130" s="17">
        <v>-104.997207</v>
      </c>
      <c r="C130" s="8" t="s">
        <v>309</v>
      </c>
    </row>
    <row r="131" spans="1:3">
      <c r="A131" s="17">
        <v>39.747855000000001</v>
      </c>
      <c r="B131" s="17">
        <v>-104.99886600000001</v>
      </c>
      <c r="C131" s="17" t="s">
        <v>656</v>
      </c>
    </row>
    <row r="132" spans="1:3">
      <c r="A132" s="17">
        <v>39.755369000000002</v>
      </c>
      <c r="B132" s="17">
        <v>-104.996892</v>
      </c>
      <c r="C132" s="17" t="s">
        <v>310</v>
      </c>
    </row>
    <row r="133" spans="1:3">
      <c r="A133" s="17">
        <v>39.764783000000001</v>
      </c>
      <c r="B133" s="17">
        <v>-104.976809</v>
      </c>
      <c r="C133" s="17" t="s">
        <v>276</v>
      </c>
    </row>
    <row r="134" spans="1:3">
      <c r="A134" s="17">
        <v>39.751938000000003</v>
      </c>
      <c r="B134" s="17">
        <v>-105.013965</v>
      </c>
      <c r="C134" s="17" t="s">
        <v>858</v>
      </c>
    </row>
    <row r="135" spans="1:3">
      <c r="A135" s="17">
        <v>39.716735</v>
      </c>
      <c r="B135" s="17">
        <v>-104.987033</v>
      </c>
      <c r="C135" s="17" t="s">
        <v>275</v>
      </c>
    </row>
    <row r="136" spans="1:3">
      <c r="A136" s="17">
        <v>39.748604</v>
      </c>
      <c r="B136" s="17">
        <v>-104.99938</v>
      </c>
      <c r="C136" s="17" t="s">
        <v>310</v>
      </c>
    </row>
    <row r="137" spans="1:3">
      <c r="A137" s="17">
        <v>39.746630000000003</v>
      </c>
      <c r="B137" s="17">
        <v>-104.998079</v>
      </c>
      <c r="C137" s="17" t="s">
        <v>309</v>
      </c>
    </row>
    <row r="138" spans="1:3">
      <c r="A138" s="17">
        <v>39.746867999999999</v>
      </c>
      <c r="B138" s="17">
        <v>-104.991186</v>
      </c>
      <c r="C138" s="17" t="s">
        <v>309</v>
      </c>
    </row>
    <row r="139" spans="1:3">
      <c r="A139" s="17">
        <v>39.769083000000002</v>
      </c>
      <c r="B139" s="17">
        <v>-105.01092800000001</v>
      </c>
      <c r="C139" s="17" t="s">
        <v>858</v>
      </c>
    </row>
    <row r="140" spans="1:3">
      <c r="A140" s="17">
        <v>39.548974000000001</v>
      </c>
      <c r="B140" s="17">
        <v>-105.03431999999999</v>
      </c>
      <c r="C140" s="17" t="s">
        <v>857</v>
      </c>
    </row>
    <row r="141" spans="1:3">
      <c r="A141" s="17">
        <v>39.747703999999999</v>
      </c>
      <c r="B141" s="17">
        <v>-104.989786</v>
      </c>
      <c r="C141" s="17" t="s">
        <v>309</v>
      </c>
    </row>
    <row r="142" spans="1:3">
      <c r="A142" s="17">
        <v>39.753656999999997</v>
      </c>
      <c r="B142" s="17">
        <v>-104.99915799999999</v>
      </c>
      <c r="C142" s="17" t="s">
        <v>310</v>
      </c>
    </row>
    <row r="143" spans="1:3">
      <c r="A143" s="17">
        <v>39.771388000000002</v>
      </c>
      <c r="B143" s="17">
        <v>-105.04373200000001</v>
      </c>
      <c r="C143" s="17" t="s">
        <v>858</v>
      </c>
    </row>
    <row r="144" spans="1:3">
      <c r="A144" s="17">
        <v>39.744905000000003</v>
      </c>
      <c r="B144" s="17">
        <v>-104.987854</v>
      </c>
      <c r="C144" s="17" t="s">
        <v>309</v>
      </c>
    </row>
    <row r="145" spans="1:3">
      <c r="A145" s="17">
        <v>39.743535999999999</v>
      </c>
      <c r="B145" s="17">
        <v>-104.99136900000001</v>
      </c>
      <c r="C145" s="17" t="s">
        <v>309</v>
      </c>
    </row>
    <row r="146" spans="1:3">
      <c r="A146" s="17">
        <v>39.759523999999999</v>
      </c>
      <c r="B146" s="17">
        <v>-105.011383</v>
      </c>
      <c r="C146" s="17" t="s">
        <v>858</v>
      </c>
    </row>
    <row r="147" spans="1:3">
      <c r="A147" s="17">
        <v>39.779904999999999</v>
      </c>
      <c r="B147" s="17">
        <v>-105.043755</v>
      </c>
      <c r="C147" s="17" t="s">
        <v>858</v>
      </c>
    </row>
    <row r="148" spans="1:3">
      <c r="A148" s="17">
        <v>39.624664000000003</v>
      </c>
      <c r="B148" s="17">
        <v>-104.907248</v>
      </c>
      <c r="C148" s="17" t="s">
        <v>346</v>
      </c>
    </row>
    <row r="149" spans="1:3">
      <c r="A149" s="17">
        <v>39.739994000000003</v>
      </c>
      <c r="B149" s="17">
        <v>-104.94472500000001</v>
      </c>
      <c r="C149" s="17" t="s">
        <v>655</v>
      </c>
    </row>
    <row r="150" spans="1:3">
      <c r="A150" s="17">
        <v>39.721240000000002</v>
      </c>
      <c r="B150" s="17">
        <v>-104.954297</v>
      </c>
      <c r="C150" s="17" t="s">
        <v>652</v>
      </c>
    </row>
    <row r="151" spans="1:3">
      <c r="A151" s="17">
        <v>39.752943999999999</v>
      </c>
      <c r="B151" s="17">
        <v>-104.999077</v>
      </c>
      <c r="C151" s="17" t="s">
        <v>310</v>
      </c>
    </row>
    <row r="152" spans="1:3">
      <c r="A152" s="17">
        <v>39.744129999999998</v>
      </c>
      <c r="B152" s="17">
        <v>-104.99036700000001</v>
      </c>
      <c r="C152" s="17" t="s">
        <v>309</v>
      </c>
    </row>
    <row r="153" spans="1:3">
      <c r="A153" s="17">
        <v>39.748451000000003</v>
      </c>
      <c r="B153" s="17">
        <v>-104.996092</v>
      </c>
      <c r="C153" s="17" t="s">
        <v>310</v>
      </c>
    </row>
    <row r="154" spans="1:3">
      <c r="A154" s="17">
        <v>39.765416000000002</v>
      </c>
      <c r="B154" s="17">
        <v>-104.98557</v>
      </c>
      <c r="C154" s="17" t="s">
        <v>276</v>
      </c>
    </row>
    <row r="155" spans="1:3">
      <c r="A155" s="17">
        <v>39.748308999999999</v>
      </c>
      <c r="B155" s="17">
        <v>-104.999083</v>
      </c>
      <c r="C155" s="17" t="s">
        <v>656</v>
      </c>
    </row>
    <row r="156" spans="1:3">
      <c r="A156" s="17">
        <v>39.714562999999998</v>
      </c>
      <c r="B156" s="17">
        <v>-104.975987</v>
      </c>
      <c r="C156" s="17" t="s">
        <v>653</v>
      </c>
    </row>
    <row r="157" spans="1:3">
      <c r="A157" s="17">
        <v>39.650627</v>
      </c>
      <c r="B157" s="17">
        <v>-105.08063</v>
      </c>
      <c r="C157" s="17" t="s">
        <v>332</v>
      </c>
    </row>
    <row r="158" spans="1:3">
      <c r="A158" s="17">
        <v>39.571725999999998</v>
      </c>
      <c r="B158" s="17">
        <v>-104.989041</v>
      </c>
      <c r="C158" s="17" t="s">
        <v>857</v>
      </c>
    </row>
    <row r="159" spans="1:3">
      <c r="A159" s="17">
        <v>39.717309999999998</v>
      </c>
      <c r="B159" s="17">
        <v>-105.133662</v>
      </c>
      <c r="C159" s="17" t="s">
        <v>332</v>
      </c>
    </row>
    <row r="160" spans="1:3">
      <c r="A160" s="17">
        <v>39.752623</v>
      </c>
      <c r="B160" s="17">
        <v>-104.991974</v>
      </c>
      <c r="C160" s="17" t="s">
        <v>326</v>
      </c>
    </row>
    <row r="161" spans="1:3">
      <c r="A161" s="17">
        <v>39.739866999999997</v>
      </c>
      <c r="B161" s="17">
        <v>-104.980897</v>
      </c>
      <c r="C161" s="17" t="s">
        <v>305</v>
      </c>
    </row>
    <row r="162" spans="1:3">
      <c r="A162" s="17">
        <v>39.696883</v>
      </c>
      <c r="B162" s="17">
        <v>-104.96195299999999</v>
      </c>
      <c r="C162" s="17" t="s">
        <v>653</v>
      </c>
    </row>
    <row r="163" spans="1:3">
      <c r="A163" s="17">
        <v>39.747565999999999</v>
      </c>
      <c r="B163" s="17">
        <v>-104.999121</v>
      </c>
      <c r="C163" s="17" t="s">
        <v>656</v>
      </c>
    </row>
    <row r="164" spans="1:3">
      <c r="A164" s="17">
        <v>39.625109999999999</v>
      </c>
      <c r="B164" s="17">
        <v>-104.900154</v>
      </c>
      <c r="C164" s="17" t="s">
        <v>346</v>
      </c>
    </row>
    <row r="165" spans="1:3">
      <c r="A165" s="17">
        <v>39.713577999999998</v>
      </c>
      <c r="B165" s="17">
        <v>-104.987872</v>
      </c>
      <c r="C165" s="17" t="s">
        <v>861</v>
      </c>
    </row>
    <row r="166" spans="1:3">
      <c r="A166" s="17">
        <v>39.718888</v>
      </c>
      <c r="B166" s="17">
        <v>-104.95562099999999</v>
      </c>
      <c r="C166" s="17" t="s">
        <v>652</v>
      </c>
    </row>
    <row r="167" spans="1:3">
      <c r="A167" s="17">
        <v>39.748978999999999</v>
      </c>
      <c r="B167" s="17">
        <v>-105.000686</v>
      </c>
      <c r="C167" s="17" t="s">
        <v>310</v>
      </c>
    </row>
    <row r="168" spans="1:3">
      <c r="A168" s="17">
        <v>39.753664000000001</v>
      </c>
      <c r="B168" s="17">
        <v>-104.994817</v>
      </c>
      <c r="C168" s="17" t="s">
        <v>310</v>
      </c>
    </row>
    <row r="169" spans="1:3">
      <c r="A169" s="17">
        <v>39.749408000000003</v>
      </c>
      <c r="B169" s="17">
        <v>-104.998468</v>
      </c>
      <c r="C169" s="17" t="s">
        <v>310</v>
      </c>
    </row>
    <row r="170" spans="1:3">
      <c r="A170" s="17">
        <v>39.734262000000001</v>
      </c>
      <c r="B170" s="17">
        <v>-104.986439</v>
      </c>
      <c r="C170" s="17" t="s">
        <v>654</v>
      </c>
    </row>
    <row r="171" spans="1:3">
      <c r="A171" s="17">
        <v>39.744083000000003</v>
      </c>
      <c r="B171" s="17">
        <v>-104.99507199999999</v>
      </c>
      <c r="C171" s="17" t="s">
        <v>309</v>
      </c>
    </row>
    <row r="172" spans="1:3">
      <c r="A172" s="17">
        <v>39.748137999999997</v>
      </c>
      <c r="B172" s="17">
        <v>-104.999334</v>
      </c>
      <c r="C172" s="17" t="s">
        <v>656</v>
      </c>
    </row>
    <row r="173" spans="1:3">
      <c r="A173" s="17">
        <v>39.752966000000001</v>
      </c>
      <c r="B173" s="17">
        <v>-105.00025599999999</v>
      </c>
      <c r="C173" s="17" t="s">
        <v>310</v>
      </c>
    </row>
    <row r="174" spans="1:3">
      <c r="A174" s="17">
        <v>39.753988</v>
      </c>
      <c r="B174" s="17">
        <v>-104.995271</v>
      </c>
      <c r="C174" s="17" t="s">
        <v>310</v>
      </c>
    </row>
    <row r="175" spans="1:3">
      <c r="A175" s="17">
        <v>39.633947999999997</v>
      </c>
      <c r="B175" s="17">
        <v>-105.10894500000001</v>
      </c>
      <c r="C175" s="17" t="s">
        <v>332</v>
      </c>
    </row>
    <row r="176" spans="1:3">
      <c r="A176" s="17">
        <v>39.752338000000002</v>
      </c>
      <c r="B176" s="17">
        <v>-104.996139</v>
      </c>
      <c r="C176" s="17" t="s">
        <v>310</v>
      </c>
    </row>
    <row r="177" spans="1:3">
      <c r="A177" s="17">
        <v>39.743079000000002</v>
      </c>
      <c r="B177" s="17">
        <v>-104.96820700000001</v>
      </c>
      <c r="C177" s="17" t="s">
        <v>655</v>
      </c>
    </row>
    <row r="178" spans="1:3">
      <c r="A178" s="17">
        <v>39.761834</v>
      </c>
      <c r="B178" s="17">
        <v>-105.032044</v>
      </c>
      <c r="C178" s="17" t="s">
        <v>858</v>
      </c>
    </row>
    <row r="179" spans="1:3">
      <c r="A179" s="17">
        <v>39.752079999999999</v>
      </c>
      <c r="B179" s="17">
        <v>-104.999194</v>
      </c>
      <c r="C179" s="17" t="s">
        <v>310</v>
      </c>
    </row>
    <row r="180" spans="1:3">
      <c r="A180" s="17">
        <v>39.754089</v>
      </c>
      <c r="B180" s="17">
        <v>-104.993309</v>
      </c>
      <c r="C180" s="17" t="s">
        <v>326</v>
      </c>
    </row>
    <row r="181" spans="1:3">
      <c r="A181" s="17">
        <v>39.692846000000003</v>
      </c>
      <c r="B181" s="17">
        <v>-104.980251</v>
      </c>
      <c r="C181" s="17" t="s">
        <v>653</v>
      </c>
    </row>
    <row r="182" spans="1:3">
      <c r="A182" s="17">
        <v>39.764623</v>
      </c>
      <c r="B182" s="17">
        <v>-104.979821</v>
      </c>
      <c r="C182" s="17" t="s">
        <v>276</v>
      </c>
    </row>
    <row r="183" spans="1:3">
      <c r="A183" s="17">
        <v>39.743389999999998</v>
      </c>
      <c r="B183" s="17">
        <v>-104.981644</v>
      </c>
      <c r="C183" s="17" t="s">
        <v>654</v>
      </c>
    </row>
    <row r="184" spans="1:3">
      <c r="A184" s="17">
        <v>39.712662999999999</v>
      </c>
      <c r="B184" s="17">
        <v>-104.987284</v>
      </c>
      <c r="C184" s="17" t="s">
        <v>275</v>
      </c>
    </row>
    <row r="185" spans="1:3">
      <c r="A185" s="17">
        <v>39.689124</v>
      </c>
      <c r="B185" s="17">
        <v>-104.971554</v>
      </c>
      <c r="C185" s="17" t="s">
        <v>653</v>
      </c>
    </row>
    <row r="186" spans="1:3">
      <c r="A186" s="17">
        <v>39.689574999999998</v>
      </c>
      <c r="B186" s="17">
        <v>-104.980825</v>
      </c>
      <c r="C186" s="17" t="s">
        <v>653</v>
      </c>
    </row>
    <row r="187" spans="1:3">
      <c r="A187" s="17">
        <v>39.759624000000002</v>
      </c>
      <c r="B187" s="17">
        <v>-104.98459699999999</v>
      </c>
      <c r="C187" s="17" t="s">
        <v>863</v>
      </c>
    </row>
    <row r="188" spans="1:3">
      <c r="A188" s="17">
        <v>39.747588</v>
      </c>
      <c r="B188" s="17">
        <v>-104.99982799999999</v>
      </c>
      <c r="C188" s="17" t="s">
        <v>310</v>
      </c>
    </row>
    <row r="189" spans="1:3">
      <c r="A189" s="17">
        <v>39.759112999999999</v>
      </c>
      <c r="B189" s="17">
        <v>-105.0115</v>
      </c>
      <c r="C189" s="17" t="s">
        <v>858</v>
      </c>
    </row>
    <row r="190" spans="1:3">
      <c r="A190" s="17">
        <v>39.762264999999999</v>
      </c>
      <c r="B190" s="17">
        <v>-105.00613</v>
      </c>
      <c r="C190" s="17" t="s">
        <v>858</v>
      </c>
    </row>
    <row r="191" spans="1:3">
      <c r="A191" s="17">
        <v>39.758626</v>
      </c>
      <c r="B191" s="17">
        <v>-105.00921700000001</v>
      </c>
      <c r="C191" s="17" t="s">
        <v>858</v>
      </c>
    </row>
    <row r="192" spans="1:3">
      <c r="A192" s="17">
        <v>39.764195999999998</v>
      </c>
      <c r="B192" s="17">
        <v>-104.97842900000001</v>
      </c>
      <c r="C192" s="17" t="s">
        <v>276</v>
      </c>
    </row>
    <row r="193" spans="1:3">
      <c r="A193" s="17">
        <v>39.74342</v>
      </c>
      <c r="B193" s="17">
        <v>-104.96300599999999</v>
      </c>
      <c r="C193" s="17" t="s">
        <v>655</v>
      </c>
    </row>
    <row r="194" spans="1:3">
      <c r="A194" s="17">
        <v>39.747605</v>
      </c>
      <c r="B194" s="17">
        <v>-104.999161</v>
      </c>
      <c r="C194" s="17" t="s">
        <v>656</v>
      </c>
    </row>
    <row r="195" spans="1:3">
      <c r="A195" s="17">
        <v>39.717194999999997</v>
      </c>
      <c r="B195" s="17">
        <v>-104.98712399999999</v>
      </c>
      <c r="C195" s="17" t="s">
        <v>275</v>
      </c>
    </row>
    <row r="196" spans="1:3">
      <c r="A196" s="17">
        <v>39.758265999999999</v>
      </c>
      <c r="B196" s="17">
        <v>-105.007323</v>
      </c>
      <c r="C196" s="17" t="s">
        <v>858</v>
      </c>
    </row>
    <row r="197" spans="1:3">
      <c r="A197" s="17">
        <v>39.761527999999998</v>
      </c>
      <c r="B197" s="17">
        <v>-105.01049500000001</v>
      </c>
      <c r="C197" s="17" t="s">
        <v>858</v>
      </c>
    </row>
    <row r="198" spans="1:3">
      <c r="A198" s="17">
        <v>39.76153</v>
      </c>
      <c r="B198" s="17">
        <v>-104.98388300000001</v>
      </c>
      <c r="C198" s="17" t="s">
        <v>276</v>
      </c>
    </row>
    <row r="199" spans="1:3">
      <c r="A199" s="17">
        <v>39.764136000000001</v>
      </c>
      <c r="B199" s="17">
        <v>-104.97753899999999</v>
      </c>
      <c r="C199" s="17" t="s">
        <v>276</v>
      </c>
    </row>
    <row r="200" spans="1:3">
      <c r="A200" s="17">
        <v>39.687908999999998</v>
      </c>
      <c r="B200" s="17">
        <v>-104.86783200000001</v>
      </c>
      <c r="C200" s="17" t="s">
        <v>862</v>
      </c>
    </row>
    <row r="201" spans="1:3">
      <c r="A201" s="17">
        <v>39.696708999999998</v>
      </c>
      <c r="B201" s="17">
        <v>-104.96127300000001</v>
      </c>
      <c r="C201" s="17" t="s">
        <v>653</v>
      </c>
    </row>
    <row r="202" spans="1:3">
      <c r="A202" s="17">
        <v>39.770651000000001</v>
      </c>
      <c r="B202" s="17">
        <v>-104.99518</v>
      </c>
      <c r="C202" s="17" t="s">
        <v>276</v>
      </c>
    </row>
    <row r="203" spans="1:3">
      <c r="A203" s="17">
        <v>39.743442999999999</v>
      </c>
      <c r="B203" s="17">
        <v>-104.97815</v>
      </c>
      <c r="C203" s="17" t="s">
        <v>654</v>
      </c>
    </row>
    <row r="204" spans="1:3">
      <c r="A204" s="17">
        <v>39.756242</v>
      </c>
      <c r="B204" s="17">
        <v>-104.975893</v>
      </c>
      <c r="C204" s="17" t="s">
        <v>863</v>
      </c>
    </row>
    <row r="205" spans="1:3">
      <c r="A205" s="17">
        <v>39.769196999999998</v>
      </c>
      <c r="B205" s="17">
        <v>-105.044828</v>
      </c>
      <c r="C205" s="17" t="s">
        <v>858</v>
      </c>
    </row>
    <row r="206" spans="1:3">
      <c r="A206" s="17">
        <v>39.726602999999997</v>
      </c>
      <c r="B206" s="17">
        <v>-104.984477</v>
      </c>
      <c r="C206" s="17" t="s">
        <v>654</v>
      </c>
    </row>
    <row r="207" spans="1:3">
      <c r="A207" s="17">
        <v>39.751067999999997</v>
      </c>
      <c r="B207" s="17">
        <v>-105.020359</v>
      </c>
      <c r="C207" s="17" t="s">
        <v>858</v>
      </c>
    </row>
    <row r="208" spans="1:3">
      <c r="A208" s="17">
        <v>39.720252000000002</v>
      </c>
      <c r="B208" s="17">
        <v>-104.957275</v>
      </c>
      <c r="C208" s="17" t="s">
        <v>652</v>
      </c>
    </row>
    <row r="209" spans="1:3">
      <c r="A209" s="17">
        <v>39.758603999999998</v>
      </c>
      <c r="B209" s="17">
        <v>-104.99744</v>
      </c>
      <c r="C209" s="17" t="s">
        <v>326</v>
      </c>
    </row>
    <row r="210" spans="1:3">
      <c r="A210" s="17">
        <v>39.761971000000003</v>
      </c>
      <c r="B210" s="17">
        <v>-104.981578</v>
      </c>
      <c r="C210" s="17" t="s">
        <v>276</v>
      </c>
    </row>
    <row r="211" spans="1:3">
      <c r="A211" s="17">
        <v>39.75461</v>
      </c>
      <c r="B211" s="17">
        <v>-104.99092400000001</v>
      </c>
      <c r="C211" s="17" t="s">
        <v>326</v>
      </c>
    </row>
    <row r="212" spans="1:3">
      <c r="A212" s="17">
        <v>39.751987</v>
      </c>
      <c r="B212" s="17">
        <v>-104.98714699999999</v>
      </c>
      <c r="C212" s="17" t="s">
        <v>309</v>
      </c>
    </row>
    <row r="213" spans="1:3">
      <c r="A213" s="17">
        <v>39.759079999999997</v>
      </c>
      <c r="B213" s="17">
        <v>-104.985001</v>
      </c>
      <c r="C213" s="17" t="s">
        <v>863</v>
      </c>
    </row>
    <row r="214" spans="1:3">
      <c r="A214" s="17">
        <v>39.756174000000001</v>
      </c>
      <c r="B214" s="17">
        <v>-105.009308</v>
      </c>
      <c r="C214" s="17" t="s">
        <v>858</v>
      </c>
    </row>
    <row r="215" spans="1:3">
      <c r="A215" s="17">
        <v>39.761485999999998</v>
      </c>
      <c r="B215" s="17">
        <v>-104.981076</v>
      </c>
      <c r="C215" s="17" t="s">
        <v>276</v>
      </c>
    </row>
    <row r="216" spans="1:3">
      <c r="A216" s="17">
        <v>39.760278</v>
      </c>
      <c r="B216" s="17">
        <v>-105.003967</v>
      </c>
      <c r="C216" s="17" t="s">
        <v>858</v>
      </c>
    </row>
    <row r="217" spans="1:3">
      <c r="A217" s="17">
        <v>39.747579000000002</v>
      </c>
      <c r="B217" s="17">
        <v>-104.994722</v>
      </c>
      <c r="C217" s="17" t="s">
        <v>309</v>
      </c>
    </row>
    <row r="218" spans="1:3">
      <c r="A218" s="17">
        <v>39.699542999999998</v>
      </c>
      <c r="B218" s="17">
        <v>-105.0012</v>
      </c>
      <c r="C218" s="17" t="s">
        <v>653</v>
      </c>
    </row>
    <row r="219" spans="1:3">
      <c r="A219" s="17">
        <v>39.719448</v>
      </c>
      <c r="B219" s="17">
        <v>-104.897385</v>
      </c>
      <c r="C219" s="17" t="s">
        <v>864</v>
      </c>
    </row>
    <row r="220" spans="1:3">
      <c r="A220" s="17">
        <v>39.770215</v>
      </c>
      <c r="B220" s="17">
        <v>-105.002073</v>
      </c>
      <c r="C220" s="17" t="s">
        <v>858</v>
      </c>
    </row>
    <row r="221" spans="1:3">
      <c r="A221" s="17">
        <v>39.611553999999998</v>
      </c>
      <c r="B221" s="17">
        <v>-104.80994099999999</v>
      </c>
      <c r="C221" s="17" t="s">
        <v>862</v>
      </c>
    </row>
    <row r="222" spans="1:3">
      <c r="A222" s="17">
        <v>39.674106000000002</v>
      </c>
      <c r="B222" s="17">
        <v>-104.793802</v>
      </c>
      <c r="C222" s="17" t="s">
        <v>862</v>
      </c>
    </row>
    <row r="223" spans="1:3">
      <c r="A223" s="17">
        <v>39.601990000000001</v>
      </c>
      <c r="B223" s="17">
        <v>-104.707764</v>
      </c>
      <c r="C223" s="17" t="s">
        <v>862</v>
      </c>
    </row>
    <row r="224" spans="1:3">
      <c r="A224" s="17">
        <v>39.668801999999999</v>
      </c>
      <c r="B224" s="17">
        <v>-104.864138</v>
      </c>
      <c r="C224" s="17" t="s">
        <v>862</v>
      </c>
    </row>
    <row r="225" spans="1:3">
      <c r="A225" s="17">
        <v>39.675908</v>
      </c>
      <c r="B225" s="17">
        <v>-104.84568</v>
      </c>
      <c r="C225" s="17" t="s">
        <v>862</v>
      </c>
    </row>
    <row r="226" spans="1:3">
      <c r="A226" s="17">
        <v>39.681429999999999</v>
      </c>
      <c r="B226" s="17">
        <v>-104.864948</v>
      </c>
      <c r="C226" s="17" t="s">
        <v>862</v>
      </c>
    </row>
    <row r="227" spans="1:3">
      <c r="A227" s="17">
        <v>39.675198999999999</v>
      </c>
      <c r="B227" s="17">
        <v>-104.845961</v>
      </c>
      <c r="C227" s="17" t="s">
        <v>862</v>
      </c>
    </row>
    <row r="228" spans="1:3">
      <c r="A228" s="17">
        <v>39.586047999999998</v>
      </c>
      <c r="B228" s="17">
        <v>-104.68707000000001</v>
      </c>
      <c r="C228" s="17" t="s">
        <v>862</v>
      </c>
    </row>
    <row r="229" spans="1:3">
      <c r="A229" s="17">
        <v>39.605943000000003</v>
      </c>
      <c r="B229" s="17">
        <v>-104.708513</v>
      </c>
      <c r="C229" s="17" t="s">
        <v>862</v>
      </c>
    </row>
    <row r="230" spans="1:3">
      <c r="A230" s="17">
        <v>39.595573999999999</v>
      </c>
      <c r="B230" s="17">
        <v>-104.89504100000001</v>
      </c>
      <c r="C230" s="17" t="s">
        <v>862</v>
      </c>
    </row>
    <row r="231" spans="1:3">
      <c r="A231" s="17">
        <v>39.594088999999997</v>
      </c>
      <c r="B231" s="17">
        <v>-104.80638500000001</v>
      </c>
      <c r="C231" s="17" t="s">
        <v>862</v>
      </c>
    </row>
    <row r="232" spans="1:3">
      <c r="A232" s="17">
        <v>39.753048</v>
      </c>
      <c r="B232" s="17">
        <v>-104.877388</v>
      </c>
      <c r="C232" s="17" t="s">
        <v>862</v>
      </c>
    </row>
    <row r="233" spans="1:3">
      <c r="A233" s="17">
        <v>39.674323999999999</v>
      </c>
      <c r="B233" s="17">
        <v>-104.83219200000001</v>
      </c>
      <c r="C233" s="17" t="s">
        <v>862</v>
      </c>
    </row>
    <row r="234" spans="1:3">
      <c r="A234" s="17">
        <v>39.695515</v>
      </c>
      <c r="B234" s="17">
        <v>-104.86867599999999</v>
      </c>
      <c r="C234" s="17" t="s">
        <v>862</v>
      </c>
    </row>
    <row r="235" spans="1:3">
      <c r="A235" s="17">
        <v>39.765352</v>
      </c>
      <c r="B235" s="17">
        <v>-104.97877099999999</v>
      </c>
      <c r="C235" s="17" t="s">
        <v>276</v>
      </c>
    </row>
    <row r="236" spans="1:3">
      <c r="A236" s="17">
        <v>39.651457999999998</v>
      </c>
      <c r="B236" s="17">
        <v>-104.771021</v>
      </c>
      <c r="C236" s="17" t="s">
        <v>862</v>
      </c>
    </row>
    <row r="237" spans="1:3">
      <c r="A237" s="17">
        <v>39.719270999999999</v>
      </c>
      <c r="B237" s="17">
        <v>-104.89708</v>
      </c>
      <c r="C237" s="17" t="s">
        <v>864</v>
      </c>
    </row>
    <row r="238" spans="1:3">
      <c r="A238" s="17">
        <v>39.720298</v>
      </c>
      <c r="B238" s="17">
        <v>-104.8963</v>
      </c>
      <c r="C238" s="17" t="s">
        <v>864</v>
      </c>
    </row>
    <row r="239" spans="1:3">
      <c r="A239" s="17">
        <v>39.720934</v>
      </c>
      <c r="B239" s="17">
        <v>-104.900999</v>
      </c>
      <c r="C239" s="17" t="s">
        <v>864</v>
      </c>
    </row>
    <row r="240" spans="1:3">
      <c r="A240" s="17">
        <v>39.749504999999999</v>
      </c>
      <c r="B240" s="17">
        <v>-104.917292</v>
      </c>
      <c r="C240" s="17" t="s">
        <v>864</v>
      </c>
    </row>
    <row r="241" spans="1:3">
      <c r="A241" s="17">
        <v>39.681569000000003</v>
      </c>
      <c r="B241" s="17">
        <v>-104.921684</v>
      </c>
      <c r="C241" s="17" t="s">
        <v>864</v>
      </c>
    </row>
    <row r="242" spans="1:3">
      <c r="A242" s="17">
        <v>39.739950999999998</v>
      </c>
      <c r="B242" s="17">
        <v>-104.928431</v>
      </c>
      <c r="C242" s="17" t="s">
        <v>864</v>
      </c>
    </row>
    <row r="243" spans="1:3">
      <c r="A243" s="17">
        <v>39.740448999999998</v>
      </c>
      <c r="B243" s="17">
        <v>-104.88911</v>
      </c>
      <c r="C243" s="17" t="s">
        <v>864</v>
      </c>
    </row>
    <row r="244" spans="1:3">
      <c r="A244" s="17">
        <v>39.759636</v>
      </c>
      <c r="B244" s="17">
        <v>-104.868858</v>
      </c>
      <c r="C244" s="17" t="s">
        <v>859</v>
      </c>
    </row>
    <row r="245" spans="1:3">
      <c r="A245" s="17">
        <v>39.760672</v>
      </c>
      <c r="B245" s="17">
        <v>-104.892036</v>
      </c>
      <c r="C245" s="17" t="s">
        <v>859</v>
      </c>
    </row>
    <row r="246" spans="1:3">
      <c r="A246" s="17">
        <v>39.75929</v>
      </c>
      <c r="B246" s="17">
        <v>-104.868493</v>
      </c>
      <c r="C246" s="17" t="s">
        <v>859</v>
      </c>
    </row>
    <row r="247" spans="1:3">
      <c r="A247" s="17">
        <v>39.777763999999998</v>
      </c>
      <c r="B247" s="17">
        <v>-104.865118</v>
      </c>
      <c r="C247" s="17" t="s">
        <v>859</v>
      </c>
    </row>
    <row r="248" spans="1:3">
      <c r="A248" s="17">
        <v>39.75929</v>
      </c>
      <c r="B248" s="17">
        <v>-104.868493</v>
      </c>
      <c r="C248" s="17" t="s">
        <v>859</v>
      </c>
    </row>
    <row r="249" spans="1:3">
      <c r="A249" s="17">
        <v>39.772289000000001</v>
      </c>
      <c r="B249" s="17">
        <v>-105.04432300000001</v>
      </c>
      <c r="C249" s="17" t="s">
        <v>858</v>
      </c>
    </row>
    <row r="250" spans="1:3">
      <c r="A250" s="17">
        <v>39.772125000000003</v>
      </c>
      <c r="B250" s="17">
        <v>-105.04366400000001</v>
      </c>
      <c r="C250" s="17" t="s">
        <v>858</v>
      </c>
    </row>
    <row r="251" spans="1:3">
      <c r="A251" s="17">
        <v>39.769289000000001</v>
      </c>
      <c r="B251" s="17">
        <v>-105.03209699999999</v>
      </c>
      <c r="C251" s="17" t="s">
        <v>858</v>
      </c>
    </row>
    <row r="252" spans="1:3">
      <c r="A252" s="17">
        <v>39.771968000000001</v>
      </c>
      <c r="B252" s="17">
        <v>-105.044258</v>
      </c>
      <c r="C252" s="17" t="s">
        <v>858</v>
      </c>
    </row>
    <row r="253" spans="1:3">
      <c r="A253" s="17">
        <v>39.757652999999998</v>
      </c>
      <c r="B253" s="17">
        <v>-104.98612</v>
      </c>
      <c r="C253" s="17" t="s">
        <v>863</v>
      </c>
    </row>
    <row r="254" spans="1:3">
      <c r="A254" s="17">
        <v>39.761282000000001</v>
      </c>
      <c r="B254" s="17">
        <v>-104.98128199999999</v>
      </c>
      <c r="C254" s="17" t="s">
        <v>276</v>
      </c>
    </row>
    <row r="255" spans="1:3">
      <c r="A255" s="17">
        <v>39.753430000000002</v>
      </c>
      <c r="B255" s="17">
        <v>-104.991437</v>
      </c>
      <c r="C255" s="17" t="s">
        <v>863</v>
      </c>
    </row>
    <row r="256" spans="1:3">
      <c r="A256" s="17">
        <v>39.763458</v>
      </c>
      <c r="B256" s="17">
        <v>-104.978577</v>
      </c>
      <c r="C256" s="17" t="s">
        <v>276</v>
      </c>
    </row>
    <row r="257" spans="1:3">
      <c r="A257" s="17">
        <v>39.758861000000003</v>
      </c>
      <c r="B257" s="17">
        <v>-104.98540800000001</v>
      </c>
      <c r="C257" s="17" t="s">
        <v>863</v>
      </c>
    </row>
    <row r="258" spans="1:3">
      <c r="A258" s="17">
        <v>39.745914999999997</v>
      </c>
      <c r="B258" s="17">
        <v>-104.981373</v>
      </c>
      <c r="C258" s="17" t="s">
        <v>305</v>
      </c>
    </row>
    <row r="259" spans="1:3">
      <c r="A259" s="17">
        <v>39.737020000000001</v>
      </c>
      <c r="B259" s="17">
        <v>-104.979404</v>
      </c>
      <c r="C259" s="17" t="s">
        <v>654</v>
      </c>
    </row>
    <row r="260" spans="1:3">
      <c r="A260" s="17">
        <v>39.743422000000002</v>
      </c>
      <c r="B260" s="17">
        <v>-104.981375</v>
      </c>
      <c r="C260" s="17" t="s">
        <v>305</v>
      </c>
    </row>
    <row r="261" spans="1:3">
      <c r="A261" s="17">
        <v>39.741211999999997</v>
      </c>
      <c r="B261" s="17">
        <v>-104.9914</v>
      </c>
      <c r="C261" s="17" t="s">
        <v>309</v>
      </c>
    </row>
    <row r="262" spans="1:3">
      <c r="A262" s="17">
        <v>39.746059000000002</v>
      </c>
      <c r="B262" s="17">
        <v>-104.980614</v>
      </c>
      <c r="C262" s="17" t="s">
        <v>305</v>
      </c>
    </row>
    <row r="263" spans="1:3">
      <c r="A263" s="17">
        <v>39.744874000000003</v>
      </c>
      <c r="B263" s="17">
        <v>-104.99556800000001</v>
      </c>
      <c r="C263" s="17" t="s">
        <v>309</v>
      </c>
    </row>
    <row r="264" spans="1:3">
      <c r="A264" s="17">
        <v>39.740530999999997</v>
      </c>
      <c r="B264" s="17">
        <v>-104.97261</v>
      </c>
      <c r="C264" s="17" t="s">
        <v>305</v>
      </c>
    </row>
    <row r="265" spans="1:3">
      <c r="C265" s="17"/>
    </row>
    <row r="266" spans="1:3">
      <c r="C266" s="17"/>
    </row>
    <row r="267" spans="1:3">
      <c r="C267" s="17"/>
    </row>
    <row r="268" spans="1:3">
      <c r="C268" s="17"/>
    </row>
    <row r="269" spans="1:3">
      <c r="C269" s="17"/>
    </row>
    <row r="270" spans="1:3">
      <c r="C270" s="17"/>
    </row>
    <row r="271" spans="1:3">
      <c r="C271" s="17"/>
    </row>
    <row r="272" spans="1: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autoFilter ref="C1:C282"/>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2018-11-28T22:23:14Z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