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Sheet1!$C$1:$C$296</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I43" i="1" l="1"/>
  <c r="W43" i="1"/>
  <c r="X43" i="1"/>
  <c r="Y43" i="1"/>
  <c r="Z43" i="1"/>
  <c r="AA43" i="1"/>
  <c r="AB43" i="1"/>
  <c r="AC43" i="1"/>
  <c r="AN43" i="1" s="1"/>
  <c r="AD43" i="1"/>
  <c r="AE43" i="1"/>
  <c r="AO43" i="1" s="1"/>
  <c r="AF43" i="1"/>
  <c r="AG43" i="1"/>
  <c r="AP43" i="1" s="1"/>
  <c r="AH43" i="1"/>
  <c r="AI43" i="1"/>
  <c r="AQ43" i="1" s="1"/>
  <c r="AJ43" i="1"/>
  <c r="AK43" i="1"/>
  <c r="AL43" i="1"/>
  <c r="AM43" i="1"/>
  <c r="AX43" i="1"/>
  <c r="AY43" i="1"/>
  <c r="AZ43" i="1"/>
  <c r="BA43" i="1"/>
  <c r="BB43" i="1"/>
  <c r="BC43" i="1"/>
  <c r="BE43" i="1"/>
  <c r="BF43" i="1"/>
  <c r="BD43" i="1" l="1"/>
  <c r="AX234" i="1"/>
  <c r="AY234" i="1"/>
  <c r="AZ234" i="1"/>
  <c r="BA234" i="1"/>
  <c r="BB234" i="1"/>
  <c r="BC234" i="1"/>
  <c r="BE234" i="1"/>
  <c r="BF234" i="1"/>
  <c r="BI234" i="1"/>
  <c r="W234" i="1"/>
  <c r="X234" i="1"/>
  <c r="Y234" i="1"/>
  <c r="Z234" i="1"/>
  <c r="AL234" i="1" s="1"/>
  <c r="AA234" i="1"/>
  <c r="AB234" i="1"/>
  <c r="AC234" i="1"/>
  <c r="AD234" i="1"/>
  <c r="AE234" i="1"/>
  <c r="AF234" i="1"/>
  <c r="AG234" i="1"/>
  <c r="AH234" i="1"/>
  <c r="AI234" i="1"/>
  <c r="AJ234" i="1"/>
  <c r="AX215" i="1"/>
  <c r="AY215" i="1"/>
  <c r="AZ215" i="1"/>
  <c r="BA215" i="1"/>
  <c r="BB215" i="1"/>
  <c r="BC215" i="1"/>
  <c r="BE215" i="1"/>
  <c r="BF215" i="1"/>
  <c r="BI215" i="1"/>
  <c r="W215" i="1"/>
  <c r="AK215" i="1" s="1"/>
  <c r="X215" i="1"/>
  <c r="Y215" i="1"/>
  <c r="Z215" i="1"/>
  <c r="AA215" i="1"/>
  <c r="AB215" i="1"/>
  <c r="AC215" i="1"/>
  <c r="AD215" i="1"/>
  <c r="AE215" i="1"/>
  <c r="AO215" i="1" s="1"/>
  <c r="AF215" i="1"/>
  <c r="AG215" i="1"/>
  <c r="AH215" i="1"/>
  <c r="AI215" i="1"/>
  <c r="AQ215" i="1" s="1"/>
  <c r="AJ215" i="1"/>
  <c r="AQ234" i="1" l="1"/>
  <c r="AO234" i="1"/>
  <c r="AM234" i="1"/>
  <c r="AK234" i="1"/>
  <c r="AP215" i="1"/>
  <c r="AN215" i="1"/>
  <c r="AL215" i="1"/>
  <c r="AP234" i="1"/>
  <c r="AM215" i="1"/>
  <c r="BD215" i="1"/>
  <c r="AN234" i="1"/>
  <c r="BD234" i="1"/>
  <c r="Y121" i="1"/>
  <c r="AL121" i="1" s="1"/>
  <c r="BI72" i="1" l="1"/>
  <c r="AX72" i="1"/>
  <c r="AY72" i="1"/>
  <c r="AZ72" i="1"/>
  <c r="BA72" i="1"/>
  <c r="BB72" i="1"/>
  <c r="BC72" i="1"/>
  <c r="BE72" i="1"/>
  <c r="BF72" i="1"/>
  <c r="W72" i="1"/>
  <c r="X72" i="1"/>
  <c r="Y72" i="1"/>
  <c r="Z72" i="1"/>
  <c r="AA72" i="1"/>
  <c r="AB72" i="1"/>
  <c r="AC72" i="1"/>
  <c r="AD72" i="1"/>
  <c r="AE72" i="1"/>
  <c r="AF72" i="1"/>
  <c r="AG72" i="1"/>
  <c r="AH72" i="1"/>
  <c r="AI72" i="1"/>
  <c r="AJ72" i="1"/>
  <c r="AK72" i="1"/>
  <c r="AO72" i="1" l="1"/>
  <c r="AM72" i="1"/>
  <c r="AQ72" i="1"/>
  <c r="BD72" i="1"/>
  <c r="AL72" i="1"/>
  <c r="AN72" i="1"/>
  <c r="AP72" i="1"/>
  <c r="AX153" i="1"/>
  <c r="AY153" i="1"/>
  <c r="AZ153" i="1"/>
  <c r="BA153" i="1"/>
  <c r="BB153" i="1"/>
  <c r="BC153" i="1"/>
  <c r="BE153" i="1"/>
  <c r="BF153" i="1"/>
  <c r="BI153" i="1"/>
  <c r="W153" i="1"/>
  <c r="X153" i="1"/>
  <c r="Y153" i="1"/>
  <c r="Z153" i="1"/>
  <c r="AL153" i="1" s="1"/>
  <c r="AA153" i="1"/>
  <c r="AB153" i="1"/>
  <c r="AC153" i="1"/>
  <c r="AD153" i="1"/>
  <c r="AE153" i="1"/>
  <c r="AF153" i="1"/>
  <c r="AG153" i="1"/>
  <c r="AH153" i="1"/>
  <c r="AI153" i="1"/>
  <c r="AJ153" i="1"/>
  <c r="BI18" i="1"/>
  <c r="AX18" i="1"/>
  <c r="AY18" i="1"/>
  <c r="AZ18" i="1"/>
  <c r="BA18" i="1"/>
  <c r="BB18" i="1"/>
  <c r="BC18" i="1"/>
  <c r="BE18" i="1"/>
  <c r="BF18" i="1"/>
  <c r="W18" i="1"/>
  <c r="X18" i="1"/>
  <c r="Y18" i="1"/>
  <c r="Z18" i="1"/>
  <c r="AA18" i="1"/>
  <c r="AB18" i="1"/>
  <c r="AC18" i="1"/>
  <c r="AD18" i="1"/>
  <c r="AE18" i="1"/>
  <c r="AF18" i="1"/>
  <c r="AG18" i="1"/>
  <c r="AH18" i="1"/>
  <c r="AI18" i="1"/>
  <c r="AJ18" i="1"/>
  <c r="AK18" i="1"/>
  <c r="AQ18" i="1"/>
  <c r="AP18" i="1" l="1"/>
  <c r="AN18" i="1"/>
  <c r="AP153" i="1"/>
  <c r="AN153" i="1"/>
  <c r="AL18" i="1"/>
  <c r="AO18" i="1"/>
  <c r="AM18" i="1"/>
  <c r="BD18" i="1"/>
  <c r="AQ153" i="1"/>
  <c r="AO153" i="1"/>
  <c r="AM153" i="1"/>
  <c r="AK153" i="1"/>
  <c r="BD153" i="1"/>
  <c r="BI150" i="1"/>
  <c r="BF150" i="1"/>
  <c r="AX150" i="1"/>
  <c r="AY150" i="1"/>
  <c r="AZ150" i="1"/>
  <c r="BA150" i="1"/>
  <c r="BB150" i="1"/>
  <c r="BC150" i="1"/>
  <c r="BE150" i="1"/>
  <c r="AJ150" i="1"/>
  <c r="W150" i="1"/>
  <c r="X150" i="1"/>
  <c r="Y150" i="1"/>
  <c r="Z150" i="1"/>
  <c r="AA150" i="1"/>
  <c r="AB150" i="1"/>
  <c r="AC150" i="1"/>
  <c r="AD150" i="1"/>
  <c r="AE150" i="1"/>
  <c r="AF150" i="1"/>
  <c r="AG150" i="1"/>
  <c r="AH150" i="1"/>
  <c r="AI150" i="1"/>
  <c r="AQ150" i="1" s="1"/>
  <c r="AO150" i="1" l="1"/>
  <c r="AM150" i="1"/>
  <c r="AP150" i="1"/>
  <c r="AN150" i="1"/>
  <c r="AL150" i="1"/>
  <c r="AK150" i="1"/>
  <c r="BD150"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B4" i="1"/>
  <c r="AC4" i="1"/>
  <c r="AD4" i="1"/>
  <c r="AE4" i="1"/>
  <c r="AF4" i="1"/>
  <c r="AG4" i="1"/>
  <c r="AH4" i="1"/>
  <c r="AI4" i="1"/>
  <c r="AJ4" i="1"/>
  <c r="AM4" i="1" l="1"/>
  <c r="AQ4" i="1"/>
  <c r="AO4" i="1"/>
  <c r="AP4" i="1"/>
  <c r="AN4" i="1"/>
  <c r="AK4" i="1"/>
  <c r="BD4" i="1"/>
  <c r="AX128" i="1"/>
  <c r="AY128" i="1"/>
  <c r="AZ128" i="1"/>
  <c r="BA128" i="1"/>
  <c r="BB128" i="1"/>
  <c r="BC128" i="1"/>
  <c r="BE128" i="1"/>
  <c r="BF128" i="1"/>
  <c r="BI128" i="1"/>
  <c r="W128" i="1"/>
  <c r="X128" i="1"/>
  <c r="Y128" i="1"/>
  <c r="Z128" i="1"/>
  <c r="AL128" i="1" s="1"/>
  <c r="AA128" i="1"/>
  <c r="AB128" i="1"/>
  <c r="AC128" i="1"/>
  <c r="AD128" i="1"/>
  <c r="AE128" i="1"/>
  <c r="AF128" i="1"/>
  <c r="AG128" i="1"/>
  <c r="AH128" i="1"/>
  <c r="AI128" i="1"/>
  <c r="AJ128" i="1"/>
  <c r="AX126" i="1"/>
  <c r="AY126" i="1"/>
  <c r="AZ126" i="1"/>
  <c r="BA126" i="1"/>
  <c r="BB126" i="1"/>
  <c r="BC126" i="1"/>
  <c r="BE126" i="1"/>
  <c r="BF126" i="1"/>
  <c r="BI126" i="1"/>
  <c r="W126" i="1"/>
  <c r="X126" i="1"/>
  <c r="Y126" i="1"/>
  <c r="Z126" i="1"/>
  <c r="AL126" i="1" s="1"/>
  <c r="AA126" i="1"/>
  <c r="AB126" i="1"/>
  <c r="AC126" i="1"/>
  <c r="AD126" i="1"/>
  <c r="AN126" i="1" s="1"/>
  <c r="AE126" i="1"/>
  <c r="AF126" i="1"/>
  <c r="AG126" i="1"/>
  <c r="AH126" i="1"/>
  <c r="AI126" i="1"/>
  <c r="AJ126" i="1"/>
  <c r="AP126" i="1" l="1"/>
  <c r="AQ126" i="1"/>
  <c r="AM126" i="1"/>
  <c r="AK126" i="1"/>
  <c r="AQ128" i="1"/>
  <c r="AM128" i="1"/>
  <c r="AK128" i="1"/>
  <c r="AP128" i="1"/>
  <c r="AO126" i="1"/>
  <c r="AO128" i="1"/>
  <c r="BD128" i="1"/>
  <c r="AN128" i="1"/>
  <c r="BD126"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3" i="1"/>
  <c r="BI73" i="1"/>
  <c r="BF73" i="1"/>
  <c r="BE73" i="1"/>
  <c r="BC73" i="1"/>
  <c r="BB73" i="1"/>
  <c r="BA73" i="1"/>
  <c r="AZ73" i="1"/>
  <c r="AY73" i="1"/>
  <c r="AX73" i="1"/>
  <c r="AJ73" i="1"/>
  <c r="AI73" i="1"/>
  <c r="AH73" i="1"/>
  <c r="AG73" i="1"/>
  <c r="AP73" i="1" s="1"/>
  <c r="AF73" i="1"/>
  <c r="AE73" i="1"/>
  <c r="AD73" i="1"/>
  <c r="AC73" i="1"/>
  <c r="AN73" i="1" s="1"/>
  <c r="AB73" i="1"/>
  <c r="AA73" i="1"/>
  <c r="Z73" i="1"/>
  <c r="Y73" i="1"/>
  <c r="AL73" i="1" s="1"/>
  <c r="X73" i="1"/>
  <c r="W73" i="1"/>
  <c r="AK73" i="1" l="1"/>
  <c r="AM73" i="1"/>
  <c r="AO73" i="1"/>
  <c r="AQ73" i="1"/>
  <c r="BD73" i="1"/>
  <c r="AX152" i="1"/>
  <c r="AY152" i="1"/>
  <c r="AZ152" i="1"/>
  <c r="BA152" i="1"/>
  <c r="BB152" i="1"/>
  <c r="BC152" i="1"/>
  <c r="BE152" i="1"/>
  <c r="BF152" i="1"/>
  <c r="BI152" i="1"/>
  <c r="BI306" i="1"/>
  <c r="BI38" i="1"/>
  <c r="BI314" i="1"/>
  <c r="BI281" i="1"/>
  <c r="AX306" i="1"/>
  <c r="AY306" i="1"/>
  <c r="AZ306" i="1"/>
  <c r="BA306" i="1"/>
  <c r="BB306" i="1"/>
  <c r="BC306" i="1"/>
  <c r="BE306" i="1"/>
  <c r="BF306" i="1"/>
  <c r="AX38" i="1"/>
  <c r="AY38" i="1"/>
  <c r="AZ38" i="1"/>
  <c r="BA38" i="1"/>
  <c r="BB38" i="1"/>
  <c r="BC38" i="1"/>
  <c r="BE38" i="1"/>
  <c r="BF38" i="1"/>
  <c r="AX314" i="1"/>
  <c r="AY314" i="1"/>
  <c r="AZ314" i="1"/>
  <c r="BA314" i="1"/>
  <c r="BB314" i="1"/>
  <c r="BC314" i="1"/>
  <c r="BE314" i="1"/>
  <c r="BF314" i="1"/>
  <c r="AX281" i="1"/>
  <c r="AY281" i="1"/>
  <c r="AZ281" i="1"/>
  <c r="BA281" i="1"/>
  <c r="BB281" i="1"/>
  <c r="BC281" i="1"/>
  <c r="BE281" i="1"/>
  <c r="BF281" i="1"/>
  <c r="W306" i="1"/>
  <c r="X306" i="1"/>
  <c r="Y306" i="1"/>
  <c r="Z306" i="1"/>
  <c r="AA306" i="1"/>
  <c r="AB306" i="1"/>
  <c r="AC306" i="1"/>
  <c r="AD306" i="1"/>
  <c r="AE306" i="1"/>
  <c r="AF306" i="1"/>
  <c r="AG306" i="1"/>
  <c r="AH306" i="1"/>
  <c r="AI306" i="1"/>
  <c r="AJ306" i="1"/>
  <c r="AL306" i="1"/>
  <c r="W38" i="1"/>
  <c r="X38" i="1"/>
  <c r="Y38" i="1"/>
  <c r="Z38" i="1"/>
  <c r="AA38" i="1"/>
  <c r="AB38" i="1"/>
  <c r="AC38" i="1"/>
  <c r="AD38" i="1"/>
  <c r="AE38" i="1"/>
  <c r="AF38" i="1"/>
  <c r="AG38" i="1"/>
  <c r="AH38" i="1"/>
  <c r="AI38" i="1"/>
  <c r="AJ38" i="1"/>
  <c r="AL38" i="1"/>
  <c r="AQ38" i="1"/>
  <c r="W314" i="1"/>
  <c r="X314" i="1"/>
  <c r="Y314" i="1"/>
  <c r="Z314" i="1"/>
  <c r="AA314" i="1"/>
  <c r="AB314" i="1"/>
  <c r="AC314" i="1"/>
  <c r="AD314" i="1"/>
  <c r="AE314" i="1"/>
  <c r="AF314" i="1"/>
  <c r="AG314" i="1"/>
  <c r="AH314" i="1"/>
  <c r="AI314" i="1"/>
  <c r="AJ314" i="1"/>
  <c r="AK314" i="1"/>
  <c r="AL314" i="1"/>
  <c r="AQ314" i="1"/>
  <c r="W281" i="1"/>
  <c r="X281" i="1"/>
  <c r="Y281" i="1"/>
  <c r="Z281" i="1"/>
  <c r="AA281" i="1"/>
  <c r="AB281" i="1"/>
  <c r="AC281" i="1"/>
  <c r="AD281" i="1"/>
  <c r="AE281" i="1"/>
  <c r="AF281" i="1"/>
  <c r="AG281" i="1"/>
  <c r="AH281" i="1"/>
  <c r="AI281" i="1"/>
  <c r="AJ281" i="1"/>
  <c r="W152" i="1"/>
  <c r="X152" i="1"/>
  <c r="Y152" i="1"/>
  <c r="Z152" i="1"/>
  <c r="AA152" i="1"/>
  <c r="AB152" i="1"/>
  <c r="AC152" i="1"/>
  <c r="AD152" i="1"/>
  <c r="AE152" i="1"/>
  <c r="AF152" i="1"/>
  <c r="AG152" i="1"/>
  <c r="AH152" i="1"/>
  <c r="AI152" i="1"/>
  <c r="AJ152" i="1"/>
  <c r="AN152" i="1" l="1"/>
  <c r="AL152" i="1"/>
  <c r="AP314" i="1"/>
  <c r="AP152" i="1"/>
  <c r="AQ281" i="1"/>
  <c r="AN314" i="1"/>
  <c r="AP38" i="1"/>
  <c r="AN306" i="1"/>
  <c r="AK281" i="1"/>
  <c r="AP306" i="1"/>
  <c r="BD152" i="1"/>
  <c r="AO314" i="1"/>
  <c r="AM314" i="1"/>
  <c r="AN38" i="1"/>
  <c r="AQ306" i="1"/>
  <c r="AM306" i="1"/>
  <c r="AP281" i="1"/>
  <c r="AO306" i="1"/>
  <c r="AN281" i="1"/>
  <c r="AK306" i="1"/>
  <c r="AO281" i="1"/>
  <c r="AM281" i="1"/>
  <c r="AL281" i="1"/>
  <c r="BD281" i="1"/>
  <c r="BD314" i="1"/>
  <c r="BD306" i="1"/>
  <c r="AQ152" i="1"/>
  <c r="AO152" i="1"/>
  <c r="AM152" i="1"/>
  <c r="AK152" i="1"/>
  <c r="AO38" i="1"/>
  <c r="AM38" i="1"/>
  <c r="AK38" i="1"/>
  <c r="BD38" i="1"/>
  <c r="BF253" i="1"/>
  <c r="BI253" i="1"/>
  <c r="AX253" i="1"/>
  <c r="AY253" i="1"/>
  <c r="AZ253" i="1"/>
  <c r="BA253" i="1"/>
  <c r="BB253" i="1"/>
  <c r="BC253" i="1"/>
  <c r="BE253" i="1"/>
  <c r="W253" i="1"/>
  <c r="X253" i="1"/>
  <c r="Y253" i="1"/>
  <c r="Z253" i="1"/>
  <c r="AA253" i="1"/>
  <c r="AB253" i="1"/>
  <c r="AC253" i="1"/>
  <c r="AD253" i="1"/>
  <c r="AE253" i="1"/>
  <c r="AF253" i="1"/>
  <c r="AG253" i="1"/>
  <c r="AH253" i="1"/>
  <c r="AI253" i="1"/>
  <c r="AJ253" i="1"/>
  <c r="AK253" i="1"/>
  <c r="AQ253" i="1"/>
  <c r="AP253" i="1" l="1"/>
  <c r="AN253" i="1"/>
  <c r="AL253" i="1"/>
  <c r="AM253" i="1"/>
  <c r="BD253" i="1"/>
  <c r="AO253" i="1"/>
  <c r="BI91" i="1"/>
  <c r="AX91" i="1"/>
  <c r="AY91" i="1"/>
  <c r="AZ91" i="1"/>
  <c r="BA91" i="1"/>
  <c r="BB91" i="1"/>
  <c r="BC91" i="1"/>
  <c r="BE91" i="1"/>
  <c r="W91" i="1"/>
  <c r="X91" i="1"/>
  <c r="Y91" i="1"/>
  <c r="Z91" i="1"/>
  <c r="AA91" i="1"/>
  <c r="AB91" i="1"/>
  <c r="AC91" i="1"/>
  <c r="AD91" i="1"/>
  <c r="AE91" i="1"/>
  <c r="AF91" i="1"/>
  <c r="AG91" i="1"/>
  <c r="AH91" i="1"/>
  <c r="AI91" i="1"/>
  <c r="AQ91" i="1" s="1"/>
  <c r="AJ91" i="1"/>
  <c r="BF91" i="1"/>
  <c r="AL91" i="1" l="1"/>
  <c r="AM91" i="1"/>
  <c r="AP91" i="1"/>
  <c r="AN91" i="1"/>
  <c r="AO91" i="1"/>
  <c r="AK91" i="1"/>
  <c r="BD91" i="1"/>
  <c r="BI143" i="1"/>
  <c r="AX143" i="1"/>
  <c r="AY143" i="1"/>
  <c r="AZ143" i="1"/>
  <c r="BA143" i="1"/>
  <c r="BB143" i="1"/>
  <c r="BC143" i="1"/>
  <c r="BE143" i="1"/>
  <c r="BF143" i="1"/>
  <c r="W143" i="1"/>
  <c r="X143" i="1"/>
  <c r="Y143" i="1"/>
  <c r="Z143" i="1"/>
  <c r="AA143" i="1"/>
  <c r="AB143" i="1"/>
  <c r="AC143" i="1"/>
  <c r="AD143" i="1"/>
  <c r="AE143" i="1"/>
  <c r="AF143" i="1"/>
  <c r="AG143" i="1"/>
  <c r="AH143" i="1"/>
  <c r="AI143" i="1"/>
  <c r="AJ143" i="1"/>
  <c r="AK143" i="1"/>
  <c r="AP143" i="1"/>
  <c r="AQ143" i="1"/>
  <c r="W144" i="1"/>
  <c r="X144" i="1"/>
  <c r="Y144" i="1"/>
  <c r="Z144" i="1"/>
  <c r="AA144" i="1"/>
  <c r="AB144" i="1"/>
  <c r="AC144" i="1"/>
  <c r="AD144" i="1"/>
  <c r="AE144" i="1"/>
  <c r="AF144" i="1"/>
  <c r="AG144" i="1"/>
  <c r="AH144" i="1"/>
  <c r="AI144" i="1"/>
  <c r="AJ144" i="1"/>
  <c r="AK144" i="1"/>
  <c r="AL144" i="1"/>
  <c r="AX144" i="1"/>
  <c r="AY144" i="1"/>
  <c r="AZ144" i="1"/>
  <c r="BA144" i="1"/>
  <c r="BB144" i="1"/>
  <c r="BC144" i="1"/>
  <c r="BE144" i="1"/>
  <c r="BF144" i="1"/>
  <c r="BI144" i="1"/>
  <c r="BK144" i="1"/>
  <c r="AL143" i="1" l="1"/>
  <c r="AM143" i="1"/>
  <c r="AN144" i="1"/>
  <c r="AO143" i="1"/>
  <c r="AO144" i="1"/>
  <c r="AM144" i="1"/>
  <c r="BD143" i="1"/>
  <c r="AQ144" i="1"/>
  <c r="BD144" i="1"/>
  <c r="AP144" i="1"/>
  <c r="AN143" i="1"/>
  <c r="BI237" i="1"/>
  <c r="AX237" i="1"/>
  <c r="AY237" i="1"/>
  <c r="AZ237" i="1"/>
  <c r="BA237" i="1"/>
  <c r="BB237" i="1"/>
  <c r="BC237" i="1"/>
  <c r="BE237" i="1"/>
  <c r="BF237" i="1"/>
  <c r="W237" i="1"/>
  <c r="X237" i="1"/>
  <c r="Y237" i="1"/>
  <c r="Z237" i="1"/>
  <c r="AA237" i="1"/>
  <c r="AB237" i="1"/>
  <c r="AC237" i="1"/>
  <c r="AD237" i="1"/>
  <c r="AE237" i="1"/>
  <c r="AF237" i="1"/>
  <c r="AG237" i="1"/>
  <c r="AH237" i="1"/>
  <c r="AI237" i="1"/>
  <c r="AJ237" i="1"/>
  <c r="AK237" i="1"/>
  <c r="AQ237" i="1"/>
  <c r="AO237" i="1" l="1"/>
  <c r="AN237" i="1"/>
  <c r="AL237" i="1"/>
  <c r="AP237" i="1"/>
  <c r="AM237" i="1"/>
  <c r="BD237" i="1"/>
  <c r="BI79" i="1"/>
  <c r="AX79" i="1"/>
  <c r="AY79" i="1"/>
  <c r="AZ79" i="1"/>
  <c r="BA79" i="1"/>
  <c r="BB79" i="1"/>
  <c r="BC79" i="1"/>
  <c r="BE79" i="1"/>
  <c r="BF79" i="1"/>
  <c r="W79" i="1"/>
  <c r="X79" i="1"/>
  <c r="Y79" i="1"/>
  <c r="Z79" i="1"/>
  <c r="AA79" i="1"/>
  <c r="AB79" i="1"/>
  <c r="AC79" i="1"/>
  <c r="AD79" i="1"/>
  <c r="AE79" i="1"/>
  <c r="AF79" i="1"/>
  <c r="AG79" i="1"/>
  <c r="AH79" i="1"/>
  <c r="AI79" i="1"/>
  <c r="AJ79" i="1"/>
  <c r="AK79" i="1"/>
  <c r="AN79" i="1" l="1"/>
  <c r="AP79" i="1"/>
  <c r="AL79" i="1"/>
  <c r="AQ79" i="1"/>
  <c r="AO79" i="1"/>
  <c r="AM79" i="1"/>
  <c r="BD79" i="1"/>
  <c r="W160" i="1"/>
  <c r="AK160" i="1" s="1"/>
  <c r="X160" i="1"/>
  <c r="Y160" i="1"/>
  <c r="Z160" i="1"/>
  <c r="AA160" i="1"/>
  <c r="AB160" i="1"/>
  <c r="AC160" i="1"/>
  <c r="AD160" i="1"/>
  <c r="AE160" i="1"/>
  <c r="AF160" i="1"/>
  <c r="AG160" i="1"/>
  <c r="AH160" i="1"/>
  <c r="AI160" i="1"/>
  <c r="AJ160" i="1"/>
  <c r="AX160" i="1"/>
  <c r="AY160" i="1"/>
  <c r="AZ160" i="1"/>
  <c r="BA160" i="1"/>
  <c r="BB160" i="1"/>
  <c r="BC160" i="1"/>
  <c r="BE160" i="1"/>
  <c r="BF160" i="1"/>
  <c r="BI160" i="1"/>
  <c r="BI50" i="1"/>
  <c r="AX50" i="1"/>
  <c r="AY50" i="1"/>
  <c r="AZ50" i="1"/>
  <c r="BA50" i="1"/>
  <c r="BB50" i="1"/>
  <c r="BC50" i="1"/>
  <c r="BE50" i="1"/>
  <c r="BF50" i="1"/>
  <c r="W50" i="1"/>
  <c r="X50" i="1"/>
  <c r="Y50" i="1"/>
  <c r="Z50" i="1"/>
  <c r="AA50" i="1"/>
  <c r="AB50" i="1"/>
  <c r="AC50" i="1"/>
  <c r="AD50" i="1"/>
  <c r="AE50" i="1"/>
  <c r="AF50" i="1"/>
  <c r="AG50" i="1"/>
  <c r="AH50" i="1"/>
  <c r="AI50" i="1"/>
  <c r="AJ50" i="1"/>
  <c r="AL160" i="1" l="1"/>
  <c r="AQ50" i="1"/>
  <c r="AK50" i="1"/>
  <c r="AM160" i="1"/>
  <c r="AP50" i="1"/>
  <c r="AN160" i="1"/>
  <c r="AM50" i="1"/>
  <c r="AO160" i="1"/>
  <c r="AQ160" i="1"/>
  <c r="AP160" i="1"/>
  <c r="AO50" i="1"/>
  <c r="AN50" i="1"/>
  <c r="BD50" i="1"/>
  <c r="AL50" i="1"/>
  <c r="BD160" i="1"/>
  <c r="W263" i="1"/>
  <c r="X263" i="1"/>
  <c r="Y263" i="1"/>
  <c r="Z263" i="1"/>
  <c r="AA263" i="1"/>
  <c r="AB263" i="1"/>
  <c r="AC263" i="1"/>
  <c r="AD263" i="1"/>
  <c r="AE263" i="1"/>
  <c r="AF263" i="1"/>
  <c r="AG263" i="1"/>
  <c r="AH263" i="1"/>
  <c r="AI263" i="1"/>
  <c r="AJ263" i="1"/>
  <c r="AX263" i="1"/>
  <c r="AY263" i="1"/>
  <c r="AZ263" i="1"/>
  <c r="BA263" i="1"/>
  <c r="BB263" i="1"/>
  <c r="BC263" i="1"/>
  <c r="BE263" i="1"/>
  <c r="BF263" i="1"/>
  <c r="BI263" i="1"/>
  <c r="BI264" i="1"/>
  <c r="W264" i="1"/>
  <c r="X264" i="1"/>
  <c r="Y264" i="1"/>
  <c r="Z264" i="1"/>
  <c r="AA264" i="1"/>
  <c r="AB264" i="1"/>
  <c r="AC264" i="1"/>
  <c r="AD264" i="1"/>
  <c r="AE264" i="1"/>
  <c r="AF264" i="1"/>
  <c r="AG264" i="1"/>
  <c r="AH264" i="1"/>
  <c r="AI264" i="1"/>
  <c r="AQ264" i="1" s="1"/>
  <c r="AJ264" i="1"/>
  <c r="AK264" i="1"/>
  <c r="AX264" i="1"/>
  <c r="AY264" i="1"/>
  <c r="AZ264" i="1"/>
  <c r="BA264" i="1"/>
  <c r="BB264" i="1"/>
  <c r="BC264" i="1"/>
  <c r="BE264" i="1"/>
  <c r="BF264" i="1"/>
  <c r="AM264" i="1" l="1"/>
  <c r="AN264" i="1"/>
  <c r="AN263" i="1"/>
  <c r="AM263" i="1"/>
  <c r="AQ263" i="1"/>
  <c r="AK263" i="1"/>
  <c r="AO264" i="1"/>
  <c r="AO263" i="1"/>
  <c r="AP263" i="1"/>
  <c r="BD264" i="1"/>
  <c r="AP264" i="1"/>
  <c r="BD263" i="1"/>
  <c r="AL264" i="1"/>
  <c r="AL263"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119" i="1"/>
  <c r="AZ119" i="1"/>
  <c r="BA119" i="1"/>
  <c r="BB119" i="1"/>
  <c r="BC119" i="1"/>
  <c r="BE119" i="1"/>
  <c r="BF119"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7" i="1"/>
  <c r="AZ127" i="1"/>
  <c r="BA127" i="1"/>
  <c r="BB127" i="1"/>
  <c r="BC127" i="1"/>
  <c r="BE127" i="1"/>
  <c r="BF127"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1" i="1"/>
  <c r="AZ151" i="1"/>
  <c r="BA151" i="1"/>
  <c r="BB151" i="1"/>
  <c r="BC151" i="1"/>
  <c r="BE151" i="1"/>
  <c r="BF151"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5" i="1"/>
  <c r="AZ235" i="1"/>
  <c r="BA235" i="1"/>
  <c r="BB235" i="1"/>
  <c r="BC235" i="1"/>
  <c r="BE235" i="1"/>
  <c r="BF235" i="1"/>
  <c r="AY236" i="1"/>
  <c r="AZ236" i="1"/>
  <c r="BA236" i="1"/>
  <c r="BB236" i="1"/>
  <c r="BC236" i="1"/>
  <c r="BE236" i="1"/>
  <c r="BF236"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321" i="1"/>
  <c r="AZ321" i="1"/>
  <c r="BA321" i="1"/>
  <c r="BB321" i="1"/>
  <c r="BC321" i="1"/>
  <c r="BE321" i="1"/>
  <c r="BF321" i="1"/>
  <c r="AY322" i="1"/>
  <c r="AZ322" i="1"/>
  <c r="BA322" i="1"/>
  <c r="BB322" i="1"/>
  <c r="BC322" i="1"/>
  <c r="BE322" i="1"/>
  <c r="BF322"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2" i="1" l="1"/>
  <c r="BD302" i="1"/>
  <c r="BD202" i="1"/>
  <c r="BD208" i="1"/>
  <c r="BD196" i="1"/>
  <c r="BD5" i="1"/>
  <c r="BD205" i="1"/>
  <c r="BD54" i="1"/>
  <c r="BD45" i="1"/>
  <c r="BD9" i="1"/>
  <c r="BD260" i="1"/>
  <c r="BD65" i="1"/>
  <c r="BD55" i="1"/>
  <c r="BD19" i="1"/>
  <c r="BD203" i="1"/>
  <c r="BD92" i="1"/>
  <c r="BD87" i="1"/>
  <c r="BD47" i="1"/>
  <c r="BD11" i="1"/>
  <c r="BD242" i="1"/>
  <c r="BD96" i="1"/>
  <c r="BD138" i="1"/>
  <c r="BD36" i="1"/>
  <c r="BD245" i="1"/>
  <c r="BD213" i="1"/>
  <c r="BD16" i="1"/>
  <c r="BD149" i="1"/>
  <c r="AJ21" i="1"/>
  <c r="BI138" i="1"/>
  <c r="BI260" i="1"/>
  <c r="BI54" i="1"/>
  <c r="BI16" i="1"/>
  <c r="BI19" i="1"/>
  <c r="BI149" i="1"/>
  <c r="BI55" i="1"/>
  <c r="BI96" i="1"/>
  <c r="BI205" i="1"/>
  <c r="BI208" i="1"/>
  <c r="BI302" i="1"/>
  <c r="BI202" i="1"/>
  <c r="BI11" i="1"/>
  <c r="BI45" i="1"/>
  <c r="BI203" i="1"/>
  <c r="AX138" i="1"/>
  <c r="AX260" i="1"/>
  <c r="AX54" i="1"/>
  <c r="AX16" i="1"/>
  <c r="AX19" i="1"/>
  <c r="AX149" i="1"/>
  <c r="AX55" i="1"/>
  <c r="AX96" i="1"/>
  <c r="AX205" i="1"/>
  <c r="AX208" i="1"/>
  <c r="AX302" i="1"/>
  <c r="AX202" i="1"/>
  <c r="AX11" i="1"/>
  <c r="AX45" i="1"/>
  <c r="AX203" i="1"/>
  <c r="W138" i="1"/>
  <c r="X138" i="1"/>
  <c r="Y138" i="1"/>
  <c r="Z138" i="1"/>
  <c r="AA138" i="1"/>
  <c r="AB138" i="1"/>
  <c r="AC138" i="1"/>
  <c r="AD138" i="1"/>
  <c r="AE138" i="1"/>
  <c r="AF138" i="1"/>
  <c r="AG138" i="1"/>
  <c r="AH138" i="1"/>
  <c r="AI138" i="1"/>
  <c r="AJ138" i="1"/>
  <c r="W260" i="1"/>
  <c r="X260" i="1"/>
  <c r="Y260" i="1"/>
  <c r="Z260" i="1"/>
  <c r="AA260" i="1"/>
  <c r="AB260" i="1"/>
  <c r="AC260" i="1"/>
  <c r="AD260" i="1"/>
  <c r="AE260" i="1"/>
  <c r="AF260" i="1"/>
  <c r="AG260" i="1"/>
  <c r="AH260" i="1"/>
  <c r="AI260" i="1"/>
  <c r="AJ260" i="1"/>
  <c r="AQ260" i="1"/>
  <c r="W54" i="1"/>
  <c r="X54" i="1"/>
  <c r="Y54" i="1"/>
  <c r="Z54" i="1"/>
  <c r="AA54" i="1"/>
  <c r="AB54" i="1"/>
  <c r="AC54" i="1"/>
  <c r="AD54" i="1"/>
  <c r="AE54" i="1"/>
  <c r="AF54" i="1"/>
  <c r="AG54" i="1"/>
  <c r="AH54" i="1"/>
  <c r="AI54" i="1"/>
  <c r="AJ54" i="1"/>
  <c r="AK54" i="1"/>
  <c r="AQ54"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49" i="1"/>
  <c r="X149" i="1"/>
  <c r="Y149" i="1"/>
  <c r="Z149" i="1"/>
  <c r="AA149" i="1"/>
  <c r="AB149" i="1"/>
  <c r="AC149" i="1"/>
  <c r="AD149" i="1"/>
  <c r="AE149" i="1"/>
  <c r="AF149" i="1"/>
  <c r="AG149" i="1"/>
  <c r="AH149" i="1"/>
  <c r="AI149" i="1"/>
  <c r="AJ149" i="1"/>
  <c r="W55" i="1"/>
  <c r="X55" i="1"/>
  <c r="Y55" i="1"/>
  <c r="Z55" i="1"/>
  <c r="AA55" i="1"/>
  <c r="AB55" i="1"/>
  <c r="AC55" i="1"/>
  <c r="AD55" i="1"/>
  <c r="AE55" i="1"/>
  <c r="AF55" i="1"/>
  <c r="AG55" i="1"/>
  <c r="AH55" i="1"/>
  <c r="AI55" i="1"/>
  <c r="AJ55" i="1"/>
  <c r="AK55" i="1"/>
  <c r="AQ55" i="1"/>
  <c r="W96" i="1"/>
  <c r="X96" i="1"/>
  <c r="Y96" i="1"/>
  <c r="Z96" i="1"/>
  <c r="AA96" i="1"/>
  <c r="AB96" i="1"/>
  <c r="AC96" i="1"/>
  <c r="AD96" i="1"/>
  <c r="AE96" i="1"/>
  <c r="AF96" i="1"/>
  <c r="AG96" i="1"/>
  <c r="AH96" i="1"/>
  <c r="AI96" i="1"/>
  <c r="AJ96" i="1"/>
  <c r="W205" i="1"/>
  <c r="X205" i="1"/>
  <c r="Y205" i="1"/>
  <c r="Z205" i="1"/>
  <c r="AA205" i="1"/>
  <c r="AB205" i="1"/>
  <c r="AC205" i="1"/>
  <c r="AD205" i="1"/>
  <c r="AE205" i="1"/>
  <c r="AF205" i="1"/>
  <c r="AG205" i="1"/>
  <c r="AH205" i="1"/>
  <c r="AI205" i="1"/>
  <c r="AJ205" i="1"/>
  <c r="AK205" i="1"/>
  <c r="AQ205" i="1"/>
  <c r="W208" i="1"/>
  <c r="X208" i="1"/>
  <c r="Y208" i="1"/>
  <c r="Z208" i="1"/>
  <c r="AA208" i="1"/>
  <c r="AB208" i="1"/>
  <c r="AC208" i="1"/>
  <c r="AD208" i="1"/>
  <c r="AE208" i="1"/>
  <c r="AF208" i="1"/>
  <c r="AG208" i="1"/>
  <c r="AH208" i="1"/>
  <c r="AI208" i="1"/>
  <c r="AJ208" i="1"/>
  <c r="AK208" i="1"/>
  <c r="AQ208" i="1"/>
  <c r="W302" i="1"/>
  <c r="X302" i="1"/>
  <c r="Y302" i="1"/>
  <c r="Z302" i="1"/>
  <c r="AA302" i="1"/>
  <c r="AB302" i="1"/>
  <c r="AC302" i="1"/>
  <c r="AD302" i="1"/>
  <c r="AE302" i="1"/>
  <c r="AF302" i="1"/>
  <c r="AG302" i="1"/>
  <c r="AH302" i="1"/>
  <c r="AI302" i="1"/>
  <c r="AJ302" i="1"/>
  <c r="W202" i="1"/>
  <c r="X202" i="1"/>
  <c r="Y202" i="1"/>
  <c r="Z202" i="1"/>
  <c r="AA202" i="1"/>
  <c r="AB202" i="1"/>
  <c r="AC202" i="1"/>
  <c r="AD202" i="1"/>
  <c r="AE202" i="1"/>
  <c r="AF202" i="1"/>
  <c r="AG202" i="1"/>
  <c r="AH202" i="1"/>
  <c r="AI202" i="1"/>
  <c r="AJ202" i="1"/>
  <c r="AL202" i="1"/>
  <c r="AM202" i="1"/>
  <c r="AQ202" i="1"/>
  <c r="W11" i="1"/>
  <c r="X11" i="1"/>
  <c r="Y11" i="1"/>
  <c r="Z11" i="1"/>
  <c r="AA11" i="1"/>
  <c r="AB11" i="1"/>
  <c r="AC11" i="1"/>
  <c r="AD11" i="1"/>
  <c r="AE11" i="1"/>
  <c r="AF11" i="1"/>
  <c r="AG11" i="1"/>
  <c r="AH11" i="1"/>
  <c r="AI11" i="1"/>
  <c r="AJ11" i="1"/>
  <c r="W45" i="1"/>
  <c r="X45" i="1"/>
  <c r="Y45" i="1"/>
  <c r="Z45" i="1"/>
  <c r="AA45" i="1"/>
  <c r="AB45" i="1"/>
  <c r="AC45" i="1"/>
  <c r="AD45" i="1"/>
  <c r="AE45" i="1"/>
  <c r="AF45" i="1"/>
  <c r="AG45" i="1"/>
  <c r="AH45" i="1"/>
  <c r="AI45" i="1"/>
  <c r="AJ45" i="1"/>
  <c r="W203" i="1"/>
  <c r="X203" i="1"/>
  <c r="Y203" i="1"/>
  <c r="Z203" i="1"/>
  <c r="AA203" i="1"/>
  <c r="AB203" i="1"/>
  <c r="AC203" i="1"/>
  <c r="AD203" i="1"/>
  <c r="AE203" i="1"/>
  <c r="AF203" i="1"/>
  <c r="AG203" i="1"/>
  <c r="AH203" i="1"/>
  <c r="AI203" i="1"/>
  <c r="AJ203" i="1"/>
  <c r="AQ138" i="1" l="1"/>
  <c r="AK138" i="1"/>
  <c r="AM11" i="1"/>
  <c r="AQ302" i="1"/>
  <c r="AM208" i="1"/>
  <c r="AO149" i="1"/>
  <c r="AK11" i="1"/>
  <c r="AP149" i="1"/>
  <c r="AL16" i="1"/>
  <c r="AM45" i="1"/>
  <c r="AK302" i="1"/>
  <c r="AL138" i="1"/>
  <c r="AL11" i="1"/>
  <c r="AN202" i="1"/>
  <c r="AP54" i="1"/>
  <c r="AQ19" i="1"/>
  <c r="AK19" i="1"/>
  <c r="AO208" i="1"/>
  <c r="AL205" i="1"/>
  <c r="AP138" i="1"/>
  <c r="AO205" i="1"/>
  <c r="AK202" i="1"/>
  <c r="AN203" i="1"/>
  <c r="AK203" i="1"/>
  <c r="AP96" i="1"/>
  <c r="AQ96" i="1"/>
  <c r="AN260" i="1"/>
  <c r="AO96" i="1"/>
  <c r="AP16" i="1"/>
  <c r="AM55" i="1"/>
  <c r="AP208" i="1"/>
  <c r="AK149" i="1"/>
  <c r="AP45" i="1"/>
  <c r="AN54" i="1"/>
  <c r="AK260" i="1"/>
  <c r="AL45" i="1"/>
  <c r="AL96" i="1"/>
  <c r="AN302" i="1"/>
  <c r="AL302" i="1"/>
  <c r="AL208" i="1"/>
  <c r="AL149" i="1"/>
  <c r="AL19" i="1"/>
  <c r="AO260" i="1"/>
  <c r="AN11" i="1"/>
  <c r="AQ45" i="1"/>
  <c r="AK45" i="1"/>
  <c r="AN205" i="1"/>
  <c r="AN55" i="1"/>
  <c r="AQ16" i="1"/>
  <c r="AK16" i="1"/>
  <c r="AO54" i="1"/>
  <c r="AM54" i="1"/>
  <c r="AP260" i="1"/>
  <c r="AM138" i="1"/>
  <c r="AP203" i="1"/>
  <c r="AO45" i="1"/>
  <c r="AP202" i="1"/>
  <c r="AM203" i="1"/>
  <c r="AQ11" i="1"/>
  <c r="AO11" i="1"/>
  <c r="AM205" i="1"/>
  <c r="AM96" i="1"/>
  <c r="AM19" i="1"/>
  <c r="AN16" i="1"/>
  <c r="AQ149" i="1"/>
  <c r="AQ203" i="1"/>
  <c r="AN45" i="1"/>
  <c r="AP302" i="1"/>
  <c r="AO16" i="1"/>
  <c r="AL54" i="1"/>
  <c r="AO202" i="1"/>
  <c r="AP205" i="1"/>
  <c r="AP55" i="1"/>
  <c r="AO55" i="1"/>
  <c r="AP11" i="1"/>
  <c r="AO302" i="1"/>
  <c r="AK96" i="1"/>
  <c r="AM260" i="1"/>
  <c r="AN19" i="1"/>
  <c r="AN149" i="1"/>
  <c r="AM16" i="1"/>
  <c r="AN208" i="1"/>
  <c r="AL203" i="1"/>
  <c r="AO203" i="1"/>
  <c r="AM302" i="1"/>
  <c r="AL55" i="1"/>
  <c r="AM149" i="1"/>
  <c r="AP19" i="1"/>
  <c r="AL260" i="1"/>
  <c r="AO138" i="1"/>
  <c r="AN96" i="1"/>
  <c r="AO19" i="1"/>
  <c r="AN138" i="1"/>
  <c r="BI213" i="1"/>
  <c r="AX213" i="1"/>
  <c r="W213" i="1"/>
  <c r="X213" i="1"/>
  <c r="Y213" i="1"/>
  <c r="Z213" i="1"/>
  <c r="AA213" i="1"/>
  <c r="AB213" i="1"/>
  <c r="AC213" i="1"/>
  <c r="AD213" i="1"/>
  <c r="AE213" i="1"/>
  <c r="AF213" i="1"/>
  <c r="AG213" i="1"/>
  <c r="AH213" i="1"/>
  <c r="AI213" i="1"/>
  <c r="AJ213" i="1"/>
  <c r="AK213" i="1"/>
  <c r="AQ213" i="1"/>
  <c r="AL213" i="1" l="1"/>
  <c r="AM213" i="1"/>
  <c r="AO213" i="1"/>
  <c r="AP213" i="1"/>
  <c r="AN213" i="1"/>
  <c r="BI5" i="1"/>
  <c r="AX5" i="1"/>
  <c r="W5" i="1"/>
  <c r="X5" i="1"/>
  <c r="Y5" i="1"/>
  <c r="Z5" i="1"/>
  <c r="AA5" i="1"/>
  <c r="AB5" i="1"/>
  <c r="AC5" i="1"/>
  <c r="AD5" i="1"/>
  <c r="AE5" i="1"/>
  <c r="AF5" i="1"/>
  <c r="AG5" i="1"/>
  <c r="AH5" i="1"/>
  <c r="AI5" i="1"/>
  <c r="AJ5" i="1"/>
  <c r="AK5" i="1"/>
  <c r="AQ5" i="1"/>
  <c r="AO5" i="1" l="1"/>
  <c r="AM5" i="1"/>
  <c r="AL5" i="1"/>
  <c r="AP5" i="1"/>
  <c r="AN5" i="1"/>
  <c r="BI36" i="1"/>
  <c r="BI65" i="1"/>
  <c r="AX65" i="1"/>
  <c r="W36" i="1"/>
  <c r="X36" i="1"/>
  <c r="Y36" i="1"/>
  <c r="Z36" i="1"/>
  <c r="AA36" i="1"/>
  <c r="AB36" i="1"/>
  <c r="AC36" i="1"/>
  <c r="AD36" i="1"/>
  <c r="AE36" i="1"/>
  <c r="AF36" i="1"/>
  <c r="AG36" i="1"/>
  <c r="AH36" i="1"/>
  <c r="AI36" i="1"/>
  <c r="AJ36" i="1"/>
  <c r="AK36" i="1"/>
  <c r="AL36" i="1"/>
  <c r="AM36" i="1"/>
  <c r="AN36" i="1"/>
  <c r="AO36" i="1"/>
  <c r="AP36" i="1"/>
  <c r="AQ36" i="1"/>
  <c r="W65" i="1"/>
  <c r="X65" i="1"/>
  <c r="Y65" i="1"/>
  <c r="Z65" i="1"/>
  <c r="AA65" i="1"/>
  <c r="AB65" i="1"/>
  <c r="AC65" i="1"/>
  <c r="AD65" i="1"/>
  <c r="AE65" i="1"/>
  <c r="AF65" i="1"/>
  <c r="AG65" i="1"/>
  <c r="AH65" i="1"/>
  <c r="AI65" i="1"/>
  <c r="AJ65" i="1"/>
  <c r="AK65" i="1"/>
  <c r="AL65" i="1"/>
  <c r="AM65" i="1"/>
  <c r="AN65" i="1"/>
  <c r="AO65" i="1"/>
  <c r="AP65" i="1"/>
  <c r="AQ65" i="1"/>
  <c r="AX36" i="1"/>
  <c r="AX47" i="1" l="1"/>
  <c r="AX92" i="1"/>
  <c r="AX196" i="1"/>
  <c r="AX242" i="1"/>
  <c r="AX272" i="1"/>
  <c r="W47" i="1"/>
  <c r="X47" i="1"/>
  <c r="Y47" i="1"/>
  <c r="Z47" i="1"/>
  <c r="AA47" i="1"/>
  <c r="AB47" i="1"/>
  <c r="AC47" i="1"/>
  <c r="AD47" i="1"/>
  <c r="AE47" i="1"/>
  <c r="AF47" i="1"/>
  <c r="AG47" i="1"/>
  <c r="AH47" i="1"/>
  <c r="AI47" i="1"/>
  <c r="AJ47" i="1"/>
  <c r="AK47" i="1"/>
  <c r="AL47" i="1"/>
  <c r="AM47" i="1"/>
  <c r="AN47" i="1"/>
  <c r="AO47" i="1"/>
  <c r="AP47" i="1"/>
  <c r="AQ47" i="1"/>
  <c r="W92" i="1"/>
  <c r="X92" i="1"/>
  <c r="Y92" i="1"/>
  <c r="Z92" i="1"/>
  <c r="AA92" i="1"/>
  <c r="AB92" i="1"/>
  <c r="AC92" i="1"/>
  <c r="AD92" i="1"/>
  <c r="AE92" i="1"/>
  <c r="AF92" i="1"/>
  <c r="AG92" i="1"/>
  <c r="AH92" i="1"/>
  <c r="AI92" i="1"/>
  <c r="AJ92" i="1"/>
  <c r="AK92" i="1"/>
  <c r="AL92" i="1"/>
  <c r="AM92" i="1"/>
  <c r="AN92" i="1"/>
  <c r="AO92" i="1"/>
  <c r="AP92" i="1"/>
  <c r="AQ92" i="1"/>
  <c r="W196" i="1"/>
  <c r="X196" i="1"/>
  <c r="Y196" i="1"/>
  <c r="Z196" i="1"/>
  <c r="AA196" i="1"/>
  <c r="AB196" i="1"/>
  <c r="AC196" i="1"/>
  <c r="AD196" i="1"/>
  <c r="AE196" i="1"/>
  <c r="AF196" i="1"/>
  <c r="AG196" i="1"/>
  <c r="AH196" i="1"/>
  <c r="AI196" i="1"/>
  <c r="AJ196" i="1"/>
  <c r="AK196" i="1"/>
  <c r="AL196" i="1"/>
  <c r="AM196" i="1"/>
  <c r="AN196" i="1"/>
  <c r="AO196" i="1"/>
  <c r="AP196" i="1"/>
  <c r="AQ196" i="1"/>
  <c r="W242" i="1"/>
  <c r="X242" i="1"/>
  <c r="Y242" i="1"/>
  <c r="Z242" i="1"/>
  <c r="AA242" i="1"/>
  <c r="AB242" i="1"/>
  <c r="AC242" i="1"/>
  <c r="AD242" i="1"/>
  <c r="AN242" i="1" s="1"/>
  <c r="AE242" i="1"/>
  <c r="AF242" i="1"/>
  <c r="AG242" i="1"/>
  <c r="AH242" i="1"/>
  <c r="AI242" i="1"/>
  <c r="AJ242" i="1"/>
  <c r="W272" i="1"/>
  <c r="X272" i="1"/>
  <c r="Y272" i="1"/>
  <c r="Z272" i="1"/>
  <c r="AA272" i="1"/>
  <c r="AB272" i="1"/>
  <c r="AC272" i="1"/>
  <c r="AD272" i="1"/>
  <c r="AE272" i="1"/>
  <c r="AF272" i="1"/>
  <c r="AG272" i="1"/>
  <c r="AH272" i="1"/>
  <c r="AI272" i="1"/>
  <c r="AJ272" i="1"/>
  <c r="AK272" i="1"/>
  <c r="AL272" i="1"/>
  <c r="AM272" i="1"/>
  <c r="AN272" i="1"/>
  <c r="AO272" i="1"/>
  <c r="AP272" i="1"/>
  <c r="AQ272" i="1"/>
  <c r="BI47" i="1"/>
  <c r="BI92" i="1"/>
  <c r="BI196" i="1"/>
  <c r="BI242" i="1"/>
  <c r="BI272" i="1"/>
  <c r="AQ242" i="1" l="1"/>
  <c r="AO242" i="1"/>
  <c r="AM242" i="1"/>
  <c r="AK242" i="1"/>
  <c r="AP242" i="1"/>
  <c r="AL242" i="1"/>
  <c r="W9" i="1"/>
  <c r="X9" i="1"/>
  <c r="Y9" i="1"/>
  <c r="Z9" i="1"/>
  <c r="AA9" i="1"/>
  <c r="AB9" i="1"/>
  <c r="AC9" i="1"/>
  <c r="AD9" i="1"/>
  <c r="AE9" i="1"/>
  <c r="AF9" i="1"/>
  <c r="AG9" i="1"/>
  <c r="AH9" i="1"/>
  <c r="AI9" i="1"/>
  <c r="AJ9" i="1"/>
  <c r="AX9" i="1"/>
  <c r="BI9" i="1"/>
  <c r="AL9" i="1" l="1"/>
  <c r="AN9" i="1"/>
  <c r="AQ9" i="1"/>
  <c r="AK9" i="1"/>
  <c r="AO9" i="1"/>
  <c r="AP9" i="1"/>
  <c r="AM9" i="1"/>
  <c r="BI245" i="1"/>
  <c r="AX245" i="1"/>
  <c r="W245" i="1"/>
  <c r="X245" i="1"/>
  <c r="Y245" i="1"/>
  <c r="Z245" i="1"/>
  <c r="AA245" i="1"/>
  <c r="AB245" i="1"/>
  <c r="AC245" i="1"/>
  <c r="AD245" i="1"/>
  <c r="AE245" i="1"/>
  <c r="AF245" i="1"/>
  <c r="AG245" i="1"/>
  <c r="AH245" i="1"/>
  <c r="AI245" i="1"/>
  <c r="AJ245" i="1"/>
  <c r="AK245" i="1"/>
  <c r="AL245" i="1"/>
  <c r="AM245" i="1"/>
  <c r="AN245" i="1"/>
  <c r="AO245" i="1"/>
  <c r="AP245" i="1"/>
  <c r="AQ245" i="1"/>
  <c r="BI87" i="1" l="1"/>
  <c r="AX87" i="1"/>
  <c r="W87" i="1"/>
  <c r="X87" i="1"/>
  <c r="Y87" i="1"/>
  <c r="Z87" i="1"/>
  <c r="AA87" i="1"/>
  <c r="AB87" i="1"/>
  <c r="AC87" i="1"/>
  <c r="AD87" i="1"/>
  <c r="AE87" i="1"/>
  <c r="AF87" i="1"/>
  <c r="AG87" i="1"/>
  <c r="AH87" i="1"/>
  <c r="AI87" i="1"/>
  <c r="AJ87" i="1"/>
  <c r="AL87" i="1"/>
  <c r="AQ87" i="1" l="1"/>
  <c r="AM87" i="1"/>
  <c r="AK87" i="1"/>
  <c r="AN87" i="1"/>
  <c r="AO87" i="1"/>
  <c r="AP87" i="1"/>
  <c r="AX7" i="1"/>
  <c r="AX8" i="1"/>
  <c r="AX10" i="1"/>
  <c r="AX12" i="1"/>
  <c r="AX13" i="1"/>
  <c r="AX14" i="1"/>
  <c r="AX15" i="1"/>
  <c r="AX17" i="1"/>
  <c r="AX20" i="1"/>
  <c r="AX21" i="1"/>
  <c r="AX22" i="1"/>
  <c r="AX23" i="1"/>
  <c r="AX24" i="1"/>
  <c r="AX25" i="1"/>
  <c r="AX26" i="1"/>
  <c r="AX27" i="1"/>
  <c r="AX28" i="1"/>
  <c r="AX29" i="1"/>
  <c r="AX30" i="1"/>
  <c r="AX119" i="1"/>
  <c r="AX31" i="1"/>
  <c r="AX32" i="1"/>
  <c r="AX33" i="1"/>
  <c r="AX34" i="1"/>
  <c r="AX35" i="1"/>
  <c r="AX37" i="1"/>
  <c r="AX39" i="1"/>
  <c r="AX40" i="1"/>
  <c r="AX41" i="1"/>
  <c r="AX42" i="1"/>
  <c r="AX44" i="1"/>
  <c r="AX46" i="1"/>
  <c r="AX48" i="1"/>
  <c r="AX49" i="1"/>
  <c r="AX51" i="1"/>
  <c r="AX52" i="1"/>
  <c r="AX53" i="1"/>
  <c r="AX56" i="1"/>
  <c r="AX57" i="1"/>
  <c r="AX58" i="1"/>
  <c r="AX59" i="1"/>
  <c r="AX60" i="1"/>
  <c r="AX61" i="1"/>
  <c r="AX62" i="1"/>
  <c r="AX63" i="1"/>
  <c r="AX64" i="1"/>
  <c r="AX66" i="1"/>
  <c r="AX67" i="1"/>
  <c r="AX68" i="1"/>
  <c r="AX69" i="1"/>
  <c r="AX70" i="1"/>
  <c r="AX71" i="1"/>
  <c r="AX74" i="1"/>
  <c r="AX75" i="1"/>
  <c r="AX76" i="1"/>
  <c r="AX77" i="1"/>
  <c r="AX78" i="1"/>
  <c r="AX80" i="1"/>
  <c r="AX81" i="1"/>
  <c r="AX82" i="1"/>
  <c r="AX83" i="1"/>
  <c r="AX84" i="1"/>
  <c r="AX85" i="1"/>
  <c r="AX86" i="1"/>
  <c r="AX88" i="1"/>
  <c r="AX89" i="1"/>
  <c r="AX90" i="1"/>
  <c r="AX93" i="1"/>
  <c r="AX94" i="1"/>
  <c r="AX95" i="1"/>
  <c r="AX97" i="1"/>
  <c r="AX98" i="1"/>
  <c r="AX99" i="1"/>
  <c r="AX100" i="1"/>
  <c r="AX101" i="1"/>
  <c r="AX102" i="1"/>
  <c r="AX103" i="1"/>
  <c r="AX104" i="1"/>
  <c r="AX105" i="1"/>
  <c r="AX106" i="1"/>
  <c r="AX107" i="1"/>
  <c r="AX108" i="1"/>
  <c r="AX109" i="1"/>
  <c r="AX110" i="1"/>
  <c r="AX111" i="1"/>
  <c r="AX112" i="1"/>
  <c r="AX113" i="1"/>
  <c r="AX114" i="1"/>
  <c r="AX115" i="1"/>
  <c r="AX116" i="1"/>
  <c r="AX117" i="1"/>
  <c r="AX118" i="1"/>
  <c r="AX120" i="1"/>
  <c r="AX121" i="1"/>
  <c r="AX122" i="1"/>
  <c r="AX123" i="1"/>
  <c r="AX124" i="1"/>
  <c r="AX125" i="1"/>
  <c r="AX127" i="1"/>
  <c r="AX129" i="1"/>
  <c r="AX130" i="1"/>
  <c r="AX131" i="1"/>
  <c r="AX132" i="1"/>
  <c r="AX133" i="1"/>
  <c r="AX134" i="1"/>
  <c r="AX135" i="1"/>
  <c r="AX136" i="1"/>
  <c r="AX137" i="1"/>
  <c r="AX139" i="1"/>
  <c r="AX140" i="1"/>
  <c r="AX141" i="1"/>
  <c r="AX142" i="1"/>
  <c r="AX145" i="1"/>
  <c r="AX146" i="1"/>
  <c r="AX147" i="1"/>
  <c r="AX148" i="1"/>
  <c r="AX151" i="1"/>
  <c r="AX154" i="1"/>
  <c r="AX155" i="1"/>
  <c r="AX156" i="1"/>
  <c r="AX157" i="1"/>
  <c r="AX158" i="1"/>
  <c r="AX159"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7" i="1"/>
  <c r="AX198" i="1"/>
  <c r="AX199" i="1"/>
  <c r="AX200" i="1"/>
  <c r="AX201" i="1"/>
  <c r="AX204" i="1"/>
  <c r="AX206" i="1"/>
  <c r="AX207" i="1"/>
  <c r="AX209" i="1"/>
  <c r="AX210" i="1"/>
  <c r="AX211" i="1"/>
  <c r="AX212" i="1"/>
  <c r="AX214" i="1"/>
  <c r="AX216" i="1"/>
  <c r="AX217" i="1"/>
  <c r="AX218" i="1"/>
  <c r="AX219" i="1"/>
  <c r="AX220" i="1"/>
  <c r="AX221" i="1"/>
  <c r="AX222" i="1"/>
  <c r="AX223" i="1"/>
  <c r="AX224" i="1"/>
  <c r="AX225" i="1"/>
  <c r="AX226" i="1"/>
  <c r="AX227" i="1"/>
  <c r="AX228" i="1"/>
  <c r="AX229" i="1"/>
  <c r="AX230" i="1"/>
  <c r="AX231" i="1"/>
  <c r="AX232" i="1"/>
  <c r="AX233" i="1"/>
  <c r="AX235" i="1"/>
  <c r="AX236" i="1"/>
  <c r="AX238" i="1"/>
  <c r="AX239" i="1"/>
  <c r="AX240" i="1"/>
  <c r="AX241" i="1"/>
  <c r="AX243" i="1"/>
  <c r="AX244" i="1"/>
  <c r="AX246" i="1"/>
  <c r="AX247" i="1"/>
  <c r="AX248" i="1"/>
  <c r="AX249" i="1"/>
  <c r="AX250" i="1"/>
  <c r="AX251" i="1"/>
  <c r="AX252" i="1"/>
  <c r="AX254" i="1"/>
  <c r="AX255" i="1"/>
  <c r="AX256" i="1"/>
  <c r="AX257" i="1"/>
  <c r="AX258" i="1"/>
  <c r="AX259" i="1"/>
  <c r="AX261" i="1"/>
  <c r="AX262" i="1"/>
  <c r="AX265" i="1"/>
  <c r="AX266" i="1"/>
  <c r="AX267" i="1"/>
  <c r="AX268" i="1"/>
  <c r="AX269" i="1"/>
  <c r="AX270" i="1"/>
  <c r="AX271" i="1"/>
  <c r="AX273" i="1"/>
  <c r="AX274" i="1"/>
  <c r="AX275" i="1"/>
  <c r="AX276" i="1"/>
  <c r="AX277" i="1"/>
  <c r="AX278" i="1"/>
  <c r="AX279" i="1"/>
  <c r="AX280" i="1"/>
  <c r="AX282" i="1"/>
  <c r="AX283" i="1"/>
  <c r="AX284" i="1"/>
  <c r="AX285" i="1"/>
  <c r="AX286" i="1"/>
  <c r="AX287" i="1"/>
  <c r="AX288" i="1"/>
  <c r="AX289" i="1"/>
  <c r="AX290" i="1"/>
  <c r="AX291" i="1"/>
  <c r="AX292" i="1"/>
  <c r="AX293" i="1"/>
  <c r="AX294" i="1"/>
  <c r="AX295" i="1"/>
  <c r="AX296" i="1"/>
  <c r="AX297" i="1"/>
  <c r="AX298" i="1"/>
  <c r="AX299" i="1"/>
  <c r="AX300" i="1"/>
  <c r="AX301" i="1"/>
  <c r="AX303" i="1"/>
  <c r="AX304" i="1"/>
  <c r="AX305" i="1"/>
  <c r="AX307" i="1"/>
  <c r="AX308" i="1"/>
  <c r="AX309" i="1"/>
  <c r="AX310" i="1"/>
  <c r="AX311" i="1"/>
  <c r="AX312" i="1"/>
  <c r="AX313" i="1"/>
  <c r="AX315" i="1"/>
  <c r="AX316" i="1"/>
  <c r="AX317" i="1"/>
  <c r="AX318" i="1"/>
  <c r="AX319" i="1"/>
  <c r="AX320" i="1"/>
  <c r="AX321" i="1"/>
  <c r="AX322"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119" i="1"/>
  <c r="X119" i="1"/>
  <c r="Y119" i="1"/>
  <c r="Z119" i="1"/>
  <c r="AA119" i="1"/>
  <c r="AB119" i="1"/>
  <c r="AC119" i="1"/>
  <c r="AD119" i="1"/>
  <c r="AE119" i="1"/>
  <c r="AF119" i="1"/>
  <c r="AG119" i="1"/>
  <c r="AH119" i="1"/>
  <c r="AI119" i="1"/>
  <c r="AJ119" i="1"/>
  <c r="AK119" i="1"/>
  <c r="AL119"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4" i="1"/>
  <c r="X44" i="1"/>
  <c r="Y44" i="1"/>
  <c r="Z44" i="1"/>
  <c r="AA44" i="1"/>
  <c r="AB44" i="1"/>
  <c r="AC44" i="1"/>
  <c r="AD44" i="1"/>
  <c r="AE44" i="1"/>
  <c r="AF44" i="1"/>
  <c r="AG44" i="1"/>
  <c r="AH44" i="1"/>
  <c r="AI44" i="1"/>
  <c r="AJ44" i="1"/>
  <c r="AK44" i="1"/>
  <c r="AQ44" i="1"/>
  <c r="W46" i="1"/>
  <c r="X46" i="1"/>
  <c r="Y46" i="1"/>
  <c r="Z46" i="1"/>
  <c r="AA46" i="1"/>
  <c r="AB46" i="1"/>
  <c r="AC46" i="1"/>
  <c r="AD46" i="1"/>
  <c r="AE46" i="1"/>
  <c r="AF46" i="1"/>
  <c r="AG46" i="1"/>
  <c r="AH46" i="1"/>
  <c r="AI46" i="1"/>
  <c r="AJ46" i="1"/>
  <c r="W48" i="1"/>
  <c r="X48" i="1"/>
  <c r="Y48" i="1"/>
  <c r="Z48" i="1"/>
  <c r="AA48" i="1"/>
  <c r="AB48" i="1"/>
  <c r="AC48" i="1"/>
  <c r="AD48" i="1"/>
  <c r="AE48" i="1"/>
  <c r="AF48" i="1"/>
  <c r="AG48" i="1"/>
  <c r="AH48" i="1"/>
  <c r="AI48" i="1"/>
  <c r="AJ48" i="1"/>
  <c r="AK48" i="1"/>
  <c r="W49" i="1"/>
  <c r="X49" i="1"/>
  <c r="Y49" i="1"/>
  <c r="Z49" i="1"/>
  <c r="AA49" i="1"/>
  <c r="AB49" i="1"/>
  <c r="AC49" i="1"/>
  <c r="AD49" i="1"/>
  <c r="AE49" i="1"/>
  <c r="AF49" i="1"/>
  <c r="AG49" i="1"/>
  <c r="AH49" i="1"/>
  <c r="AI49" i="1"/>
  <c r="AJ49" i="1"/>
  <c r="AK49" i="1"/>
  <c r="AQ49"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3" i="1"/>
  <c r="X53" i="1"/>
  <c r="Y53" i="1"/>
  <c r="Z53" i="1"/>
  <c r="AA53" i="1"/>
  <c r="AB53" i="1"/>
  <c r="AC53" i="1"/>
  <c r="AD53" i="1"/>
  <c r="AE53" i="1"/>
  <c r="AF53" i="1"/>
  <c r="AG53" i="1"/>
  <c r="AH53" i="1"/>
  <c r="AI53" i="1"/>
  <c r="AJ53" i="1"/>
  <c r="AK53" i="1"/>
  <c r="AL53" i="1"/>
  <c r="AM53" i="1"/>
  <c r="AN53" i="1"/>
  <c r="AO53" i="1"/>
  <c r="AP53" i="1"/>
  <c r="AQ53"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AQ60" i="1"/>
  <c r="W61" i="1"/>
  <c r="X61" i="1"/>
  <c r="Y61" i="1"/>
  <c r="Z61" i="1"/>
  <c r="AA61" i="1"/>
  <c r="AB61" i="1"/>
  <c r="AC61" i="1"/>
  <c r="AD61" i="1"/>
  <c r="AE61" i="1"/>
  <c r="AF61" i="1"/>
  <c r="AG61" i="1"/>
  <c r="AH61" i="1"/>
  <c r="AI61" i="1"/>
  <c r="AJ61" i="1"/>
  <c r="AK61" i="1"/>
  <c r="AQ61" i="1"/>
  <c r="W62" i="1"/>
  <c r="X62" i="1"/>
  <c r="Y62" i="1"/>
  <c r="Z62" i="1"/>
  <c r="AA62" i="1"/>
  <c r="AB62" i="1"/>
  <c r="AC62" i="1"/>
  <c r="AD62" i="1"/>
  <c r="AE62" i="1"/>
  <c r="AF62" i="1"/>
  <c r="AG62" i="1"/>
  <c r="AH62" i="1"/>
  <c r="AI62" i="1"/>
  <c r="AJ62" i="1"/>
  <c r="AK62" i="1"/>
  <c r="AL62" i="1"/>
  <c r="AM62" i="1"/>
  <c r="AN62" i="1"/>
  <c r="AO62" i="1"/>
  <c r="AP62" i="1"/>
  <c r="AQ62" i="1"/>
  <c r="W63" i="1"/>
  <c r="X63" i="1"/>
  <c r="Y63" i="1"/>
  <c r="Z63" i="1"/>
  <c r="AA63" i="1"/>
  <c r="AB63" i="1"/>
  <c r="AC63" i="1"/>
  <c r="AD63" i="1"/>
  <c r="AE63" i="1"/>
  <c r="AF63" i="1"/>
  <c r="AG63" i="1"/>
  <c r="AH63" i="1"/>
  <c r="AI63" i="1"/>
  <c r="AJ63" i="1"/>
  <c r="AL63" i="1"/>
  <c r="W64" i="1"/>
  <c r="X64" i="1"/>
  <c r="Y64" i="1"/>
  <c r="Z64" i="1"/>
  <c r="AA64" i="1"/>
  <c r="AB64" i="1"/>
  <c r="AC64" i="1"/>
  <c r="AD64" i="1"/>
  <c r="AE64" i="1"/>
  <c r="AF64" i="1"/>
  <c r="AG64" i="1"/>
  <c r="AH64" i="1"/>
  <c r="AI64" i="1"/>
  <c r="AJ64" i="1"/>
  <c r="AK64" i="1"/>
  <c r="AQ64"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W84" i="1"/>
  <c r="X84" i="1"/>
  <c r="Y84" i="1"/>
  <c r="AL84" i="1" s="1"/>
  <c r="Z84" i="1"/>
  <c r="AA84" i="1"/>
  <c r="AB84" i="1"/>
  <c r="AC84" i="1"/>
  <c r="AD84" i="1"/>
  <c r="AE84" i="1"/>
  <c r="AF84" i="1"/>
  <c r="AG84" i="1"/>
  <c r="AH84" i="1"/>
  <c r="AI84" i="1"/>
  <c r="AJ84" i="1"/>
  <c r="AK84" i="1"/>
  <c r="AQ84" i="1"/>
  <c r="W85" i="1"/>
  <c r="X85" i="1"/>
  <c r="Y85" i="1"/>
  <c r="Z85" i="1"/>
  <c r="AA85" i="1"/>
  <c r="AB85" i="1"/>
  <c r="AC85" i="1"/>
  <c r="AD85" i="1"/>
  <c r="AE85" i="1"/>
  <c r="AF85" i="1"/>
  <c r="AG85" i="1"/>
  <c r="AH85" i="1"/>
  <c r="AI85" i="1"/>
  <c r="AJ85" i="1"/>
  <c r="AK85" i="1"/>
  <c r="AL85" i="1"/>
  <c r="AM85" i="1"/>
  <c r="AN85" i="1"/>
  <c r="AO85" i="1"/>
  <c r="AP85" i="1"/>
  <c r="AQ85" i="1"/>
  <c r="W86" i="1"/>
  <c r="X86" i="1"/>
  <c r="Y86" i="1"/>
  <c r="Z86" i="1"/>
  <c r="AA86" i="1"/>
  <c r="AB86" i="1"/>
  <c r="AC86" i="1"/>
  <c r="AD86" i="1"/>
  <c r="AE86" i="1"/>
  <c r="AF86" i="1"/>
  <c r="AG86" i="1"/>
  <c r="AH86" i="1"/>
  <c r="AI86" i="1"/>
  <c r="AJ86" i="1"/>
  <c r="AK86" i="1"/>
  <c r="AQ86" i="1"/>
  <c r="W88" i="1"/>
  <c r="X88" i="1"/>
  <c r="Y88" i="1"/>
  <c r="Z88" i="1"/>
  <c r="AA88" i="1"/>
  <c r="AB88" i="1"/>
  <c r="AC88" i="1"/>
  <c r="AD88" i="1"/>
  <c r="AE88" i="1"/>
  <c r="AF88" i="1"/>
  <c r="AG88" i="1"/>
  <c r="AH88" i="1"/>
  <c r="AI88" i="1"/>
  <c r="AJ88" i="1"/>
  <c r="AK88" i="1"/>
  <c r="AL88" i="1"/>
  <c r="AM88" i="1"/>
  <c r="AN88" i="1"/>
  <c r="AO88" i="1"/>
  <c r="AP88" i="1"/>
  <c r="AQ88" i="1"/>
  <c r="W89" i="1"/>
  <c r="X89" i="1"/>
  <c r="Y89" i="1"/>
  <c r="Z89" i="1"/>
  <c r="AA89" i="1"/>
  <c r="AB89" i="1"/>
  <c r="AC89" i="1"/>
  <c r="AD89" i="1"/>
  <c r="AE89" i="1"/>
  <c r="AF89" i="1"/>
  <c r="AG89" i="1"/>
  <c r="AH89" i="1"/>
  <c r="AI89" i="1"/>
  <c r="AJ89" i="1"/>
  <c r="AK89" i="1"/>
  <c r="AQ89" i="1"/>
  <c r="W90" i="1"/>
  <c r="X90" i="1"/>
  <c r="Y90" i="1"/>
  <c r="Z90" i="1"/>
  <c r="AA90" i="1"/>
  <c r="AB90" i="1"/>
  <c r="AC90" i="1"/>
  <c r="AD90" i="1"/>
  <c r="AE90" i="1"/>
  <c r="AF90" i="1"/>
  <c r="AG90" i="1"/>
  <c r="AH90" i="1"/>
  <c r="AI90" i="1"/>
  <c r="AJ90" i="1"/>
  <c r="AK90" i="1"/>
  <c r="AQ90"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AK94" i="1"/>
  <c r="AQ94" i="1"/>
  <c r="W95" i="1"/>
  <c r="X95" i="1"/>
  <c r="Y95" i="1"/>
  <c r="Z95" i="1"/>
  <c r="AA95" i="1"/>
  <c r="AB95" i="1"/>
  <c r="AC95" i="1"/>
  <c r="AD95" i="1"/>
  <c r="AE95" i="1"/>
  <c r="AF95" i="1"/>
  <c r="AG95" i="1"/>
  <c r="AH95" i="1"/>
  <c r="AI95" i="1"/>
  <c r="AJ95"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AK110" i="1"/>
  <c r="AL110" i="1"/>
  <c r="AM110" i="1"/>
  <c r="AN110" i="1"/>
  <c r="AO110" i="1"/>
  <c r="AP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L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AK114" i="1"/>
  <c r="AQ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L117" i="1"/>
  <c r="AM117" i="1"/>
  <c r="AN117" i="1"/>
  <c r="AO117" i="1"/>
  <c r="AP117" i="1"/>
  <c r="AQ117" i="1"/>
  <c r="W118" i="1"/>
  <c r="X118" i="1"/>
  <c r="Y118" i="1"/>
  <c r="Z118" i="1"/>
  <c r="AA118" i="1"/>
  <c r="AB118" i="1"/>
  <c r="AC118" i="1"/>
  <c r="AD118" i="1"/>
  <c r="AE118" i="1"/>
  <c r="AF118" i="1"/>
  <c r="AG118" i="1"/>
  <c r="AH118" i="1"/>
  <c r="AI118" i="1"/>
  <c r="AJ118" i="1"/>
  <c r="AK118" i="1"/>
  <c r="W120" i="1"/>
  <c r="X120" i="1"/>
  <c r="Y120" i="1"/>
  <c r="Z120" i="1"/>
  <c r="AA120" i="1"/>
  <c r="AB120" i="1"/>
  <c r="AC120" i="1"/>
  <c r="AD120" i="1"/>
  <c r="AE120" i="1"/>
  <c r="AF120" i="1"/>
  <c r="AG120" i="1"/>
  <c r="AH120" i="1"/>
  <c r="AI120" i="1"/>
  <c r="AJ120" i="1"/>
  <c r="W121" i="1"/>
  <c r="X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L124" i="1"/>
  <c r="AQ124" i="1"/>
  <c r="W125" i="1"/>
  <c r="X125" i="1"/>
  <c r="Y125" i="1"/>
  <c r="Z125" i="1"/>
  <c r="AA125" i="1"/>
  <c r="AB125" i="1"/>
  <c r="AC125" i="1"/>
  <c r="AD125" i="1"/>
  <c r="AE125" i="1"/>
  <c r="AF125" i="1"/>
  <c r="AG125" i="1"/>
  <c r="AH125" i="1"/>
  <c r="AI125" i="1"/>
  <c r="AJ125" i="1"/>
  <c r="AK125" i="1"/>
  <c r="AQ125" i="1"/>
  <c r="W127" i="1"/>
  <c r="X127" i="1"/>
  <c r="Y127" i="1"/>
  <c r="Z127" i="1"/>
  <c r="AA127" i="1"/>
  <c r="AB127" i="1"/>
  <c r="AC127" i="1"/>
  <c r="AD127" i="1"/>
  <c r="AE127" i="1"/>
  <c r="AF127" i="1"/>
  <c r="AG127" i="1"/>
  <c r="AH127" i="1"/>
  <c r="AI127" i="1"/>
  <c r="AJ127" i="1"/>
  <c r="AK127" i="1"/>
  <c r="AQ127" i="1"/>
  <c r="W129" i="1"/>
  <c r="X129" i="1"/>
  <c r="Y129" i="1"/>
  <c r="Z129" i="1"/>
  <c r="AA129" i="1"/>
  <c r="AB129" i="1"/>
  <c r="AC129" i="1"/>
  <c r="AD129" i="1"/>
  <c r="AE129" i="1"/>
  <c r="AF129" i="1"/>
  <c r="AG129" i="1"/>
  <c r="AH129" i="1"/>
  <c r="AI129" i="1"/>
  <c r="AJ129" i="1"/>
  <c r="AK129" i="1"/>
  <c r="AQ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Q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L135" i="1"/>
  <c r="AM135" i="1"/>
  <c r="AN135" i="1"/>
  <c r="AO135" i="1"/>
  <c r="AP135" i="1"/>
  <c r="AQ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AK137" i="1"/>
  <c r="AQ137"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AK140" i="1"/>
  <c r="AL140" i="1"/>
  <c r="AM140" i="1"/>
  <c r="AN140" i="1"/>
  <c r="AO140" i="1"/>
  <c r="AP140" i="1"/>
  <c r="AQ140" i="1"/>
  <c r="W141" i="1"/>
  <c r="X141" i="1"/>
  <c r="Y141" i="1"/>
  <c r="Z141" i="1"/>
  <c r="AA141" i="1"/>
  <c r="AB141" i="1"/>
  <c r="AC141" i="1"/>
  <c r="AD141" i="1"/>
  <c r="AE141" i="1"/>
  <c r="AF141" i="1"/>
  <c r="AG141" i="1"/>
  <c r="AH141" i="1"/>
  <c r="AI141" i="1"/>
  <c r="AJ141" i="1"/>
  <c r="AK141" i="1"/>
  <c r="AQ141" i="1"/>
  <c r="W142" i="1"/>
  <c r="X142" i="1"/>
  <c r="Y142" i="1"/>
  <c r="Z142" i="1"/>
  <c r="AA142" i="1"/>
  <c r="AB142" i="1"/>
  <c r="AC142" i="1"/>
  <c r="AD142" i="1"/>
  <c r="AE142" i="1"/>
  <c r="AF142" i="1"/>
  <c r="AG142" i="1"/>
  <c r="AH142" i="1"/>
  <c r="AI142" i="1"/>
  <c r="AJ142" i="1"/>
  <c r="W145" i="1"/>
  <c r="X145" i="1"/>
  <c r="Y145" i="1"/>
  <c r="Z145" i="1"/>
  <c r="AA145" i="1"/>
  <c r="AB145" i="1"/>
  <c r="AC145" i="1"/>
  <c r="AD145" i="1"/>
  <c r="AE145" i="1"/>
  <c r="AF145" i="1"/>
  <c r="AG145" i="1"/>
  <c r="AH145" i="1"/>
  <c r="AI145" i="1"/>
  <c r="AJ145" i="1"/>
  <c r="AK145" i="1"/>
  <c r="AL145" i="1"/>
  <c r="AM145" i="1"/>
  <c r="AN145" i="1"/>
  <c r="AO145" i="1"/>
  <c r="AP145" i="1"/>
  <c r="AQ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51" i="1"/>
  <c r="X151" i="1"/>
  <c r="Y151" i="1"/>
  <c r="Z151" i="1"/>
  <c r="AA151" i="1"/>
  <c r="AB151" i="1"/>
  <c r="AC151" i="1"/>
  <c r="AD151" i="1"/>
  <c r="AE151" i="1"/>
  <c r="AF151" i="1"/>
  <c r="AG151" i="1"/>
  <c r="AH151" i="1"/>
  <c r="AI151" i="1"/>
  <c r="AJ151"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AK157" i="1"/>
  <c r="W158" i="1"/>
  <c r="X158" i="1"/>
  <c r="Y158" i="1"/>
  <c r="Z158" i="1"/>
  <c r="AA158" i="1"/>
  <c r="AB158" i="1"/>
  <c r="AC158" i="1"/>
  <c r="AD158" i="1"/>
  <c r="AE158" i="1"/>
  <c r="AF158" i="1"/>
  <c r="AG158" i="1"/>
  <c r="AH158" i="1"/>
  <c r="AI158" i="1"/>
  <c r="AJ158" i="1"/>
  <c r="AQ158" i="1"/>
  <c r="W159" i="1"/>
  <c r="X159" i="1"/>
  <c r="Y159" i="1"/>
  <c r="Z159" i="1"/>
  <c r="AA159" i="1"/>
  <c r="AB159" i="1"/>
  <c r="AC159" i="1"/>
  <c r="AD159" i="1"/>
  <c r="AE159" i="1"/>
  <c r="AF159" i="1"/>
  <c r="AG159" i="1"/>
  <c r="AH159" i="1"/>
  <c r="AI159" i="1"/>
  <c r="AJ159"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L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AL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M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AK187" i="1"/>
  <c r="AQ187" i="1"/>
  <c r="W188" i="1"/>
  <c r="X188" i="1"/>
  <c r="Y188" i="1"/>
  <c r="Z188" i="1"/>
  <c r="AA188" i="1"/>
  <c r="AB188" i="1"/>
  <c r="AC188" i="1"/>
  <c r="AD188" i="1"/>
  <c r="AE188" i="1"/>
  <c r="AF188" i="1"/>
  <c r="AG188" i="1"/>
  <c r="AH188" i="1"/>
  <c r="AI188" i="1"/>
  <c r="AJ188" i="1"/>
  <c r="AK188" i="1"/>
  <c r="AL188" i="1"/>
  <c r="AQ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AK191" i="1"/>
  <c r="AL191" i="1"/>
  <c r="W192" i="1"/>
  <c r="X192" i="1"/>
  <c r="Y192" i="1"/>
  <c r="Z192" i="1"/>
  <c r="AA192" i="1"/>
  <c r="AB192" i="1"/>
  <c r="AC192" i="1"/>
  <c r="AD192" i="1"/>
  <c r="AE192" i="1"/>
  <c r="AF192" i="1"/>
  <c r="AG192" i="1"/>
  <c r="AH192" i="1"/>
  <c r="AI192" i="1"/>
  <c r="AJ192" i="1"/>
  <c r="AK192" i="1"/>
  <c r="AN192" i="1"/>
  <c r="AO192" i="1"/>
  <c r="AP192" i="1"/>
  <c r="W193" i="1"/>
  <c r="X193" i="1"/>
  <c r="Y193" i="1"/>
  <c r="Z193" i="1"/>
  <c r="AA193" i="1"/>
  <c r="AB193" i="1"/>
  <c r="AC193" i="1"/>
  <c r="AD193" i="1"/>
  <c r="AE193" i="1"/>
  <c r="AF193" i="1"/>
  <c r="AG193" i="1"/>
  <c r="AH193" i="1"/>
  <c r="AI193" i="1"/>
  <c r="AJ193" i="1"/>
  <c r="W194" i="1"/>
  <c r="X194" i="1"/>
  <c r="Y194" i="1"/>
  <c r="Z194" i="1"/>
  <c r="AA194" i="1"/>
  <c r="AB194" i="1"/>
  <c r="AC194" i="1"/>
  <c r="AD194" i="1"/>
  <c r="AE194" i="1"/>
  <c r="AF194" i="1"/>
  <c r="AG194" i="1"/>
  <c r="AH194" i="1"/>
  <c r="AI194" i="1"/>
  <c r="AJ194" i="1"/>
  <c r="AK194" i="1"/>
  <c r="AL194" i="1"/>
  <c r="AM194" i="1"/>
  <c r="AN194" i="1"/>
  <c r="AO194" i="1"/>
  <c r="AP194" i="1"/>
  <c r="AQ194" i="1"/>
  <c r="W195" i="1"/>
  <c r="X195" i="1"/>
  <c r="Y195" i="1"/>
  <c r="Z195" i="1"/>
  <c r="AA195" i="1"/>
  <c r="AB195" i="1"/>
  <c r="AC195" i="1"/>
  <c r="AD195" i="1"/>
  <c r="AE195" i="1"/>
  <c r="AF195" i="1"/>
  <c r="AG195" i="1"/>
  <c r="AH195" i="1"/>
  <c r="AI195" i="1"/>
  <c r="AJ195" i="1"/>
  <c r="AK195" i="1"/>
  <c r="W197" i="1"/>
  <c r="X197" i="1"/>
  <c r="Y197" i="1"/>
  <c r="Z197" i="1"/>
  <c r="AA197" i="1"/>
  <c r="AB197" i="1"/>
  <c r="AC197" i="1"/>
  <c r="AD197" i="1"/>
  <c r="AE197" i="1"/>
  <c r="AF197" i="1"/>
  <c r="AG197" i="1"/>
  <c r="AH197" i="1"/>
  <c r="AI197" i="1"/>
  <c r="AJ197"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4" i="1"/>
  <c r="X204" i="1"/>
  <c r="Y204" i="1"/>
  <c r="Z204" i="1"/>
  <c r="AA204" i="1"/>
  <c r="AB204" i="1"/>
  <c r="AC204" i="1"/>
  <c r="AD204" i="1"/>
  <c r="AE204" i="1"/>
  <c r="AF204" i="1"/>
  <c r="AG204" i="1"/>
  <c r="AH204" i="1"/>
  <c r="AI204" i="1"/>
  <c r="AJ204" i="1"/>
  <c r="AK204" i="1"/>
  <c r="AQ204" i="1"/>
  <c r="W206" i="1"/>
  <c r="X206" i="1"/>
  <c r="Y206" i="1"/>
  <c r="Z206" i="1"/>
  <c r="AA206" i="1"/>
  <c r="AB206" i="1"/>
  <c r="AC206" i="1"/>
  <c r="AD206" i="1"/>
  <c r="AE206" i="1"/>
  <c r="AF206" i="1"/>
  <c r="AG206" i="1"/>
  <c r="AH206" i="1"/>
  <c r="AI206" i="1"/>
  <c r="AJ206" i="1"/>
  <c r="AK206" i="1"/>
  <c r="AQ206" i="1"/>
  <c r="W207" i="1"/>
  <c r="X207" i="1"/>
  <c r="Y207" i="1"/>
  <c r="Z207" i="1"/>
  <c r="AA207" i="1"/>
  <c r="AB207" i="1"/>
  <c r="AC207" i="1"/>
  <c r="AD207" i="1"/>
  <c r="AE207" i="1"/>
  <c r="AF207" i="1"/>
  <c r="AG207" i="1"/>
  <c r="AH207" i="1"/>
  <c r="AI207" i="1"/>
  <c r="AJ207" i="1"/>
  <c r="AK207" i="1"/>
  <c r="AQ207" i="1"/>
  <c r="W209" i="1"/>
  <c r="X209" i="1"/>
  <c r="Y209" i="1"/>
  <c r="Z209" i="1"/>
  <c r="AA209" i="1"/>
  <c r="AB209" i="1"/>
  <c r="AC209" i="1"/>
  <c r="AD209" i="1"/>
  <c r="AE209" i="1"/>
  <c r="AF209" i="1"/>
  <c r="AG209" i="1"/>
  <c r="AH209" i="1"/>
  <c r="AI209" i="1"/>
  <c r="AJ209" i="1"/>
  <c r="AM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Q211" i="1"/>
  <c r="W212" i="1"/>
  <c r="X212" i="1"/>
  <c r="Y212" i="1"/>
  <c r="Z212" i="1"/>
  <c r="AA212" i="1"/>
  <c r="AB212" i="1"/>
  <c r="AC212" i="1"/>
  <c r="AD212" i="1"/>
  <c r="AE212" i="1"/>
  <c r="AF212" i="1"/>
  <c r="AG212" i="1"/>
  <c r="AH212" i="1"/>
  <c r="AI212" i="1"/>
  <c r="AJ212" i="1"/>
  <c r="W214" i="1"/>
  <c r="X214" i="1"/>
  <c r="Y214" i="1"/>
  <c r="Z214" i="1"/>
  <c r="AA214" i="1"/>
  <c r="AB214" i="1"/>
  <c r="AC214" i="1"/>
  <c r="AD214" i="1"/>
  <c r="AE214" i="1"/>
  <c r="AF214" i="1"/>
  <c r="AG214" i="1"/>
  <c r="AH214" i="1"/>
  <c r="AI214" i="1"/>
  <c r="AJ214"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K226" i="1"/>
  <c r="AQ226" i="1"/>
  <c r="W227" i="1"/>
  <c r="X227" i="1"/>
  <c r="Y227" i="1"/>
  <c r="Z227" i="1"/>
  <c r="AA227" i="1"/>
  <c r="AB227" i="1"/>
  <c r="AC227" i="1"/>
  <c r="AD227" i="1"/>
  <c r="AE227" i="1"/>
  <c r="AF227" i="1"/>
  <c r="AG227" i="1"/>
  <c r="AH227" i="1"/>
  <c r="AI227" i="1"/>
  <c r="AJ227" i="1"/>
  <c r="AM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L231" i="1"/>
  <c r="AM231" i="1"/>
  <c r="AN231" i="1"/>
  <c r="AO231" i="1"/>
  <c r="AP231" i="1"/>
  <c r="AQ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AK236" i="1"/>
  <c r="AL236" i="1"/>
  <c r="AM236" i="1"/>
  <c r="AN236" i="1"/>
  <c r="AO236" i="1"/>
  <c r="AP236" i="1"/>
  <c r="AQ236" i="1"/>
  <c r="W238" i="1"/>
  <c r="X238" i="1"/>
  <c r="Y238" i="1"/>
  <c r="Z238" i="1"/>
  <c r="AA238" i="1"/>
  <c r="AB238" i="1"/>
  <c r="AC238" i="1"/>
  <c r="AD238" i="1"/>
  <c r="AE238" i="1"/>
  <c r="AF238" i="1"/>
  <c r="AG238" i="1"/>
  <c r="AH238" i="1"/>
  <c r="AI238" i="1"/>
  <c r="AJ238" i="1"/>
  <c r="AK238" i="1"/>
  <c r="AQ238"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L241" i="1"/>
  <c r="AM241" i="1"/>
  <c r="AN241" i="1"/>
  <c r="AO241" i="1"/>
  <c r="AP241" i="1"/>
  <c r="AQ241"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L244"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AK251" i="1"/>
  <c r="AQ251" i="1"/>
  <c r="W252" i="1"/>
  <c r="X252" i="1"/>
  <c r="Y252" i="1"/>
  <c r="Z252" i="1"/>
  <c r="AA252" i="1"/>
  <c r="AB252" i="1"/>
  <c r="AC252" i="1"/>
  <c r="AD252" i="1"/>
  <c r="AE252" i="1"/>
  <c r="AF252" i="1"/>
  <c r="AG252" i="1"/>
  <c r="AH252" i="1"/>
  <c r="AI252" i="1"/>
  <c r="AJ252" i="1"/>
  <c r="AK252" i="1"/>
  <c r="AQ252" i="1"/>
  <c r="W254" i="1"/>
  <c r="X254" i="1"/>
  <c r="Y254" i="1"/>
  <c r="Z254" i="1"/>
  <c r="AA254" i="1"/>
  <c r="AB254" i="1"/>
  <c r="AC254" i="1"/>
  <c r="AD254" i="1"/>
  <c r="AE254" i="1"/>
  <c r="AF254" i="1"/>
  <c r="AG254" i="1"/>
  <c r="AH254" i="1"/>
  <c r="AI254" i="1"/>
  <c r="AJ254" i="1"/>
  <c r="AK254" i="1"/>
  <c r="AQ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D257" i="1"/>
  <c r="AE257" i="1"/>
  <c r="AF257" i="1"/>
  <c r="AG257" i="1"/>
  <c r="AH257" i="1"/>
  <c r="AI257" i="1"/>
  <c r="AJ257" i="1"/>
  <c r="AK257" i="1"/>
  <c r="AL257" i="1"/>
  <c r="AM257" i="1"/>
  <c r="AN257" i="1"/>
  <c r="AO257" i="1"/>
  <c r="AP257" i="1"/>
  <c r="AQ257"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AK259" i="1"/>
  <c r="AQ259"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W269" i="1"/>
  <c r="X269" i="1"/>
  <c r="Y269" i="1"/>
  <c r="Z269" i="1"/>
  <c r="AA269" i="1"/>
  <c r="AB269" i="1"/>
  <c r="AC269" i="1"/>
  <c r="AD269" i="1"/>
  <c r="AE269" i="1"/>
  <c r="AF269" i="1"/>
  <c r="AG269" i="1"/>
  <c r="AH269" i="1"/>
  <c r="AI269" i="1"/>
  <c r="AJ269" i="1"/>
  <c r="AK269" i="1"/>
  <c r="AL269" i="1"/>
  <c r="AM269" i="1"/>
  <c r="AN269" i="1"/>
  <c r="AO269" i="1"/>
  <c r="AP269" i="1"/>
  <c r="AQ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AL278" i="1"/>
  <c r="AM278" i="1"/>
  <c r="AN278" i="1"/>
  <c r="AO278" i="1"/>
  <c r="AP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2" i="1"/>
  <c r="X282" i="1"/>
  <c r="Y282" i="1"/>
  <c r="Z282" i="1"/>
  <c r="AA282" i="1"/>
  <c r="AB282" i="1"/>
  <c r="AC282" i="1"/>
  <c r="AD282" i="1"/>
  <c r="AE282" i="1"/>
  <c r="AF282" i="1"/>
  <c r="AG282" i="1"/>
  <c r="AH282" i="1"/>
  <c r="AI282" i="1"/>
  <c r="AJ282" i="1"/>
  <c r="AK282" i="1"/>
  <c r="AL282" i="1"/>
  <c r="AQ282" i="1"/>
  <c r="W283" i="1"/>
  <c r="X283" i="1"/>
  <c r="Y283" i="1"/>
  <c r="Z283" i="1"/>
  <c r="AA283" i="1"/>
  <c r="AB283" i="1"/>
  <c r="AC283" i="1"/>
  <c r="AD283" i="1"/>
  <c r="AE283" i="1"/>
  <c r="AF283" i="1"/>
  <c r="AG283" i="1"/>
  <c r="AH283" i="1"/>
  <c r="AI283" i="1"/>
  <c r="AJ283" i="1"/>
  <c r="AK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Q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AK291" i="1"/>
  <c r="W292" i="1"/>
  <c r="X292" i="1"/>
  <c r="Y292" i="1"/>
  <c r="Z292" i="1"/>
  <c r="AA292" i="1"/>
  <c r="AB292" i="1"/>
  <c r="AC292" i="1"/>
  <c r="AD292" i="1"/>
  <c r="AE292" i="1"/>
  <c r="AF292" i="1"/>
  <c r="AG292" i="1"/>
  <c r="AH292" i="1"/>
  <c r="AI292" i="1"/>
  <c r="AJ292" i="1"/>
  <c r="W293" i="1"/>
  <c r="X293" i="1"/>
  <c r="Y293" i="1"/>
  <c r="Z293" i="1"/>
  <c r="AA293" i="1"/>
  <c r="AB293" i="1"/>
  <c r="AC293" i="1"/>
  <c r="AD293" i="1"/>
  <c r="AE293" i="1"/>
  <c r="AF293" i="1"/>
  <c r="AG293" i="1"/>
  <c r="AH293" i="1"/>
  <c r="AI293" i="1"/>
  <c r="AJ293" i="1"/>
  <c r="W294" i="1"/>
  <c r="X294" i="1"/>
  <c r="Y294" i="1"/>
  <c r="Z294" i="1"/>
  <c r="AA294" i="1"/>
  <c r="AB294" i="1"/>
  <c r="AC294" i="1"/>
  <c r="AD294" i="1"/>
  <c r="AE294" i="1"/>
  <c r="AF294" i="1"/>
  <c r="AG294" i="1"/>
  <c r="AH294" i="1"/>
  <c r="AI294" i="1"/>
  <c r="AJ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L298" i="1"/>
  <c r="AM298" i="1"/>
  <c r="AN298" i="1"/>
  <c r="AO298" i="1"/>
  <c r="AP298" i="1"/>
  <c r="AQ298" i="1"/>
  <c r="W299" i="1"/>
  <c r="X299" i="1"/>
  <c r="Y299" i="1"/>
  <c r="Z299" i="1"/>
  <c r="AA299" i="1"/>
  <c r="AB299" i="1"/>
  <c r="AC299" i="1"/>
  <c r="AD299" i="1"/>
  <c r="AE299" i="1"/>
  <c r="AF299" i="1"/>
  <c r="AG299" i="1"/>
  <c r="AH299" i="1"/>
  <c r="AI299" i="1"/>
  <c r="AJ299" i="1"/>
  <c r="AN299" i="1"/>
  <c r="W300" i="1"/>
  <c r="X300" i="1"/>
  <c r="Y300" i="1"/>
  <c r="Z300" i="1"/>
  <c r="AA300" i="1"/>
  <c r="AB300" i="1"/>
  <c r="AC300" i="1"/>
  <c r="AD300" i="1"/>
  <c r="AE300" i="1"/>
  <c r="AF300" i="1"/>
  <c r="AG300" i="1"/>
  <c r="AH300" i="1"/>
  <c r="AI300" i="1"/>
  <c r="AJ300" i="1"/>
  <c r="AK300" i="1"/>
  <c r="AL300" i="1"/>
  <c r="AM300" i="1"/>
  <c r="AN300" i="1"/>
  <c r="AO300" i="1"/>
  <c r="AP300" i="1"/>
  <c r="AQ300" i="1"/>
  <c r="W301" i="1"/>
  <c r="X301" i="1"/>
  <c r="Y301" i="1"/>
  <c r="Z301" i="1"/>
  <c r="AA301" i="1"/>
  <c r="AB301" i="1"/>
  <c r="AC301" i="1"/>
  <c r="AD301" i="1"/>
  <c r="AE301" i="1"/>
  <c r="AF301" i="1"/>
  <c r="AG301" i="1"/>
  <c r="AH301" i="1"/>
  <c r="AI301" i="1"/>
  <c r="AJ301" i="1"/>
  <c r="AK301" i="1"/>
  <c r="AQ301"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AK305" i="1"/>
  <c r="AQ305" i="1"/>
  <c r="W307" i="1"/>
  <c r="X307" i="1"/>
  <c r="Y307" i="1"/>
  <c r="Z307" i="1"/>
  <c r="AA307" i="1"/>
  <c r="AB307" i="1"/>
  <c r="AC307" i="1"/>
  <c r="AD307" i="1"/>
  <c r="AE307" i="1"/>
  <c r="AF307" i="1"/>
  <c r="AG307" i="1"/>
  <c r="AH307" i="1"/>
  <c r="AI307" i="1"/>
  <c r="AJ307" i="1"/>
  <c r="AK307" i="1"/>
  <c r="AQ307" i="1"/>
  <c r="W308" i="1"/>
  <c r="X308" i="1"/>
  <c r="Y308" i="1"/>
  <c r="Z308" i="1"/>
  <c r="AA308" i="1"/>
  <c r="AB308" i="1"/>
  <c r="AC308" i="1"/>
  <c r="AD308" i="1"/>
  <c r="AE308" i="1"/>
  <c r="AF308" i="1"/>
  <c r="AG308" i="1"/>
  <c r="AH308" i="1"/>
  <c r="AI308" i="1"/>
  <c r="AJ308" i="1"/>
  <c r="AL308" i="1"/>
  <c r="AP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2" i="1"/>
  <c r="X312" i="1"/>
  <c r="Y312" i="1"/>
  <c r="Z312" i="1"/>
  <c r="AA312" i="1"/>
  <c r="AB312" i="1"/>
  <c r="AC312" i="1"/>
  <c r="AD312" i="1"/>
  <c r="AE312" i="1"/>
  <c r="AF312" i="1"/>
  <c r="AG312" i="1"/>
  <c r="AH312" i="1"/>
  <c r="AI312" i="1"/>
  <c r="AJ312" i="1"/>
  <c r="W313" i="1"/>
  <c r="X313" i="1"/>
  <c r="Y313" i="1"/>
  <c r="Z313" i="1"/>
  <c r="AA313" i="1"/>
  <c r="AB313" i="1"/>
  <c r="AC313" i="1"/>
  <c r="AD313" i="1"/>
  <c r="AE313" i="1"/>
  <c r="AF313" i="1"/>
  <c r="AG313" i="1"/>
  <c r="AH313" i="1"/>
  <c r="AI313" i="1"/>
  <c r="AJ313" i="1"/>
  <c r="AK313" i="1"/>
  <c r="AL313" i="1"/>
  <c r="AM313" i="1"/>
  <c r="AN313" i="1"/>
  <c r="AO313" i="1"/>
  <c r="AP313" i="1"/>
  <c r="AQ313" i="1"/>
  <c r="W315" i="1"/>
  <c r="X315" i="1"/>
  <c r="Y315" i="1"/>
  <c r="Z315" i="1"/>
  <c r="AA315" i="1"/>
  <c r="AB315" i="1"/>
  <c r="AC315" i="1"/>
  <c r="AD315" i="1"/>
  <c r="AE315" i="1"/>
  <c r="AF315" i="1"/>
  <c r="AG315" i="1"/>
  <c r="AH315" i="1"/>
  <c r="AI315" i="1"/>
  <c r="AJ315" i="1"/>
  <c r="AQ315" i="1"/>
  <c r="W316" i="1"/>
  <c r="X316" i="1"/>
  <c r="Y316" i="1"/>
  <c r="Z316" i="1"/>
  <c r="AA316" i="1"/>
  <c r="AB316" i="1"/>
  <c r="AC316" i="1"/>
  <c r="AD316" i="1"/>
  <c r="AE316" i="1"/>
  <c r="AF316" i="1"/>
  <c r="AG316" i="1"/>
  <c r="AH316" i="1"/>
  <c r="AI316" i="1"/>
  <c r="AJ316" i="1"/>
  <c r="AK316" i="1"/>
  <c r="AL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AK318" i="1"/>
  <c r="AQ318" i="1"/>
  <c r="W319" i="1"/>
  <c r="X319" i="1"/>
  <c r="Y319" i="1"/>
  <c r="Z319" i="1"/>
  <c r="AA319" i="1"/>
  <c r="AB319" i="1"/>
  <c r="AC319" i="1"/>
  <c r="AD319" i="1"/>
  <c r="AE319" i="1"/>
  <c r="AF319" i="1"/>
  <c r="AG319" i="1"/>
  <c r="AH319" i="1"/>
  <c r="AI319" i="1"/>
  <c r="AJ319" i="1"/>
  <c r="W320" i="1"/>
  <c r="X320" i="1"/>
  <c r="Y320" i="1"/>
  <c r="Z320" i="1"/>
  <c r="AA320" i="1"/>
  <c r="AB320" i="1"/>
  <c r="AC320" i="1"/>
  <c r="AD320" i="1"/>
  <c r="AE320" i="1"/>
  <c r="AF320" i="1"/>
  <c r="AG320" i="1"/>
  <c r="AH320" i="1"/>
  <c r="AI320" i="1"/>
  <c r="AJ320" i="1"/>
  <c r="W321" i="1"/>
  <c r="X321" i="1"/>
  <c r="Y321" i="1"/>
  <c r="Z321" i="1"/>
  <c r="AA321" i="1"/>
  <c r="AB321" i="1"/>
  <c r="AC321" i="1"/>
  <c r="AD321" i="1"/>
  <c r="AE321" i="1"/>
  <c r="AF321" i="1"/>
  <c r="AG321" i="1"/>
  <c r="AH321" i="1"/>
  <c r="AI321" i="1"/>
  <c r="AJ321" i="1"/>
  <c r="AK321" i="1"/>
  <c r="AL321" i="1"/>
  <c r="AM321" i="1"/>
  <c r="AN321" i="1"/>
  <c r="AO321" i="1"/>
  <c r="AP321" i="1"/>
  <c r="AQ321" i="1"/>
  <c r="W322" i="1"/>
  <c r="X322" i="1"/>
  <c r="Y322" i="1"/>
  <c r="Z322" i="1"/>
  <c r="AA322" i="1"/>
  <c r="AB322" i="1"/>
  <c r="AC322" i="1"/>
  <c r="AD322" i="1"/>
  <c r="AE322" i="1"/>
  <c r="AF322" i="1"/>
  <c r="AG322" i="1"/>
  <c r="AH322" i="1"/>
  <c r="AI322" i="1"/>
  <c r="AJ322" i="1"/>
  <c r="AK322" i="1"/>
  <c r="AQ322" i="1"/>
  <c r="BF3" i="1"/>
  <c r="AY3" i="1"/>
  <c r="AZ3" i="1"/>
  <c r="BA3" i="1"/>
  <c r="BB3" i="1"/>
  <c r="BC3" i="1"/>
  <c r="BE3" i="1"/>
  <c r="BK287" i="1"/>
  <c r="BD287" i="1" s="1"/>
  <c r="BK8" i="1"/>
  <c r="BD8" i="1" s="1"/>
  <c r="BK189" i="1"/>
  <c r="BD189" i="1" s="1"/>
  <c r="BK221" i="1"/>
  <c r="BD221" i="1" s="1"/>
  <c r="BK60" i="1"/>
  <c r="BD60" i="1" s="1"/>
  <c r="BK194" i="1"/>
  <c r="BD194" i="1" s="1"/>
  <c r="BK76" i="1"/>
  <c r="BD76" i="1" s="1"/>
  <c r="BK291" i="1"/>
  <c r="BD291" i="1" s="1"/>
  <c r="BK269" i="1"/>
  <c r="BD269" i="1" s="1"/>
  <c r="BK118" i="1"/>
  <c r="BD118" i="1" s="1"/>
  <c r="BK310" i="1"/>
  <c r="BD310" i="1" s="1"/>
  <c r="BK317" i="1"/>
  <c r="BD317" i="1" s="1"/>
  <c r="BK32" i="1"/>
  <c r="BD32" i="1" s="1"/>
  <c r="BK246" i="1"/>
  <c r="BD246" i="1" s="1"/>
  <c r="BK119" i="1"/>
  <c r="BD119" i="1" s="1"/>
  <c r="BK109" i="1"/>
  <c r="BD109" i="1" s="1"/>
  <c r="BK81" i="1"/>
  <c r="BD81" i="1" s="1"/>
  <c r="BK135" i="1"/>
  <c r="BD135" i="1" s="1"/>
  <c r="BK207" i="1"/>
  <c r="BD207" i="1" s="1"/>
  <c r="BK283" i="1"/>
  <c r="BD283" i="1" s="1"/>
  <c r="BK231" i="1"/>
  <c r="BD231" i="1" s="1"/>
  <c r="BK248" i="1"/>
  <c r="BD248" i="1" s="1"/>
  <c r="BK157" i="1"/>
  <c r="BD157" i="1" s="1"/>
  <c r="BK284" i="1"/>
  <c r="BD284" i="1" s="1"/>
  <c r="BK31" i="1"/>
  <c r="BD31" i="1" s="1"/>
  <c r="BK17" i="1"/>
  <c r="BD17" i="1" s="1"/>
  <c r="BK241" i="1"/>
  <c r="BD241" i="1" s="1"/>
  <c r="BK288" i="1"/>
  <c r="BD288" i="1" s="1"/>
  <c r="BK320" i="1"/>
  <c r="BD320" i="1" s="1"/>
  <c r="BK122" i="1"/>
  <c r="BD122" i="1" s="1"/>
  <c r="BK300" i="1"/>
  <c r="BD300" i="1" s="1"/>
  <c r="BK23" i="1"/>
  <c r="BD23" i="1" s="1"/>
  <c r="BK298" i="1"/>
  <c r="BD298" i="1" s="1"/>
  <c r="BK40" i="1"/>
  <c r="BD40" i="1" s="1"/>
  <c r="BK312" i="1"/>
  <c r="BD312" i="1" s="1"/>
  <c r="BK102" i="1"/>
  <c r="BD102" i="1" s="1"/>
  <c r="BK224" i="1"/>
  <c r="BD224" i="1" s="1"/>
  <c r="BK7" i="1"/>
  <c r="BD7" i="1" s="1"/>
  <c r="BK193" i="1"/>
  <c r="BD193" i="1" s="1"/>
  <c r="BK280" i="1"/>
  <c r="BD280" i="1" s="1"/>
  <c r="BK290" i="1"/>
  <c r="BD290" i="1" s="1"/>
  <c r="BK82" i="1"/>
  <c r="BD82" i="1" s="1"/>
  <c r="BK21" i="1"/>
  <c r="BD21" i="1" s="1"/>
  <c r="BK159" i="1"/>
  <c r="BD159" i="1" s="1"/>
  <c r="BK27" i="1"/>
  <c r="BD27" i="1" s="1"/>
  <c r="BK140" i="1"/>
  <c r="BD140" i="1" s="1"/>
  <c r="BK110" i="1"/>
  <c r="BD110" i="1" s="1"/>
  <c r="BK197" i="1"/>
  <c r="BD197" i="1" s="1"/>
  <c r="BK172" i="1"/>
  <c r="BD172" i="1" s="1"/>
  <c r="BK66" i="1"/>
  <c r="BD66" i="1" s="1"/>
  <c r="BK188" i="1"/>
  <c r="BD188" i="1" s="1"/>
  <c r="BK103" i="1"/>
  <c r="BD103" i="1" s="1"/>
  <c r="BK315" i="1"/>
  <c r="BD315" i="1" s="1"/>
  <c r="BK210" i="1"/>
  <c r="BD210" i="1" s="1"/>
  <c r="BK158" i="1"/>
  <c r="BD158" i="1" s="1"/>
  <c r="BK285" i="1"/>
  <c r="BD285" i="1" s="1"/>
  <c r="BK58" i="1"/>
  <c r="BD58" i="1" s="1"/>
  <c r="BK20" i="1"/>
  <c r="BD20" i="1" s="1"/>
  <c r="BK279" i="1"/>
  <c r="BD279" i="1" s="1"/>
  <c r="BK49" i="1"/>
  <c r="BD49" i="1" s="1"/>
  <c r="BK239" i="1"/>
  <c r="BD239" i="1" s="1"/>
  <c r="BK68" i="1"/>
  <c r="BD68" i="1" s="1"/>
  <c r="BK12" i="1"/>
  <c r="BD12" i="1" s="1"/>
  <c r="BK22" i="1"/>
  <c r="BD22" i="1" s="1"/>
  <c r="BK24" i="1"/>
  <c r="BD24" i="1" s="1"/>
  <c r="BK26" i="1"/>
  <c r="BD26" i="1" s="1"/>
  <c r="BK28" i="1"/>
  <c r="BD28" i="1" s="1"/>
  <c r="BK29" i="1"/>
  <c r="BD29" i="1" s="1"/>
  <c r="BK30" i="1"/>
  <c r="BD30" i="1" s="1"/>
  <c r="BK41" i="1"/>
  <c r="BD41" i="1" s="1"/>
  <c r="BK46" i="1"/>
  <c r="BD46" i="1" s="1"/>
  <c r="BK48" i="1"/>
  <c r="BD48" i="1" s="1"/>
  <c r="BK53" i="1"/>
  <c r="BD53" i="1" s="1"/>
  <c r="BK56" i="1"/>
  <c r="BD56" i="1" s="1"/>
  <c r="BK57" i="1"/>
  <c r="BD57" i="1" s="1"/>
  <c r="BK59" i="1"/>
  <c r="BD59" i="1" s="1"/>
  <c r="BK63" i="1"/>
  <c r="BD63" i="1" s="1"/>
  <c r="BK67" i="1"/>
  <c r="BD67" i="1" s="1"/>
  <c r="BK70" i="1"/>
  <c r="BD70" i="1" s="1"/>
  <c r="BK71" i="1"/>
  <c r="BD71" i="1" s="1"/>
  <c r="BK83" i="1"/>
  <c r="BD83" i="1" s="1"/>
  <c r="BK84" i="1"/>
  <c r="BD84" i="1" s="1"/>
  <c r="BK97" i="1"/>
  <c r="BD97" i="1" s="1"/>
  <c r="BK100" i="1"/>
  <c r="BD100" i="1" s="1"/>
  <c r="BK101" i="1"/>
  <c r="BD101" i="1" s="1"/>
  <c r="BK104" i="1"/>
  <c r="BD104" i="1" s="1"/>
  <c r="BK106" i="1"/>
  <c r="BD106" i="1" s="1"/>
  <c r="BK108" i="1"/>
  <c r="BD108" i="1" s="1"/>
  <c r="BK111" i="1"/>
  <c r="BD111" i="1" s="1"/>
  <c r="BK113" i="1"/>
  <c r="BD113" i="1" s="1"/>
  <c r="BK115" i="1"/>
  <c r="BD115" i="1" s="1"/>
  <c r="BK117" i="1"/>
  <c r="BD117" i="1" s="1"/>
  <c r="BK120" i="1"/>
  <c r="BD120" i="1" s="1"/>
  <c r="BK121" i="1"/>
  <c r="BD121" i="1" s="1"/>
  <c r="BK127" i="1"/>
  <c r="BD127" i="1" s="1"/>
  <c r="BK129" i="1"/>
  <c r="BD129" i="1" s="1"/>
  <c r="BK130" i="1"/>
  <c r="BD130" i="1" s="1"/>
  <c r="BK134" i="1"/>
  <c r="BD134" i="1" s="1"/>
  <c r="BK136" i="1"/>
  <c r="BD136" i="1" s="1"/>
  <c r="BK137" i="1"/>
  <c r="BD137" i="1" s="1"/>
  <c r="BK139" i="1"/>
  <c r="BD139" i="1" s="1"/>
  <c r="BK141" i="1"/>
  <c r="BD141" i="1" s="1"/>
  <c r="BK142" i="1"/>
  <c r="BD142" i="1" s="1"/>
  <c r="BK145" i="1"/>
  <c r="BD145" i="1" s="1"/>
  <c r="BK146" i="1"/>
  <c r="BD146" i="1" s="1"/>
  <c r="BK147" i="1"/>
  <c r="BD147" i="1" s="1"/>
  <c r="BK148" i="1"/>
  <c r="BD148" i="1" s="1"/>
  <c r="BK151" i="1"/>
  <c r="BD151" i="1" s="1"/>
  <c r="BK155" i="1"/>
  <c r="BD155" i="1" s="1"/>
  <c r="BK156" i="1"/>
  <c r="BD156" i="1" s="1"/>
  <c r="BK161" i="1"/>
  <c r="BD161" i="1" s="1"/>
  <c r="BK164" i="1"/>
  <c r="BD164" i="1" s="1"/>
  <c r="BK166" i="1"/>
  <c r="BD166" i="1" s="1"/>
  <c r="BK167" i="1"/>
  <c r="BD167" i="1" s="1"/>
  <c r="BK168" i="1"/>
  <c r="BD168" i="1" s="1"/>
  <c r="BK169" i="1"/>
  <c r="BD169" i="1" s="1"/>
  <c r="BK175" i="1"/>
  <c r="BD175" i="1" s="1"/>
  <c r="BK176" i="1"/>
  <c r="BD176" i="1" s="1"/>
  <c r="BK177" i="1"/>
  <c r="BD177" i="1" s="1"/>
  <c r="BK178" i="1"/>
  <c r="BD178" i="1" s="1"/>
  <c r="BK179" i="1"/>
  <c r="BD179" i="1" s="1"/>
  <c r="BK180" i="1"/>
  <c r="BD180" i="1" s="1"/>
  <c r="BK183" i="1"/>
  <c r="BD183" i="1" s="1"/>
  <c r="BK185" i="1"/>
  <c r="BD185" i="1" s="1"/>
  <c r="BK186" i="1"/>
  <c r="BD186" i="1" s="1"/>
  <c r="BK190" i="1"/>
  <c r="BD190" i="1" s="1"/>
  <c r="BK206" i="1"/>
  <c r="BD206" i="1" s="1"/>
  <c r="BK209" i="1"/>
  <c r="BD209" i="1" s="1"/>
  <c r="BK211" i="1"/>
  <c r="BD211" i="1" s="1"/>
  <c r="BK212" i="1"/>
  <c r="BD212" i="1" s="1"/>
  <c r="BK214" i="1"/>
  <c r="BD214" i="1" s="1"/>
  <c r="BK216" i="1"/>
  <c r="BD216" i="1" s="1"/>
  <c r="BK219" i="1"/>
  <c r="BD219" i="1" s="1"/>
  <c r="BK220" i="1"/>
  <c r="BD220" i="1" s="1"/>
  <c r="BK222" i="1"/>
  <c r="BD222" i="1" s="1"/>
  <c r="BK227" i="1"/>
  <c r="BD227" i="1" s="1"/>
  <c r="BK228" i="1"/>
  <c r="BD228" i="1" s="1"/>
  <c r="BK230" i="1"/>
  <c r="BD230" i="1" s="1"/>
  <c r="BK232" i="1"/>
  <c r="BD232" i="1" s="1"/>
  <c r="BK233" i="1"/>
  <c r="BD233" i="1" s="1"/>
  <c r="BK235" i="1"/>
  <c r="BD235" i="1" s="1"/>
  <c r="BK238" i="1"/>
  <c r="BD238" i="1" s="1"/>
  <c r="BK244" i="1"/>
  <c r="BD244" i="1" s="1"/>
  <c r="BK247" i="1"/>
  <c r="BD247" i="1" s="1"/>
  <c r="BK249" i="1"/>
  <c r="BD249" i="1" s="1"/>
  <c r="BK255" i="1"/>
  <c r="BD255" i="1" s="1"/>
  <c r="BK258" i="1"/>
  <c r="BD258" i="1" s="1"/>
  <c r="BK265" i="1"/>
  <c r="BD265" i="1" s="1"/>
  <c r="BK266" i="1"/>
  <c r="BD266" i="1" s="1"/>
  <c r="BK268" i="1"/>
  <c r="BD268" i="1" s="1"/>
  <c r="BK270" i="1"/>
  <c r="BD270" i="1" s="1"/>
  <c r="BK271" i="1"/>
  <c r="BD271" i="1" s="1"/>
  <c r="BK275" i="1"/>
  <c r="BD275" i="1" s="1"/>
  <c r="BK277" i="1"/>
  <c r="BD277" i="1" s="1"/>
  <c r="BK289" i="1"/>
  <c r="BD289" i="1" s="1"/>
  <c r="BK292" i="1"/>
  <c r="BD292" i="1" s="1"/>
  <c r="BK294" i="1"/>
  <c r="BD294" i="1" s="1"/>
  <c r="BK295" i="1"/>
  <c r="BD295" i="1" s="1"/>
  <c r="BK299" i="1"/>
  <c r="BD299" i="1" s="1"/>
  <c r="BK303" i="1"/>
  <c r="BD303" i="1" s="1"/>
  <c r="BK308" i="1"/>
  <c r="BD308" i="1" s="1"/>
  <c r="BK309" i="1"/>
  <c r="BD309" i="1" s="1"/>
  <c r="BK313" i="1"/>
  <c r="BD313" i="1" s="1"/>
  <c r="BK318" i="1"/>
  <c r="BD318" i="1" s="1"/>
  <c r="BK319" i="1"/>
  <c r="BD319" i="1" s="1"/>
  <c r="BK322" i="1"/>
  <c r="BD322" i="1" s="1"/>
  <c r="BK3" i="1"/>
  <c r="BK10" i="1"/>
  <c r="BD10" i="1" s="1"/>
  <c r="BK33" i="1"/>
  <c r="BD33" i="1" s="1"/>
  <c r="BK35" i="1"/>
  <c r="BD35" i="1" s="1"/>
  <c r="BK37" i="1"/>
  <c r="BD37" i="1" s="1"/>
  <c r="BK42" i="1"/>
  <c r="BD42" i="1" s="1"/>
  <c r="BK44" i="1"/>
  <c r="BD44" i="1" s="1"/>
  <c r="BK61" i="1"/>
  <c r="BD61" i="1" s="1"/>
  <c r="BK64" i="1"/>
  <c r="BD64" i="1" s="1"/>
  <c r="BK69" i="1"/>
  <c r="BD69" i="1" s="1"/>
  <c r="BK74" i="1"/>
  <c r="BD74" i="1" s="1"/>
  <c r="BK75" i="1"/>
  <c r="BD75" i="1" s="1"/>
  <c r="BK77" i="1"/>
  <c r="BD77" i="1" s="1"/>
  <c r="BK80" i="1"/>
  <c r="BD80" i="1" s="1"/>
  <c r="BK86" i="1"/>
  <c r="BD86" i="1" s="1"/>
  <c r="BK89" i="1"/>
  <c r="BD89" i="1" s="1"/>
  <c r="BK90" i="1"/>
  <c r="BD90" i="1" s="1"/>
  <c r="BK93" i="1"/>
  <c r="BD93" i="1" s="1"/>
  <c r="BK94" i="1"/>
  <c r="BD94" i="1" s="1"/>
  <c r="BK98" i="1"/>
  <c r="BD98" i="1" s="1"/>
  <c r="BK112" i="1"/>
  <c r="BD112" i="1" s="1"/>
  <c r="BK114" i="1"/>
  <c r="BD114" i="1" s="1"/>
  <c r="BK123" i="1"/>
  <c r="BD123" i="1" s="1"/>
  <c r="BK125" i="1"/>
  <c r="BD125" i="1" s="1"/>
  <c r="BK132" i="1"/>
  <c r="BD132" i="1" s="1"/>
  <c r="BK133" i="1"/>
  <c r="BD133" i="1" s="1"/>
  <c r="BK154" i="1"/>
  <c r="BD154" i="1" s="1"/>
  <c r="BK162" i="1"/>
  <c r="BD162" i="1" s="1"/>
  <c r="BK163" i="1"/>
  <c r="BD163" i="1" s="1"/>
  <c r="BK165" i="1"/>
  <c r="BD165" i="1" s="1"/>
  <c r="BK170" i="1"/>
  <c r="BD170" i="1" s="1"/>
  <c r="BK171" i="1"/>
  <c r="BD171" i="1" s="1"/>
  <c r="BK173" i="1"/>
  <c r="BD173" i="1" s="1"/>
  <c r="BK174" i="1"/>
  <c r="BD174" i="1" s="1"/>
  <c r="BK181" i="1"/>
  <c r="BD181" i="1" s="1"/>
  <c r="BK184" i="1"/>
  <c r="BD184" i="1" s="1"/>
  <c r="BK195" i="1"/>
  <c r="BD195" i="1" s="1"/>
  <c r="BK198" i="1"/>
  <c r="BD198" i="1" s="1"/>
  <c r="BK199" i="1"/>
  <c r="BD199" i="1" s="1"/>
  <c r="BK200" i="1"/>
  <c r="BD200" i="1" s="1"/>
  <c r="BK201" i="1"/>
  <c r="BD201" i="1" s="1"/>
  <c r="BK204" i="1"/>
  <c r="BD204" i="1" s="1"/>
  <c r="BK217" i="1"/>
  <c r="BD217" i="1" s="1"/>
  <c r="BK229" i="1"/>
  <c r="BD229" i="1" s="1"/>
  <c r="BK240" i="1"/>
  <c r="BD240" i="1" s="1"/>
  <c r="BK243" i="1"/>
  <c r="BD243" i="1" s="1"/>
  <c r="BK250" i="1"/>
  <c r="BD250" i="1" s="1"/>
  <c r="BK251" i="1"/>
  <c r="BD251" i="1" s="1"/>
  <c r="BK252" i="1"/>
  <c r="BD252" i="1" s="1"/>
  <c r="BK254" i="1"/>
  <c r="BD254" i="1" s="1"/>
  <c r="BK259" i="1"/>
  <c r="BD259" i="1" s="1"/>
  <c r="BK261" i="1"/>
  <c r="BD261" i="1" s="1"/>
  <c r="BK262" i="1"/>
  <c r="BD262" i="1" s="1"/>
  <c r="BK267" i="1"/>
  <c r="BD267" i="1" s="1"/>
  <c r="BK273" i="1"/>
  <c r="BD273" i="1" s="1"/>
  <c r="BK274" i="1"/>
  <c r="BD274" i="1" s="1"/>
  <c r="BK276" i="1"/>
  <c r="BD276" i="1" s="1"/>
  <c r="BK278" i="1"/>
  <c r="BD278" i="1" s="1"/>
  <c r="BK296" i="1"/>
  <c r="BD296" i="1" s="1"/>
  <c r="BK297" i="1"/>
  <c r="BD297" i="1" s="1"/>
  <c r="BK301" i="1"/>
  <c r="BD301" i="1" s="1"/>
  <c r="BK304" i="1"/>
  <c r="BD304" i="1" s="1"/>
  <c r="BK305" i="1"/>
  <c r="BD305" i="1" s="1"/>
  <c r="BK307" i="1"/>
  <c r="BD307" i="1" s="1"/>
  <c r="BK316" i="1"/>
  <c r="BD316" i="1" s="1"/>
  <c r="BK13" i="1"/>
  <c r="BD13" i="1" s="1"/>
  <c r="BK124" i="1"/>
  <c r="BD124" i="1" s="1"/>
  <c r="BK191" i="1"/>
  <c r="BD191" i="1" s="1"/>
  <c r="BK282" i="1"/>
  <c r="BD282" i="1" s="1"/>
  <c r="BK25" i="1"/>
  <c r="BD25" i="1" s="1"/>
  <c r="BK15" i="1"/>
  <c r="BD15" i="1" s="1"/>
  <c r="BK293" i="1"/>
  <c r="BD293" i="1" s="1"/>
  <c r="BK39" i="1"/>
  <c r="BD39" i="1" s="1"/>
  <c r="BK131" i="1"/>
  <c r="BD131" i="1" s="1"/>
  <c r="BK85" i="1"/>
  <c r="BD85" i="1" s="1"/>
  <c r="BK226" i="1"/>
  <c r="BD226" i="1" s="1"/>
  <c r="BK257" i="1"/>
  <c r="BD257" i="1" s="1"/>
  <c r="BK286" i="1"/>
  <c r="BD286" i="1" s="1"/>
  <c r="BK116" i="1"/>
  <c r="BD116" i="1" s="1"/>
  <c r="BK14" i="1"/>
  <c r="BD14" i="1" s="1"/>
  <c r="BK78" i="1"/>
  <c r="BD78" i="1" s="1"/>
  <c r="BK34" i="1"/>
  <c r="BD34" i="1" s="1"/>
  <c r="BK95" i="1"/>
  <c r="BD95" i="1" s="1"/>
  <c r="BK51" i="1"/>
  <c r="BD51" i="1" s="1"/>
  <c r="BK223" i="1"/>
  <c r="BD223" i="1" s="1"/>
  <c r="BK52" i="1"/>
  <c r="BD52" i="1" s="1"/>
  <c r="BK88" i="1"/>
  <c r="BD88" i="1" s="1"/>
  <c r="BK311" i="1"/>
  <c r="BD311" i="1" s="1"/>
  <c r="BK107" i="1"/>
  <c r="BD107" i="1" s="1"/>
  <c r="BK256" i="1"/>
  <c r="BD256" i="1" s="1"/>
  <c r="BK321" i="1"/>
  <c r="BD321" i="1" s="1"/>
  <c r="BK182" i="1"/>
  <c r="BD182" i="1" s="1"/>
  <c r="BK187" i="1"/>
  <c r="BD187" i="1" s="1"/>
  <c r="BK225" i="1"/>
  <c r="BD225" i="1" s="1"/>
  <c r="BK218" i="1"/>
  <c r="BD218" i="1" s="1"/>
  <c r="BK236" i="1"/>
  <c r="BD236" i="1" s="1"/>
  <c r="BK62" i="1"/>
  <c r="BD62" i="1" s="1"/>
  <c r="BK192" i="1"/>
  <c r="BD192" i="1" s="1"/>
  <c r="BK105" i="1"/>
  <c r="BD105" i="1" s="1"/>
  <c r="BI315" i="1"/>
  <c r="BI210" i="1"/>
  <c r="BI158" i="1"/>
  <c r="BI285" i="1"/>
  <c r="BI58" i="1"/>
  <c r="BI20" i="1"/>
  <c r="BI279" i="1"/>
  <c r="BI49" i="1"/>
  <c r="BI239" i="1"/>
  <c r="BI68" i="1"/>
  <c r="BI82" i="1"/>
  <c r="BI21" i="1"/>
  <c r="BI159" i="1"/>
  <c r="BI27" i="1"/>
  <c r="BI140" i="1"/>
  <c r="BI110" i="1"/>
  <c r="BI197" i="1"/>
  <c r="BI172" i="1"/>
  <c r="BI66" i="1"/>
  <c r="BI188" i="1"/>
  <c r="BI103" i="1"/>
  <c r="BI287" i="1"/>
  <c r="BI8" i="1"/>
  <c r="BI189" i="1"/>
  <c r="BI221" i="1"/>
  <c r="BI60" i="1"/>
  <c r="BI194" i="1"/>
  <c r="BI76" i="1"/>
  <c r="BI291" i="1"/>
  <c r="BI269" i="1"/>
  <c r="BI118" i="1"/>
  <c r="BI310" i="1"/>
  <c r="BI317" i="1"/>
  <c r="BI32" i="1"/>
  <c r="BI246" i="1"/>
  <c r="BI119" i="1"/>
  <c r="BI109" i="1"/>
  <c r="BI81" i="1"/>
  <c r="BI135" i="1"/>
  <c r="BI207" i="1"/>
  <c r="BI283" i="1"/>
  <c r="BI231" i="1"/>
  <c r="BI248" i="1"/>
  <c r="BI157" i="1"/>
  <c r="BI284" i="1"/>
  <c r="BI31" i="1"/>
  <c r="BI17" i="1"/>
  <c r="BI241" i="1"/>
  <c r="BI288" i="1"/>
  <c r="BI320" i="1"/>
  <c r="BI122" i="1"/>
  <c r="BI300" i="1"/>
  <c r="BI23" i="1"/>
  <c r="BI298" i="1"/>
  <c r="BI40" i="1"/>
  <c r="BI312" i="1"/>
  <c r="BI102" i="1"/>
  <c r="BI224" i="1"/>
  <c r="BI7" i="1"/>
  <c r="BI193" i="1"/>
  <c r="BI280" i="1"/>
  <c r="BI290" i="1"/>
  <c r="AM13" i="1" l="1"/>
  <c r="AM154" i="1"/>
  <c r="AK10" i="1"/>
  <c r="AM232" i="1"/>
  <c r="AP154" i="1"/>
  <c r="AO154" i="1"/>
  <c r="AQ131" i="1"/>
  <c r="AK131" i="1"/>
  <c r="AK60" i="1"/>
  <c r="AP44" i="1"/>
  <c r="AP13" i="1"/>
  <c r="AN13" i="1"/>
  <c r="AQ33" i="1"/>
  <c r="AP49" i="1"/>
  <c r="AN49" i="1"/>
  <c r="AL49" i="1"/>
  <c r="AM49" i="1"/>
  <c r="AQ13" i="1"/>
  <c r="AO13" i="1"/>
  <c r="AO49" i="1"/>
  <c r="AL266" i="1"/>
  <c r="AQ118" i="1"/>
  <c r="AO172" i="1"/>
  <c r="AM214" i="1"/>
  <c r="AQ176" i="1"/>
  <c r="AK176" i="1"/>
  <c r="AO214" i="1"/>
  <c r="AN214" i="1"/>
  <c r="AO169" i="1"/>
  <c r="AQ214" i="1"/>
  <c r="AL181" i="1"/>
  <c r="AL156" i="1"/>
  <c r="AP131" i="1"/>
  <c r="AL214" i="1"/>
  <c r="AP214" i="1"/>
  <c r="AL212" i="1"/>
  <c r="AK214" i="1"/>
  <c r="AL221" i="1"/>
  <c r="AP26" i="1"/>
  <c r="AN8" i="1"/>
  <c r="AN134" i="1"/>
  <c r="AP133" i="1"/>
  <c r="AQ48" i="1"/>
  <c r="AL74" i="1"/>
  <c r="AL58" i="1"/>
  <c r="AL30" i="1"/>
  <c r="AM29" i="1"/>
  <c r="AN111" i="1"/>
  <c r="AN114" i="1"/>
  <c r="AP100" i="1"/>
  <c r="AP282" i="1"/>
  <c r="AQ280" i="1"/>
  <c r="AK280" i="1"/>
  <c r="AL279" i="1"/>
  <c r="AO261" i="1"/>
  <c r="AL229" i="1"/>
  <c r="AN212" i="1"/>
  <c r="AL189" i="1"/>
  <c r="AL90" i="1"/>
  <c r="AO259" i="1"/>
  <c r="AN251" i="1"/>
  <c r="AO243" i="1"/>
  <c r="AK220" i="1"/>
  <c r="AP189" i="1"/>
  <c r="AO309" i="1"/>
  <c r="AL275" i="1"/>
  <c r="AO250" i="1"/>
  <c r="AK235" i="1"/>
  <c r="AN229" i="1"/>
  <c r="AL102" i="1"/>
  <c r="AO308" i="1"/>
  <c r="AL274" i="1"/>
  <c r="AP271" i="1"/>
  <c r="AQ266" i="1"/>
  <c r="AK266" i="1"/>
  <c r="AN262" i="1"/>
  <c r="AO171" i="1"/>
  <c r="AN168" i="1"/>
  <c r="AL122" i="1"/>
  <c r="AQ104" i="1"/>
  <c r="AN285" i="1"/>
  <c r="AK71" i="1"/>
  <c r="AO292" i="1"/>
  <c r="AN279" i="1"/>
  <c r="AP246" i="1"/>
  <c r="AM319" i="1"/>
  <c r="AN247" i="1"/>
  <c r="AP233" i="1"/>
  <c r="AL226" i="1"/>
  <c r="AN220" i="1"/>
  <c r="AK211" i="1"/>
  <c r="AP181" i="1"/>
  <c r="AO97" i="1"/>
  <c r="AP95" i="1"/>
  <c r="AN39" i="1"/>
  <c r="AN15" i="1"/>
  <c r="AM7" i="1"/>
  <c r="AQ316" i="1"/>
  <c r="AQ310" i="1"/>
  <c r="AO297" i="1"/>
  <c r="AK232" i="1"/>
  <c r="AP151" i="1"/>
  <c r="AO133" i="1"/>
  <c r="AM131" i="1"/>
  <c r="AM113" i="1"/>
  <c r="AN74" i="1"/>
  <c r="AO295" i="1"/>
  <c r="AL247" i="1"/>
  <c r="AL97" i="1"/>
  <c r="AK46" i="1"/>
  <c r="AO8" i="1"/>
  <c r="AL177" i="1"/>
  <c r="AO288" i="1"/>
  <c r="AO240" i="1"/>
  <c r="AL227" i="1"/>
  <c r="AO195" i="1"/>
  <c r="AN187" i="1"/>
  <c r="AN180" i="1"/>
  <c r="AM81" i="1"/>
  <c r="AP78" i="1"/>
  <c r="AL211" i="1"/>
  <c r="AP58" i="1"/>
  <c r="AP304" i="1"/>
  <c r="AL285" i="1"/>
  <c r="AO283" i="1"/>
  <c r="AK186" i="1"/>
  <c r="AL170" i="1"/>
  <c r="AQ57" i="1"/>
  <c r="AL26" i="1"/>
  <c r="AP290" i="1"/>
  <c r="AL289" i="1"/>
  <c r="AK285" i="1"/>
  <c r="AN211" i="1"/>
  <c r="AM207" i="1"/>
  <c r="AP155" i="1"/>
  <c r="AL131" i="1"/>
  <c r="AO99" i="1"/>
  <c r="AM97" i="1"/>
  <c r="AN95" i="1"/>
  <c r="AL93" i="1"/>
  <c r="AL83" i="1"/>
  <c r="AL130" i="1"/>
  <c r="AL284" i="1"/>
  <c r="AN175" i="1"/>
  <c r="AP101" i="1"/>
  <c r="AL7" i="1"/>
  <c r="AQ319" i="1"/>
  <c r="AK319" i="1"/>
  <c r="AP316" i="1"/>
  <c r="AK312" i="1"/>
  <c r="AP255" i="1"/>
  <c r="AN249" i="1"/>
  <c r="AM247" i="1"/>
  <c r="AM226" i="1"/>
  <c r="AL207" i="1"/>
  <c r="AO170" i="1"/>
  <c r="AM58" i="1"/>
  <c r="AL39" i="1"/>
  <c r="AP33" i="1"/>
  <c r="AN10" i="1"/>
  <c r="AL318" i="1"/>
  <c r="AK309" i="1"/>
  <c r="AN297" i="1"/>
  <c r="AM286" i="1"/>
  <c r="AL283" i="1"/>
  <c r="AN275" i="1"/>
  <c r="AP270" i="1"/>
  <c r="AM267" i="1"/>
  <c r="AP259" i="1"/>
  <c r="AN221" i="1"/>
  <c r="AO220" i="1"/>
  <c r="AL168" i="1"/>
  <c r="AN167" i="1"/>
  <c r="AL165" i="1"/>
  <c r="AM148" i="1"/>
  <c r="AN147" i="1"/>
  <c r="AQ121" i="1"/>
  <c r="AN320" i="1"/>
  <c r="AO227" i="1"/>
  <c r="AM189" i="1"/>
  <c r="AM174" i="1"/>
  <c r="AL116" i="1"/>
  <c r="AP15" i="1"/>
  <c r="AQ12" i="1"/>
  <c r="AK12" i="1"/>
  <c r="AL290" i="1"/>
  <c r="AP250" i="1"/>
  <c r="AP240" i="1"/>
  <c r="AP120" i="1"/>
  <c r="AQ99" i="1"/>
  <c r="AM98" i="1"/>
  <c r="AP68" i="1"/>
  <c r="AM130" i="1"/>
  <c r="AM124" i="1"/>
  <c r="AO123" i="1"/>
  <c r="AN37" i="1"/>
  <c r="AL35" i="1"/>
  <c r="AM119" i="1"/>
  <c r="AO318" i="1"/>
  <c r="AP315" i="1"/>
  <c r="AN315" i="1"/>
  <c r="AO310" i="1"/>
  <c r="AN307" i="1"/>
  <c r="AL303" i="1"/>
  <c r="AL299" i="1"/>
  <c r="AQ291" i="1"/>
  <c r="AN261" i="1"/>
  <c r="AN252" i="1"/>
  <c r="AO189" i="1"/>
  <c r="AM164" i="1"/>
  <c r="AO163" i="1"/>
  <c r="AQ156" i="1"/>
  <c r="AO156" i="1"/>
  <c r="AK156" i="1"/>
  <c r="AO94" i="1"/>
  <c r="AN86" i="1"/>
  <c r="AL86" i="1"/>
  <c r="AP83" i="1"/>
  <c r="AN82" i="1"/>
  <c r="AO61" i="1"/>
  <c r="AP59" i="1"/>
  <c r="AN59" i="1"/>
  <c r="AN57" i="1"/>
  <c r="AP42" i="1"/>
  <c r="AL42" i="1"/>
  <c r="AP41" i="1"/>
  <c r="AL41" i="1"/>
  <c r="AN31" i="1"/>
  <c r="AQ30" i="1"/>
  <c r="AL322" i="1"/>
  <c r="AO322" i="1"/>
  <c r="AM304" i="1"/>
  <c r="AM303" i="1"/>
  <c r="AQ290" i="1"/>
  <c r="AM277" i="1"/>
  <c r="AO276" i="1"/>
  <c r="AM276" i="1"/>
  <c r="AO275" i="1"/>
  <c r="AO274" i="1"/>
  <c r="AM274" i="1"/>
  <c r="AM273" i="1"/>
  <c r="AO271" i="1"/>
  <c r="AM265" i="1"/>
  <c r="AO255" i="1"/>
  <c r="AO252" i="1"/>
  <c r="AN217" i="1"/>
  <c r="AL217" i="1"/>
  <c r="AN216" i="1"/>
  <c r="AO201" i="1"/>
  <c r="AM198" i="1"/>
  <c r="AK193" i="1"/>
  <c r="AO187" i="1"/>
  <c r="AM187" i="1"/>
  <c r="AL186" i="1"/>
  <c r="AQ185" i="1"/>
  <c r="AO182" i="1"/>
  <c r="AM181" i="1"/>
  <c r="AP176" i="1"/>
  <c r="AM165" i="1"/>
  <c r="AO161" i="1"/>
  <c r="AN159" i="1"/>
  <c r="AL159" i="1"/>
  <c r="AN158" i="1"/>
  <c r="AO157" i="1"/>
  <c r="AP142" i="1"/>
  <c r="AN141" i="1"/>
  <c r="AN139" i="1"/>
  <c r="AP127" i="1"/>
  <c r="AL127" i="1"/>
  <c r="AL125" i="1"/>
  <c r="AP121" i="1"/>
  <c r="AP108" i="1"/>
  <c r="AL104" i="1"/>
  <c r="AN81" i="1"/>
  <c r="AM78" i="1"/>
  <c r="AP76" i="1"/>
  <c r="AO69" i="1"/>
  <c r="AN56" i="1"/>
  <c r="AL56" i="1"/>
  <c r="AO44" i="1"/>
  <c r="AL287" i="1"/>
  <c r="AP284" i="1"/>
  <c r="AP277" i="1"/>
  <c r="AN277" i="1"/>
  <c r="AM259" i="1"/>
  <c r="AP258" i="1"/>
  <c r="AN239" i="1"/>
  <c r="AL239" i="1"/>
  <c r="AL222" i="1"/>
  <c r="AQ192" i="1"/>
  <c r="AN188" i="1"/>
  <c r="AN166" i="1"/>
  <c r="AM320" i="1"/>
  <c r="AQ308" i="1"/>
  <c r="AM297" i="1"/>
  <c r="AQ255" i="1"/>
  <c r="AM255" i="1"/>
  <c r="AK255" i="1"/>
  <c r="AO247" i="1"/>
  <c r="AK247" i="1"/>
  <c r="AP243" i="1"/>
  <c r="AP239" i="1"/>
  <c r="AL238" i="1"/>
  <c r="AP235" i="1"/>
  <c r="AL235" i="1"/>
  <c r="AN228" i="1"/>
  <c r="AP207" i="1"/>
  <c r="AN207" i="1"/>
  <c r="AP204" i="1"/>
  <c r="AL201" i="1"/>
  <c r="AN200" i="1"/>
  <c r="AL200" i="1"/>
  <c r="AL199" i="1"/>
  <c r="AQ197" i="1"/>
  <c r="AQ169" i="1"/>
  <c r="AK169" i="1"/>
  <c r="AQ14" i="1"/>
  <c r="AP319" i="1"/>
  <c r="AM312" i="1"/>
  <c r="AM310" i="1"/>
  <c r="AK308" i="1"/>
  <c r="AP295" i="1"/>
  <c r="AN293" i="1"/>
  <c r="AK292" i="1"/>
  <c r="AL286" i="1"/>
  <c r="AN284" i="1"/>
  <c r="AP320" i="1"/>
  <c r="AL320" i="1"/>
  <c r="AN318" i="1"/>
  <c r="AM317" i="1"/>
  <c r="AK315" i="1"/>
  <c r="AP309" i="1"/>
  <c r="AL309" i="1"/>
  <c r="AO305" i="1"/>
  <c r="AO303" i="1"/>
  <c r="AO299" i="1"/>
  <c r="AO289" i="1"/>
  <c r="AQ285" i="1"/>
  <c r="AM280" i="1"/>
  <c r="AO270" i="1"/>
  <c r="AO267" i="1"/>
  <c r="AP262" i="1"/>
  <c r="AN258" i="1"/>
  <c r="AQ106" i="1"/>
  <c r="AO106" i="1"/>
  <c r="AN322" i="1"/>
  <c r="AP317" i="1"/>
  <c r="AM309" i="1"/>
  <c r="AQ279" i="1"/>
  <c r="AK279" i="1"/>
  <c r="AM250" i="1"/>
  <c r="AM220" i="1"/>
  <c r="AO219" i="1"/>
  <c r="AO137" i="1"/>
  <c r="AM137" i="1"/>
  <c r="AL136" i="1"/>
  <c r="AM127" i="1"/>
  <c r="AM125" i="1"/>
  <c r="AK122" i="1"/>
  <c r="AO14" i="1"/>
  <c r="AM14" i="1"/>
  <c r="AK14" i="1"/>
  <c r="AL10" i="1"/>
  <c r="AP305" i="1"/>
  <c r="AL304" i="1"/>
  <c r="AP299" i="1"/>
  <c r="AP297" i="1"/>
  <c r="AP294" i="1"/>
  <c r="AN294" i="1"/>
  <c r="AM291" i="1"/>
  <c r="AN289" i="1"/>
  <c r="AQ288" i="1"/>
  <c r="AM288" i="1"/>
  <c r="AM287" i="1"/>
  <c r="AO286" i="1"/>
  <c r="AO284" i="1"/>
  <c r="AQ283" i="1"/>
  <c r="AM266" i="1"/>
  <c r="AQ258" i="1"/>
  <c r="AK258" i="1"/>
  <c r="AN255" i="1"/>
  <c r="AL254" i="1"/>
  <c r="AQ249" i="1"/>
  <c r="AK249" i="1"/>
  <c r="AP247" i="1"/>
  <c r="AM244" i="1"/>
  <c r="AL240" i="1"/>
  <c r="AN232" i="1"/>
  <c r="AK227" i="1"/>
  <c r="AQ221" i="1"/>
  <c r="AQ190" i="1"/>
  <c r="AO190" i="1"/>
  <c r="AK190" i="1"/>
  <c r="AN186" i="1"/>
  <c r="AM185" i="1"/>
  <c r="AO184" i="1"/>
  <c r="AP183" i="1"/>
  <c r="AN181" i="1"/>
  <c r="AL180" i="1"/>
  <c r="AQ177" i="1"/>
  <c r="AL173" i="1"/>
  <c r="AM172" i="1"/>
  <c r="AO148" i="1"/>
  <c r="AL147" i="1"/>
  <c r="AQ146" i="1"/>
  <c r="AM146" i="1"/>
  <c r="AK146" i="1"/>
  <c r="AO141" i="1"/>
  <c r="AO132" i="1"/>
  <c r="AL101" i="1"/>
  <c r="AL100" i="1"/>
  <c r="AO98" i="1"/>
  <c r="AM94" i="1"/>
  <c r="AP90" i="1"/>
  <c r="AP80" i="1"/>
  <c r="AN80" i="1"/>
  <c r="AM77" i="1"/>
  <c r="AN76" i="1"/>
  <c r="AO67" i="1"/>
  <c r="AN66" i="1"/>
  <c r="AP48" i="1"/>
  <c r="AN48" i="1"/>
  <c r="AO46" i="1"/>
  <c r="AM46" i="1"/>
  <c r="AN33" i="1"/>
  <c r="AL33" i="1"/>
  <c r="AP30" i="1"/>
  <c r="AL17" i="1"/>
  <c r="AN12" i="1"/>
  <c r="AQ8" i="1"/>
  <c r="AM8" i="1"/>
  <c r="AK8" i="1"/>
  <c r="AN124" i="1"/>
  <c r="AL120" i="1"/>
  <c r="AL113" i="1"/>
  <c r="AP111" i="1"/>
  <c r="AM63" i="1"/>
  <c r="AN61" i="1"/>
  <c r="AL60" i="1"/>
  <c r="AK57" i="1"/>
  <c r="AP56" i="1"/>
  <c r="AO42" i="1"/>
  <c r="AQ37" i="1"/>
  <c r="AL31" i="1"/>
  <c r="AQ29" i="1"/>
  <c r="AO29" i="1"/>
  <c r="AK29" i="1"/>
  <c r="AL28" i="1"/>
  <c r="AN23" i="1"/>
  <c r="AO21" i="1"/>
  <c r="AM246" i="1"/>
  <c r="AM243" i="1"/>
  <c r="AM240" i="1"/>
  <c r="AO238" i="1"/>
  <c r="AO235" i="1"/>
  <c r="AN233" i="1"/>
  <c r="AQ232" i="1"/>
  <c r="AP229" i="1"/>
  <c r="AK228" i="1"/>
  <c r="AO226" i="1"/>
  <c r="AP221" i="1"/>
  <c r="AL219" i="1"/>
  <c r="AQ212" i="1"/>
  <c r="AO210" i="1"/>
  <c r="AM201" i="1"/>
  <c r="AM200" i="1"/>
  <c r="AO199" i="1"/>
  <c r="AL197" i="1"/>
  <c r="AL193" i="1"/>
  <c r="AP188" i="1"/>
  <c r="AO186" i="1"/>
  <c r="AP185" i="1"/>
  <c r="AL185" i="1"/>
  <c r="AO183" i="1"/>
  <c r="AM183" i="1"/>
  <c r="AP182" i="1"/>
  <c r="AP179" i="1"/>
  <c r="AN179" i="1"/>
  <c r="AM178" i="1"/>
  <c r="AN177" i="1"/>
  <c r="AL175" i="1"/>
  <c r="AO174" i="1"/>
  <c r="AO173" i="1"/>
  <c r="AM173" i="1"/>
  <c r="AL172" i="1"/>
  <c r="AP171" i="1"/>
  <c r="AN163" i="1"/>
  <c r="AL163" i="1"/>
  <c r="AP162" i="1"/>
  <c r="AN162" i="1"/>
  <c r="AQ161" i="1"/>
  <c r="AK161" i="1"/>
  <c r="AP159" i="1"/>
  <c r="AK151" i="1"/>
  <c r="AL146" i="1"/>
  <c r="AN137" i="1"/>
  <c r="AL137" i="1"/>
  <c r="AK136" i="1"/>
  <c r="AL134" i="1"/>
  <c r="AP125" i="1"/>
  <c r="AO116" i="1"/>
  <c r="AP114" i="1"/>
  <c r="AK113" i="1"/>
  <c r="AM112" i="1"/>
  <c r="AO103" i="1"/>
  <c r="AL98" i="1"/>
  <c r="AP93" i="1"/>
  <c r="AO89" i="1"/>
  <c r="AM80" i="1"/>
  <c r="AO75" i="1"/>
  <c r="AO74" i="1"/>
  <c r="AO71" i="1"/>
  <c r="AM71" i="1"/>
  <c r="AL70" i="1"/>
  <c r="AL68" i="1"/>
  <c r="AN67" i="1"/>
  <c r="AP46" i="1"/>
  <c r="AL46" i="1"/>
  <c r="AN35" i="1"/>
  <c r="AQ268" i="1"/>
  <c r="AP97" i="1"/>
  <c r="AL12" i="1"/>
  <c r="AO179" i="1"/>
  <c r="AP178" i="1"/>
  <c r="AO175" i="1"/>
  <c r="AP170" i="1"/>
  <c r="AM166" i="1"/>
  <c r="AP165" i="1"/>
  <c r="AO158" i="1"/>
  <c r="AM156" i="1"/>
  <c r="AM151" i="1"/>
  <c r="AP147" i="1"/>
  <c r="AN142" i="1"/>
  <c r="AL139" i="1"/>
  <c r="AP134" i="1"/>
  <c r="AL133" i="1"/>
  <c r="AN132" i="1"/>
  <c r="AN118" i="1"/>
  <c r="AN116" i="1"/>
  <c r="AL103" i="1"/>
  <c r="AO93" i="1"/>
  <c r="AN89" i="1"/>
  <c r="AM82" i="1"/>
  <c r="AQ78" i="1"/>
  <c r="AK78" i="1"/>
  <c r="AM74" i="1"/>
  <c r="AO68" i="1"/>
  <c r="AO64" i="1"/>
  <c r="AO59" i="1"/>
  <c r="AM57" i="1"/>
  <c r="AP39" i="1"/>
  <c r="AO31" i="1"/>
  <c r="AN30" i="1"/>
  <c r="AP29" i="1"/>
  <c r="AN21" i="1"/>
  <c r="AO15" i="1"/>
  <c r="AK317" i="1"/>
  <c r="AP199" i="1"/>
  <c r="AN176" i="1"/>
  <c r="AO251" i="1"/>
  <c r="AO232" i="1"/>
  <c r="AP220" i="1"/>
  <c r="AL198" i="1"/>
  <c r="AQ189" i="1"/>
  <c r="AK189" i="1"/>
  <c r="AP322" i="1"/>
  <c r="AM308" i="1"/>
  <c r="AL305" i="1"/>
  <c r="AN304" i="1"/>
  <c r="AM295" i="1"/>
  <c r="AQ292" i="1"/>
  <c r="AL288" i="1"/>
  <c r="AP286" i="1"/>
  <c r="AO280" i="1"/>
  <c r="AL267" i="1"/>
  <c r="AL258" i="1"/>
  <c r="AN227" i="1"/>
  <c r="AP223" i="1"/>
  <c r="AQ222" i="1"/>
  <c r="AK222" i="1"/>
  <c r="AM217" i="1"/>
  <c r="AO216" i="1"/>
  <c r="AL206" i="1"/>
  <c r="AP201" i="1"/>
  <c r="AO193" i="1"/>
  <c r="AL192" i="1"/>
  <c r="AN191" i="1"/>
  <c r="AP187" i="1"/>
  <c r="AL183" i="1"/>
  <c r="AQ164" i="1"/>
  <c r="AP70" i="1"/>
  <c r="AL66" i="1"/>
  <c r="AM41" i="1"/>
  <c r="AQ119" i="1"/>
  <c r="AQ26" i="1"/>
  <c r="AM21" i="1"/>
  <c r="AP8" i="1"/>
  <c r="AQ320" i="1"/>
  <c r="AN308" i="1"/>
  <c r="AQ293" i="1"/>
  <c r="AP254" i="1"/>
  <c r="AN171" i="1"/>
  <c r="AP31" i="1"/>
  <c r="AO315" i="1"/>
  <c r="AP307" i="1"/>
  <c r="AM285" i="1"/>
  <c r="AM258" i="1"/>
  <c r="AQ235" i="1"/>
  <c r="AP216" i="1"/>
  <c r="AN148" i="1"/>
  <c r="AO136" i="1"/>
  <c r="AQ130" i="1"/>
  <c r="AK130" i="1"/>
  <c r="AO113" i="1"/>
  <c r="AK106" i="1"/>
  <c r="AK99" i="1"/>
  <c r="AL94" i="1"/>
  <c r="AL82" i="1"/>
  <c r="AK320" i="1"/>
  <c r="AN295" i="1"/>
  <c r="AO122" i="1"/>
  <c r="AP71" i="1"/>
  <c r="AL297" i="1"/>
  <c r="AK289" i="1"/>
  <c r="AN276" i="1"/>
  <c r="AL243" i="1"/>
  <c r="AO317" i="1"/>
  <c r="AN310" i="1"/>
  <c r="AL301" i="1"/>
  <c r="AL295" i="1"/>
  <c r="AO293" i="1"/>
  <c r="AL291" i="1"/>
  <c r="AN290" i="1"/>
  <c r="AK288" i="1"/>
  <c r="AO268" i="1"/>
  <c r="AN265" i="1"/>
  <c r="AM261" i="1"/>
  <c r="AN254" i="1"/>
  <c r="AL246" i="1"/>
  <c r="AM230" i="1"/>
  <c r="AP226" i="1"/>
  <c r="AO223" i="1"/>
  <c r="AP222" i="1"/>
  <c r="AM221" i="1"/>
  <c r="AP210" i="1"/>
  <c r="AM204" i="1"/>
  <c r="AN195" i="1"/>
  <c r="AN193" i="1"/>
  <c r="AN185" i="1"/>
  <c r="AQ183" i="1"/>
  <c r="AK183" i="1"/>
  <c r="AM179" i="1"/>
  <c r="AL176" i="1"/>
  <c r="AL171" i="1"/>
  <c r="AL166" i="1"/>
  <c r="AO165" i="1"/>
  <c r="AM155" i="1"/>
  <c r="AL151" i="1"/>
  <c r="AO146" i="1"/>
  <c r="AL142" i="1"/>
  <c r="AQ139" i="1"/>
  <c r="AK139" i="1"/>
  <c r="AP130" i="1"/>
  <c r="AQ108" i="1"/>
  <c r="AK108" i="1"/>
  <c r="AP104" i="1"/>
  <c r="AQ103" i="1"/>
  <c r="AK103" i="1"/>
  <c r="AO102" i="1"/>
  <c r="AM100" i="1"/>
  <c r="AN97" i="1"/>
  <c r="AO95" i="1"/>
  <c r="AO80" i="1"/>
  <c r="AL77" i="1"/>
  <c r="AN68" i="1"/>
  <c r="AQ46" i="1"/>
  <c r="AP37" i="1"/>
  <c r="AP28" i="1"/>
  <c r="AM17" i="1"/>
  <c r="AP12" i="1"/>
  <c r="AK293" i="1"/>
  <c r="AP280" i="1"/>
  <c r="AQ178" i="1"/>
  <c r="AO17" i="1"/>
  <c r="AO312" i="1"/>
  <c r="AL292" i="1"/>
  <c r="AM233" i="1"/>
  <c r="AO204" i="1"/>
  <c r="AO279" i="1"/>
  <c r="AN273" i="1"/>
  <c r="AP267" i="1"/>
  <c r="AM254" i="1"/>
  <c r="AL230" i="1"/>
  <c r="AM193" i="1"/>
  <c r="AL182" i="1"/>
  <c r="AP177" i="1"/>
  <c r="AN170" i="1"/>
  <c r="AP139" i="1"/>
  <c r="AL111" i="1"/>
  <c r="AM93" i="1"/>
  <c r="AO78" i="1"/>
  <c r="AL76" i="1"/>
  <c r="AM68" i="1"/>
  <c r="AM31" i="1"/>
  <c r="AM15" i="1"/>
  <c r="AO304" i="1"/>
  <c r="AN301" i="1"/>
  <c r="AK268" i="1"/>
  <c r="AL250" i="1"/>
  <c r="AP190" i="1"/>
  <c r="AO86" i="1"/>
  <c r="AO319" i="1"/>
  <c r="AL315" i="1"/>
  <c r="AL312" i="1"/>
  <c r="AN309" i="1"/>
  <c r="AP291" i="1"/>
  <c r="AQ287" i="1"/>
  <c r="AK287" i="1"/>
  <c r="AP285" i="1"/>
  <c r="AL270" i="1"/>
  <c r="AM268" i="1"/>
  <c r="AL265" i="1"/>
  <c r="AO262" i="1"/>
  <c r="AL261" i="1"/>
  <c r="AL251" i="1"/>
  <c r="AQ246" i="1"/>
  <c r="AK246" i="1"/>
  <c r="AN238" i="1"/>
  <c r="AN235" i="1"/>
  <c r="AL232" i="1"/>
  <c r="AQ230" i="1"/>
  <c r="AP228" i="1"/>
  <c r="AQ227" i="1"/>
  <c r="AP212" i="1"/>
  <c r="AP209" i="1"/>
  <c r="AL204" i="1"/>
  <c r="AO198" i="1"/>
  <c r="AP197" i="1"/>
  <c r="AN189" i="1"/>
  <c r="AL179" i="1"/>
  <c r="AM170" i="1"/>
  <c r="AM157" i="1"/>
  <c r="AP156" i="1"/>
  <c r="AL155" i="1"/>
  <c r="AO130" i="1"/>
  <c r="AQ122" i="1"/>
  <c r="AQ116" i="1"/>
  <c r="AK116" i="1"/>
  <c r="AL114" i="1"/>
  <c r="AP112" i="1"/>
  <c r="AM102" i="1"/>
  <c r="AO101" i="1"/>
  <c r="AN83" i="1"/>
  <c r="AP82" i="1"/>
  <c r="AN78" i="1"/>
  <c r="AL59" i="1"/>
  <c r="AP57" i="1"/>
  <c r="AL44" i="1"/>
  <c r="AN42" i="1"/>
  <c r="AM23" i="1"/>
  <c r="AN22" i="1"/>
  <c r="AL15" i="1"/>
  <c r="AP7" i="1"/>
  <c r="AM271" i="1"/>
  <c r="AL259" i="1"/>
  <c r="AP195" i="1"/>
  <c r="AO111" i="1"/>
  <c r="AO266" i="1"/>
  <c r="AL174" i="1"/>
  <c r="AN151" i="1"/>
  <c r="AM103" i="1"/>
  <c r="AQ312" i="1"/>
  <c r="AM289" i="1"/>
  <c r="AP276" i="1"/>
  <c r="AO258" i="1"/>
  <c r="AQ239" i="1"/>
  <c r="AM235" i="1"/>
  <c r="AL216" i="1"/>
  <c r="AO200" i="1"/>
  <c r="AP180" i="1"/>
  <c r="AK179" i="1"/>
  <c r="AK175" i="1"/>
  <c r="AK148" i="1"/>
  <c r="AN133" i="1"/>
  <c r="AP132" i="1"/>
  <c r="AN130" i="1"/>
  <c r="AP129" i="1"/>
  <c r="AP116" i="1"/>
  <c r="AO112" i="1"/>
  <c r="AN106" i="1"/>
  <c r="AN101" i="1"/>
  <c r="AN99" i="1"/>
  <c r="AP98" i="1"/>
  <c r="AO82" i="1"/>
  <c r="AM75" i="1"/>
  <c r="AQ59" i="1"/>
  <c r="AK59" i="1"/>
  <c r="AO57" i="1"/>
  <c r="AP40" i="1"/>
  <c r="AP35" i="1"/>
  <c r="AL29" i="1"/>
  <c r="AN26" i="1"/>
  <c r="AN14" i="1"/>
  <c r="AP10" i="1"/>
  <c r="AQ317" i="1"/>
  <c r="AM252" i="1"/>
  <c r="AO230" i="1"/>
  <c r="AP211" i="1"/>
  <c r="AO191" i="1"/>
  <c r="AK178" i="1"/>
  <c r="AL37" i="1"/>
  <c r="AN319" i="1"/>
  <c r="AL307" i="1"/>
  <c r="AQ294" i="1"/>
  <c r="AN292" i="1"/>
  <c r="AO285" i="1"/>
  <c r="AP217" i="1"/>
  <c r="AO209" i="1"/>
  <c r="AP318" i="1"/>
  <c r="AL317" i="1"/>
  <c r="AK310" i="1"/>
  <c r="AN305" i="1"/>
  <c r="AL293" i="1"/>
  <c r="AM292" i="1"/>
  <c r="AO291" i="1"/>
  <c r="AN288" i="1"/>
  <c r="AM283" i="1"/>
  <c r="AL273" i="1"/>
  <c r="AL268" i="1"/>
  <c r="AN267" i="1"/>
  <c r="AQ265" i="1"/>
  <c r="AP251" i="1"/>
  <c r="AQ244" i="1"/>
  <c r="AP230" i="1"/>
  <c r="AP227" i="1"/>
  <c r="AP191" i="1"/>
  <c r="AN183" i="1"/>
  <c r="AO176" i="1"/>
  <c r="AP168" i="1"/>
  <c r="AL162" i="1"/>
  <c r="AO151" i="1"/>
  <c r="AP137" i="1"/>
  <c r="AQ113" i="1"/>
  <c r="AM106" i="1"/>
  <c r="AN103" i="1"/>
  <c r="AM99" i="1"/>
  <c r="AQ97" i="1"/>
  <c r="AK97" i="1"/>
  <c r="AM90" i="1"/>
  <c r="AP86" i="1"/>
  <c r="AP81" i="1"/>
  <c r="AO77" i="1"/>
  <c r="AQ71" i="1"/>
  <c r="AM67" i="1"/>
  <c r="AL48" i="1"/>
  <c r="AM37" i="1"/>
  <c r="AL22" i="1"/>
  <c r="AL8" i="1"/>
  <c r="AM299" i="1"/>
  <c r="AP287" i="1"/>
  <c r="AM284" i="1"/>
  <c r="AM282" i="1"/>
  <c r="AP249" i="1"/>
  <c r="AP244" i="1"/>
  <c r="AL233" i="1"/>
  <c r="AM229" i="1"/>
  <c r="AO228" i="1"/>
  <c r="AP173" i="1"/>
  <c r="AQ101" i="1"/>
  <c r="AK101" i="1"/>
  <c r="AN100" i="1"/>
  <c r="AN77" i="1"/>
  <c r="AP60" i="1"/>
  <c r="AN28" i="1"/>
  <c r="AO26" i="1"/>
  <c r="AM322" i="1"/>
  <c r="AM318" i="1"/>
  <c r="AM316" i="1"/>
  <c r="AP283" i="1"/>
  <c r="AL277" i="1"/>
  <c r="AQ247" i="1"/>
  <c r="AM219" i="1"/>
  <c r="AP175" i="1"/>
  <c r="AM133" i="1"/>
  <c r="AN223" i="1"/>
  <c r="AO217" i="1"/>
  <c r="AO178" i="1"/>
  <c r="AO167" i="1"/>
  <c r="AN120" i="1"/>
  <c r="AP118" i="1"/>
  <c r="AP103" i="1"/>
  <c r="AO249" i="1"/>
  <c r="AQ233" i="1"/>
  <c r="AN210" i="1"/>
  <c r="AP206" i="1"/>
  <c r="AM195" i="1"/>
  <c r="AM176" i="1"/>
  <c r="AP312" i="1"/>
  <c r="AL310" i="1"/>
  <c r="AP301" i="1"/>
  <c r="AQ299" i="1"/>
  <c r="AK299" i="1"/>
  <c r="AP293" i="1"/>
  <c r="AM290" i="1"/>
  <c r="AN280" i="1"/>
  <c r="AP279" i="1"/>
  <c r="AQ277" i="1"/>
  <c r="AN271" i="1"/>
  <c r="AP268" i="1"/>
  <c r="AP266" i="1"/>
  <c r="AL252" i="1"/>
  <c r="AN244" i="1"/>
  <c r="AM238" i="1"/>
  <c r="AN230" i="1"/>
  <c r="AM228" i="1"/>
  <c r="AM223" i="1"/>
  <c r="AO222" i="1"/>
  <c r="AM210" i="1"/>
  <c r="AO206" i="1"/>
  <c r="AN190" i="1"/>
  <c r="AM186" i="1"/>
  <c r="AN184" i="1"/>
  <c r="AQ180" i="1"/>
  <c r="AP136" i="1"/>
  <c r="AP67" i="1"/>
  <c r="AO30" i="1"/>
  <c r="AM305" i="1"/>
  <c r="AP275" i="1"/>
  <c r="AP273" i="1"/>
  <c r="AM190" i="1"/>
  <c r="AM188" i="1"/>
  <c r="AP172" i="1"/>
  <c r="AP166" i="1"/>
  <c r="AQ151" i="1"/>
  <c r="AN41" i="1"/>
  <c r="AQ179" i="1"/>
  <c r="AM294" i="1"/>
  <c r="AL276" i="1"/>
  <c r="AM249" i="1"/>
  <c r="AL228" i="1"/>
  <c r="AL223" i="1"/>
  <c r="AQ195" i="1"/>
  <c r="AM167" i="1"/>
  <c r="AN70" i="1"/>
  <c r="AL255" i="1"/>
  <c r="AM315" i="1"/>
  <c r="AP310" i="1"/>
  <c r="AM307" i="1"/>
  <c r="AL294" i="1"/>
  <c r="AP292" i="1"/>
  <c r="AP288" i="1"/>
  <c r="AL280" i="1"/>
  <c r="AO273" i="1"/>
  <c r="AL271" i="1"/>
  <c r="AN268" i="1"/>
  <c r="AP265" i="1"/>
  <c r="AM262" i="1"/>
  <c r="AP261" i="1"/>
  <c r="AP252" i="1"/>
  <c r="AM251" i="1"/>
  <c r="AL249" i="1"/>
  <c r="AQ228" i="1"/>
  <c r="AM222" i="1"/>
  <c r="AP219" i="1"/>
  <c r="AM206" i="1"/>
  <c r="AN197" i="1"/>
  <c r="AQ193" i="1"/>
  <c r="AQ191" i="1"/>
  <c r="AQ186" i="1"/>
  <c r="AL184" i="1"/>
  <c r="AO180" i="1"/>
  <c r="AM169" i="1"/>
  <c r="AO166" i="1"/>
  <c r="AK158" i="1"/>
  <c r="AP124" i="1"/>
  <c r="AM108" i="1"/>
  <c r="AP89" i="1"/>
  <c r="AL71" i="1"/>
  <c r="AP22" i="1"/>
  <c r="AP289" i="1"/>
  <c r="AO320" i="1"/>
  <c r="AL319" i="1"/>
  <c r="AQ309" i="1"/>
  <c r="AP303" i="1"/>
  <c r="AM301" i="1"/>
  <c r="AM293" i="1"/>
  <c r="AN286" i="1"/>
  <c r="AN282" i="1"/>
  <c r="AM279" i="1"/>
  <c r="AN270" i="1"/>
  <c r="AL262" i="1"/>
  <c r="AO246" i="1"/>
  <c r="AN243" i="1"/>
  <c r="AM239" i="1"/>
  <c r="AP238" i="1"/>
  <c r="AP232" i="1"/>
  <c r="AK230" i="1"/>
  <c r="AL220" i="1"/>
  <c r="AM216" i="1"/>
  <c r="AL209" i="1"/>
  <c r="AP200" i="1"/>
  <c r="AM199" i="1"/>
  <c r="AP198" i="1"/>
  <c r="AP186" i="1"/>
  <c r="AM161" i="1"/>
  <c r="AQ157" i="1"/>
  <c r="AN156" i="1"/>
  <c r="AL129" i="1"/>
  <c r="AO127" i="1"/>
  <c r="AO37" i="1"/>
  <c r="AO287" i="1"/>
  <c r="AN316" i="1"/>
  <c r="AM275" i="1"/>
  <c r="AP274" i="1"/>
  <c r="AM270" i="1"/>
  <c r="AQ220" i="1"/>
  <c r="AM211" i="1"/>
  <c r="AN17" i="1"/>
  <c r="AM12" i="1"/>
  <c r="AN178" i="1"/>
  <c r="AL167" i="1"/>
  <c r="AN164" i="1"/>
  <c r="AM162" i="1"/>
  <c r="AP161" i="1"/>
  <c r="AP157" i="1"/>
  <c r="AN154" i="1"/>
  <c r="AL141" i="1"/>
  <c r="AL123" i="1"/>
  <c r="AK121" i="1"/>
  <c r="AO118" i="1"/>
  <c r="AL108" i="1"/>
  <c r="AM104" i="1"/>
  <c r="AM83" i="1"/>
  <c r="AL81" i="1"/>
  <c r="AL75" i="1"/>
  <c r="AM70" i="1"/>
  <c r="AP69" i="1"/>
  <c r="AQ66" i="1"/>
  <c r="AN64" i="1"/>
  <c r="AM61" i="1"/>
  <c r="AO60" i="1"/>
  <c r="AQ56" i="1"/>
  <c r="AK56" i="1"/>
  <c r="AN44" i="1"/>
  <c r="AO40" i="1"/>
  <c r="AQ39" i="1"/>
  <c r="AM33" i="1"/>
  <c r="AM28" i="1"/>
  <c r="AO10" i="1"/>
  <c r="AO7" i="1"/>
  <c r="AM212" i="1"/>
  <c r="AO211" i="1"/>
  <c r="AL210" i="1"/>
  <c r="AN206" i="1"/>
  <c r="AL195" i="1"/>
  <c r="AM191" i="1"/>
  <c r="AL187" i="1"/>
  <c r="AP184" i="1"/>
  <c r="AN173" i="1"/>
  <c r="AP163" i="1"/>
  <c r="AM158" i="1"/>
  <c r="AL148" i="1"/>
  <c r="AP146" i="1"/>
  <c r="AO139" i="1"/>
  <c r="AO124" i="1"/>
  <c r="AM122" i="1"/>
  <c r="AM111" i="1"/>
  <c r="AL106" i="1"/>
  <c r="AL99" i="1"/>
  <c r="AP84" i="1"/>
  <c r="AQ81" i="1"/>
  <c r="AP66" i="1"/>
  <c r="AM64" i="1"/>
  <c r="AQ63" i="1"/>
  <c r="AK63" i="1"/>
  <c r="AL61" i="1"/>
  <c r="AN60" i="1"/>
  <c r="AM48" i="1"/>
  <c r="AM44" i="1"/>
  <c r="AN40" i="1"/>
  <c r="AM30" i="1"/>
  <c r="AM26" i="1"/>
  <c r="AL23" i="1"/>
  <c r="AL14" i="1"/>
  <c r="AN7" i="1"/>
  <c r="AM182" i="1"/>
  <c r="AL178" i="1"/>
  <c r="AM175" i="1"/>
  <c r="AP174" i="1"/>
  <c r="AP169" i="1"/>
  <c r="AM168" i="1"/>
  <c r="AP167" i="1"/>
  <c r="AN161" i="1"/>
  <c r="AL158" i="1"/>
  <c r="AN157" i="1"/>
  <c r="AN155" i="1"/>
  <c r="AL154" i="1"/>
  <c r="AQ148" i="1"/>
  <c r="AP141" i="1"/>
  <c r="AM136" i="1"/>
  <c r="AM132" i="1"/>
  <c r="AO129" i="1"/>
  <c r="AP123" i="1"/>
  <c r="AO121" i="1"/>
  <c r="AM118" i="1"/>
  <c r="AO114" i="1"/>
  <c r="AK104" i="1"/>
  <c r="AM95" i="1"/>
  <c r="AO84" i="1"/>
  <c r="AQ83" i="1"/>
  <c r="AK83" i="1"/>
  <c r="AM76" i="1"/>
  <c r="AP75" i="1"/>
  <c r="AQ70" i="1"/>
  <c r="AN69" i="1"/>
  <c r="AL64" i="1"/>
  <c r="AP63" i="1"/>
  <c r="AM60" i="1"/>
  <c r="AO56" i="1"/>
  <c r="AM40" i="1"/>
  <c r="AO35" i="1"/>
  <c r="AP119" i="1"/>
  <c r="AQ28" i="1"/>
  <c r="AK28" i="1"/>
  <c r="AQ23" i="1"/>
  <c r="AK23" i="1"/>
  <c r="AM22" i="1"/>
  <c r="AM10" i="1"/>
  <c r="AP148" i="1"/>
  <c r="AN146" i="1"/>
  <c r="AM139" i="1"/>
  <c r="AO125" i="1"/>
  <c r="AN121" i="1"/>
  <c r="AQ111" i="1"/>
  <c r="AK111" i="1"/>
  <c r="AP106" i="1"/>
  <c r="AP99" i="1"/>
  <c r="AN84" i="1"/>
  <c r="AM69" i="1"/>
  <c r="AO63" i="1"/>
  <c r="AP61" i="1"/>
  <c r="AL40" i="1"/>
  <c r="AO119" i="1"/>
  <c r="AP23" i="1"/>
  <c r="AP21" i="1"/>
  <c r="AP14" i="1"/>
  <c r="AL132" i="1"/>
  <c r="AN129" i="1"/>
  <c r="AL118" i="1"/>
  <c r="AM116" i="1"/>
  <c r="AN112" i="1"/>
  <c r="AO108" i="1"/>
  <c r="AM101" i="1"/>
  <c r="AL95" i="1"/>
  <c r="AL89" i="1"/>
  <c r="AM86" i="1"/>
  <c r="AL80" i="1"/>
  <c r="AP77" i="1"/>
  <c r="AN71" i="1"/>
  <c r="AL67" i="1"/>
  <c r="AM59" i="1"/>
  <c r="AL57" i="1"/>
  <c r="AN46" i="1"/>
  <c r="AM42" i="1"/>
  <c r="AK30" i="1"/>
  <c r="AN29" i="1"/>
  <c r="AK26" i="1"/>
  <c r="AP17" i="1"/>
  <c r="AO12" i="1"/>
  <c r="AQ209" i="1"/>
  <c r="AK209" i="1"/>
  <c r="AO207" i="1"/>
  <c r="AP193" i="1"/>
  <c r="AM192" i="1"/>
  <c r="AL190" i="1"/>
  <c r="AQ182" i="1"/>
  <c r="AK182" i="1"/>
  <c r="AM177" i="1"/>
  <c r="AQ175" i="1"/>
  <c r="AP164" i="1"/>
  <c r="AO162" i="1"/>
  <c r="AL161" i="1"/>
  <c r="AP158" i="1"/>
  <c r="AL157" i="1"/>
  <c r="AQ136" i="1"/>
  <c r="AO131" i="1"/>
  <c r="AM129" i="1"/>
  <c r="AN123" i="1"/>
  <c r="AM121" i="1"/>
  <c r="AM114" i="1"/>
  <c r="AO104" i="1"/>
  <c r="AQ95" i="1"/>
  <c r="AK95" i="1"/>
  <c r="AM84" i="1"/>
  <c r="AO83" i="1"/>
  <c r="AQ76" i="1"/>
  <c r="AN75" i="1"/>
  <c r="AL69" i="1"/>
  <c r="AM66" i="1"/>
  <c r="AP64" i="1"/>
  <c r="AN63" i="1"/>
  <c r="AO58" i="1"/>
  <c r="AM56" i="1"/>
  <c r="AQ40" i="1"/>
  <c r="AK40" i="1"/>
  <c r="AM39" i="1"/>
  <c r="AM35" i="1"/>
  <c r="AN119" i="1"/>
  <c r="AO28" i="1"/>
  <c r="AO23" i="1"/>
  <c r="AQ22" i="1"/>
  <c r="AQ10" i="1"/>
  <c r="AM141" i="1"/>
  <c r="AM123" i="1"/>
  <c r="AN90" i="1"/>
  <c r="AL78" i="1"/>
  <c r="AP74" i="1"/>
  <c r="AN58" i="1"/>
  <c r="AQ15" i="1"/>
  <c r="AK15" i="1"/>
  <c r="AO301" i="1"/>
  <c r="AO294" i="1"/>
  <c r="AO277" i="1"/>
  <c r="AK277" i="1"/>
  <c r="AN266" i="1"/>
  <c r="AN240" i="1"/>
  <c r="AO233" i="1"/>
  <c r="AK233" i="1"/>
  <c r="AN219" i="1"/>
  <c r="AO212" i="1"/>
  <c r="AK212" i="1"/>
  <c r="AN172" i="1"/>
  <c r="AQ134" i="1"/>
  <c r="AO134" i="1"/>
  <c r="AM134" i="1"/>
  <c r="AK134" i="1"/>
  <c r="AP122" i="1"/>
  <c r="AQ120" i="1"/>
  <c r="AO120" i="1"/>
  <c r="AM120" i="1"/>
  <c r="AK120" i="1"/>
  <c r="AN105" i="1"/>
  <c r="AP102" i="1"/>
  <c r="AN312" i="1"/>
  <c r="AN291" i="1"/>
  <c r="AN283" i="1"/>
  <c r="AO307" i="1"/>
  <c r="AO290" i="1"/>
  <c r="AK290" i="1"/>
  <c r="AN287" i="1"/>
  <c r="AN274" i="1"/>
  <c r="AO265" i="1"/>
  <c r="AK265" i="1"/>
  <c r="AO254" i="1"/>
  <c r="AN246" i="1"/>
  <c r="AO239" i="1"/>
  <c r="AK239" i="1"/>
  <c r="AO229" i="1"/>
  <c r="AN222" i="1"/>
  <c r="AN209" i="1"/>
  <c r="AN201" i="1"/>
  <c r="AM184" i="1"/>
  <c r="AO168" i="1"/>
  <c r="AP113" i="1"/>
  <c r="AN113" i="1"/>
  <c r="AN317" i="1"/>
  <c r="AK294" i="1"/>
  <c r="AO316" i="1"/>
  <c r="AN303" i="1"/>
  <c r="AO282" i="1"/>
  <c r="AN259" i="1"/>
  <c r="AN250" i="1"/>
  <c r="AO244" i="1"/>
  <c r="AK244" i="1"/>
  <c r="AN226" i="1"/>
  <c r="AO221" i="1"/>
  <c r="AK221" i="1"/>
  <c r="AN204" i="1"/>
  <c r="AN199" i="1"/>
  <c r="AN198" i="1"/>
  <c r="AM197" i="1"/>
  <c r="AO181" i="1"/>
  <c r="AM171" i="1"/>
  <c r="AM163" i="1"/>
  <c r="AQ159" i="1"/>
  <c r="AO159" i="1"/>
  <c r="AM159" i="1"/>
  <c r="AK159" i="1"/>
  <c r="AQ147" i="1"/>
  <c r="AO147" i="1"/>
  <c r="AM147" i="1"/>
  <c r="AK147" i="1"/>
  <c r="AQ142" i="1"/>
  <c r="AO142" i="1"/>
  <c r="AM142" i="1"/>
  <c r="AK142" i="1"/>
  <c r="AP94" i="1"/>
  <c r="AO197" i="1"/>
  <c r="AK197" i="1"/>
  <c r="AO188" i="1"/>
  <c r="AO177" i="1"/>
  <c r="AK177" i="1"/>
  <c r="AN174" i="1"/>
  <c r="AN165" i="1"/>
  <c r="AN125" i="1"/>
  <c r="AN122" i="1"/>
  <c r="AN102" i="1"/>
  <c r="AO100" i="1"/>
  <c r="AN94" i="1"/>
  <c r="AN93" i="1"/>
  <c r="AO41" i="1"/>
  <c r="AO185" i="1"/>
  <c r="AK185" i="1"/>
  <c r="AN182" i="1"/>
  <c r="AN169" i="1"/>
  <c r="AO164" i="1"/>
  <c r="AK164" i="1"/>
  <c r="AO155" i="1"/>
  <c r="AN136" i="1"/>
  <c r="AN131" i="1"/>
  <c r="AN127" i="1"/>
  <c r="AN108" i="1"/>
  <c r="AN104" i="1"/>
  <c r="AN98" i="1"/>
  <c r="AM89" i="1"/>
  <c r="AO81" i="1"/>
  <c r="AK81" i="1"/>
  <c r="AO48" i="1"/>
  <c r="AO39" i="1"/>
  <c r="AK39" i="1"/>
  <c r="AO33" i="1"/>
  <c r="AO90" i="1"/>
  <c r="AO76" i="1"/>
  <c r="AK76" i="1"/>
  <c r="AO70" i="1"/>
  <c r="AK70" i="1"/>
  <c r="AO66" i="1"/>
  <c r="AK66" i="1"/>
  <c r="AO22" i="1"/>
  <c r="AK22" i="1"/>
  <c r="BD3" i="1"/>
  <c r="BI12" i="1"/>
  <c r="BI22" i="1"/>
  <c r="BI24" i="1"/>
  <c r="BI26" i="1"/>
  <c r="BI28" i="1"/>
  <c r="BI29" i="1"/>
  <c r="BI30" i="1"/>
  <c r="BI41" i="1"/>
  <c r="BI46" i="1"/>
  <c r="BI48" i="1"/>
  <c r="BI53" i="1"/>
  <c r="BI56" i="1"/>
  <c r="BI57" i="1"/>
  <c r="BI59" i="1"/>
  <c r="BI63" i="1"/>
  <c r="BI67" i="1"/>
  <c r="BI70" i="1"/>
  <c r="BI71" i="1"/>
  <c r="BI83" i="1"/>
  <c r="BI84" i="1"/>
  <c r="BI97" i="1"/>
  <c r="BI100" i="1"/>
  <c r="BI101" i="1"/>
  <c r="BI104" i="1"/>
  <c r="BI106" i="1"/>
  <c r="BI108" i="1"/>
  <c r="BI111" i="1"/>
  <c r="BI113" i="1"/>
  <c r="BI115" i="1"/>
  <c r="BI117" i="1"/>
  <c r="BI120" i="1"/>
  <c r="BI121" i="1"/>
  <c r="BI127" i="1"/>
  <c r="BI129" i="1"/>
  <c r="BI130" i="1"/>
  <c r="BI134" i="1"/>
  <c r="BI136" i="1"/>
  <c r="BI137" i="1"/>
  <c r="BI139" i="1"/>
  <c r="BI141" i="1"/>
  <c r="BI142" i="1"/>
  <c r="BI145" i="1"/>
  <c r="BI146" i="1"/>
  <c r="BI147" i="1"/>
  <c r="BI148" i="1"/>
  <c r="BI151" i="1"/>
  <c r="BI155" i="1"/>
  <c r="BI156" i="1"/>
  <c r="BI161" i="1"/>
  <c r="BI164" i="1"/>
  <c r="BI166" i="1"/>
  <c r="BI167" i="1"/>
  <c r="BI168" i="1"/>
  <c r="BI169" i="1"/>
  <c r="BI175" i="1"/>
  <c r="BI176" i="1"/>
  <c r="BI177" i="1"/>
  <c r="BI178" i="1"/>
  <c r="BI179" i="1"/>
  <c r="BI180" i="1"/>
  <c r="BI183" i="1"/>
  <c r="BI185" i="1"/>
  <c r="BI186" i="1"/>
  <c r="BI190" i="1"/>
  <c r="BI206" i="1"/>
  <c r="BI209" i="1"/>
  <c r="BI211" i="1"/>
  <c r="BI212" i="1"/>
  <c r="BI214" i="1"/>
  <c r="BI216" i="1"/>
  <c r="BI219" i="1"/>
  <c r="BI220" i="1"/>
  <c r="BI222" i="1"/>
  <c r="BI227" i="1"/>
  <c r="BI228" i="1"/>
  <c r="BI230" i="1"/>
  <c r="BI232" i="1"/>
  <c r="BI233" i="1"/>
  <c r="BI235" i="1"/>
  <c r="BI238" i="1"/>
  <c r="BI244" i="1"/>
  <c r="BI247" i="1"/>
  <c r="BI249" i="1"/>
  <c r="BI255" i="1"/>
  <c r="BI258" i="1"/>
  <c r="BI265" i="1"/>
  <c r="BI266" i="1"/>
  <c r="BI268" i="1"/>
  <c r="BI270" i="1"/>
  <c r="BI271" i="1"/>
  <c r="BI275" i="1"/>
  <c r="BI277" i="1"/>
  <c r="BI289" i="1"/>
  <c r="BI292" i="1"/>
  <c r="BI294" i="1"/>
  <c r="BI295" i="1"/>
  <c r="BI299" i="1"/>
  <c r="BI303" i="1"/>
  <c r="BI308" i="1"/>
  <c r="BI309" i="1"/>
  <c r="BI313" i="1"/>
  <c r="BI318" i="1"/>
  <c r="BI319" i="1"/>
  <c r="BI322" i="1"/>
  <c r="BI3" i="1"/>
  <c r="BI10" i="1"/>
  <c r="BI33" i="1"/>
  <c r="BI35" i="1"/>
  <c r="BI37" i="1"/>
  <c r="BI42" i="1"/>
  <c r="BI44" i="1"/>
  <c r="BI61" i="1"/>
  <c r="BI64" i="1"/>
  <c r="BI69" i="1"/>
  <c r="BI74" i="1"/>
  <c r="BI75" i="1"/>
  <c r="BI77" i="1"/>
  <c r="BI80" i="1"/>
  <c r="BI86" i="1"/>
  <c r="BI89" i="1"/>
  <c r="BI90" i="1"/>
  <c r="BI93" i="1"/>
  <c r="BI94" i="1"/>
  <c r="BI98" i="1"/>
  <c r="BI112" i="1"/>
  <c r="BI114" i="1"/>
  <c r="BI123" i="1"/>
  <c r="BI125" i="1"/>
  <c r="BI132" i="1"/>
  <c r="BI133" i="1"/>
  <c r="BI154" i="1"/>
  <c r="BI162" i="1"/>
  <c r="BI163" i="1"/>
  <c r="BI165" i="1"/>
  <c r="BI170" i="1"/>
  <c r="BI171" i="1"/>
  <c r="BI173" i="1"/>
  <c r="BI174" i="1"/>
  <c r="BI181" i="1"/>
  <c r="BI184" i="1"/>
  <c r="BI195" i="1"/>
  <c r="BI198" i="1"/>
  <c r="BI199" i="1"/>
  <c r="BI200" i="1"/>
  <c r="BI201" i="1"/>
  <c r="BI204" i="1"/>
  <c r="BI217" i="1"/>
  <c r="BI229" i="1"/>
  <c r="BI240" i="1"/>
  <c r="BI243" i="1"/>
  <c r="BI250" i="1"/>
  <c r="BI251" i="1"/>
  <c r="BI252" i="1"/>
  <c r="BI254" i="1"/>
  <c r="BI259" i="1"/>
  <c r="BI261" i="1"/>
  <c r="BI262" i="1"/>
  <c r="BI267" i="1"/>
  <c r="BI273" i="1"/>
  <c r="BI274" i="1"/>
  <c r="BI276" i="1"/>
  <c r="BI278" i="1"/>
  <c r="BI296" i="1"/>
  <c r="BI297" i="1"/>
  <c r="BI301" i="1"/>
  <c r="BI304" i="1"/>
  <c r="BI305" i="1"/>
  <c r="BI307" i="1"/>
  <c r="BI316" i="1"/>
  <c r="BI13" i="1"/>
  <c r="BI124" i="1"/>
  <c r="BI191" i="1"/>
  <c r="BI282" i="1"/>
  <c r="BI25" i="1"/>
  <c r="BI15" i="1"/>
  <c r="BI293" i="1"/>
  <c r="BI39" i="1"/>
  <c r="BI131" i="1"/>
  <c r="BI85" i="1"/>
  <c r="BI226" i="1"/>
  <c r="BI257" i="1"/>
  <c r="BI286" i="1"/>
  <c r="BI116" i="1"/>
  <c r="BI14" i="1"/>
  <c r="BI78" i="1"/>
  <c r="BI34" i="1"/>
  <c r="BI95" i="1"/>
  <c r="BI51" i="1"/>
  <c r="BI223" i="1"/>
  <c r="BI52" i="1"/>
  <c r="BI88" i="1"/>
  <c r="BI311" i="1"/>
  <c r="BI107" i="1"/>
  <c r="BI256" i="1"/>
  <c r="BI321" i="1"/>
  <c r="BI182" i="1"/>
  <c r="BI187" i="1"/>
  <c r="BI225" i="1"/>
  <c r="BI218" i="1"/>
  <c r="BI236" i="1"/>
  <c r="BI62" i="1"/>
  <c r="BI192" i="1"/>
  <c r="BI105" i="1"/>
  <c r="AX3" i="1"/>
  <c r="W3" i="1" l="1"/>
  <c r="X3" i="1"/>
  <c r="Y3" i="1"/>
  <c r="Z3" i="1"/>
  <c r="AA3" i="1"/>
  <c r="AB3" i="1"/>
  <c r="AC3" i="1"/>
  <c r="AD3" i="1"/>
  <c r="AE3" i="1"/>
  <c r="AF3" i="1"/>
  <c r="AG3" i="1"/>
  <c r="AH3" i="1"/>
  <c r="AI3" i="1"/>
  <c r="AJ3" i="1"/>
  <c r="AK3" i="1"/>
  <c r="AQ3" i="1"/>
  <c r="AO3" i="1" l="1"/>
  <c r="AL3" i="1"/>
  <c r="AP3" i="1"/>
  <c r="AN3" i="1"/>
  <c r="AM3" i="1"/>
  <c r="BI99" i="1" l="1"/>
  <c r="BK99" i="1"/>
  <c r="BD99" i="1" s="1"/>
</calcChain>
</file>

<file path=xl/sharedStrings.xml><?xml version="1.0" encoding="utf-8"?>
<sst xmlns="http://schemas.openxmlformats.org/spreadsheetml/2006/main" count="4634" uniqueCount="1311">
  <si>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</si>
  <si>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</si>
  <si>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</si>
  <si>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</si>
  <si>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</si>
  <si>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</si>
  <si>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</si>
  <si>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</si>
  <si>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</si>
  <si>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</si>
  <si>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</si>
  <si>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</si>
  <si>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</si>
  <si>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</si>
  <si>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</si>
  <si>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</si>
  <si>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</si>
  <si>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</si>
  <si>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</si>
  <si>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</si>
  <si>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</si>
  <si>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</si>
  <si>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</si>
  <si>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</si>
  <si>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</si>
  <si>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</si>
  <si>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</si>
  <si>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</si>
  <si>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</si>
  <si>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</si>
  <si>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</si>
  <si>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</si>
  <si>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</si>
  <si>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</si>
  <si>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</si>
  <si>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</si>
  <si>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</si>
  <si>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</si>
  <si>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</si>
  <si>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</si>
  <si>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</si>
  <si>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</si>
  <si>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</si>
  <si>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</si>
  <si>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</si>
  <si>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</si>
  <si>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</si>
  <si>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</si>
  <si>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</si>
  <si>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</si>
  <si>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</si>
  <si>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</si>
  <si>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</si>
  <si>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</si>
  <si>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</si>
  <si>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</si>
  <si>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</si>
  <si>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</si>
  <si>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</si>
  <si>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</si>
  <si>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</si>
  <si>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</si>
  <si>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</si>
  <si>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</si>
  <si>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Dough</t>
  </si>
  <si>
    <t>Blue Agave Grill</t>
  </si>
  <si>
    <t>BookBar</t>
  </si>
  <si>
    <t>Carbon Cafe and Bar</t>
  </si>
  <si>
    <t>Cart-Driver</t>
  </si>
  <si>
    <t>Charcoal Bistro</t>
  </si>
  <si>
    <t>Citizen Rail</t>
  </si>
  <si>
    <t>Euclid Hall</t>
  </si>
  <si>
    <t>FIRE Lounge</t>
  </si>
  <si>
    <t>Forest Room 5</t>
  </si>
  <si>
    <t>Freshcraft</t>
  </si>
  <si>
    <t>Giggling Grizzly</t>
  </si>
  <si>
    <t>Goosetown Tavern</t>
  </si>
  <si>
    <t>Highland Tap and Burger</t>
  </si>
  <si>
    <t>Highland Tavern</t>
  </si>
  <si>
    <t>Humboldt</t>
  </si>
  <si>
    <t>Icehouse Tavern</t>
  </si>
  <si>
    <t>Jax Fish House Downtown</t>
  </si>
  <si>
    <t>Jax Fish House Glendale</t>
  </si>
  <si>
    <t>La Merise</t>
  </si>
  <si>
    <t>Larimer Beer Hall</t>
  </si>
  <si>
    <t>Lola</t>
  </si>
  <si>
    <t>Mezcal</t>
  </si>
  <si>
    <t>Paramount Cafe</t>
  </si>
  <si>
    <t>Postino</t>
  </si>
  <si>
    <t>Pub on Pearl</t>
  </si>
  <si>
    <t>Public School 303</t>
  </si>
  <si>
    <t>Red Square Vodka Bar</t>
  </si>
  <si>
    <t>Rhein Haus</t>
  </si>
  <si>
    <t>Rialto Cafe</t>
  </si>
  <si>
    <t>Root Down</t>
  </si>
  <si>
    <t>Shells and Sauce</t>
  </si>
  <si>
    <t>Simms Steakhouse</t>
  </si>
  <si>
    <t>Sputnik</t>
  </si>
  <si>
    <t>Swig Tavern</t>
  </si>
  <si>
    <t>Tacos Tequila Whiskey</t>
  </si>
  <si>
    <t>Tamayo</t>
  </si>
  <si>
    <t>Tavern Platte Park</t>
  </si>
  <si>
    <t>The 1up Colfax</t>
  </si>
  <si>
    <t>The 9th Door - Capitol Hill</t>
  </si>
  <si>
    <t>The Palm</t>
  </si>
  <si>
    <t>Thirsty Lion Cherry Creek</t>
  </si>
  <si>
    <t>Thirsty Lion Gastropub</t>
  </si>
  <si>
    <t>Tupelo Honey</t>
  </si>
  <si>
    <t>Vesta</t>
  </si>
  <si>
    <t>Washington Park Grille</t>
  </si>
  <si>
    <t>White Chocolate Grill</t>
  </si>
  <si>
    <t>Yard House</t>
  </si>
  <si>
    <t>Zanzibar Billiards Bar and Grill</t>
  </si>
  <si>
    <t>16Mix</t>
  </si>
  <si>
    <t>Ace Eat Serve</t>
  </si>
  <si>
    <t>Berkeley Untapped</t>
  </si>
  <si>
    <t>Blue Bonnet</t>
  </si>
  <si>
    <t>Blue Spruce Brewing</t>
  </si>
  <si>
    <t>Cheluna Brewing</t>
  </si>
  <si>
    <t>Comida Cantina - Stanley Marketplace</t>
  </si>
  <si>
    <t>Comida Cantina - The Source</t>
  </si>
  <si>
    <t>Cru Wine Bar</t>
  </si>
  <si>
    <t>Denver ChopHouse</t>
  </si>
  <si>
    <t>Dio Mio</t>
  </si>
  <si>
    <t>Dive Lounge at the Downtown Aquarium</t>
  </si>
  <si>
    <t>EDGE</t>
  </si>
  <si>
    <t>French 75</t>
  </si>
  <si>
    <t>Grist Brewing Company</t>
  </si>
  <si>
    <t>Hopdoddy</t>
  </si>
  <si>
    <t>La Loma</t>
  </si>
  <si>
    <t>Lime</t>
  </si>
  <si>
    <t>Linger</t>
  </si>
  <si>
    <t>Los Chingones DTC</t>
  </si>
  <si>
    <t>Lost Lake Lounge</t>
  </si>
  <si>
    <t>Mellow Mushroom</t>
  </si>
  <si>
    <t>Ocean Prime</t>
  </si>
  <si>
    <t>Ogden Sports Bar</t>
  </si>
  <si>
    <t>Old Chicago - Lakewood</t>
  </si>
  <si>
    <t>Old Chicago - Littleton</t>
  </si>
  <si>
    <t>Old Chicago - Union</t>
  </si>
  <si>
    <t>Prohibition</t>
  </si>
  <si>
    <t>Reivers Sports Bar</t>
  </si>
  <si>
    <t>Sobo 151</t>
  </si>
  <si>
    <t>Social Fare</t>
  </si>
  <si>
    <t>Sports Column</t>
  </si>
  <si>
    <t>STK</t>
  </si>
  <si>
    <t>Stout Street Social</t>
  </si>
  <si>
    <t>TAG Restaurant</t>
  </si>
  <si>
    <t>Terminal Bar</t>
  </si>
  <si>
    <t>The 1up</t>
  </si>
  <si>
    <t>The 49th</t>
  </si>
  <si>
    <t>The 9th Door - LoDo</t>
  </si>
  <si>
    <t>Thirsty Monk Brewpub</t>
  </si>
  <si>
    <t>Three Dogs Tavern</t>
  </si>
  <si>
    <t>Urban Farmer</t>
  </si>
  <si>
    <t>Village Cork</t>
  </si>
  <si>
    <t>Williams Tavern</t>
  </si>
  <si>
    <t>Adrift Tiki Bar</t>
  </si>
  <si>
    <t>Grizzly Rose</t>
  </si>
  <si>
    <t>Izakaya Den</t>
  </si>
  <si>
    <t>Nocturne</t>
  </si>
  <si>
    <t>The Crimson Room</t>
  </si>
  <si>
    <t>Thin Man Tavern</t>
  </si>
  <si>
    <t>Bistro Vendome</t>
  </si>
  <si>
    <t>Historians Ale House</t>
  </si>
  <si>
    <t>Denver Beer Company</t>
  </si>
  <si>
    <t>Recess Beer Garden</t>
  </si>
  <si>
    <t>Stem Ciders</t>
  </si>
  <si>
    <t>The Infinite Monkey Theorem Urban Winery</t>
  </si>
  <si>
    <t>Agave Taco Bar</t>
  </si>
  <si>
    <t>Crafty Fox</t>
  </si>
  <si>
    <t>Beast n Bottle</t>
  </si>
  <si>
    <t>Brazen</t>
  </si>
  <si>
    <t>Racine’s</t>
  </si>
  <si>
    <t>Briar Common</t>
  </si>
  <si>
    <t>Departure Elevated</t>
  </si>
  <si>
    <t>Whiskey Tango Foxtrot</t>
  </si>
  <si>
    <t>Star Bar</t>
  </si>
  <si>
    <t>Yazoo Barbeque Company</t>
  </si>
  <si>
    <t>Matchbox</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</si>
  <si>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</si>
  <si>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</si>
  <si>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</si>
  <si>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</si>
  <si>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</si>
  <si>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</si>
  <si>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</si>
  <si>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</si>
  <si>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</si>
  <si>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</si>
  <si>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</si>
  <si>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</si>
  <si>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</si>
  <si>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</si>
  <si>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</si>
  <si>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</si>
  <si>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</si>
  <si>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</si>
  <si>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</si>
  <si>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</si>
  <si>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</si>
  <si>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</si>
  <si>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</si>
  <si>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</si>
  <si>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</si>
  <si>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</si>
  <si>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</si>
  <si>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</si>
  <si>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</si>
  <si>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</si>
  <si>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</si>
  <si>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</si>
  <si>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</si>
  <si>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</si>
  <si>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</si>
  <si>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</si>
  <si>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</si>
  <si>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</si>
  <si>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</si>
  <si>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</si>
  <si>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</si>
  <si>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</si>
  <si>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</si>
  <si>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</si>
  <si>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</si>
  <si>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</si>
  <si>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</si>
  <si>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</si>
  <si>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</si>
  <si>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</si>
  <si>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</si>
  <si>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</si>
  <si>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</si>
  <si>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</si>
  <si>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</si>
  <si>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</si>
  <si>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</si>
  <si>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</si>
  <si>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</si>
  <si>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</si>
  <si>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</si>
  <si>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</si>
  <si>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</si>
  <si>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</si>
  <si>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</si>
  <si>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</si>
  <si>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</si>
  <si>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</si>
  <si>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</si>
  <si>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</si>
  <si>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</si>
  <si>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</si>
  <si>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</si>
  <si>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</si>
  <si>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</si>
  <si>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</si>
  <si>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</si>
  <si>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</si>
  <si>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</si>
  <si>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</si>
  <si>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</si>
  <si>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</si>
  <si>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</si>
  <si>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</si>
  <si>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</si>
  <si>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</si>
  <si>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</si>
  <si>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</si>
  <si>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</si>
  <si>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</si>
  <si>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</si>
  <si>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</si>
  <si>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</si>
  <si>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</si>
  <si>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</si>
  <si>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</si>
  <si>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</si>
  <si>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</si>
  <si>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</si>
  <si>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</si>
  <si>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</si>
  <si>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</si>
  <si>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</si>
  <si>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</si>
  <si>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</si>
  <si>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</si>
  <si>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</si>
  <si>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</si>
  <si>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</si>
  <si>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</si>
  <si>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</si>
  <si>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</si>
  <si>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</si>
  <si>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</si>
  <si>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</si>
  <si>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</si>
  <si>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</si>
  <si>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</si>
  <si>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</si>
  <si>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</si>
  <si>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</si>
  <si>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</si>
  <si>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</si>
  <si>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</si>
  <si>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</si>
  <si>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</si>
  <si>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</si>
  <si>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</si>
  <si>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</si>
  <si>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</si>
  <si>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</si>
  <si>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</si>
  <si>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</si>
  <si>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</si>
  <si>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</si>
  <si>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</si>
  <si>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</si>
  <si>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</si>
  <si>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</si>
  <si>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</si>
  <si>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</si>
  <si>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</si>
  <si>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</si>
  <si>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</si>
  <si>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</si>
  <si>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</si>
  <si>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</si>
  <si>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</si>
  <si>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</si>
  <si>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</si>
  <si>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</si>
  <si>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</si>
  <si>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</si>
  <si>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</si>
  <si>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</si>
  <si>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</si>
  <si>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</si>
  <si>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</si>
  <si>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</si>
  <si>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</si>
  <si>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</si>
  <si>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</si>
  <si>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</si>
  <si>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</si>
  <si>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</si>
  <si>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</si>
  <si>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</si>
  <si>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</si>
  <si>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</si>
  <si>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</si>
  <si>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</si>
  <si>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</si>
  <si>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</si>
  <si>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</si>
  <si>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</si>
  <si>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</si>
  <si>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</si>
  <si>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</si>
  <si>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</si>
  <si>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</si>
  <si>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</si>
  <si>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</si>
  <si>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</si>
  <si>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</si>
  <si>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</si>
  <si>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</si>
  <si>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</si>
  <si>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</si>
  <si>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</si>
  <si>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</si>
  <si>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</si>
  <si>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</si>
  <si>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</si>
  <si>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</si>
  <si>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</si>
  <si>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</si>
  <si>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</si>
  <si>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</si>
  <si>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</si>
  <si>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</si>
  <si>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</si>
  <si>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</si>
  <si>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</si>
  <si>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</si>
  <si>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</si>
  <si>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</si>
  <si>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</si>
  <si>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</si>
  <si>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</si>
  <si>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</si>
  <si>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</si>
  <si>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</si>
  <si>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</si>
  <si>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</si>
  <si>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</si>
  <si>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</si>
  <si>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</si>
  <si>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</si>
  <si>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</si>
  <si>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</si>
  <si>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</si>
  <si>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</si>
  <si>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</si>
  <si>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</si>
  <si>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</si>
  <si>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</si>
  <si>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</si>
  <si>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</si>
  <si>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</si>
  <si>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</si>
  <si>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</si>
  <si>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</si>
  <si>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</si>
  <si>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</si>
  <si>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</si>
  <si>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</si>
  <si>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</si>
  <si>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</si>
  <si>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</si>
  <si>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</si>
  <si>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</si>
  <si>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</si>
  <si>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</si>
  <si>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</si>
  <si>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</si>
  <si>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</si>
  <si>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</si>
  <si>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</si>
  <si>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</si>
  <si>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</si>
  <si>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</si>
  <si>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</si>
  <si>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</si>
  <si>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</si>
  <si>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</si>
  <si>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</si>
  <si>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</si>
  <si>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</si>
  <si>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</si>
  <si>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</si>
  <si>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</si>
  <si>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</si>
  <si>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</si>
  <si>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</si>
  <si>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</si>
  <si>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</si>
  <si>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</si>
  <si>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</si>
  <si>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</si>
  <si>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</si>
  <si>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</si>
  <si>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</si>
  <si>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</si>
  <si>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</si>
  <si>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</si>
  <si>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</si>
  <si>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</si>
  <si>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</si>
  <si>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</si>
  <si>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</si>
  <si>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</si>
  <si>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</si>
  <si>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</si>
  <si>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</si>
  <si>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</si>
  <si>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</si>
  <si>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</si>
  <si>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</si>
  <si>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</si>
  <si>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</si>
  <si>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</si>
  <si>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</si>
  <si>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</si>
  <si>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</si>
  <si>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</si>
  <si>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</si>
  <si>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</si>
  <si>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</si>
  <si>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</si>
  <si>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</si>
  <si>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</si>
  <si>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</si>
  <si>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</si>
  <si>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</si>
  <si>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</si>
  <si>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</si>
  <si>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</si>
  <si>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</si>
  <si>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</si>
  <si>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</si>
  <si>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</si>
  <si>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</si>
  <si>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</si>
  <si>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</si>
  <si>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</si>
  <si>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</si>
  <si>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</si>
  <si>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</si>
  <si>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</si>
  <si>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</si>
  <si>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</si>
  <si>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</si>
  <si>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</si>
  <si>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</si>
  <si>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</si>
  <si>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</si>
  <si>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</si>
  <si>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</si>
  <si>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</si>
  <si>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</si>
  <si>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</si>
  <si>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</si>
  <si>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</si>
  <si>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</si>
  <si>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</si>
  <si>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</si>
  <si>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</si>
  <si>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</si>
  <si>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</si>
  <si>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</si>
  <si>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</si>
  <si>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</si>
  <si>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</si>
  <si>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</si>
  <si>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</si>
  <si>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</si>
  <si>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</si>
  <si>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</si>
  <si>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</si>
  <si>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</si>
  <si>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</si>
  <si>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</si>
  <si>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</si>
  <si>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</si>
  <si>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</si>
  <si>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</si>
  <si>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</si>
  <si>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</si>
  <si>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</si>
  <si>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</si>
  <si>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</si>
  <si>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</si>
  <si>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</si>
  <si>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</si>
  <si>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</si>
  <si>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</si>
  <si>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</si>
  <si>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</si>
  <si>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</si>
  <si>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</si>
  <si>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</si>
  <si>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</si>
  <si>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</si>
  <si>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</si>
  <si>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</si>
  <si>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</si>
  <si>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</si>
  <si>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</si>
  <si>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</si>
  <si>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</si>
  <si>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</si>
  <si>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</si>
  <si>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</si>
  <si>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</si>
  <si>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</si>
  <si>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</si>
  <si>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</si>
  <si>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</si>
  <si>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</si>
  <si>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</si>
  <si>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</si>
  <si>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</si>
  <si>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</si>
  <si>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</si>
  <si>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</si>
  <si>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</si>
  <si>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</si>
  <si>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</si>
  <si>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</si>
  <si>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</si>
  <si>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</si>
  <si>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</si>
  <si>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</si>
  <si>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</si>
  <si>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</si>
  <si>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</si>
  <si>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</si>
  <si>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</si>
  <si>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</si>
  <si>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</si>
  <si>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</si>
  <si>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</si>
  <si>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</si>
  <si>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</si>
  <si>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</si>
  <si>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</si>
  <si>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</si>
  <si>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</si>
  <si>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</si>
  <si>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</si>
  <si>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</si>
  <si>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</si>
  <si>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</si>
  <si>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</si>
  <si>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</si>
  <si>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</si>
  <si>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</si>
  <si>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</si>
  <si>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</si>
  <si>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</si>
  <si>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</si>
  <si>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</si>
  <si>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</si>
  <si>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</si>
  <si>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</si>
  <si>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</si>
  <si>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</si>
  <si>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</si>
  <si>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</si>
  <si>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</si>
  <si>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</si>
  <si>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</si>
  <si>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</si>
  <si>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</si>
  <si>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</si>
  <si>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</si>
  <si>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</si>
  <si>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</si>
  <si>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</si>
  <si>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</si>
  <si>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</si>
  <si>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</si>
  <si>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</si>
  <si>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</si>
  <si>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</si>
  <si>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</si>
  <si>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</si>
  <si>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</si>
  <si>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</si>
  <si>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</si>
  <si>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</si>
  <si>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</si>
  <si>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</si>
  <si>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</si>
  <si>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</si>
  <si>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</si>
  <si>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</si>
  <si>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</si>
  <si>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</si>
  <si>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</si>
  <si>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</si>
  <si>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</si>
  <si>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</si>
  <si>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</si>
  <si>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</si>
  <si>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</si>
  <si>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</si>
  <si>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</si>
  <si>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</si>
  <si>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</si>
  <si>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</si>
  <si>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</si>
  <si>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</si>
  <si>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</si>
  <si>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</si>
  <si>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</si>
  <si>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</si>
  <si>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</si>
  <si>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</si>
  <si>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</si>
  <si>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</si>
  <si>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</si>
  <si>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</si>
  <si>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</si>
  <si>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</si>
  <si>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</si>
  <si>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</si>
  <si>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</si>
  <si>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</si>
  <si>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</si>
  <si>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</si>
  <si>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</si>
  <si>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</si>
  <si>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</si>
  <si>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</si>
  <si>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</si>
  <si>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</si>
  <si>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</si>
  <si>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</si>
  <si>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</si>
  <si>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</si>
  <si>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</si>
  <si>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</si>
  <si>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</si>
  <si>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</si>
  <si>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</si>
  <si>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</si>
  <si>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</si>
  <si>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</si>
  <si>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</si>
  <si>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</si>
  <si>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</si>
  <si>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</si>
  <si>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</si>
  <si>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</si>
  <si>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</si>
  <si>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</si>
  <si>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</si>
  <si>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</si>
  <si>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</si>
  <si>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</si>
  <si>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</si>
  <si>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</si>
  <si>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</si>
  <si>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</si>
  <si>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</si>
  <si>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</si>
  <si>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</si>
  <si>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</si>
  <si>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</si>
  <si>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</si>
  <si>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</si>
  <si>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</si>
  <si>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</si>
  <si>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</si>
  <si>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</si>
  <si>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</si>
  <si>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16701 E Iliff Ave Aurora, CO</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</si>
  <si>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</si>
  <si>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</si>
  <si>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</si>
  <si>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</si>
  <si>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</si>
  <si>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</si>
  <si>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</si>
  <si>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</si>
  <si>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</si>
  <si>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</si>
  <si>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</si>
  <si>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</si>
  <si>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</si>
  <si>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</si>
  <si>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</si>
  <si>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</si>
  <si>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</si>
  <si>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</si>
  <si>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</si>
  <si>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</si>
  <si>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</si>
  <si>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</si>
  <si>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</si>
  <si>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</si>
  <si>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</si>
  <si>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</si>
  <si>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</si>
  <si>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</si>
  <si>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</si>
  <si>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</si>
  <si>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</si>
  <si>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</si>
  <si>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</si>
  <si>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</si>
  <si>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</si>
  <si>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</si>
  <si>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</si>
  <si>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</si>
  <si>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</si>
  <si>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</si>
  <si>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</si>
  <si>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</si>
  <si>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</si>
  <si>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</si>
  <si>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</si>
  <si>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</si>
  <si>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</si>
  <si>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</si>
  <si>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</si>
  <si>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</si>
  <si>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</si>
  <si>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</si>
  <si>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</si>
  <si>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</si>
  <si>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</si>
  <si>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</si>
  <si>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</si>
  <si>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</si>
  <si>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</si>
  <si>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</si>
  <si>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</si>
  <si>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</si>
  <si>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</si>
  <si>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</si>
  <si>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</si>
  <si>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</si>
  <si>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</si>
  <si>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</si>
  <si>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</si>
  <si>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</si>
  <si>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</si>
  <si>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</si>
  <si>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</si>
  <si>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</si>
  <si>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</si>
  <si>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</si>
  <si>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</si>
  <si>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</si>
  <si>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</si>
  <si>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</si>
  <si>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</si>
  <si>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</si>
  <si>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</si>
  <si>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</si>
  <si>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</si>
  <si>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</si>
  <si>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</si>
  <si>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</si>
  <si>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</si>
  <si>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</si>
  <si>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</si>
  <si>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</si>
  <si>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</si>
  <si>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</si>
  <si>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</si>
  <si>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</si>
  <si>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</si>
  <si>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</si>
  <si>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</si>
  <si>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</si>
  <si>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</si>
  <si>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</si>
  <si>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</si>
  <si>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</si>
  <si>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</si>
  <si>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</si>
  <si>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</si>
  <si>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</si>
  <si>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</si>
  <si>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</si>
  <si>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</si>
  <si>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</si>
  <si>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</si>
  <si>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</si>
  <si>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</si>
  <si>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</si>
  <si>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</si>
  <si>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</si>
  <si>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</si>
  <si>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</si>
  <si>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</si>
  <si>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</si>
  <si>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</si>
  <si>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</si>
  <si>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</si>
  <si>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</si>
  <si>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</si>
  <si>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</si>
  <si>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</si>
  <si>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</si>
  <si>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</si>
  <si>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</si>
  <si>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</si>
  <si>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</si>
  <si>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</si>
  <si>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</si>
  <si>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</si>
  <si>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</si>
  <si>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</si>
  <si>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</si>
  <si>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</si>
  <si>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</si>
  <si>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</si>
  <si>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</si>
  <si>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</si>
  <si>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</si>
  <si>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</si>
  <si>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</si>
  <si>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</si>
  <si>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</si>
  <si>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</si>
  <si>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</si>
  <si>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</si>
  <si>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</si>
  <si>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</si>
  <si>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</si>
  <si>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</si>
  <si>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</si>
  <si>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</si>
  <si>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</si>
  <si>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</si>
  <si>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</si>
  <si>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</si>
  <si>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</si>
  <si>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</si>
  <si>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</si>
  <si>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</si>
  <si>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</si>
  <si>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</si>
  <si>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</si>
  <si>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</si>
  <si>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</si>
  <si>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</si>
  <si>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</si>
  <si>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</si>
  <si>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</si>
  <si>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</si>
  <si>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</si>
  <si>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</si>
  <si>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</si>
  <si>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</si>
  <si>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</si>
  <si>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</si>
  <si>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</si>
  <si>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</si>
  <si>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</si>
  <si>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</si>
  <si>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</si>
  <si>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</si>
  <si>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</si>
  <si>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</si>
  <si>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</si>
  <si>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</si>
  <si>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</si>
  <si>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</si>
  <si>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</si>
  <si>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</si>
  <si>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</si>
  <si>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</si>
  <si>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</si>
  <si>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</si>
  <si>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</si>
  <si>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</si>
  <si>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</si>
  <si>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</si>
  <si>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</si>
  <si>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</si>
  <si>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</si>
  <si>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</si>
  <si>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</si>
  <si>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</si>
  <si>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</si>
  <si>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</si>
  <si>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</si>
  <si>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</si>
  <si>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</si>
  <si>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</si>
  <si>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</si>
  <si>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</si>
  <si>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</si>
  <si>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</si>
  <si>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</si>
  <si>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</si>
  <si>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</si>
  <si>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</si>
  <si>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</si>
  <si>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</si>
  <si>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</si>
  <si>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</si>
  <si>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</si>
  <si>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</si>
  <si>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</si>
  <si>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</si>
  <si>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</si>
  <si>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</si>
  <si>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</si>
  <si>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</si>
  <si>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</si>
  <si>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</si>
  <si>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</si>
  <si>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</si>
  <si>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</si>
  <si>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</si>
  <si>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</si>
  <si>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</si>
  <si>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</si>
  <si>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</si>
  <si>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</si>
  <si>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</si>
  <si>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</si>
  <si>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</si>
  <si>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</si>
  <si>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</si>
  <si>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</si>
  <si>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</si>
  <si>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</si>
  <si>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</si>
  <si>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</si>
  <si>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</si>
  <si>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</si>
  <si>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</si>
  <si>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</si>
  <si>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</si>
  <si>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</si>
  <si>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</si>
  <si>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</si>
  <si>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</si>
  <si>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</si>
  <si>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</si>
  <si>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</si>
  <si>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</si>
  <si>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</si>
  <si>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</si>
  <si>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</si>
  <si>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</si>
  <si>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</si>
  <si>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</si>
  <si>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</si>
  <si>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</si>
  <si>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</si>
  <si>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</si>
  <si>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</si>
  <si>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</si>
  <si>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</si>
  <si>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</si>
  <si>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</si>
  <si>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</si>
  <si>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</si>
  <si>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</si>
  <si>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</si>
  <si>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</si>
  <si>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</si>
  <si>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</si>
  <si>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</si>
  <si>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</si>
  <si>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</si>
  <si>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</si>
  <si>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</si>
  <si>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</si>
  <si>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</si>
  <si>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</si>
  <si>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</si>
  <si>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</si>
  <si>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</si>
  <si>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</si>
  <si>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</si>
  <si>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</si>
  <si>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</si>
  <si>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</si>
  <si>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</si>
  <si>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</si>
  <si>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</si>
  <si>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</si>
  <si>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</si>
  <si>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</si>
  <si>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</si>
  <si>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</si>
  <si>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</si>
  <si>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</si>
  <si>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</si>
  <si>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</si>
  <si>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</si>
  <si>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</si>
  <si>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</si>
  <si>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</si>
  <si>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</si>
  <si>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</si>
  <si>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</si>
  <si>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</si>
  <si>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</si>
  <si>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</si>
  <si>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</si>
  <si>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</si>
  <si>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</si>
  <si>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</si>
  <si>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</si>
  <si>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</si>
  <si>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</si>
  <si>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</si>
  <si>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</si>
  <si>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</si>
  <si>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</si>
  <si>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</si>
  <si>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</si>
  <si>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</si>
  <si>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</si>
  <si>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</si>
  <si>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</si>
  <si>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</si>
  <si>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</si>
  <si>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</si>
  <si>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</si>
  <si>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</si>
  <si>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</si>
  <si>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</si>
  <si>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</si>
  <si>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</si>
  <si>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</si>
  <si>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</si>
  <si>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</si>
  <si>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</si>
  <si>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</si>
  <si>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</si>
  <si>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</si>
  <si>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</si>
  <si>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</si>
  <si>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</si>
  <si>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</si>
  <si>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</si>
  <si>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</si>
  <si>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</si>
  <si>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</si>
  <si>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</si>
  <si>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</si>
  <si>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</si>
  <si>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</si>
  <si>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</si>
  <si>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</si>
  <si>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</si>
  <si>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</si>
  <si>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</si>
  <si>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</si>
  <si>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</si>
  <si>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</si>
  <si>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</si>
  <si>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</si>
  <si>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</si>
  <si>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</si>
  <si>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</si>
  <si>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</si>
  <si>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</si>
  <si>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</si>
  <si>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</si>
  <si>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</si>
  <si>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</si>
  <si>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</si>
  <si>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</si>
  <si>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</si>
  <si>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</si>
  <si>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</si>
  <si>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Ironton Distillery</t>
  </si>
  <si>
    <t>3636 Chestnut Place Denver, CO 80216</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</si>
  <si>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</si>
  <si>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</si>
  <si>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</si>
  <si>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</si>
  <si>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</si>
  <si>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</si>
  <si>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</si>
  <si>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</si>
  <si>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</si>
  <si>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</si>
  <si>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</si>
  <si>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</si>
  <si>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</si>
  <si>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</si>
  <si>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</si>
  <si>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</si>
  <si>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</si>
  <si>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</si>
  <si>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</si>
  <si>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</si>
  <si>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</si>
  <si>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</si>
  <si>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</si>
  <si>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</si>
  <si>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</si>
  <si>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</si>
  <si>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</si>
  <si>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</si>
  <si>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</si>
  <si>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</si>
  <si>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</si>
  <si>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</si>
  <si>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</si>
  <si>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</si>
  <si>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</si>
  <si>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</si>
  <si>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</si>
  <si>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</si>
  <si>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</si>
  <si>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</si>
  <si>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</si>
  <si>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</si>
  <si>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</si>
  <si>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</si>
  <si>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</si>
  <si>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</si>
  <si>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</si>
  <si>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</si>
  <si>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</si>
  <si>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</si>
  <si>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</si>
  <si>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</si>
  <si>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</si>
  <si>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</si>
  <si>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</si>
  <si>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</si>
  <si>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</si>
  <si>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</si>
  <si>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</si>
  <si>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</si>
  <si>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</si>
  <si>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</si>
  <si>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</si>
  <si>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</si>
  <si>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</si>
  <si>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</si>
  <si>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</si>
  <si>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</si>
  <si>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</si>
  <si>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</si>
  <si>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</si>
  <si>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</si>
  <si>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</si>
  <si>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</si>
  <si>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</si>
  <si>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</si>
  <si>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</si>
  <si>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$5 select drafts and house wines and $5 well cocktails&lt;br&gt;$4 Baked Pretzels&lt;br&gt;$5 Fries&lt;br&gt;$5 House Salads&lt;br&gt;$5 Currywurst&lt;br&gt;$7 Cheddarwurst Sausage Sliders&lt;br&gt;$7 Chicken Schnitzel Sliders&lt;br&gt;$7 Miremberg Mini-Brats&lt;br&gt;$16 Flatbread</t>
  </si>
  <si>
    <t>All Day Every Day in the Bar! 3pm-6pm in the Dining Room&lt;br&gt;$6 Small Plates&lt;br&gt;$3 Singha Beer&lt;br&gt;$4 Can Beers&lt;br&gt;$6 Select Cocktails&lt;br&gt;$7 Select Special Cocktails &lt;br&gt;$7 Select by Glass or $28 by the Bottle Wines</t>
  </si>
  <si>
    <t>$4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t>
  </si>
  <si>
    <t>$4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t>
  </si>
  <si>
    <t>Cochino Taco</t>
  </si>
  <si>
    <t>176 S. Broadway Denver, CO 80209</t>
  </si>
  <si>
    <t>$6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t>
  </si>
  <si>
    <t>https://www.cochinotaco.com/menu</t>
  </si>
  <si>
    <t>145 N Broadway, Denver, CO 80203</t>
  </si>
  <si>
    <t>Ritual Social House</t>
  </si>
  <si>
    <t>1209 E 13th Ave, Denver, CO 80218</t>
  </si>
  <si>
    <t>$3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t>
  </si>
  <si>
    <t>https://ritualdenver.com/menus/</t>
  </si>
  <si>
    <t>$3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t>
  </si>
  <si>
    <t>Blue Pebble</t>
  </si>
  <si>
    <t>698 Santa Fe Dr Denver, CO 80204</t>
  </si>
  <si>
    <t>All Happy Hour Deals $5!&lt;br&gt;Prk Rinds&lt;br&gt;French Fries&lt;br&gt;Polena Sticks&lt;br&gt;Spinach Artichoke Dip&lt;br&gt;Elotes&lt;br&gt;Soft Pretzel&lt;br&gt;Cup O Bacon&lt;br&gt;Chips and Salsa&lt;br&gt;Siera Nevada Hazy Little Thing&lt;br&gt;Dales Pale Ale&lt;br&gt;Left Hand Kolsch&lt;br&gt;Modelo Especial&lt;br&gt;10 Barrel Pub Lager&lt;br&gt;Breck Vanilla Porter&lt;br&gt;Deschutes Fresh Squeezed IPA&lt;br&gt;Goose Island IPA&lt;br&gt;Pumpkin Spice Hot Cocoa&lt;br&gt;Cranberry Labender Kombucha with Absolute Citron&lt;br&gt;Caramel Apple Martini&lt;br&gt;Blue Pebble Old Fashioned&lt;br&gt;Blueberry Mule&lt;br&gt;House Cabernet Sauvingon&lt;br&gt;House Chardonnay&lt;br&gt;House Pinot Nior&lt;br&gt;House Pinot Grigio</t>
  </si>
  <si>
    <t>$6 highballs, choose a spirit and soda to create your own highball&lt;br&gt;$5 Vietnamese Coffee Shot &lt;br&gt;$7 Chefs Special - Evan Williams Bourbon, kimchi back, 16oz Montucky&lt;br&gt;$1 Off All Draft Beer&lt;br&gt;$2.50 Coors and Coors Light&lt;br&gt;$6 House Wine&lt;br&gt;$11 Ramen and a Drink&lt;br&gt;Range of appetizer deals</t>
  </si>
  <si>
    <t>Half off all glasses of wine &lt;br&gt; Diebolt Brewery Anton Francois French Ale 3.00 &lt;br&gt; Cocktail of the day  6.00 &lt;br&gt;Moules 9.50&lt;br&gt;Pate Maison 5.00&lt;br&gt;Chicken Liver Mousse 6.50&lt;br&gt;Soupe a lOignon 5.00&lt;br&gt;Pommes Frites 3.50&lt;br&gt;Oozy and Boozy 9.00&lt;br&gt;Just Oozy 6.00&lt;br&gt;Socca Frites 3.50&lt;br&gt;</t>
  </si>
  <si>
    <t>$2 off house cocktails &lt;br&gt;$6 PBR and well shot&lt;br&gt;$6 Casa Noble tequilla shot&lt;br&gt;$7 Horses Neck (four roses bourbon, ginger ale, lemon juice, soda, angostura bitters, rocks, lemon wedge)&lt;br&gt;$4 Well Liquor&lt;br&gt;$6 Mimosas&lt;br&gt;$6 Mules&lt;br&gt;$2 off draft beers brewed in Colorado&lt;br&gt;$5 Colorado Cans of Beer&lt;br&gt;$6 Draft wine&lt;br&gt;&lt;b&gt;FOOD&lt;/b&gt;&lt;br&gt;$9 Bison Meatballs&lt;br&gt;$12 Chicken Wings&lt;br&gt;$16-28 Maine Lobster Roll&lt;br&gt;$15 3x Steak Sliders&lt;br&gt;$8 Goat Cheese Plate&lt;br&gt;$9 Green Chili Mac and Chicken or Sausage&lt;br&gt;$12 Wagyu Egg and Cheese Burger&lt;br&gt;$12 Breakfast Chimichanga&lt;br&gt;$12 Steamed Mussels&lt;br&gt;$8 Chile Relleno Rolls&lt;br&gt;$10 3x Street Tacos</t>
  </si>
  <si>
    <t>$4 select drafts, house wines and well liquors&lt;br&gt;$6 Bubbly&lt;br&gt;$3 food including Merry Meat (cinocchiona salami), Cheerful Cheese (Paradiso cows milk), Happy Sausage (chedderwurst), Glad Fries (with bacon ailoi), Tickled Pickles (fried dill pickles with caramelized onion dip)&lt;br&gt;$10 Joyous Jumble (meat, cheese, bretzel bun, and yellow mustard)</t>
  </si>
  <si>
    <t>Draft Cocktail Specials and $1 off Beer &amp; Wine</t>
  </si>
  <si>
    <t>Bayou Bobs</t>
  </si>
  <si>
    <t>Choppers</t>
  </si>
  <si>
    <t>Chuys Westminster</t>
  </si>
  <si>
    <t>City, O City</t>
  </si>
  <si>
    <t>Darcys Bistro and Pub</t>
  </si>
  <si>
    <t>Earls Kitchen and Bar</t>
  </si>
  <si>
    <t>Elways</t>
  </si>
  <si>
    <t>Finleys Pub</t>
  </si>
  <si>
    <t>Finns Manor</t>
  </si>
  <si>
    <t>Gaetanos</t>
  </si>
  <si>
    <t>Gibbys</t>
  </si>
  <si>
    <t>Govnrs Park</t>
  </si>
  <si>
    <t>Jacksons</t>
  </si>
  <si>
    <t>Jose OSheas</t>
  </si>
  <si>
    <t>Kingas Lounge</t>
  </si>
  <si>
    <t>Lil Devils Lounge</t>
  </si>
  <si>
    <t>Marcos Coal-Fired Pizzeria - Ballpark</t>
  </si>
  <si>
    <t>Marcos Coal-Fired Pizzeria - Inverness</t>
  </si>
  <si>
    <t>Margs Taco Bistro - Cherry Creek</t>
  </si>
  <si>
    <t>Margs Taco Bistro - LoDo</t>
  </si>
  <si>
    <t>Margs Taco Bistro - Uptown</t>
  </si>
  <si>
    <t>Marios Double Daughters Salotto</t>
  </si>
  <si>
    <t>Marlowes</t>
  </si>
  <si>
    <t>Mortons Steakhouse</t>
  </si>
  <si>
    <t>My Brothers Bar</t>
  </si>
  <si>
    <t>Ophelias Electric Soapbox</t>
  </si>
  <si>
    <t>Russells Smokehouse</t>
  </si>
  <si>
    <t>Shanahans</t>
  </si>
  <si>
    <t>Steubens Uptown</t>
  </si>
  <si>
    <t>Stoneys Bar and Grill</t>
  </si>
  <si>
    <t>Wymans No. 5</t>
  </si>
  <si>
    <t>Beatrice and Woodsley</t>
  </si>
  <si>
    <t>Caseys Bistro and Pub</t>
  </si>
  <si>
    <t>Dazzle Restaurant and Lounge</t>
  </si>
  <si>
    <t>Doughertys Restaurant and Pub</t>
  </si>
  <si>
    <t>Dunbar Kitchen and Tap House</t>
  </si>
  <si>
    <t>Gary Lees Motor Club and Grub</t>
  </si>
  <si>
    <t>Guard and Grace</t>
  </si>
  <si>
    <t>Hayters and Co.</t>
  </si>
  <si>
    <t>Hops and Pie</t>
  </si>
  <si>
    <t>Lazy Dog Restaurant and Bar</t>
  </si>
  <si>
    <t>Local 46 Bar and Biergarten</t>
  </si>
  <si>
    <t>LoDos Bar and Grill</t>
  </si>
  <si>
    <t>LoDos Bar and Grill Highlands Ranch</t>
  </si>
  <si>
    <t>LoDos Bar and Grill Westminster</t>
  </si>
  <si>
    <t>Max Gill and Grill</t>
  </si>
  <si>
    <t>Peak To Peak Tap and Brew</t>
  </si>
  <si>
    <t>Perrys Steakhouse and Grille</t>
  </si>
  <si>
    <t>Punch Bowl Social Food and Drink</t>
  </si>
  <si>
    <t>Society Sports and Spirits</t>
  </si>
  <si>
    <t>Tellers Tap Room and Kitchen</t>
  </si>
  <si>
    <t>ViewHouse Eatery, Bar and Rooftop - Ballpark</t>
  </si>
  <si>
    <t>West 29th Restaurant and Bar</t>
  </si>
  <si>
    <t>Hornet</t>
  </si>
  <si>
    <t>Ignite Kitchen and Cocktails</t>
  </si>
  <si>
    <t>Irish Snug</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</si>
  <si>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and coke&lt;br&gt;house beer sampler&lt;br&gt;cucumber mint martini&lt;br&gt;pink lemon drop martini&lt;br&gt;asian pear martini&lt;br&gt;j.lohr chardonnay&lt;br&gt;campanile pinot grigio&lt;br&gt;matua sauvignon blanc&lt;br&gt;angeline pinot noir&lt;br&gt;16oz and 22 oz draft beers&lt;br&gt;Cowboy Up- 16oz. house draft and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</si>
  <si>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Machete Tequila and Tacos - Cherry Creek</t>
  </si>
  <si>
    <t>Machete Tequila and Tacos - Downtown</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</si>
  <si>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and$1 for additonal toppings&lt;br&gt;All You Can Eat Wings and Fries 7-10pm&lt;br&gt;Team Trivia Starting at 8pm - Get here early as seats fill up fast!&lt;br&gt;&lt;b&gt;Thursday: &lt;/b&gt;&lt;br&gt;$5 Burger &amp; Fries and$1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</si>
  <si>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Bar Car</t>
  </si>
  <si>
    <t>Boardroom</t>
  </si>
  <si>
    <t>British Bulldog</t>
  </si>
  <si>
    <t>Celtic on Market</t>
  </si>
  <si>
    <t>Corner Office</t>
  </si>
  <si>
    <t>Drink</t>
  </si>
  <si>
    <t>Elm</t>
  </si>
  <si>
    <t>Irish Rover Pub</t>
  </si>
  <si>
    <t>Lobby</t>
  </si>
  <si>
    <t>Nickel</t>
  </si>
  <si>
    <t>$2 off Entire Dining Room Dinner Menu&lt;br&gt;$2 off Wells, Wine by the Glass and Select Drafts.&lt;br&gt;&lt;br&gt;Bar Specials&lt;br&gt;Daily Specials Available Only in Bar &amp; Cocktail Areas&lt;br&gt;Monday - Homemade Spaghetti &amp; Spicy East-Coast Meatballs, Red (Gravy)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</si>
  <si>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Park Tavern</t>
  </si>
  <si>
    <t>Pig and The Sprout</t>
  </si>
  <si>
    <t>Pour House Pub</t>
  </si>
  <si>
    <t>Refinery</t>
  </si>
  <si>
    <t>Retro Room</t>
  </si>
  <si>
    <t>Robusto Room</t>
  </si>
  <si>
    <t>Walnut Room</t>
  </si>
  <si>
    <t>there</t>
  </si>
  <si>
    <t>Avanti F B</t>
  </si>
  <si>
    <t>Happy Hour is Available Only in the Bar&lt;br&gt;Cheese Board 9&lt;br&gt;&lt;b&gt;Gourmandise&lt;/b&gt;&lt;br&gt;French Onion Soup 10&lt;br&gt;Grilled Oysters Bourguignonne  8&lt;br&gt;Wagyu Beef Tartare  21&lt;br&gt;LeRoux Burger 9&lt;br&gt;Pommes Frites  3&lt;br&gt;Cream of Mushroom Soup 9&lt;br&gt;Country Chicken Terrine 13&lt;br&gt;Foie Gras and Chicken Liver Mousse 17&lt;br&gt;French Dip 10&lt;br&gt;&lt;b&gt;Drinks&lt;/b&gt;&lt;br&gt;Specialty Cocktails  11&lt;br&gt;Draft Wines  5&lt;br&gt;Select Draft Beers  5&lt;br&gt;Well Liqours 6</t>
  </si>
  <si>
    <t>$3.25 domestic pints, $2 off glasses of wine and $3.50 well drinks&lt;br&gt;$2.50 Tacos and $2.50 Margaritas on Tuesdays&lt;br&gt;Half Priced Burgers and Half Priced Bottles of Wine on Wednesday&lt;br&gt;Half Priced Bottles of Wine Every Wed and Friday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</si>
</sst>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5" Type="http://schemas.openxmlformats.org/officeDocument/2006/relationships/printerSettings" Target="../printerSettings/printerSettings1.bin"/><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24" Type="http://schemas.openxmlformats.org/officeDocument/2006/relationships/hyperlink" Target="https://ritualdenver.com/menus/"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hyperlink" Target="https://www.cochinotaco.com/menu"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22"/>
  <sheetViews>
    <sheetView tabSelected="1" zoomScale="70" zoomScaleNormal="70" workbookViewId="0">
      <pane ySplit="1" topLeftCell="A32" activePane="bottomLeft" state="frozen"/>
      <selection pane="bottomLeft" activeCell="R55" sqref="R55:S55"/>
    </sheetView>
  </sheetViews>
  <sheetFormatPr defaultRowHeight="18.75" customHeight="1"/>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c r="B2" t="s">
        <v>1187</v>
      </c>
      <c r="C2" t="s">
        <v>936</v>
      </c>
      <c r="E2" t="s">
        <v>952</v>
      </c>
      <c r="G2" t="s">
        <v>1188</v>
      </c>
      <c r="H2">
        <v>1400</v>
      </c>
      <c r="I2">
        <v>1800</v>
      </c>
      <c r="J2">
        <v>1400</v>
      </c>
      <c r="K2">
        <v>1800</v>
      </c>
      <c r="L2">
        <v>1400</v>
      </c>
      <c r="M2">
        <v>1800</v>
      </c>
      <c r="N2">
        <v>1400</v>
      </c>
      <c r="O2">
        <v>1800</v>
      </c>
      <c r="P2">
        <v>1400</v>
      </c>
      <c r="Q2">
        <v>1800</v>
      </c>
      <c r="R2">
        <v>1400</v>
      </c>
      <c r="S2">
        <v>1800</v>
      </c>
      <c r="T2">
        <v>1400</v>
      </c>
      <c r="U2">
        <v>1800</v>
      </c>
      <c r="V2" t="s">
        <v>1189</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1190</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c r="B3" t="s">
        <v>113</v>
      </c>
      <c r="C3" t="s">
        <v>218</v>
      </c>
      <c r="E3" t="s">
        <v>952</v>
      </c>
      <c r="G3" t="s">
        <v>454</v>
      </c>
      <c r="J3" t="s">
        <v>335</v>
      </c>
      <c r="K3" t="s">
        <v>330</v>
      </c>
      <c r="L3" t="s">
        <v>335</v>
      </c>
      <c r="M3" t="s">
        <v>330</v>
      </c>
      <c r="N3" t="s">
        <v>335</v>
      </c>
      <c r="O3" t="s">
        <v>330</v>
      </c>
      <c r="P3" t="s">
        <v>335</v>
      </c>
      <c r="Q3" t="s">
        <v>330</v>
      </c>
      <c r="R3" t="s">
        <v>335</v>
      </c>
      <c r="S3" t="s">
        <v>330</v>
      </c>
      <c r="V3" t="s">
        <v>941</v>
      </c>
      <c r="W3" t="str">
        <f t="shared" ref="W3:W67" si="31">IF(H3&gt;0,H3/100,"")</f>
        <v/>
      </c>
      <c r="X3" t="str">
        <f t="shared" ref="X3:X67" si="32">IF(I3&gt;0,I3/100,"")</f>
        <v/>
      </c>
      <c r="Y3">
        <f t="shared" ref="Y3:Y67" si="33">IF(J3&gt;0,J3/100,"")</f>
        <v>16</v>
      </c>
      <c r="Z3">
        <f t="shared" ref="Z3:Z67" si="34">IF(K3&gt;0,K3/100,"")</f>
        <v>18</v>
      </c>
      <c r="AA3">
        <f t="shared" ref="AA3:AA67" si="35">IF(L3&gt;0,L3/100,"")</f>
        <v>16</v>
      </c>
      <c r="AB3">
        <f t="shared" ref="AB3:AB67" si="36">IF(M3&gt;0,M3/100,"")</f>
        <v>18</v>
      </c>
      <c r="AC3">
        <f t="shared" ref="AC3:AC67" si="37">IF(N3&gt;0,N3/100,"")</f>
        <v>16</v>
      </c>
      <c r="AD3">
        <f t="shared" ref="AD3:AD67" si="38">IF(O3&gt;0,O3/100,"")</f>
        <v>18</v>
      </c>
      <c r="AE3">
        <f t="shared" ref="AE3:AE67" si="39">IF(P3&gt;0,P3/100,"")</f>
        <v>16</v>
      </c>
      <c r="AF3">
        <f t="shared" ref="AF3:AF67" si="40">IF(Q3&gt;0,Q3/100,"")</f>
        <v>18</v>
      </c>
      <c r="AG3">
        <f t="shared" ref="AG3:AG67" si="41">IF(R3&gt;0,R3/100,"")</f>
        <v>16</v>
      </c>
      <c r="AH3">
        <f t="shared" ref="AH3:AH67" si="42">IF(S3&gt;0,S3/100,"")</f>
        <v>18</v>
      </c>
      <c r="AI3" t="str">
        <f t="shared" ref="AI3:AI67" si="43">IF(T3&gt;0,T3/100,"")</f>
        <v/>
      </c>
      <c r="AJ3" t="str">
        <f t="shared" ref="AJ3:AJ67" si="44">IF(U3&gt;0,U3/100,"")</f>
        <v/>
      </c>
      <c r="AK3" t="str">
        <f t="shared" ref="AK3:AK67" si="45">IF(H3&gt;0,CONCATENATE(IF(W3&lt;=12,W3,W3-12),IF(OR(W3&lt;12,W3=24),"am","pm"),"-",IF(X3&lt;=12,X3,X3-12),IF(OR(X3&lt;12,X3=24),"am","pm")),"")</f>
        <v/>
      </c>
      <c r="AL3" t="str">
        <f t="shared" ref="AL3:AL67" si="46">IF(J3&gt;0,CONCATENATE(IF(Y3&lt;=12,Y3,Y3-12),IF(OR(Y3&lt;12,Y3=24),"am","pm"),"-",IF(Z3&lt;=12,Z3,Z3-12),IF(OR(Z3&lt;12,Z3=24),"am","pm")),"")</f>
        <v>4pm-6pm</v>
      </c>
      <c r="AM3" t="str">
        <f t="shared" ref="AM3:AM67" si="47">IF(L3&gt;0,CONCATENATE(IF(AA3&lt;=12,AA3,AA3-12),IF(OR(AA3&lt;12,AA3=24),"am","pm"),"-",IF(AB3&lt;=12,AB3,AB3-12),IF(OR(AB3&lt;12,AB3=24),"am","pm")),"")</f>
        <v>4pm-6pm</v>
      </c>
      <c r="AN3" t="str">
        <f t="shared" ref="AN3:AN67" si="48">IF(N3&gt;0,CONCATENATE(IF(AC3&lt;=12,AC3,AC3-12),IF(OR(AC3&lt;12,AC3=24),"am","pm"),"-",IF(AD3&lt;=12,AD3,AD3-12),IF(OR(AD3&lt;12,AD3=24),"am","pm")),"")</f>
        <v>4pm-6pm</v>
      </c>
      <c r="AO3" t="str">
        <f t="shared" ref="AO3:AO67" si="49">IF(P3&gt;0,CONCATENATE(IF(AE3&lt;=12,AE3,AE3-12),IF(OR(AE3&lt;12,AE3=24),"am","pm"),"-",IF(AF3&lt;=12,AF3,AF3-12),IF(OR(AF3&lt;12,AF3=24),"am","pm")),"")</f>
        <v>4pm-6pm</v>
      </c>
      <c r="AP3" t="str">
        <f t="shared" ref="AP3:AP67" si="50">IF(R3&gt;0,CONCATENATE(IF(AG3&lt;=12,AG3,AG3-12),IF(OR(AG3&lt;12,AG3=24),"am","pm"),"-",IF(AH3&lt;=12,AH3,AH3-12),IF(OR(AH3&lt;12,AH3=24),"am","pm")),"")</f>
        <v>4pm-6pm</v>
      </c>
      <c r="AQ3" t="str">
        <f t="shared" ref="AQ3:AQ67" si="51">IF(T3&gt;0,CONCATENATE(IF(AI3&lt;=12,AI3,AI3-12),IF(OR(AI3&lt;12,AI3=24),"am","pm"),"-",IF(AJ3&lt;=12,AJ3,AJ3-12),IF(OR(AJ3&lt;12,AJ3=24),"am","pm")),"")</f>
        <v/>
      </c>
      <c r="AR3" s="1" t="s">
        <v>629</v>
      </c>
      <c r="AV3" s="4" t="s">
        <v>28</v>
      </c>
      <c r="AW3" s="4" t="s">
        <v>28</v>
      </c>
      <c r="AX3" s="8" t="str">
        <f t="shared" ref="AX3:AX67"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7" si="53">IF(AS3&gt;0,"&lt;img src=@img/outdoor.png@&gt;","")</f>
        <v/>
      </c>
      <c r="AZ3" t="str">
        <f t="shared" ref="AZ3:AZ67" si="54">IF(AT3&gt;0,"&lt;img src=@img/pets.png@&gt;","")</f>
        <v/>
      </c>
      <c r="BA3" t="str">
        <f t="shared" ref="BA3:BA67" si="55">IF(AU3="hard","&lt;img src=@img/hard.png@&gt;",IF(AU3="medium","&lt;img src=@img/medium.png@&gt;",IF(AU3="easy","&lt;img src=@img/easy.png@&gt;","")))</f>
        <v/>
      </c>
      <c r="BB3" t="str">
        <f t="shared" ref="BB3:BB67" si="56">IF(AV3="true","&lt;img src=@img/drinkicon.png@&gt;","")</f>
        <v>&lt;img src=@img/drinkicon.png@&gt;</v>
      </c>
      <c r="BC3" t="str">
        <f t="shared" ref="BC3:BC67" si="57">IF(AW3="true","&lt;img src=@img/foodicon.png@&gt;","")</f>
        <v>&lt;img src=@img/foodicon.png@&gt;</v>
      </c>
      <c r="BD3" t="str">
        <f t="shared" ref="BD3:BD67" si="58">CONCATENATE(AY3,AZ3,BA3,BB3,BC3,BK3)</f>
        <v>&lt;img src=@img/drinkicon.png@&gt;&lt;img src=@img/foodicon.png@&gt;</v>
      </c>
      <c r="BE3" t="str">
        <f t="shared" ref="BE3:BE67" si="59">CONCATENATE(IF(AS3&gt;0,"outdoor ",""),IF(AT3&gt;0,"pet ",""),IF(AV3="true","drink ",""),IF(AW3="true","food ",""),AU3," ",E3," ",C3,IF(BJ3=TRUE," kid",""))</f>
        <v>drink food  med Downtown</v>
      </c>
      <c r="BF3" t="str">
        <f t="shared" ref="BF3:BF67"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7" si="61">CONCATENATE("[",BG3,",",BH3,"],")</f>
        <v>[39.741811,-104.989223],</v>
      </c>
      <c r="BK3" t="str">
        <f>IF(BJ3&gt;0,"&lt;img src=@img/kidicon.png@&gt;","")</f>
        <v/>
      </c>
      <c r="BL3" s="7"/>
    </row>
    <row r="4" spans="2:64" ht="18.75" customHeight="1">
      <c r="B4" t="s">
        <v>1183</v>
      </c>
      <c r="C4" t="s">
        <v>721</v>
      </c>
      <c r="E4" t="s">
        <v>952</v>
      </c>
      <c r="G4" s="23" t="s">
        <v>1185</v>
      </c>
      <c r="H4">
        <v>800</v>
      </c>
      <c r="I4">
        <v>1200</v>
      </c>
      <c r="J4">
        <v>1600</v>
      </c>
      <c r="K4">
        <v>1900</v>
      </c>
      <c r="L4">
        <v>1600</v>
      </c>
      <c r="M4">
        <v>1900</v>
      </c>
      <c r="N4">
        <v>1600</v>
      </c>
      <c r="O4">
        <v>1900</v>
      </c>
      <c r="P4">
        <v>1600</v>
      </c>
      <c r="Q4">
        <v>1900</v>
      </c>
      <c r="R4">
        <v>1600</v>
      </c>
      <c r="S4">
        <v>1900</v>
      </c>
      <c r="T4">
        <v>800</v>
      </c>
      <c r="U4">
        <v>1200</v>
      </c>
      <c r="V4" t="s">
        <v>1184</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325</v>
      </c>
      <c r="AT4" t="s">
        <v>326</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c r="B5" t="s">
        <v>1020</v>
      </c>
      <c r="C5" t="s">
        <v>718</v>
      </c>
      <c r="E5" t="s">
        <v>952</v>
      </c>
      <c r="G5" t="s">
        <v>1021</v>
      </c>
      <c r="J5">
        <v>1500</v>
      </c>
      <c r="K5">
        <v>1800</v>
      </c>
      <c r="L5">
        <v>1500</v>
      </c>
      <c r="M5">
        <v>1800</v>
      </c>
      <c r="N5">
        <v>1500</v>
      </c>
      <c r="O5">
        <v>1800</v>
      </c>
      <c r="P5">
        <v>1500</v>
      </c>
      <c r="Q5">
        <v>1800</v>
      </c>
      <c r="R5">
        <v>1500</v>
      </c>
      <c r="S5">
        <v>1800</v>
      </c>
      <c r="V5" t="s">
        <v>1163</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1022</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c r="B6" t="s">
        <v>836</v>
      </c>
      <c r="C6" t="s">
        <v>273</v>
      </c>
      <c r="E6" t="s">
        <v>952</v>
      </c>
      <c r="G6" s="8" t="s">
        <v>837</v>
      </c>
      <c r="J6">
        <v>1500</v>
      </c>
      <c r="K6">
        <v>1830</v>
      </c>
      <c r="L6">
        <v>1500</v>
      </c>
      <c r="M6">
        <v>1830</v>
      </c>
      <c r="N6">
        <v>1500</v>
      </c>
      <c r="O6">
        <v>1830</v>
      </c>
      <c r="P6">
        <v>1500</v>
      </c>
      <c r="Q6">
        <v>1830</v>
      </c>
      <c r="R6">
        <v>1500</v>
      </c>
      <c r="S6">
        <v>1830</v>
      </c>
      <c r="V6" t="s">
        <v>930</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929</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c r="B7" t="s">
        <v>836</v>
      </c>
      <c r="C7" t="s">
        <v>218</v>
      </c>
      <c r="E7" t="s">
        <v>952</v>
      </c>
      <c r="G7" s="24" t="s">
        <v>1164</v>
      </c>
      <c r="J7">
        <v>1500</v>
      </c>
      <c r="K7">
        <v>1830</v>
      </c>
      <c r="L7">
        <v>1500</v>
      </c>
      <c r="M7">
        <v>1830</v>
      </c>
      <c r="N7">
        <v>1500</v>
      </c>
      <c r="O7">
        <v>1830</v>
      </c>
      <c r="P7">
        <v>1500</v>
      </c>
      <c r="Q7">
        <v>1830</v>
      </c>
      <c r="R7">
        <v>1500</v>
      </c>
      <c r="S7">
        <v>1830</v>
      </c>
      <c r="V7" t="s">
        <v>930</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929</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c r="B8" t="s">
        <v>766</v>
      </c>
      <c r="C8" t="s">
        <v>724</v>
      </c>
      <c r="E8" t="s">
        <v>952</v>
      </c>
      <c r="G8" s="8" t="s">
        <v>767</v>
      </c>
      <c r="H8">
        <v>1500</v>
      </c>
      <c r="I8">
        <v>1900</v>
      </c>
      <c r="J8">
        <v>1500</v>
      </c>
      <c r="K8">
        <v>1900</v>
      </c>
      <c r="L8">
        <v>1500</v>
      </c>
      <c r="M8">
        <v>1900</v>
      </c>
      <c r="N8">
        <v>1500</v>
      </c>
      <c r="O8">
        <v>1900</v>
      </c>
      <c r="P8">
        <v>1500</v>
      </c>
      <c r="Q8">
        <v>1900</v>
      </c>
      <c r="R8">
        <v>1500</v>
      </c>
      <c r="S8">
        <v>1900</v>
      </c>
      <c r="T8">
        <v>1500</v>
      </c>
      <c r="U8">
        <v>1900</v>
      </c>
      <c r="V8" t="s">
        <v>881</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880</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c r="B9" t="s">
        <v>995</v>
      </c>
      <c r="C9" t="s">
        <v>723</v>
      </c>
      <c r="E9" t="s">
        <v>952</v>
      </c>
      <c r="G9" s="8" t="s">
        <v>996</v>
      </c>
      <c r="H9">
        <v>1200</v>
      </c>
      <c r="I9">
        <v>2000</v>
      </c>
      <c r="J9">
        <v>1600</v>
      </c>
      <c r="K9">
        <v>2000</v>
      </c>
      <c r="L9">
        <v>1600</v>
      </c>
      <c r="M9">
        <v>2000</v>
      </c>
      <c r="N9">
        <v>1600</v>
      </c>
      <c r="O9">
        <v>2000</v>
      </c>
      <c r="P9">
        <v>1600</v>
      </c>
      <c r="Q9">
        <v>2000</v>
      </c>
      <c r="R9">
        <v>1600</v>
      </c>
      <c r="S9">
        <v>2000</v>
      </c>
      <c r="T9">
        <v>1200</v>
      </c>
      <c r="U9">
        <v>2000</v>
      </c>
      <c r="V9" t="s">
        <v>998</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997</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c r="B10" t="s">
        <v>114</v>
      </c>
      <c r="C10" t="s">
        <v>215</v>
      </c>
      <c r="E10" t="s">
        <v>952</v>
      </c>
      <c r="G10" t="s">
        <v>455</v>
      </c>
      <c r="H10">
        <v>1600</v>
      </c>
      <c r="I10">
        <v>1800</v>
      </c>
      <c r="J10">
        <v>1600</v>
      </c>
      <c r="K10">
        <v>1800</v>
      </c>
      <c r="L10">
        <v>1600</v>
      </c>
      <c r="M10">
        <v>1800</v>
      </c>
      <c r="N10">
        <v>1600</v>
      </c>
      <c r="O10">
        <v>1800</v>
      </c>
      <c r="P10">
        <v>1600</v>
      </c>
      <c r="Q10">
        <v>1800</v>
      </c>
      <c r="R10">
        <v>1400</v>
      </c>
      <c r="S10">
        <v>1800</v>
      </c>
      <c r="T10">
        <v>1400</v>
      </c>
      <c r="U10">
        <v>1800</v>
      </c>
      <c r="V10" t="s">
        <v>1224</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630</v>
      </c>
      <c r="AS10" t="s">
        <v>325</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&lt;br&gt;$7 Chefs Special - Evan Williams Bourbon, kimchi back, 16oz Montucky&lt;br&gt;$1 Off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c r="B11" t="s">
        <v>1069</v>
      </c>
      <c r="C11" t="s">
        <v>723</v>
      </c>
      <c r="E11" t="s">
        <v>952</v>
      </c>
      <c r="G11" t="s">
        <v>1070</v>
      </c>
      <c r="H11">
        <v>1430</v>
      </c>
      <c r="I11">
        <v>1730</v>
      </c>
      <c r="J11">
        <v>1430</v>
      </c>
      <c r="K11">
        <v>1730</v>
      </c>
      <c r="L11">
        <v>1430</v>
      </c>
      <c r="M11">
        <v>1730</v>
      </c>
      <c r="N11">
        <v>1430</v>
      </c>
      <c r="O11">
        <v>1730</v>
      </c>
      <c r="P11">
        <v>1430</v>
      </c>
      <c r="Q11">
        <v>1730</v>
      </c>
      <c r="R11">
        <v>1430</v>
      </c>
      <c r="S11">
        <v>1730</v>
      </c>
      <c r="T11">
        <v>1430</v>
      </c>
      <c r="U11">
        <v>1730</v>
      </c>
      <c r="V11" s="8" t="s">
        <v>1100</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1071</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c r="B12" t="s">
        <v>59</v>
      </c>
      <c r="C12" t="s">
        <v>524</v>
      </c>
      <c r="E12" t="s">
        <v>952</v>
      </c>
      <c r="G12" t="s">
        <v>350</v>
      </c>
      <c r="H12" t="s">
        <v>328</v>
      </c>
      <c r="I12" t="s">
        <v>330</v>
      </c>
      <c r="J12" t="s">
        <v>328</v>
      </c>
      <c r="K12" t="s">
        <v>330</v>
      </c>
      <c r="L12" t="s">
        <v>328</v>
      </c>
      <c r="M12" t="s">
        <v>330</v>
      </c>
      <c r="N12" t="s">
        <v>328</v>
      </c>
      <c r="O12" t="s">
        <v>330</v>
      </c>
      <c r="P12" t="s">
        <v>328</v>
      </c>
      <c r="Q12" t="s">
        <v>330</v>
      </c>
      <c r="R12" t="s">
        <v>328</v>
      </c>
      <c r="S12" t="s">
        <v>330</v>
      </c>
      <c r="T12" t="s">
        <v>328</v>
      </c>
      <c r="U12" t="s">
        <v>330</v>
      </c>
      <c r="V12" t="s">
        <v>1165</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530</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c r="B13" t="s">
        <v>157</v>
      </c>
      <c r="C13" t="s">
        <v>186</v>
      </c>
      <c r="E13" t="s">
        <v>952</v>
      </c>
      <c r="G13" t="s">
        <v>517</v>
      </c>
      <c r="L13">
        <v>1700</v>
      </c>
      <c r="M13">
        <v>1900</v>
      </c>
      <c r="N13">
        <v>1700</v>
      </c>
      <c r="O13">
        <v>1900</v>
      </c>
      <c r="P13">
        <v>1700</v>
      </c>
      <c r="Q13">
        <v>1900</v>
      </c>
      <c r="R13">
        <v>1700</v>
      </c>
      <c r="S13">
        <v>1900</v>
      </c>
      <c r="T13">
        <v>1700</v>
      </c>
      <c r="U13">
        <v>1900</v>
      </c>
      <c r="V13" t="s">
        <v>1166</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691</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c r="B14" t="s">
        <v>169</v>
      </c>
      <c r="C14" t="s">
        <v>524</v>
      </c>
      <c r="E14" t="s">
        <v>952</v>
      </c>
      <c r="G14" t="s">
        <v>195</v>
      </c>
      <c r="H14" t="s">
        <v>328</v>
      </c>
      <c r="I14" t="s">
        <v>330</v>
      </c>
      <c r="J14" t="s">
        <v>328</v>
      </c>
      <c r="K14" t="s">
        <v>330</v>
      </c>
      <c r="L14" t="s">
        <v>328</v>
      </c>
      <c r="M14" t="s">
        <v>330</v>
      </c>
      <c r="N14" t="s">
        <v>328</v>
      </c>
      <c r="O14" t="s">
        <v>330</v>
      </c>
      <c r="P14" t="s">
        <v>328</v>
      </c>
      <c r="Q14" t="s">
        <v>330</v>
      </c>
      <c r="R14" t="s">
        <v>328</v>
      </c>
      <c r="S14" t="s">
        <v>330</v>
      </c>
      <c r="T14" t="s">
        <v>328</v>
      </c>
      <c r="U14" t="s">
        <v>330</v>
      </c>
      <c r="V14" t="s">
        <v>196</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702</v>
      </c>
      <c r="AS14" t="s">
        <v>325</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c r="B15" t="s">
        <v>1106</v>
      </c>
      <c r="C15" t="s">
        <v>719</v>
      </c>
      <c r="E15" t="s">
        <v>952</v>
      </c>
      <c r="G15" t="s">
        <v>313</v>
      </c>
      <c r="H15" t="s">
        <v>335</v>
      </c>
      <c r="I15" t="s">
        <v>330</v>
      </c>
      <c r="J15" t="s">
        <v>335</v>
      </c>
      <c r="K15" t="s">
        <v>330</v>
      </c>
      <c r="L15" t="s">
        <v>335</v>
      </c>
      <c r="M15" t="s">
        <v>330</v>
      </c>
      <c r="N15" t="s">
        <v>335</v>
      </c>
      <c r="O15" t="s">
        <v>330</v>
      </c>
      <c r="P15" t="s">
        <v>335</v>
      </c>
      <c r="Q15" t="s">
        <v>330</v>
      </c>
      <c r="R15" t="s">
        <v>335</v>
      </c>
      <c r="S15" t="s">
        <v>330</v>
      </c>
      <c r="T15" t="s">
        <v>335</v>
      </c>
      <c r="U15" t="s">
        <v>330</v>
      </c>
      <c r="V15" t="s">
        <v>1105</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696</v>
      </c>
      <c r="AS15" t="s">
        <v>325</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c r="B16" t="s">
        <v>1037</v>
      </c>
      <c r="C16" t="s">
        <v>228</v>
      </c>
      <c r="E16" t="s">
        <v>952</v>
      </c>
      <c r="G16" t="s">
        <v>1038</v>
      </c>
      <c r="H16">
        <v>1200</v>
      </c>
      <c r="I16">
        <v>2130</v>
      </c>
      <c r="J16">
        <v>1100</v>
      </c>
      <c r="K16">
        <v>930</v>
      </c>
      <c r="L16">
        <v>1100</v>
      </c>
      <c r="M16">
        <v>930</v>
      </c>
      <c r="N16">
        <v>1100</v>
      </c>
      <c r="O16">
        <v>930</v>
      </c>
      <c r="P16">
        <v>1100</v>
      </c>
      <c r="Q16">
        <v>930</v>
      </c>
      <c r="R16">
        <v>1100</v>
      </c>
      <c r="S16">
        <v>2200</v>
      </c>
      <c r="T16">
        <v>1200</v>
      </c>
      <c r="U16">
        <v>2200</v>
      </c>
      <c r="V16" t="s">
        <v>1208</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1039</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Room&lt;br&gt;$6 Small Plates&lt;br&gt;$3 Singha Beer&lt;br&gt;$4 Can Beers&lt;br&gt;$6 Select Cocktails&lt;br&gt;$7 Select Special Cocktails &lt;br&gt;$7 Select by Glass or $28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c r="B17" t="s">
        <v>812</v>
      </c>
      <c r="C17" t="s">
        <v>721</v>
      </c>
      <c r="E17" t="s">
        <v>952</v>
      </c>
      <c r="G17" s="8" t="s">
        <v>813</v>
      </c>
      <c r="J17">
        <v>1430</v>
      </c>
      <c r="K17">
        <v>1830</v>
      </c>
      <c r="L17">
        <v>1430</v>
      </c>
      <c r="M17">
        <v>1830</v>
      </c>
      <c r="N17">
        <v>1430</v>
      </c>
      <c r="O17">
        <v>1830</v>
      </c>
      <c r="P17">
        <v>1430</v>
      </c>
      <c r="Q17">
        <v>1830</v>
      </c>
      <c r="R17">
        <v>1430</v>
      </c>
      <c r="S17">
        <v>1830</v>
      </c>
      <c r="V17" t="s">
        <v>913</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912</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c r="B18" t="s">
        <v>1202</v>
      </c>
      <c r="C18" t="s">
        <v>719</v>
      </c>
      <c r="E18" t="s">
        <v>952</v>
      </c>
      <c r="G18" s="8" t="s">
        <v>1203</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c r="B19" t="s">
        <v>1040</v>
      </c>
      <c r="C19" t="s">
        <v>936</v>
      </c>
      <c r="E19" t="s">
        <v>952</v>
      </c>
      <c r="G19" s="19" t="s">
        <v>1041</v>
      </c>
      <c r="H19">
        <v>1500</v>
      </c>
      <c r="I19">
        <v>1800</v>
      </c>
      <c r="J19">
        <v>1500</v>
      </c>
      <c r="K19">
        <v>1800</v>
      </c>
      <c r="L19">
        <v>1500</v>
      </c>
      <c r="M19">
        <v>1800</v>
      </c>
      <c r="N19">
        <v>1500</v>
      </c>
      <c r="O19">
        <v>1800</v>
      </c>
      <c r="P19">
        <v>1500</v>
      </c>
      <c r="Q19">
        <v>1800</v>
      </c>
      <c r="R19">
        <v>1500</v>
      </c>
      <c r="S19">
        <v>1800</v>
      </c>
      <c r="T19">
        <v>1500</v>
      </c>
      <c r="U19">
        <v>1800</v>
      </c>
      <c r="V19" t="s">
        <v>1198</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1042</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c r="B20" t="s">
        <v>733</v>
      </c>
      <c r="C20" t="s">
        <v>722</v>
      </c>
      <c r="E20" t="s">
        <v>952</v>
      </c>
      <c r="G20" s="8" t="s">
        <v>734</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853</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5" si="154">IF(BJ20&gt;0,"&lt;img src=@img/kidicon.png@&gt;","")</f>
        <v/>
      </c>
    </row>
    <row r="21" spans="2:64" ht="18.75" customHeight="1">
      <c r="B21" t="s">
        <v>745</v>
      </c>
      <c r="C21" t="s">
        <v>722</v>
      </c>
      <c r="E21" t="s">
        <v>953</v>
      </c>
      <c r="G21" s="8" t="s">
        <v>746</v>
      </c>
      <c r="L21">
        <v>1630</v>
      </c>
      <c r="M21">
        <v>1800</v>
      </c>
      <c r="N21">
        <v>1630</v>
      </c>
      <c r="O21">
        <v>1800</v>
      </c>
      <c r="P21">
        <v>1630</v>
      </c>
      <c r="Q21">
        <v>1800</v>
      </c>
      <c r="R21">
        <v>1630</v>
      </c>
      <c r="S21">
        <v>1800</v>
      </c>
      <c r="T21">
        <v>1500</v>
      </c>
      <c r="U21">
        <v>1700</v>
      </c>
      <c r="V21" t="s">
        <v>863</v>
      </c>
      <c r="W21" t="str">
        <f t="shared" si="31"/>
        <v/>
      </c>
      <c r="X21" t="str">
        <f t="shared" si="32"/>
        <v/>
      </c>
      <c r="Y21" t="str">
        <f t="shared" si="33"/>
        <v/>
      </c>
      <c r="Z21" t="str">
        <f t="shared" si="34"/>
        <v/>
      </c>
      <c r="AA21">
        <f t="shared" si="35"/>
        <v>16.3</v>
      </c>
      <c r="AB21">
        <f t="shared" si="36"/>
        <v>18</v>
      </c>
      <c r="AC21">
        <f t="shared" si="37"/>
        <v>16.3</v>
      </c>
      <c r="AD21">
        <f t="shared" si="38"/>
        <v>18</v>
      </c>
      <c r="AE21">
        <f t="shared" si="39"/>
        <v>16.3</v>
      </c>
      <c r="AF21">
        <f t="shared" si="40"/>
        <v>18</v>
      </c>
      <c r="AG21">
        <f t="shared" si="41"/>
        <v>16.3</v>
      </c>
      <c r="AH21">
        <f t="shared" si="42"/>
        <v>18</v>
      </c>
      <c r="AI21">
        <f t="shared" si="43"/>
        <v>15</v>
      </c>
      <c r="AJ21">
        <f t="shared" si="44"/>
        <v>17</v>
      </c>
      <c r="AK21" t="str">
        <f t="shared" si="45"/>
        <v/>
      </c>
      <c r="AL21" t="str">
        <f t="shared" si="46"/>
        <v/>
      </c>
      <c r="AM21" t="str">
        <f t="shared" si="47"/>
        <v>4.3pm-6pm</v>
      </c>
      <c r="AN21" t="str">
        <f t="shared" si="48"/>
        <v>4.3pm-6pm</v>
      </c>
      <c r="AO21" t="str">
        <f t="shared" si="49"/>
        <v>4.3pm-6pm</v>
      </c>
      <c r="AP21" t="str">
        <f t="shared" si="50"/>
        <v>4.3pm-6pm</v>
      </c>
      <c r="AQ21" t="str">
        <f t="shared" si="51"/>
        <v>3pm-5pm</v>
      </c>
      <c r="AR21" t="s">
        <v>862</v>
      </c>
      <c r="AV21" s="4" t="s">
        <v>28</v>
      </c>
      <c r="AW21" s="4" t="s">
        <v>28</v>
      </c>
      <c r="AX21" s="8" t="str">
        <f t="shared" si="52"/>
        <v>{
    'name': "Annette",
    'area': "aurora",'hours': {
      'sunday-start':"", 'sunday-end':"", 'monday-start':"", 'monday-end':"", 'tuesday-start':"1630", 'tuesday-end':"1800", 'wednesday-start':"1630", 'wednesday-end':"1800", 'thursday-start':"1630", 'thursday-end':"1800", 'friday-start':"1630", 'friday-end':"1800",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c r="B22" t="s">
        <v>60</v>
      </c>
      <c r="C22" t="s">
        <v>218</v>
      </c>
      <c r="E22" t="s">
        <v>952</v>
      </c>
      <c r="G22" t="s">
        <v>351</v>
      </c>
      <c r="H22" t="s">
        <v>328</v>
      </c>
      <c r="I22" t="s">
        <v>330</v>
      </c>
      <c r="J22" t="s">
        <v>328</v>
      </c>
      <c r="K22" t="s">
        <v>330</v>
      </c>
      <c r="L22" t="s">
        <v>328</v>
      </c>
      <c r="M22" t="s">
        <v>330</v>
      </c>
      <c r="N22" t="s">
        <v>328</v>
      </c>
      <c r="O22" t="s">
        <v>330</v>
      </c>
      <c r="P22" t="s">
        <v>328</v>
      </c>
      <c r="Q22" t="s">
        <v>330</v>
      </c>
      <c r="R22" t="s">
        <v>328</v>
      </c>
      <c r="S22" t="s">
        <v>330</v>
      </c>
      <c r="T22" t="s">
        <v>328</v>
      </c>
      <c r="U22" t="s">
        <v>330</v>
      </c>
      <c r="V22" t="s">
        <v>1226</v>
      </c>
      <c r="W22">
        <f t="shared" si="31"/>
        <v>15</v>
      </c>
      <c r="X22">
        <f t="shared" si="32"/>
        <v>18</v>
      </c>
      <c r="Y22">
        <f t="shared" si="33"/>
        <v>15</v>
      </c>
      <c r="Z22">
        <f t="shared" si="34"/>
        <v>18</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3pm-6pm</v>
      </c>
      <c r="AL22" t="str">
        <f t="shared" si="46"/>
        <v>3pm-6pm</v>
      </c>
      <c r="AM22" t="str">
        <f t="shared" si="47"/>
        <v>3pm-6pm</v>
      </c>
      <c r="AN22" t="str">
        <f t="shared" si="48"/>
        <v>3pm-6pm</v>
      </c>
      <c r="AO22" t="str">
        <f t="shared" si="49"/>
        <v>3pm-6pm</v>
      </c>
      <c r="AP22" t="str">
        <f t="shared" si="50"/>
        <v>3pm-6pm</v>
      </c>
      <c r="AQ22" t="str">
        <f t="shared" si="51"/>
        <v>3pm-6pm</v>
      </c>
      <c r="AR22" s="1" t="s">
        <v>531</v>
      </c>
      <c r="AV22" s="4" t="s">
        <v>28</v>
      </c>
      <c r="AW22" s="4" t="s">
        <v>28</v>
      </c>
      <c r="AX22"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off house cocktails &lt;br&gt;$6 PBR and well shot&lt;br&gt;$6 Casa Noble tequilla shot&lt;br&gt;$7 Horses Neck (four roses bourbon, ginger ale, lemon juice, soda, angostura bitters, rocks, lemon wedge)&lt;br&gt;$4 Well Liquor&lt;br&gt;$6 Mimosas&lt;br&gt;$6 Mules&lt;br&gt;$2 off draft beers brewed in Colorado&lt;br&gt;$5 Colorado Cans of Beer&lt;br&gt;$6 Draft wine&lt;br&gt;&lt;b&gt;FOOD&lt;/b&gt;&lt;br&gt;$9 Bison Meatballs&lt;br&gt;$12 Chicken Wings&lt;br&gt;$16-28 Maine Lobster Roll&lt;br&gt;$15 3x Steak Sliders&lt;br&gt;$8 Goat Cheese Plate&lt;br&gt;$9 Green Chili Mac and Chicken or Sausage&lt;br&gt;$12 Wagyu Egg and Cheese Burger&lt;br&gt;$12 Breakfast Chimichanga&lt;br&gt;$12 Steamed Mussels&lt;br&gt;$8 Chile Relleno Rolls&lt;br&gt;$10 3x Street Tacos",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c r="B23" t="s">
        <v>824</v>
      </c>
      <c r="C23" t="s">
        <v>273</v>
      </c>
      <c r="E23" t="s">
        <v>952</v>
      </c>
      <c r="G23" s="8" t="s">
        <v>825</v>
      </c>
      <c r="H23">
        <v>1600</v>
      </c>
      <c r="I23">
        <v>1800</v>
      </c>
      <c r="J23">
        <v>1600</v>
      </c>
      <c r="K23">
        <v>1800</v>
      </c>
      <c r="L23">
        <v>1600</v>
      </c>
      <c r="M23">
        <v>1800</v>
      </c>
      <c r="N23">
        <v>1600</v>
      </c>
      <c r="O23">
        <v>1800</v>
      </c>
      <c r="P23">
        <v>1600</v>
      </c>
      <c r="Q23">
        <v>1800</v>
      </c>
      <c r="R23">
        <v>1600</v>
      </c>
      <c r="S23">
        <v>1800</v>
      </c>
      <c r="T23">
        <v>1600</v>
      </c>
      <c r="U23">
        <v>1800</v>
      </c>
      <c r="V23" s="8" t="s">
        <v>922</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c r="B24" t="s">
        <v>61</v>
      </c>
      <c r="C24" t="s">
        <v>525</v>
      </c>
      <c r="E24" t="s">
        <v>954</v>
      </c>
      <c r="G24" t="s">
        <v>352</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532</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c r="B25" t="s">
        <v>1308</v>
      </c>
      <c r="C25" t="s">
        <v>719</v>
      </c>
      <c r="E25" t="s">
        <v>952</v>
      </c>
      <c r="G25" t="s">
        <v>522</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318</v>
      </c>
      <c r="AS25" t="s">
        <v>325</v>
      </c>
      <c r="AV25" t="s">
        <v>29</v>
      </c>
      <c r="AW25" t="s">
        <v>29</v>
      </c>
      <c r="AX25" s="8" t="str">
        <f t="shared" si="52"/>
        <v>{
    'name': "Avanti F 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c r="B26" t="s">
        <v>62</v>
      </c>
      <c r="C26" t="s">
        <v>215</v>
      </c>
      <c r="E26" t="s">
        <v>952</v>
      </c>
      <c r="G26" t="s">
        <v>353</v>
      </c>
      <c r="H26" t="s">
        <v>328</v>
      </c>
      <c r="I26" t="s">
        <v>331</v>
      </c>
      <c r="J26" t="s">
        <v>328</v>
      </c>
      <c r="K26" t="s">
        <v>331</v>
      </c>
      <c r="L26" t="s">
        <v>328</v>
      </c>
      <c r="M26" t="s">
        <v>331</v>
      </c>
      <c r="N26" t="s">
        <v>328</v>
      </c>
      <c r="O26" t="s">
        <v>331</v>
      </c>
      <c r="P26" t="s">
        <v>328</v>
      </c>
      <c r="Q26" t="s">
        <v>331</v>
      </c>
      <c r="R26" t="s">
        <v>328</v>
      </c>
      <c r="S26" t="s">
        <v>331</v>
      </c>
      <c r="T26" t="s">
        <v>328</v>
      </c>
      <c r="U26" t="s">
        <v>331</v>
      </c>
      <c r="V26" t="s">
        <v>216</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533</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c r="B27" s="1" t="s">
        <v>749</v>
      </c>
      <c r="C27" t="s">
        <v>722</v>
      </c>
      <c r="E27" t="s">
        <v>952</v>
      </c>
      <c r="G27" s="8" t="s">
        <v>750</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c r="B28" t="s">
        <v>63</v>
      </c>
      <c r="C28" t="s">
        <v>936</v>
      </c>
      <c r="E28" t="s">
        <v>952</v>
      </c>
      <c r="G28" t="s">
        <v>354</v>
      </c>
      <c r="H28" t="s">
        <v>328</v>
      </c>
      <c r="I28">
        <v>1800</v>
      </c>
      <c r="J28" t="s">
        <v>328</v>
      </c>
      <c r="K28">
        <v>1800</v>
      </c>
      <c r="L28" t="s">
        <v>328</v>
      </c>
      <c r="M28">
        <v>1800</v>
      </c>
      <c r="N28" t="s">
        <v>328</v>
      </c>
      <c r="O28">
        <v>1800</v>
      </c>
      <c r="P28" t="s">
        <v>328</v>
      </c>
      <c r="Q28">
        <v>1800</v>
      </c>
      <c r="R28" t="s">
        <v>328</v>
      </c>
      <c r="S28">
        <v>1800</v>
      </c>
      <c r="T28" t="s">
        <v>328</v>
      </c>
      <c r="U28">
        <v>1800</v>
      </c>
      <c r="V28" t="s">
        <v>955</v>
      </c>
      <c r="W28">
        <f t="shared" si="31"/>
        <v>15</v>
      </c>
      <c r="X28">
        <f t="shared" si="32"/>
        <v>18</v>
      </c>
      <c r="Y28">
        <f t="shared" si="33"/>
        <v>15</v>
      </c>
      <c r="Z28">
        <f t="shared" si="34"/>
        <v>18</v>
      </c>
      <c r="AA28">
        <f t="shared" si="35"/>
        <v>15</v>
      </c>
      <c r="AB28">
        <f t="shared" si="36"/>
        <v>18</v>
      </c>
      <c r="AC28">
        <f t="shared" si="37"/>
        <v>15</v>
      </c>
      <c r="AD28">
        <f t="shared" si="38"/>
        <v>18</v>
      </c>
      <c r="AE28">
        <f t="shared" si="39"/>
        <v>15</v>
      </c>
      <c r="AF28">
        <f t="shared" si="40"/>
        <v>18</v>
      </c>
      <c r="AG28">
        <f t="shared" si="41"/>
        <v>15</v>
      </c>
      <c r="AH28">
        <f t="shared" si="42"/>
        <v>18</v>
      </c>
      <c r="AI28">
        <f t="shared" si="43"/>
        <v>15</v>
      </c>
      <c r="AJ28">
        <f t="shared" si="44"/>
        <v>18</v>
      </c>
      <c r="AK28" t="str">
        <f t="shared" si="45"/>
        <v>3pm-6pm</v>
      </c>
      <c r="AL28" t="str">
        <f t="shared" si="46"/>
        <v>3pm-6pm</v>
      </c>
      <c r="AM28" t="str">
        <f t="shared" si="47"/>
        <v>3pm-6pm</v>
      </c>
      <c r="AN28" t="str">
        <f t="shared" si="48"/>
        <v>3pm-6pm</v>
      </c>
      <c r="AO28" t="str">
        <f t="shared" si="49"/>
        <v>3pm-6pm</v>
      </c>
      <c r="AP28" t="str">
        <f t="shared" si="50"/>
        <v>3pm-6pm</v>
      </c>
      <c r="AQ28" t="str">
        <f t="shared" si="51"/>
        <v>3pm-6pm</v>
      </c>
      <c r="AR28" s="1" t="s">
        <v>534</v>
      </c>
      <c r="AV28" s="4" t="s">
        <v>28</v>
      </c>
      <c r="AW28" s="4" t="s">
        <v>28</v>
      </c>
      <c r="AX28"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8" t="str">
        <f t="shared" si="53"/>
        <v/>
      </c>
      <c r="AZ28" t="str">
        <f t="shared" si="54"/>
        <v/>
      </c>
      <c r="BA28" t="str">
        <f t="shared" si="55"/>
        <v/>
      </c>
      <c r="BB28" t="str">
        <f t="shared" si="56"/>
        <v>&lt;img src=@img/drinkicon.png@&gt;</v>
      </c>
      <c r="BC28" t="str">
        <f t="shared" si="57"/>
        <v>&lt;img src=@img/foodicon.png@&gt;</v>
      </c>
      <c r="BD28" t="str">
        <f t="shared" si="58"/>
        <v>&lt;img src=@img/drinkicon.png@&gt;&lt;img src=@img/foodicon.png@&gt;</v>
      </c>
      <c r="BE28" t="str">
        <f t="shared" si="59"/>
        <v>drink food  med capital</v>
      </c>
      <c r="BF28" t="str">
        <f t="shared" si="60"/>
        <v>Capital Hill</v>
      </c>
      <c r="BG28">
        <v>39.737243999999997</v>
      </c>
      <c r="BH28">
        <v>-104.97963799999999</v>
      </c>
      <c r="BI28" t="str">
        <f t="shared" si="61"/>
        <v>[39.737244,-104.979638],</v>
      </c>
      <c r="BK28" t="str">
        <f t="shared" si="154"/>
        <v/>
      </c>
      <c r="BL28" s="7"/>
    </row>
    <row r="29" spans="2:64" ht="18.75" customHeight="1">
      <c r="B29" t="s">
        <v>1289</v>
      </c>
      <c r="C29" t="s">
        <v>525</v>
      </c>
      <c r="E29" t="s">
        <v>954</v>
      </c>
      <c r="G29" t="s">
        <v>355</v>
      </c>
      <c r="H29" t="s">
        <v>328</v>
      </c>
      <c r="I29" t="s">
        <v>331</v>
      </c>
      <c r="J29" t="s">
        <v>328</v>
      </c>
      <c r="K29" t="s">
        <v>331</v>
      </c>
      <c r="L29" t="s">
        <v>328</v>
      </c>
      <c r="M29" t="s">
        <v>331</v>
      </c>
      <c r="N29" t="s">
        <v>328</v>
      </c>
      <c r="O29" t="s">
        <v>331</v>
      </c>
      <c r="P29" t="s">
        <v>328</v>
      </c>
      <c r="Q29" t="s">
        <v>331</v>
      </c>
      <c r="R29" t="s">
        <v>328</v>
      </c>
      <c r="S29" t="s">
        <v>331</v>
      </c>
      <c r="T29" t="s">
        <v>328</v>
      </c>
      <c r="U29" t="s">
        <v>331</v>
      </c>
      <c r="V29" t="s">
        <v>1167</v>
      </c>
      <c r="W29">
        <f t="shared" si="31"/>
        <v>15</v>
      </c>
      <c r="X29">
        <f t="shared" si="32"/>
        <v>19</v>
      </c>
      <c r="Y29">
        <f t="shared" si="33"/>
        <v>15</v>
      </c>
      <c r="Z29">
        <f t="shared" si="34"/>
        <v>19</v>
      </c>
      <c r="AA29">
        <f t="shared" si="35"/>
        <v>15</v>
      </c>
      <c r="AB29">
        <f t="shared" si="36"/>
        <v>19</v>
      </c>
      <c r="AC29">
        <f t="shared" si="37"/>
        <v>15</v>
      </c>
      <c r="AD29">
        <f t="shared" si="38"/>
        <v>19</v>
      </c>
      <c r="AE29">
        <f t="shared" si="39"/>
        <v>15</v>
      </c>
      <c r="AF29">
        <f t="shared" si="40"/>
        <v>19</v>
      </c>
      <c r="AG29">
        <f t="shared" si="41"/>
        <v>15</v>
      </c>
      <c r="AH29">
        <f t="shared" si="42"/>
        <v>19</v>
      </c>
      <c r="AI29">
        <f t="shared" si="43"/>
        <v>15</v>
      </c>
      <c r="AJ29">
        <f t="shared" si="44"/>
        <v>19</v>
      </c>
      <c r="AK29" t="str">
        <f t="shared" si="45"/>
        <v>3pm-7pm</v>
      </c>
      <c r="AL29" t="str">
        <f t="shared" si="46"/>
        <v>3pm-7pm</v>
      </c>
      <c r="AM29" t="str">
        <f t="shared" si="47"/>
        <v>3pm-7pm</v>
      </c>
      <c r="AN29" t="str">
        <f t="shared" si="48"/>
        <v>3pm-7pm</v>
      </c>
      <c r="AO29" t="str">
        <f t="shared" si="49"/>
        <v>3pm-7pm</v>
      </c>
      <c r="AP29" t="str">
        <f t="shared" si="50"/>
        <v>3pm-7pm</v>
      </c>
      <c r="AQ29" t="str">
        <f t="shared" si="51"/>
        <v>3pm-7pm</v>
      </c>
      <c r="AR29" s="1" t="s">
        <v>535</v>
      </c>
      <c r="AV29" s="4" t="s">
        <v>28</v>
      </c>
      <c r="AW29" s="4" t="s">
        <v>29</v>
      </c>
      <c r="AX29" s="8" t="str">
        <f t="shared" si="52"/>
        <v>{
    'name': "Bar Car",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9" t="str">
        <f t="shared" si="53"/>
        <v/>
      </c>
      <c r="AZ29" t="str">
        <f t="shared" si="54"/>
        <v/>
      </c>
      <c r="BA29" t="str">
        <f t="shared" si="55"/>
        <v/>
      </c>
      <c r="BB29" t="str">
        <f t="shared" si="56"/>
        <v>&lt;img src=@img/drinkicon.png@&gt;</v>
      </c>
      <c r="BC29" t="str">
        <f t="shared" si="57"/>
        <v/>
      </c>
      <c r="BD29" t="str">
        <f t="shared" si="58"/>
        <v>&lt;img src=@img/drinkicon.png@&gt;</v>
      </c>
      <c r="BE29" t="str">
        <f t="shared" si="59"/>
        <v>drink  low city</v>
      </c>
      <c r="BF29" t="str">
        <f t="shared" si="60"/>
        <v>City Park</v>
      </c>
      <c r="BG29">
        <v>39.729456999999996</v>
      </c>
      <c r="BH29">
        <v>-104.940943</v>
      </c>
      <c r="BI29" t="str">
        <f t="shared" si="61"/>
        <v>[39.729457,-104.940943],</v>
      </c>
      <c r="BK29" t="str">
        <f t="shared" si="154"/>
        <v/>
      </c>
      <c r="BL29" s="7"/>
    </row>
    <row r="30" spans="2:64" ht="18.75" customHeight="1">
      <c r="B30" t="s">
        <v>64</v>
      </c>
      <c r="C30" t="s">
        <v>719</v>
      </c>
      <c r="E30" t="s">
        <v>952</v>
      </c>
      <c r="G30" t="s">
        <v>356</v>
      </c>
      <c r="H30" t="s">
        <v>328</v>
      </c>
      <c r="I30" t="s">
        <v>333</v>
      </c>
      <c r="J30" t="s">
        <v>328</v>
      </c>
      <c r="K30" t="s">
        <v>333</v>
      </c>
      <c r="L30" t="s">
        <v>328</v>
      </c>
      <c r="M30" t="s">
        <v>333</v>
      </c>
      <c r="N30" t="s">
        <v>328</v>
      </c>
      <c r="O30" t="s">
        <v>333</v>
      </c>
      <c r="P30" t="s">
        <v>328</v>
      </c>
      <c r="Q30" t="s">
        <v>333</v>
      </c>
      <c r="R30" t="s">
        <v>328</v>
      </c>
      <c r="S30" t="s">
        <v>333</v>
      </c>
      <c r="T30" t="s">
        <v>328</v>
      </c>
      <c r="U30" t="s">
        <v>333</v>
      </c>
      <c r="V30" t="s">
        <v>217</v>
      </c>
      <c r="W30">
        <f t="shared" si="31"/>
        <v>15</v>
      </c>
      <c r="X30">
        <f t="shared" si="32"/>
        <v>17.3</v>
      </c>
      <c r="Y30">
        <f t="shared" si="33"/>
        <v>15</v>
      </c>
      <c r="Z30">
        <f t="shared" si="34"/>
        <v>17.3</v>
      </c>
      <c r="AA30">
        <f t="shared" si="35"/>
        <v>15</v>
      </c>
      <c r="AB30">
        <f t="shared" si="36"/>
        <v>17.3</v>
      </c>
      <c r="AC30">
        <f t="shared" si="37"/>
        <v>15</v>
      </c>
      <c r="AD30">
        <f t="shared" si="38"/>
        <v>17.3</v>
      </c>
      <c r="AE30">
        <f t="shared" si="39"/>
        <v>15</v>
      </c>
      <c r="AF30">
        <f t="shared" si="40"/>
        <v>17.3</v>
      </c>
      <c r="AG30">
        <f t="shared" si="41"/>
        <v>15</v>
      </c>
      <c r="AH30">
        <f t="shared" si="42"/>
        <v>17.3</v>
      </c>
      <c r="AI30">
        <f t="shared" si="43"/>
        <v>15</v>
      </c>
      <c r="AJ30">
        <f t="shared" si="44"/>
        <v>17.3</v>
      </c>
      <c r="AK30" t="str">
        <f t="shared" si="45"/>
        <v>3pm-5.3pm</v>
      </c>
      <c r="AL30" t="str">
        <f t="shared" si="46"/>
        <v>3pm-5.3pm</v>
      </c>
      <c r="AM30" t="str">
        <f t="shared" si="47"/>
        <v>3pm-5.3pm</v>
      </c>
      <c r="AN30" t="str">
        <f t="shared" si="48"/>
        <v>3pm-5.3pm</v>
      </c>
      <c r="AO30" t="str">
        <f t="shared" si="49"/>
        <v>3pm-5.3pm</v>
      </c>
      <c r="AP30" t="str">
        <f t="shared" si="50"/>
        <v>3pm-5.3pm</v>
      </c>
      <c r="AQ30" t="str">
        <f t="shared" si="51"/>
        <v>3pm-5.3pm</v>
      </c>
      <c r="AR30" s="1" t="s">
        <v>536</v>
      </c>
      <c r="AV30" s="4" t="s">
        <v>28</v>
      </c>
      <c r="AW30" s="4" t="s">
        <v>28</v>
      </c>
      <c r="AX30"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highlands</v>
      </c>
      <c r="BF30" t="str">
        <f t="shared" si="60"/>
        <v>Highlands</v>
      </c>
      <c r="BG30">
        <v>39.762216000000002</v>
      </c>
      <c r="BH30">
        <v>-105.013485</v>
      </c>
      <c r="BI30" t="str">
        <f t="shared" si="61"/>
        <v>[39.762216,-105.013485],</v>
      </c>
      <c r="BK30" t="str">
        <f t="shared" si="154"/>
        <v/>
      </c>
      <c r="BL30" s="7"/>
    </row>
    <row r="31" spans="2:64" ht="18.75" customHeight="1">
      <c r="B31" t="s">
        <v>810</v>
      </c>
      <c r="C31" t="s">
        <v>721</v>
      </c>
      <c r="E31" t="s">
        <v>952</v>
      </c>
      <c r="G31" s="8" t="s">
        <v>811</v>
      </c>
      <c r="J31">
        <v>1600</v>
      </c>
      <c r="K31">
        <v>1900</v>
      </c>
      <c r="L31">
        <v>1600</v>
      </c>
      <c r="M31">
        <v>1900</v>
      </c>
      <c r="N31">
        <v>1600</v>
      </c>
      <c r="O31">
        <v>1900</v>
      </c>
      <c r="P31">
        <v>1600</v>
      </c>
      <c r="Q31">
        <v>1900</v>
      </c>
      <c r="R31">
        <v>1600</v>
      </c>
      <c r="S31">
        <v>1900</v>
      </c>
      <c r="V31" t="s">
        <v>910</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911</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54"/>
        <v/>
      </c>
    </row>
    <row r="32" spans="2:64" ht="18.75" customHeight="1">
      <c r="B32" t="s">
        <v>787</v>
      </c>
      <c r="C32" t="s">
        <v>187</v>
      </c>
      <c r="E32" t="s">
        <v>952</v>
      </c>
      <c r="G32" s="8" t="s">
        <v>788</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895</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54"/>
        <v/>
      </c>
    </row>
    <row r="33" spans="2:64" ht="18.75" customHeight="1">
      <c r="B33" t="s">
        <v>1229</v>
      </c>
      <c r="C33" t="s">
        <v>218</v>
      </c>
      <c r="E33" t="s">
        <v>952</v>
      </c>
      <c r="G33" t="s">
        <v>456</v>
      </c>
      <c r="J33">
        <v>1500</v>
      </c>
      <c r="K33">
        <v>1900</v>
      </c>
      <c r="L33">
        <v>1500</v>
      </c>
      <c r="M33">
        <v>1900</v>
      </c>
      <c r="N33">
        <v>1500</v>
      </c>
      <c r="O33">
        <v>1900</v>
      </c>
      <c r="P33">
        <v>1500</v>
      </c>
      <c r="Q33">
        <v>1900</v>
      </c>
      <c r="R33">
        <v>1500</v>
      </c>
      <c r="S33">
        <v>1900</v>
      </c>
      <c r="T33">
        <v>1100</v>
      </c>
      <c r="U33">
        <v>1700</v>
      </c>
      <c r="V33" t="s">
        <v>1168</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631</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54"/>
        <v/>
      </c>
      <c r="BL33" s="7"/>
    </row>
    <row r="34" spans="2:64" ht="18.75" customHeight="1">
      <c r="B34" t="s">
        <v>171</v>
      </c>
      <c r="C34" t="s">
        <v>936</v>
      </c>
      <c r="E34" t="s">
        <v>953</v>
      </c>
      <c r="G34" t="s">
        <v>197</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704</v>
      </c>
      <c r="AS34" t="s">
        <v>325</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54"/>
        <v/>
      </c>
      <c r="BL34" s="7"/>
    </row>
    <row r="35" spans="2:64" ht="18.75" customHeight="1">
      <c r="B35" t="s">
        <v>1260</v>
      </c>
      <c r="C35" t="s">
        <v>186</v>
      </c>
      <c r="E35" t="s">
        <v>953</v>
      </c>
      <c r="G35" t="s">
        <v>457</v>
      </c>
      <c r="J35">
        <v>1700</v>
      </c>
      <c r="K35">
        <v>1830</v>
      </c>
      <c r="L35">
        <v>1700</v>
      </c>
      <c r="M35">
        <v>1830</v>
      </c>
      <c r="N35">
        <v>1700</v>
      </c>
      <c r="O35">
        <v>1830</v>
      </c>
      <c r="P35">
        <v>1700</v>
      </c>
      <c r="Q35">
        <v>1830</v>
      </c>
      <c r="R35">
        <v>1700</v>
      </c>
      <c r="S35">
        <v>1830</v>
      </c>
      <c r="V35" t="s">
        <v>1169</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632</v>
      </c>
      <c r="AV35" s="4" t="s">
        <v>28</v>
      </c>
      <c r="AW35" s="4" t="s">
        <v>28</v>
      </c>
      <c r="AX35" s="8" t="str">
        <f t="shared" si="52"/>
        <v>{
    'name': "Beatrice and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54"/>
        <v/>
      </c>
      <c r="BL35" s="7"/>
    </row>
    <row r="36" spans="2:64" ht="18.75" customHeight="1">
      <c r="B36" t="s">
        <v>1014</v>
      </c>
      <c r="C36" t="s">
        <v>722</v>
      </c>
      <c r="E36" t="s">
        <v>952</v>
      </c>
      <c r="G36" s="17" t="s">
        <v>1015</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1016</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c r="B37" t="s">
        <v>115</v>
      </c>
      <c r="C37" t="s">
        <v>719</v>
      </c>
      <c r="E37" t="s">
        <v>952</v>
      </c>
      <c r="G37" t="s">
        <v>458</v>
      </c>
      <c r="J37">
        <v>1600</v>
      </c>
      <c r="K37">
        <v>1800</v>
      </c>
      <c r="L37">
        <v>1600</v>
      </c>
      <c r="M37">
        <v>1800</v>
      </c>
      <c r="N37">
        <v>1600</v>
      </c>
      <c r="O37">
        <v>1800</v>
      </c>
      <c r="P37">
        <v>1600</v>
      </c>
      <c r="Q37">
        <v>1800</v>
      </c>
      <c r="R37">
        <v>1600</v>
      </c>
      <c r="S37">
        <v>1800</v>
      </c>
      <c r="V37" s="8" t="s">
        <v>985</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633</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c r="B38" t="s">
        <v>1145</v>
      </c>
      <c r="C38" t="s">
        <v>187</v>
      </c>
      <c r="E38" t="s">
        <v>952</v>
      </c>
      <c r="G38" s="24" t="s">
        <v>1146</v>
      </c>
      <c r="H38">
        <v>1600</v>
      </c>
      <c r="I38">
        <v>2400</v>
      </c>
      <c r="L38">
        <v>1600</v>
      </c>
      <c r="M38">
        <v>1900</v>
      </c>
      <c r="N38">
        <v>1600</v>
      </c>
      <c r="O38">
        <v>1900</v>
      </c>
      <c r="P38">
        <v>1600</v>
      </c>
      <c r="Q38">
        <v>1900</v>
      </c>
      <c r="R38">
        <v>1600</v>
      </c>
      <c r="S38">
        <v>1900</v>
      </c>
      <c r="V38" t="s">
        <v>1147</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c r="B39" t="s">
        <v>163</v>
      </c>
      <c r="C39" t="s">
        <v>526</v>
      </c>
      <c r="E39" t="s">
        <v>952</v>
      </c>
      <c r="G39" t="s">
        <v>189</v>
      </c>
      <c r="H39" t="s">
        <v>328</v>
      </c>
      <c r="I39" t="s">
        <v>332</v>
      </c>
      <c r="J39" t="s">
        <v>335</v>
      </c>
      <c r="K39" t="s">
        <v>330</v>
      </c>
      <c r="L39" t="s">
        <v>335</v>
      </c>
      <c r="M39" t="s">
        <v>330</v>
      </c>
      <c r="N39" t="s">
        <v>335</v>
      </c>
      <c r="O39" t="s">
        <v>330</v>
      </c>
      <c r="P39" t="s">
        <v>335</v>
      </c>
      <c r="Q39" t="s">
        <v>330</v>
      </c>
      <c r="R39" t="s">
        <v>335</v>
      </c>
      <c r="S39" t="s">
        <v>330</v>
      </c>
      <c r="T39" t="s">
        <v>328</v>
      </c>
      <c r="U39" t="s">
        <v>332</v>
      </c>
      <c r="V39" s="8" t="s">
        <v>1225</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698</v>
      </c>
      <c r="AS39" t="s">
        <v>325</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9.50&lt;br&gt;Pate Maison 5.00&lt;br&gt;Chicken Liver Mousse 6.50&lt;br&gt;Soupe a lOignon 5.00&lt;br&gt;Pommes Frites 3.50&lt;br&gt;Oozy and Boozy 9.00&lt;br&gt;Just Oozy 6.00&lt;br&gt;Socca Frites 3.50&lt;br&gt;",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4" si="155">IF(BJ39&gt;0,"&lt;img src=@img/kidicon.png@&gt;","")</f>
        <v/>
      </c>
      <c r="BL39" s="7"/>
    </row>
    <row r="40" spans="2:64" ht="18.75" customHeight="1">
      <c r="B40" t="s">
        <v>827</v>
      </c>
      <c r="C40" t="s">
        <v>273</v>
      </c>
      <c r="E40" t="s">
        <v>952</v>
      </c>
      <c r="G40" s="8" t="s">
        <v>829</v>
      </c>
      <c r="H40">
        <v>1500</v>
      </c>
      <c r="I40">
        <v>1800</v>
      </c>
      <c r="J40">
        <v>1500</v>
      </c>
      <c r="K40">
        <v>1800</v>
      </c>
      <c r="L40">
        <v>1500</v>
      </c>
      <c r="M40">
        <v>1800</v>
      </c>
      <c r="N40">
        <v>1500</v>
      </c>
      <c r="O40">
        <v>1800</v>
      </c>
      <c r="P40">
        <v>1500</v>
      </c>
      <c r="Q40">
        <v>1800</v>
      </c>
      <c r="R40">
        <v>1500</v>
      </c>
      <c r="S40">
        <v>1800</v>
      </c>
      <c r="T40">
        <v>1500</v>
      </c>
      <c r="U40">
        <v>1800</v>
      </c>
      <c r="V40" t="s">
        <v>924</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923</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55"/>
        <v/>
      </c>
    </row>
    <row r="41" spans="2:64" ht="18.75" customHeight="1">
      <c r="B41" t="s">
        <v>65</v>
      </c>
      <c r="C41" t="s">
        <v>219</v>
      </c>
      <c r="E41" t="s">
        <v>952</v>
      </c>
      <c r="G41" t="s">
        <v>357</v>
      </c>
      <c r="J41" t="s">
        <v>328</v>
      </c>
      <c r="K41" t="s">
        <v>330</v>
      </c>
      <c r="L41">
        <v>1100</v>
      </c>
      <c r="M41">
        <v>2200</v>
      </c>
      <c r="N41" t="s">
        <v>328</v>
      </c>
      <c r="O41" t="s">
        <v>330</v>
      </c>
      <c r="P41" t="s">
        <v>328</v>
      </c>
      <c r="Q41" t="s">
        <v>330</v>
      </c>
      <c r="R41" t="s">
        <v>328</v>
      </c>
      <c r="S41" t="s">
        <v>330</v>
      </c>
      <c r="V41" t="s">
        <v>984</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537</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55"/>
        <v/>
      </c>
      <c r="BL41" s="7"/>
    </row>
    <row r="42" spans="2:64" ht="18.75" customHeight="1">
      <c r="B42" t="s">
        <v>116</v>
      </c>
      <c r="C42" t="s">
        <v>186</v>
      </c>
      <c r="E42" t="s">
        <v>952</v>
      </c>
      <c r="G42" t="s">
        <v>459</v>
      </c>
      <c r="J42" t="s">
        <v>328</v>
      </c>
      <c r="K42" t="s">
        <v>330</v>
      </c>
      <c r="L42" t="s">
        <v>328</v>
      </c>
      <c r="M42" t="s">
        <v>330</v>
      </c>
      <c r="N42" t="s">
        <v>328</v>
      </c>
      <c r="O42" t="s">
        <v>330</v>
      </c>
      <c r="P42" t="s">
        <v>328</v>
      </c>
      <c r="Q42" t="s">
        <v>330</v>
      </c>
      <c r="R42" t="s">
        <v>328</v>
      </c>
      <c r="S42" t="s">
        <v>330</v>
      </c>
      <c r="V42" t="s">
        <v>956</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634</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55"/>
        <v/>
      </c>
      <c r="BL42" s="7"/>
    </row>
    <row r="43" spans="2:64" ht="18.75" customHeight="1">
      <c r="B43" t="s">
        <v>1221</v>
      </c>
      <c r="C43" t="s">
        <v>936</v>
      </c>
      <c r="E43" t="s">
        <v>952</v>
      </c>
      <c r="G43" t="s">
        <v>1222</v>
      </c>
      <c r="J43">
        <v>1630</v>
      </c>
      <c r="K43">
        <v>1830</v>
      </c>
      <c r="L43">
        <v>1630</v>
      </c>
      <c r="M43">
        <v>1830</v>
      </c>
      <c r="N43">
        <v>1630</v>
      </c>
      <c r="O43">
        <v>1830</v>
      </c>
      <c r="P43">
        <v>1630</v>
      </c>
      <c r="Q43">
        <v>1830</v>
      </c>
      <c r="R43">
        <v>1630</v>
      </c>
      <c r="S43">
        <v>1830</v>
      </c>
      <c r="T43">
        <v>1630</v>
      </c>
      <c r="U43">
        <v>1830</v>
      </c>
      <c r="V43" t="s">
        <v>1223</v>
      </c>
      <c r="W43" t="str">
        <f t="shared" ref="W43" si="156">IF(H43&gt;0,H43/100,"")</f>
        <v/>
      </c>
      <c r="X43" t="str">
        <f t="shared" ref="X43" si="157">IF(I43&gt;0,I43/100,"")</f>
        <v/>
      </c>
      <c r="Y43">
        <f t="shared" ref="Y43" si="158">IF(J43&gt;0,J43/100,"")</f>
        <v>16.3</v>
      </c>
      <c r="Z43">
        <f t="shared" ref="Z43" si="159">IF(K43&gt;0,K43/100,"")</f>
        <v>18.3</v>
      </c>
      <c r="AA43">
        <f t="shared" ref="AA43" si="160">IF(L43&gt;0,L43/100,"")</f>
        <v>16.3</v>
      </c>
      <c r="AB43">
        <f t="shared" ref="AB43" si="161">IF(M43&gt;0,M43/100,"")</f>
        <v>18.3</v>
      </c>
      <c r="AC43">
        <f t="shared" ref="AC43" si="162">IF(N43&gt;0,N43/100,"")</f>
        <v>16.3</v>
      </c>
      <c r="AD43">
        <f t="shared" ref="AD43" si="163">IF(O43&gt;0,O43/100,"")</f>
        <v>18.3</v>
      </c>
      <c r="AE43">
        <f t="shared" ref="AE43" si="164">IF(P43&gt;0,P43/100,"")</f>
        <v>16.3</v>
      </c>
      <c r="AF43">
        <f t="shared" ref="AF43" si="165">IF(Q43&gt;0,Q43/100,"")</f>
        <v>18.3</v>
      </c>
      <c r="AG43">
        <f t="shared" ref="AG43" si="166">IF(R43&gt;0,R43/100,"")</f>
        <v>16.3</v>
      </c>
      <c r="AH43">
        <f t="shared" ref="AH43" si="167">IF(S43&gt;0,S43/100,"")</f>
        <v>18.3</v>
      </c>
      <c r="AI43">
        <f t="shared" ref="AI43" si="168">IF(T43&gt;0,T43/100,"")</f>
        <v>16.3</v>
      </c>
      <c r="AJ43">
        <f t="shared" ref="AJ43" si="169">IF(U43&gt;0,U43/100,"")</f>
        <v>18.3</v>
      </c>
      <c r="AK43" t="str">
        <f t="shared" ref="AK43" si="170">IF(H43&gt;0,CONCATENATE(IF(W43&lt;=12,W43,W43-12),IF(OR(W43&lt;12,W43=24),"am","pm"),"-",IF(X43&lt;=12,X43,X43-12),IF(OR(X43&lt;12,X43=24),"am","pm")),"")</f>
        <v/>
      </c>
      <c r="AL43" t="str">
        <f t="shared" ref="AL43" si="171">IF(J43&gt;0,CONCATENATE(IF(Y43&lt;=12,Y43,Y43-12),IF(OR(Y43&lt;12,Y43=24),"am","pm"),"-",IF(Z43&lt;=12,Z43,Z43-12),IF(OR(Z43&lt;12,Z43=24),"am","pm")),"")</f>
        <v>4.3pm-6.3pm</v>
      </c>
      <c r="AM43" t="str">
        <f t="shared" ref="AM43" si="172">IF(L43&gt;0,CONCATENATE(IF(AA43&lt;=12,AA43,AA43-12),IF(OR(AA43&lt;12,AA43=24),"am","pm"),"-",IF(AB43&lt;=12,AB43,AB43-12),IF(OR(AB43&lt;12,AB43=24),"am","pm")),"")</f>
        <v>4.3pm-6.3pm</v>
      </c>
      <c r="AN43" t="str">
        <f t="shared" ref="AN43" si="173">IF(N43&gt;0,CONCATENATE(IF(AC43&lt;=12,AC43,AC43-12),IF(OR(AC43&lt;12,AC43=24),"am","pm"),"-",IF(AD43&lt;=12,AD43,AD43-12),IF(OR(AD43&lt;12,AD43=24),"am","pm")),"")</f>
        <v>4.3pm-6.3pm</v>
      </c>
      <c r="AO43" t="str">
        <f t="shared" ref="AO43" si="174">IF(P43&gt;0,CONCATENATE(IF(AE43&lt;=12,AE43,AE43-12),IF(OR(AE43&lt;12,AE43=24),"am","pm"),"-",IF(AF43&lt;=12,AF43,AF43-12),IF(OR(AF43&lt;12,AF43=24),"am","pm")),"")</f>
        <v>4.3pm-6.3pm</v>
      </c>
      <c r="AP43" t="str">
        <f t="shared" ref="AP43" si="175">IF(R43&gt;0,CONCATENATE(IF(AG43&lt;=12,AG43,AG43-12),IF(OR(AG43&lt;12,AG43=24),"am","pm"),"-",IF(AH43&lt;=12,AH43,AH43-12),IF(OR(AH43&lt;12,AH43=24),"am","pm")),"")</f>
        <v>4.3pm-6.3pm</v>
      </c>
      <c r="AQ43" t="str">
        <f t="shared" ref="AQ43" si="176">IF(T43&gt;0,CONCATENATE(IF(AI43&lt;=12,AI43,AI43-12),IF(OR(AI43&lt;12,AI43=24),"am","pm"),"-",IF(AJ43&lt;=12,AJ43,AJ43-12),IF(OR(AJ43&lt;12,AJ43=24),"am","pm")),"")</f>
        <v>4.3pm-6.3pm</v>
      </c>
      <c r="AR43" s="1" t="s">
        <v>634</v>
      </c>
      <c r="AV43" s="4" t="s">
        <v>28</v>
      </c>
      <c r="AW43" s="4" t="s">
        <v>28</v>
      </c>
      <c r="AX43" s="8" t="str">
        <f t="shared" ref="AX43" si="177">CONCATENATE("{
    'name': """,B43,""",
    'area': ","""",C43,""",",
"'hours': {
      'sunday-start':","""",H43,"""",", 'sunday-end':","""",I43,"""",", 'monday-start':","""",J43,"""",", 'monday-end':","""",K43,"""",", 'tuesday-start':","""",L43,"""",", 'tuesday-end':","""",M43,""", 'wednesday-start':","""",N43,""", 'wednesday-end':","""",O43,""", 'thursday-start':","""",P43,""", 'thursday-end':","""",Q43,""", 'friday-start':","""",R43,""", 'friday-end':","""",S43,""", 'saturday-start':","""",T43,""", 'saturday-end':","""",U43,"""","},","  'description': ","""",V43,"""",", 'link':","""",AR43,"""",", 'pricing':","""",E43,"""",",   'phone-number': ","""",F43,"""",", 'address': ","""",G43,"""",", 'other-amenities': [","'",AS43,"','",AT43,"','",AU43,"'","]",", 'has-drink':",AV43,", 'has-food':",AW43,"},")</f>
        <v>{
    'name': "Blue Pebble",
    'area': "capital",'hours': {
      'sunday-start':"", 'sunday-end':"", 'monday-start':"1630", 'monday-end':"1830", 'tuesday-start':"1630", 'tuesday-end':"1830", 'wednesday-start':"1630", 'wednesday-end':"1830", 'thursday-start':"1630", 'thursday-end':"1830", 'friday-start':"1630", 'friday-end':"1830", 'saturday-start':"1630", 'saturday-end':"1830"},  'description': "All Happy Hour Deals $5!&lt;br&gt;Prk Rinds&lt;br&gt;French Fries&lt;br&gt;Polena Sticks&lt;br&gt;Spinach Artichoke Dip&lt;br&gt;Elotes&lt;br&gt;Soft Pretzel&lt;br&gt;Cup O Bacon&lt;br&gt;Chips and Salsa&lt;br&gt;Siera Nevada Hazy Little Thing&lt;br&gt;Dales Pale Ale&lt;br&gt;Left Hand Kolsch&lt;br&gt;Modelo Especial&lt;br&gt;10 Barrel Pub Lager&lt;br&gt;Breck Vanilla Porter&lt;br&gt;Deschutes Fresh Squeezed IPA&lt;br&gt;Goose Island IPA&lt;br&gt;Pumpkin Spice Hot Cocoa&lt;br&gt;Cranberry Labender Kombucha with Absolute Citron&lt;br&gt;Caramel Apple Martini&lt;br&gt;Blue Pebble Old Fashioned&lt;br&gt;Blueberry Mule&lt;br&gt;House Cabernet Sauvingon&lt;br&gt;House Chardonnay&lt;br&gt;House Pinot Nior&lt;br&gt;House Pinot Grigio", 'link':"http://www.bluebonnetrestaurant.com/", 'pricing':"med",   'phone-number': "", 'address': "698 Santa Fe Dr Denver, CO 80204", 'other-amenities': ['','',''], 'has-drink':true, 'has-food':true},</v>
      </c>
      <c r="AY43" t="str">
        <f t="shared" ref="AY43" si="178">IF(AS43&gt;0,"&lt;img src=@img/outdoor.png@&gt;","")</f>
        <v/>
      </c>
      <c r="AZ43" t="str">
        <f t="shared" ref="AZ43" si="179">IF(AT43&gt;0,"&lt;img src=@img/pets.png@&gt;","")</f>
        <v/>
      </c>
      <c r="BA43" t="str">
        <f t="shared" ref="BA43" si="180">IF(AU43="hard","&lt;img src=@img/hard.png@&gt;",IF(AU43="medium","&lt;img src=@img/medium.png@&gt;",IF(AU43="easy","&lt;img src=@img/easy.png@&gt;","")))</f>
        <v/>
      </c>
      <c r="BB43" t="str">
        <f t="shared" ref="BB43" si="181">IF(AV43="true","&lt;img src=@img/drinkicon.png@&gt;","")</f>
        <v>&lt;img src=@img/drinkicon.png@&gt;</v>
      </c>
      <c r="BC43" t="str">
        <f t="shared" ref="BC43" si="182">IF(AW43="true","&lt;img src=@img/foodicon.png@&gt;","")</f>
        <v>&lt;img src=@img/foodicon.png@&gt;</v>
      </c>
      <c r="BD43" t="str">
        <f t="shared" ref="BD43" si="183">CONCATENATE(AY43,AZ43,BA43,BB43,BC43,BK43)</f>
        <v>&lt;img src=@img/drinkicon.png@&gt;&lt;img src=@img/foodicon.png@&gt;</v>
      </c>
      <c r="BE43" t="str">
        <f t="shared" ref="BE43" si="184">CONCATENATE(IF(AS43&gt;0,"outdoor ",""),IF(AT43&gt;0,"pet ",""),IF(AV43="true","drink ",""),IF(AW43="true","food ",""),AU43," ",E43," ",C43,IF(BJ43=TRUE," kid",""))</f>
        <v>drink food  med capital</v>
      </c>
      <c r="BF43" t="str">
        <f t="shared" ref="BF43" si="185">IF(C43="highlands","Highlands",IF(C43="Washington","Washington Park",IF(C43="Downtown","Downtown",IF(C43="city","City Park",IF(C43="Uptown","Uptown",IF(C43="capital","Capital Hill",IF(C43="Ballpark","Ballpark",IF(C43="LoDo","LoDo",IF(C43="ranch","Highlands Ranch",IF(C43="five","Five Points",IF(C43="stapleton","Stapleton",IF(C43="Cherry","Cherry Creek",IF(C43="dtc","DTC",IF(C43="Baker","Baker",IF(C43="Lakewood","Lakewood",IF(C43="Westminster","Westminster",IF(C43="lowery","Lowery",IF(C43="meadows","Park Meadows",IF(C43="larimer","Larimer Square",IF(C43="RiNo","RiNo",IF(C43="aurora","Aurora","")))))))))))))))))))))</f>
        <v>Capital Hill</v>
      </c>
      <c r="BG43">
        <v>39.727130000000002</v>
      </c>
      <c r="BH43">
        <v>-104.99829</v>
      </c>
      <c r="BI43" t="str">
        <f t="shared" si="61"/>
        <v>[39.72713,-104.99829],</v>
      </c>
      <c r="BL43" s="7"/>
    </row>
    <row r="44" spans="2:64" ht="18.75" customHeight="1">
      <c r="B44" t="s">
        <v>117</v>
      </c>
      <c r="C44" t="s">
        <v>718</v>
      </c>
      <c r="E44" t="s">
        <v>954</v>
      </c>
      <c r="G44" t="s">
        <v>1170</v>
      </c>
      <c r="J44">
        <v>1500</v>
      </c>
      <c r="K44">
        <v>1800</v>
      </c>
      <c r="L44">
        <v>1500</v>
      </c>
      <c r="M44">
        <v>1800</v>
      </c>
      <c r="N44">
        <v>1500</v>
      </c>
      <c r="O44">
        <v>1800</v>
      </c>
      <c r="P44">
        <v>1500</v>
      </c>
      <c r="Q44">
        <v>1800</v>
      </c>
      <c r="R44">
        <v>1500</v>
      </c>
      <c r="S44">
        <v>1800</v>
      </c>
      <c r="V44" t="s">
        <v>1171</v>
      </c>
      <c r="W44" t="str">
        <f t="shared" si="31"/>
        <v/>
      </c>
      <c r="X44" t="str">
        <f t="shared" si="32"/>
        <v/>
      </c>
      <c r="Y44">
        <f t="shared" si="33"/>
        <v>15</v>
      </c>
      <c r="Z44">
        <f t="shared" si="34"/>
        <v>18</v>
      </c>
      <c r="AA44">
        <f t="shared" si="35"/>
        <v>15</v>
      </c>
      <c r="AB44">
        <f t="shared" si="36"/>
        <v>18</v>
      </c>
      <c r="AC44">
        <f t="shared" si="37"/>
        <v>15</v>
      </c>
      <c r="AD44">
        <f t="shared" si="38"/>
        <v>18</v>
      </c>
      <c r="AE44">
        <f t="shared" si="39"/>
        <v>15</v>
      </c>
      <c r="AF44">
        <f t="shared" si="40"/>
        <v>18</v>
      </c>
      <c r="AG44">
        <f t="shared" si="41"/>
        <v>15</v>
      </c>
      <c r="AH44">
        <f t="shared" si="42"/>
        <v>18</v>
      </c>
      <c r="AI44" t="str">
        <f t="shared" si="43"/>
        <v/>
      </c>
      <c r="AJ44" t="str">
        <f t="shared" si="44"/>
        <v/>
      </c>
      <c r="AK44" t="str">
        <f t="shared" si="45"/>
        <v/>
      </c>
      <c r="AL44" t="str">
        <f t="shared" si="46"/>
        <v>3pm-6pm</v>
      </c>
      <c r="AM44" t="str">
        <f t="shared" si="47"/>
        <v>3pm-6pm</v>
      </c>
      <c r="AN44" t="str">
        <f t="shared" si="48"/>
        <v>3pm-6pm</v>
      </c>
      <c r="AO44" t="str">
        <f t="shared" si="49"/>
        <v>3pm-6pm</v>
      </c>
      <c r="AP44" t="str">
        <f t="shared" si="50"/>
        <v>3pm-6pm</v>
      </c>
      <c r="AQ44" t="str">
        <f t="shared" si="51"/>
        <v/>
      </c>
      <c r="AR44" s="2" t="s">
        <v>635</v>
      </c>
      <c r="AV44" s="4" t="s">
        <v>28</v>
      </c>
      <c r="AW44" s="4" t="s">
        <v>28</v>
      </c>
      <c r="AX44"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low ranch</v>
      </c>
      <c r="BF44" t="str">
        <f t="shared" si="60"/>
        <v>Highlands Ranch</v>
      </c>
      <c r="BG44">
        <v>39.567087000000001</v>
      </c>
      <c r="BH44">
        <v>-104.940437</v>
      </c>
      <c r="BI44" t="str">
        <f t="shared" si="61"/>
        <v>[39.567087,-104.940437],</v>
      </c>
      <c r="BK44" t="str">
        <f t="shared" si="155"/>
        <v/>
      </c>
      <c r="BL44" s="7"/>
    </row>
    <row r="45" spans="2:64" ht="18.75" customHeight="1">
      <c r="B45" t="s">
        <v>1072</v>
      </c>
      <c r="C45" t="s">
        <v>1047</v>
      </c>
      <c r="E45" t="s">
        <v>952</v>
      </c>
      <c r="G45" t="s">
        <v>1075</v>
      </c>
      <c r="H45">
        <v>1200</v>
      </c>
      <c r="I45">
        <v>1900</v>
      </c>
      <c r="J45">
        <v>1500</v>
      </c>
      <c r="K45">
        <v>1830</v>
      </c>
      <c r="L45">
        <v>1500</v>
      </c>
      <c r="M45">
        <v>1830</v>
      </c>
      <c r="N45">
        <v>1500</v>
      </c>
      <c r="O45">
        <v>1830</v>
      </c>
      <c r="P45">
        <v>1500</v>
      </c>
      <c r="Q45">
        <v>1830</v>
      </c>
      <c r="R45">
        <v>1500</v>
      </c>
      <c r="S45">
        <v>1830</v>
      </c>
      <c r="T45">
        <v>1500</v>
      </c>
      <c r="U45">
        <v>1830</v>
      </c>
      <c r="V45" t="s">
        <v>1073</v>
      </c>
      <c r="W45">
        <f t="shared" si="31"/>
        <v>12</v>
      </c>
      <c r="X45">
        <f t="shared" si="32"/>
        <v>19</v>
      </c>
      <c r="Y45">
        <f t="shared" si="33"/>
        <v>15</v>
      </c>
      <c r="Z45">
        <f t="shared" si="34"/>
        <v>18.3</v>
      </c>
      <c r="AA45">
        <f t="shared" si="35"/>
        <v>15</v>
      </c>
      <c r="AB45">
        <f t="shared" si="36"/>
        <v>18.3</v>
      </c>
      <c r="AC45">
        <f t="shared" si="37"/>
        <v>15</v>
      </c>
      <c r="AD45">
        <f t="shared" si="38"/>
        <v>18.3</v>
      </c>
      <c r="AE45">
        <f t="shared" si="39"/>
        <v>15</v>
      </c>
      <c r="AF45">
        <f t="shared" si="40"/>
        <v>18.3</v>
      </c>
      <c r="AG45">
        <f t="shared" si="41"/>
        <v>15</v>
      </c>
      <c r="AH45">
        <f t="shared" si="42"/>
        <v>18.3</v>
      </c>
      <c r="AI45">
        <f t="shared" si="43"/>
        <v>15</v>
      </c>
      <c r="AJ45">
        <f t="shared" si="44"/>
        <v>18.3</v>
      </c>
      <c r="AK45" t="str">
        <f t="shared" si="45"/>
        <v>12pm-7pm</v>
      </c>
      <c r="AL45" t="str">
        <f t="shared" si="46"/>
        <v>3pm-6.3pm</v>
      </c>
      <c r="AM45" t="str">
        <f t="shared" si="47"/>
        <v>3pm-6.3pm</v>
      </c>
      <c r="AN45" t="str">
        <f t="shared" si="48"/>
        <v>3pm-6.3pm</v>
      </c>
      <c r="AO45" t="str">
        <f t="shared" si="49"/>
        <v>3pm-6.3pm</v>
      </c>
      <c r="AP45" t="str">
        <f t="shared" si="50"/>
        <v>3pm-6.3pm</v>
      </c>
      <c r="AQ45" t="str">
        <f t="shared" si="51"/>
        <v>3pm-6.3pm</v>
      </c>
      <c r="AR45" t="s">
        <v>1074</v>
      </c>
      <c r="AV45" s="4" t="s">
        <v>28</v>
      </c>
      <c r="AW45" s="4" t="s">
        <v>28</v>
      </c>
      <c r="AX45"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lodo</v>
      </c>
      <c r="BF45" t="str">
        <f t="shared" si="60"/>
        <v>LoDo</v>
      </c>
      <c r="BG45">
        <v>39.751339999999999</v>
      </c>
      <c r="BH45">
        <v>-105.00048</v>
      </c>
      <c r="BI45" t="str">
        <f t="shared" si="61"/>
        <v>[39.75134,-105.00048],</v>
      </c>
    </row>
    <row r="46" spans="2:64" ht="18.75" customHeight="1">
      <c r="B46" t="s">
        <v>1290</v>
      </c>
      <c r="C46" t="s">
        <v>718</v>
      </c>
      <c r="E46" t="s">
        <v>952</v>
      </c>
      <c r="G46" t="s">
        <v>358</v>
      </c>
      <c r="H46" t="s">
        <v>334</v>
      </c>
      <c r="I46" t="s">
        <v>330</v>
      </c>
      <c r="J46" t="s">
        <v>334</v>
      </c>
      <c r="K46" t="s">
        <v>330</v>
      </c>
      <c r="L46" t="s">
        <v>334</v>
      </c>
      <c r="M46" t="s">
        <v>330</v>
      </c>
      <c r="N46" t="s">
        <v>334</v>
      </c>
      <c r="O46" t="s">
        <v>330</v>
      </c>
      <c r="P46" t="s">
        <v>334</v>
      </c>
      <c r="Q46" t="s">
        <v>330</v>
      </c>
      <c r="R46" t="s">
        <v>334</v>
      </c>
      <c r="S46" t="s">
        <v>330</v>
      </c>
      <c r="T46" t="s">
        <v>334</v>
      </c>
      <c r="U46" t="s">
        <v>330</v>
      </c>
      <c r="V46" t="s">
        <v>1310</v>
      </c>
      <c r="W46">
        <f t="shared" si="31"/>
        <v>11</v>
      </c>
      <c r="X46">
        <f t="shared" si="32"/>
        <v>18</v>
      </c>
      <c r="Y46">
        <f t="shared" si="33"/>
        <v>11</v>
      </c>
      <c r="Z46">
        <f t="shared" si="34"/>
        <v>18</v>
      </c>
      <c r="AA46">
        <f t="shared" si="35"/>
        <v>11</v>
      </c>
      <c r="AB46">
        <f t="shared" si="36"/>
        <v>18</v>
      </c>
      <c r="AC46">
        <f t="shared" si="37"/>
        <v>11</v>
      </c>
      <c r="AD46">
        <f t="shared" si="38"/>
        <v>18</v>
      </c>
      <c r="AE46">
        <f t="shared" si="39"/>
        <v>11</v>
      </c>
      <c r="AF46">
        <f t="shared" si="40"/>
        <v>18</v>
      </c>
      <c r="AG46">
        <f t="shared" si="41"/>
        <v>11</v>
      </c>
      <c r="AH46">
        <f t="shared" si="42"/>
        <v>18</v>
      </c>
      <c r="AI46">
        <f t="shared" si="43"/>
        <v>11</v>
      </c>
      <c r="AJ46">
        <f t="shared" si="44"/>
        <v>18</v>
      </c>
      <c r="AK46" t="str">
        <f t="shared" si="45"/>
        <v>11am-6pm</v>
      </c>
      <c r="AL46" t="str">
        <f t="shared" si="46"/>
        <v>11am-6pm</v>
      </c>
      <c r="AM46" t="str">
        <f t="shared" si="47"/>
        <v>11am-6pm</v>
      </c>
      <c r="AN46" t="str">
        <f t="shared" si="48"/>
        <v>11am-6pm</v>
      </c>
      <c r="AO46" t="str">
        <f t="shared" si="49"/>
        <v>11am-6pm</v>
      </c>
      <c r="AP46" t="str">
        <f t="shared" si="50"/>
        <v>11am-6pm</v>
      </c>
      <c r="AQ46" t="str">
        <f t="shared" si="51"/>
        <v>11am-6pm</v>
      </c>
      <c r="AR46" s="1" t="s">
        <v>538</v>
      </c>
      <c r="AV46" s="4" t="s">
        <v>28</v>
      </c>
      <c r="AW46" s="4" t="s">
        <v>28</v>
      </c>
      <c r="AX46" s="8" t="str">
        <f t="shared" si="52"/>
        <v>{
    'name': "Boardroom",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Wednesday&lt;br&gt;Half Priced Bottles of Wine Every Wed and Friday", 'link':"http://www.theboardroomsportsbar.com/", 'pricing':"med",   'phone-number': "", 'address': "51 W. Dry Creek Ct. Denver CO", 'other-amenities': ['','',''], 'has-drink':true, 'has-food':true},</v>
      </c>
      <c r="AY46" t="str">
        <f t="shared" si="53"/>
        <v/>
      </c>
      <c r="AZ46" t="str">
        <f t="shared" si="54"/>
        <v/>
      </c>
      <c r="BA46" t="str">
        <f t="shared" si="55"/>
        <v/>
      </c>
      <c r="BB46" t="str">
        <f t="shared" si="56"/>
        <v>&lt;img src=@img/drinkicon.png@&gt;</v>
      </c>
      <c r="BC46" t="str">
        <f t="shared" si="57"/>
        <v>&lt;img src=@img/foodicon.png@&gt;</v>
      </c>
      <c r="BD46" t="str">
        <f t="shared" si="58"/>
        <v>&lt;img src=@img/drinkicon.png@&gt;&lt;img src=@img/foodicon.png@&gt;</v>
      </c>
      <c r="BE46" t="str">
        <f t="shared" si="59"/>
        <v>drink food  med ranch</v>
      </c>
      <c r="BF46" t="str">
        <f t="shared" si="60"/>
        <v>Highlands Ranch</v>
      </c>
      <c r="BG46">
        <v>39.580275999999998</v>
      </c>
      <c r="BH46">
        <v>-104.989178</v>
      </c>
      <c r="BI46" t="str">
        <f t="shared" si="61"/>
        <v>[39.580276,-104.989178],</v>
      </c>
      <c r="BK46" t="str">
        <f>IF(BJ46&gt;0,"&lt;img src=@img/kidicon.png@&gt;","")</f>
        <v/>
      </c>
      <c r="BL46" s="7"/>
    </row>
    <row r="47" spans="2:64" ht="18.75" customHeight="1">
      <c r="B47" t="s">
        <v>999</v>
      </c>
      <c r="C47" t="s">
        <v>720</v>
      </c>
      <c r="E47" t="s">
        <v>952</v>
      </c>
      <c r="G47" t="s">
        <v>1009</v>
      </c>
      <c r="W47" t="str">
        <f t="shared" si="31"/>
        <v/>
      </c>
      <c r="X47" t="str">
        <f t="shared" si="32"/>
        <v/>
      </c>
      <c r="Y47" t="str">
        <f t="shared" si="33"/>
        <v/>
      </c>
      <c r="Z47" t="str">
        <f t="shared" si="34"/>
        <v/>
      </c>
      <c r="AA47" t="str">
        <f t="shared" si="35"/>
        <v/>
      </c>
      <c r="AB47" t="str">
        <f t="shared" si="36"/>
        <v/>
      </c>
      <c r="AC47" t="str">
        <f t="shared" si="37"/>
        <v/>
      </c>
      <c r="AD47" t="str">
        <f t="shared" si="38"/>
        <v/>
      </c>
      <c r="AE47" t="str">
        <f t="shared" si="39"/>
        <v/>
      </c>
      <c r="AF47" t="str">
        <f t="shared" si="40"/>
        <v/>
      </c>
      <c r="AG47" t="str">
        <f t="shared" si="41"/>
        <v/>
      </c>
      <c r="AH47" t="str">
        <f t="shared" si="42"/>
        <v/>
      </c>
      <c r="AI47" t="str">
        <f t="shared" si="43"/>
        <v/>
      </c>
      <c r="AJ47" t="str">
        <f t="shared" si="44"/>
        <v/>
      </c>
      <c r="AK47" t="str">
        <f t="shared" si="45"/>
        <v/>
      </c>
      <c r="AL47" t="str">
        <f t="shared" si="46"/>
        <v/>
      </c>
      <c r="AM47" t="str">
        <f t="shared" si="47"/>
        <v/>
      </c>
      <c r="AN47" t="str">
        <f t="shared" si="48"/>
        <v/>
      </c>
      <c r="AO47" t="str">
        <f t="shared" si="49"/>
        <v/>
      </c>
      <c r="AP47" t="str">
        <f t="shared" si="50"/>
        <v/>
      </c>
      <c r="AQ47" t="str">
        <f t="shared" si="51"/>
        <v/>
      </c>
      <c r="AR47" t="s">
        <v>1004</v>
      </c>
      <c r="AV47" s="4" t="s">
        <v>29</v>
      </c>
      <c r="AW47" s="4" t="s">
        <v>29</v>
      </c>
      <c r="AX47"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7" t="str">
        <f t="shared" si="53"/>
        <v/>
      </c>
      <c r="AZ47" t="str">
        <f t="shared" si="54"/>
        <v/>
      </c>
      <c r="BA47" t="str">
        <f t="shared" si="55"/>
        <v/>
      </c>
      <c r="BB47" t="str">
        <f t="shared" si="56"/>
        <v/>
      </c>
      <c r="BC47" t="str">
        <f t="shared" si="57"/>
        <v/>
      </c>
      <c r="BD47" t="str">
        <f t="shared" si="58"/>
        <v/>
      </c>
      <c r="BE47" t="str">
        <f t="shared" si="59"/>
        <v xml:space="preserve"> med stapleton</v>
      </c>
      <c r="BF47" t="str">
        <f t="shared" si="60"/>
        <v>Stapleton</v>
      </c>
      <c r="BG47">
        <v>39.781885000000003</v>
      </c>
      <c r="BH47">
        <v>-104.89150100000001</v>
      </c>
      <c r="BI47" t="str">
        <f t="shared" si="61"/>
        <v>[39.781885,-104.891501],</v>
      </c>
    </row>
    <row r="48" spans="2:64" ht="18.75" customHeight="1">
      <c r="B48" t="s">
        <v>66</v>
      </c>
      <c r="C48" t="s">
        <v>719</v>
      </c>
      <c r="E48" t="s">
        <v>952</v>
      </c>
      <c r="G48" t="s">
        <v>359</v>
      </c>
      <c r="J48" t="s">
        <v>328</v>
      </c>
      <c r="K48" t="s">
        <v>330</v>
      </c>
      <c r="L48" t="s">
        <v>328</v>
      </c>
      <c r="M48" t="s">
        <v>330</v>
      </c>
      <c r="N48" t="s">
        <v>328</v>
      </c>
      <c r="O48" t="s">
        <v>330</v>
      </c>
      <c r="P48" t="s">
        <v>328</v>
      </c>
      <c r="Q48" t="s">
        <v>330</v>
      </c>
      <c r="R48" t="s">
        <v>328</v>
      </c>
      <c r="S48" t="s">
        <v>330</v>
      </c>
      <c r="T48" t="s">
        <v>328</v>
      </c>
      <c r="U48" t="s">
        <v>330</v>
      </c>
      <c r="V48" t="s">
        <v>1172</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f t="shared" si="43"/>
        <v>15</v>
      </c>
      <c r="AJ48">
        <f t="shared" si="44"/>
        <v>18</v>
      </c>
      <c r="AK48" t="str">
        <f t="shared" si="45"/>
        <v/>
      </c>
      <c r="AL48" t="str">
        <f t="shared" si="46"/>
        <v>3pm-6pm</v>
      </c>
      <c r="AM48" t="str">
        <f t="shared" si="47"/>
        <v>3pm-6pm</v>
      </c>
      <c r="AN48" t="str">
        <f t="shared" si="48"/>
        <v>3pm-6pm</v>
      </c>
      <c r="AO48" t="str">
        <f t="shared" si="49"/>
        <v>3pm-6pm</v>
      </c>
      <c r="AP48" t="str">
        <f t="shared" si="50"/>
        <v>3pm-6pm</v>
      </c>
      <c r="AQ48" t="str">
        <f t="shared" si="51"/>
        <v>3pm-6pm</v>
      </c>
      <c r="AR48" s="1" t="s">
        <v>539</v>
      </c>
      <c r="AV48" s="4" t="s">
        <v>28</v>
      </c>
      <c r="AW48" s="4" t="s">
        <v>29</v>
      </c>
      <c r="AX48"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highlands</v>
      </c>
      <c r="BF48" t="str">
        <f t="shared" si="60"/>
        <v>Highlands</v>
      </c>
      <c r="BG48">
        <v>39.775143</v>
      </c>
      <c r="BH48">
        <v>-105.043755</v>
      </c>
      <c r="BI48" t="str">
        <f t="shared" si="61"/>
        <v>[39.775143,-105.043755],</v>
      </c>
      <c r="BK48" t="str">
        <f>IF(BJ48&gt;0,"&lt;img src=@img/kidicon.png@&gt;","")</f>
        <v/>
      </c>
      <c r="BL48" s="7"/>
    </row>
    <row r="49" spans="2:64" ht="18.75" customHeight="1">
      <c r="B49" t="s">
        <v>737</v>
      </c>
      <c r="C49" t="s">
        <v>722</v>
      </c>
      <c r="E49" t="s">
        <v>952</v>
      </c>
      <c r="G49" s="8" t="s">
        <v>738</v>
      </c>
      <c r="J49">
        <v>1500</v>
      </c>
      <c r="K49">
        <v>1800</v>
      </c>
      <c r="L49">
        <v>1500</v>
      </c>
      <c r="M49">
        <v>1800</v>
      </c>
      <c r="N49">
        <v>1500</v>
      </c>
      <c r="O49">
        <v>1800</v>
      </c>
      <c r="P49">
        <v>1500</v>
      </c>
      <c r="Q49">
        <v>1800</v>
      </c>
      <c r="R49">
        <v>1500</v>
      </c>
      <c r="S49">
        <v>1800</v>
      </c>
      <c r="W49" t="str">
        <f t="shared" si="31"/>
        <v/>
      </c>
      <c r="X49" t="str">
        <f t="shared" si="32"/>
        <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t="str">
        <f t="shared" si="43"/>
        <v/>
      </c>
      <c r="AJ49" t="str">
        <f t="shared" si="44"/>
        <v/>
      </c>
      <c r="AK49" t="str">
        <f t="shared" si="45"/>
        <v/>
      </c>
      <c r="AL49" t="str">
        <f t="shared" si="46"/>
        <v>3pm-6pm</v>
      </c>
      <c r="AM49" t="str">
        <f t="shared" si="47"/>
        <v>3pm-6pm</v>
      </c>
      <c r="AN49" t="str">
        <f t="shared" si="48"/>
        <v>3pm-6pm</v>
      </c>
      <c r="AO49" t="str">
        <f t="shared" si="49"/>
        <v>3pm-6pm</v>
      </c>
      <c r="AP49" t="str">
        <f t="shared" si="50"/>
        <v>3pm-6pm</v>
      </c>
      <c r="AQ49" t="str">
        <f t="shared" si="51"/>
        <v/>
      </c>
      <c r="AR49" s="13" t="s">
        <v>856</v>
      </c>
      <c r="AV49" s="4" t="s">
        <v>28</v>
      </c>
      <c r="AW49" s="4" t="s">
        <v>29</v>
      </c>
      <c r="AX49"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9" t="str">
        <f t="shared" si="53"/>
        <v/>
      </c>
      <c r="AZ49" t="str">
        <f t="shared" si="54"/>
        <v/>
      </c>
      <c r="BA49" t="str">
        <f t="shared" si="55"/>
        <v/>
      </c>
      <c r="BB49" t="str">
        <f t="shared" si="56"/>
        <v>&lt;img src=@img/drinkicon.png@&gt;</v>
      </c>
      <c r="BC49" t="str">
        <f t="shared" si="57"/>
        <v/>
      </c>
      <c r="BD49" t="str">
        <f t="shared" si="58"/>
        <v>&lt;img src=@img/drinkicon.png@&gt;</v>
      </c>
      <c r="BE49" t="str">
        <f t="shared" si="59"/>
        <v>drink  med aurora</v>
      </c>
      <c r="BF49" t="str">
        <f t="shared" si="60"/>
        <v>Aurora</v>
      </c>
      <c r="BG49">
        <v>39.586047999999998</v>
      </c>
      <c r="BH49">
        <v>-104.68707000000001</v>
      </c>
      <c r="BI49" t="str">
        <f t="shared" si="61"/>
        <v>[39.586048,-104.68707],</v>
      </c>
      <c r="BK49" t="str">
        <f>IF(BJ49&gt;0,"&lt;img src=@img/kidicon.png@&gt;","")</f>
        <v/>
      </c>
    </row>
    <row r="50" spans="2:64" ht="18.75" customHeight="1">
      <c r="B50" t="s">
        <v>1116</v>
      </c>
      <c r="C50" t="s">
        <v>219</v>
      </c>
      <c r="E50" t="s">
        <v>952</v>
      </c>
      <c r="G50" s="8" t="s">
        <v>1117</v>
      </c>
      <c r="H50">
        <v>1500</v>
      </c>
      <c r="I50">
        <v>1800</v>
      </c>
      <c r="J50">
        <v>1500</v>
      </c>
      <c r="K50">
        <v>1800</v>
      </c>
      <c r="L50">
        <v>1500</v>
      </c>
      <c r="M50">
        <v>1800</v>
      </c>
      <c r="N50">
        <v>1500</v>
      </c>
      <c r="O50">
        <v>1800</v>
      </c>
      <c r="P50">
        <v>1500</v>
      </c>
      <c r="Q50">
        <v>1800</v>
      </c>
      <c r="R50">
        <v>1500</v>
      </c>
      <c r="S50">
        <v>1800</v>
      </c>
      <c r="T50">
        <v>1500</v>
      </c>
      <c r="U50">
        <v>1800</v>
      </c>
      <c r="V50" t="s">
        <v>1197</v>
      </c>
      <c r="W50">
        <f t="shared" si="31"/>
        <v>15</v>
      </c>
      <c r="X50">
        <f t="shared" si="32"/>
        <v>18</v>
      </c>
      <c r="Y50">
        <f t="shared" si="33"/>
        <v>15</v>
      </c>
      <c r="Z50">
        <f t="shared" si="34"/>
        <v>18</v>
      </c>
      <c r="AA50">
        <f t="shared" si="35"/>
        <v>15</v>
      </c>
      <c r="AB50">
        <f t="shared" si="36"/>
        <v>18</v>
      </c>
      <c r="AC50">
        <f t="shared" si="37"/>
        <v>15</v>
      </c>
      <c r="AD50">
        <f t="shared" si="38"/>
        <v>18</v>
      </c>
      <c r="AE50">
        <f t="shared" si="39"/>
        <v>15</v>
      </c>
      <c r="AF50">
        <f t="shared" si="40"/>
        <v>18</v>
      </c>
      <c r="AG50">
        <f t="shared" si="41"/>
        <v>15</v>
      </c>
      <c r="AH50">
        <f t="shared" si="42"/>
        <v>18</v>
      </c>
      <c r="AI50">
        <f t="shared" si="43"/>
        <v>15</v>
      </c>
      <c r="AJ50">
        <f t="shared" si="44"/>
        <v>18</v>
      </c>
      <c r="AK50" t="str">
        <f t="shared" si="45"/>
        <v>3pm-6pm</v>
      </c>
      <c r="AL50" t="str">
        <f t="shared" si="46"/>
        <v>3pm-6pm</v>
      </c>
      <c r="AM50" t="str">
        <f t="shared" si="47"/>
        <v>3pm-6pm</v>
      </c>
      <c r="AN50" t="str">
        <f t="shared" si="48"/>
        <v>3pm-6pm</v>
      </c>
      <c r="AO50" t="str">
        <f t="shared" si="49"/>
        <v>3pm-6pm</v>
      </c>
      <c r="AP50" t="str">
        <f t="shared" si="50"/>
        <v>3pm-6pm</v>
      </c>
      <c r="AQ50" t="str">
        <f t="shared" si="51"/>
        <v>3pm-6pm</v>
      </c>
      <c r="AR50" s="13" t="s">
        <v>856</v>
      </c>
      <c r="AV50" s="4" t="s">
        <v>28</v>
      </c>
      <c r="AW50" s="4" t="s">
        <v>28</v>
      </c>
      <c r="AX50"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50" t="str">
        <f t="shared" si="53"/>
        <v/>
      </c>
      <c r="AZ50" t="str">
        <f t="shared" si="54"/>
        <v/>
      </c>
      <c r="BA50" t="str">
        <f t="shared" si="55"/>
        <v/>
      </c>
      <c r="BB50" t="str">
        <f t="shared" si="56"/>
        <v>&lt;img src=@img/drinkicon.png@&gt;</v>
      </c>
      <c r="BC50" t="str">
        <f t="shared" si="57"/>
        <v>&lt;img src=@img/foodicon.png@&gt;</v>
      </c>
      <c r="BD50" t="str">
        <f t="shared" si="58"/>
        <v>&lt;img src=@img/drinkicon.png@&gt;&lt;img src=@img/foodicon.png@&gt;</v>
      </c>
      <c r="BE50" t="str">
        <f t="shared" si="59"/>
        <v>drink food  med LoDo</v>
      </c>
      <c r="BF50" t="str">
        <f t="shared" si="60"/>
        <v>LoDo</v>
      </c>
      <c r="BG50">
        <v>39.749904399999998</v>
      </c>
      <c r="BH50">
        <v>-104.9997273</v>
      </c>
      <c r="BI50" t="str">
        <f t="shared" si="61"/>
        <v>[39.7499044,-104.9997273],</v>
      </c>
    </row>
    <row r="51" spans="2:64" ht="18.75" customHeight="1">
      <c r="B51" t="s">
        <v>172</v>
      </c>
      <c r="C51" t="s">
        <v>719</v>
      </c>
      <c r="E51" t="s">
        <v>952</v>
      </c>
      <c r="G51" t="s">
        <v>199</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706</v>
      </c>
      <c r="AS51" t="s">
        <v>325</v>
      </c>
      <c r="AT51" t="s">
        <v>326</v>
      </c>
      <c r="AV51" t="s">
        <v>29</v>
      </c>
      <c r="AW51" t="s">
        <v>29</v>
      </c>
      <c r="AX51"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1" t="str">
        <f t="shared" si="53"/>
        <v>&lt;img src=@img/outdoor.png@&gt;</v>
      </c>
      <c r="AZ51" t="str">
        <f t="shared" si="54"/>
        <v>&lt;img src=@img/pets.png@&gt;</v>
      </c>
      <c r="BA51" t="str">
        <f t="shared" si="55"/>
        <v/>
      </c>
      <c r="BB51" t="str">
        <f t="shared" si="56"/>
        <v/>
      </c>
      <c r="BC51" t="str">
        <f t="shared" si="57"/>
        <v/>
      </c>
      <c r="BD51" t="str">
        <f t="shared" si="58"/>
        <v>&lt;img src=@img/outdoor.png@&gt;&lt;img src=@img/pets.png@&gt;</v>
      </c>
      <c r="BE51" t="str">
        <f t="shared" si="59"/>
        <v>outdoor pet  med highlands</v>
      </c>
      <c r="BF51" t="str">
        <f t="shared" si="60"/>
        <v>Highlands</v>
      </c>
      <c r="BG51">
        <v>39.769196999999998</v>
      </c>
      <c r="BH51">
        <v>-105.044828</v>
      </c>
      <c r="BI51" t="str">
        <f t="shared" si="61"/>
        <v>[39.769197,-105.044828],</v>
      </c>
      <c r="BK51" t="str">
        <f>IF(BJ51&gt;0,"&lt;img src=@img/kidicon.png@&gt;","")</f>
        <v/>
      </c>
      <c r="BL51" s="7"/>
    </row>
    <row r="52" spans="2:64" ht="18.75" customHeight="1">
      <c r="B52" t="s">
        <v>174</v>
      </c>
      <c r="C52" t="s">
        <v>719</v>
      </c>
      <c r="E52" t="s">
        <v>952</v>
      </c>
      <c r="G52" t="s">
        <v>201</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t="s">
        <v>708</v>
      </c>
      <c r="AS52" t="s">
        <v>325</v>
      </c>
      <c r="AV52" t="s">
        <v>29</v>
      </c>
      <c r="AW52" t="s">
        <v>29</v>
      </c>
      <c r="AX52"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2" t="str">
        <f t="shared" si="53"/>
        <v>&lt;img src=@img/outdoor.png@&gt;</v>
      </c>
      <c r="AZ52" t="str">
        <f t="shared" si="54"/>
        <v/>
      </c>
      <c r="BA52" t="str">
        <f t="shared" si="55"/>
        <v/>
      </c>
      <c r="BB52" t="str">
        <f t="shared" si="56"/>
        <v/>
      </c>
      <c r="BC52" t="str">
        <f t="shared" si="57"/>
        <v/>
      </c>
      <c r="BD52" t="str">
        <f t="shared" si="58"/>
        <v>&lt;img src=@img/outdoor.png@&gt;</v>
      </c>
      <c r="BE52" t="str">
        <f t="shared" si="59"/>
        <v>outdoor  med highlands</v>
      </c>
      <c r="BF52" t="str">
        <f t="shared" si="60"/>
        <v>Highlands</v>
      </c>
      <c r="BG52">
        <v>39.751067999999997</v>
      </c>
      <c r="BH52">
        <v>-105.020359</v>
      </c>
      <c r="BI52" t="str">
        <f t="shared" si="61"/>
        <v>[39.751068,-105.020359],</v>
      </c>
      <c r="BK52" t="str">
        <f>IF(BJ52&gt;0,"&lt;img src=@img/kidicon.png@&gt;","")</f>
        <v/>
      </c>
      <c r="BL52" s="7"/>
    </row>
    <row r="53" spans="2:64" ht="18.75" customHeight="1">
      <c r="B53" t="s">
        <v>1291</v>
      </c>
      <c r="C53" t="s">
        <v>218</v>
      </c>
      <c r="E53" t="s">
        <v>952</v>
      </c>
      <c r="G53" t="s">
        <v>360</v>
      </c>
      <c r="W53" t="str">
        <f t="shared" si="31"/>
        <v/>
      </c>
      <c r="X53" t="str">
        <f t="shared" si="32"/>
        <v/>
      </c>
      <c r="Y53" t="str">
        <f t="shared" si="33"/>
        <v/>
      </c>
      <c r="Z53" t="str">
        <f t="shared" si="34"/>
        <v/>
      </c>
      <c r="AA53" t="str">
        <f t="shared" si="35"/>
        <v/>
      </c>
      <c r="AB53" t="str">
        <f t="shared" si="36"/>
        <v/>
      </c>
      <c r="AC53" t="str">
        <f t="shared" si="37"/>
        <v/>
      </c>
      <c r="AD53" t="str">
        <f t="shared" si="38"/>
        <v/>
      </c>
      <c r="AE53" t="str">
        <f t="shared" si="39"/>
        <v/>
      </c>
      <c r="AF53" t="str">
        <f t="shared" si="40"/>
        <v/>
      </c>
      <c r="AG53" t="str">
        <f t="shared" si="41"/>
        <v/>
      </c>
      <c r="AH53" t="str">
        <f t="shared" si="42"/>
        <v/>
      </c>
      <c r="AI53" t="str">
        <f t="shared" si="43"/>
        <v/>
      </c>
      <c r="AJ53" t="str">
        <f t="shared" si="44"/>
        <v/>
      </c>
      <c r="AK53" t="str">
        <f t="shared" si="45"/>
        <v/>
      </c>
      <c r="AL53" t="str">
        <f t="shared" si="46"/>
        <v/>
      </c>
      <c r="AM53" t="str">
        <f t="shared" si="47"/>
        <v/>
      </c>
      <c r="AN53" t="str">
        <f t="shared" si="48"/>
        <v/>
      </c>
      <c r="AO53" t="str">
        <f t="shared" si="49"/>
        <v/>
      </c>
      <c r="AP53" t="str">
        <f t="shared" si="50"/>
        <v/>
      </c>
      <c r="AQ53" t="str">
        <f t="shared" si="51"/>
        <v/>
      </c>
      <c r="AR53" s="5" t="s">
        <v>540</v>
      </c>
      <c r="AV53" s="4" t="s">
        <v>29</v>
      </c>
      <c r="AW53" s="4" t="s">
        <v>29</v>
      </c>
      <c r="AX53" s="8" t="str">
        <f t="shared" si="52"/>
        <v>{
    'name': "British Bulldog",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3" t="str">
        <f t="shared" si="53"/>
        <v/>
      </c>
      <c r="AZ53" t="str">
        <f t="shared" si="54"/>
        <v/>
      </c>
      <c r="BA53" t="str">
        <f t="shared" si="55"/>
        <v/>
      </c>
      <c r="BB53" t="str">
        <f t="shared" si="56"/>
        <v/>
      </c>
      <c r="BC53" t="str">
        <f t="shared" si="57"/>
        <v/>
      </c>
      <c r="BD53" t="str">
        <f t="shared" si="58"/>
        <v/>
      </c>
      <c r="BE53" t="str">
        <f t="shared" si="59"/>
        <v xml:space="preserve"> med Downtown</v>
      </c>
      <c r="BF53" t="str">
        <f t="shared" si="60"/>
        <v>Downtown</v>
      </c>
      <c r="BG53">
        <v>39.750148000000003</v>
      </c>
      <c r="BH53">
        <v>-104.987055</v>
      </c>
      <c r="BI53" t="str">
        <f t="shared" si="61"/>
        <v>[39.750148,-104.987055],</v>
      </c>
      <c r="BK53" t="str">
        <f>IF(BJ53&gt;0,"&lt;img src=@img/kidicon.png@&gt;","")</f>
        <v/>
      </c>
      <c r="BL53" s="7"/>
    </row>
    <row r="54" spans="2:64" ht="18.75" customHeight="1">
      <c r="B54" t="s">
        <v>1034</v>
      </c>
      <c r="C54" t="s">
        <v>936</v>
      </c>
      <c r="E54" t="s">
        <v>952</v>
      </c>
      <c r="G54" t="s">
        <v>1035</v>
      </c>
      <c r="J54">
        <v>1500</v>
      </c>
      <c r="K54">
        <v>1800</v>
      </c>
      <c r="L54">
        <v>1500</v>
      </c>
      <c r="M54">
        <v>1800</v>
      </c>
      <c r="N54">
        <v>1500</v>
      </c>
      <c r="O54">
        <v>1800</v>
      </c>
      <c r="P54">
        <v>1500</v>
      </c>
      <c r="Q54">
        <v>1800</v>
      </c>
      <c r="R54">
        <v>1500</v>
      </c>
      <c r="S54">
        <v>1800</v>
      </c>
      <c r="W54" t="str">
        <f t="shared" si="31"/>
        <v/>
      </c>
      <c r="X54" t="str">
        <f t="shared" si="32"/>
        <v/>
      </c>
      <c r="Y54">
        <f t="shared" si="33"/>
        <v>15</v>
      </c>
      <c r="Z54">
        <f t="shared" si="34"/>
        <v>18</v>
      </c>
      <c r="AA54">
        <f t="shared" si="35"/>
        <v>15</v>
      </c>
      <c r="AB54">
        <f t="shared" si="36"/>
        <v>18</v>
      </c>
      <c r="AC54">
        <f t="shared" si="37"/>
        <v>15</v>
      </c>
      <c r="AD54">
        <f t="shared" si="38"/>
        <v>18</v>
      </c>
      <c r="AE54">
        <f t="shared" si="39"/>
        <v>15</v>
      </c>
      <c r="AF54">
        <f t="shared" si="40"/>
        <v>18</v>
      </c>
      <c r="AG54">
        <f t="shared" si="41"/>
        <v>15</v>
      </c>
      <c r="AH54">
        <f t="shared" si="42"/>
        <v>18</v>
      </c>
      <c r="AI54" t="str">
        <f t="shared" si="43"/>
        <v/>
      </c>
      <c r="AJ54" t="str">
        <f t="shared" si="44"/>
        <v/>
      </c>
      <c r="AK54" t="str">
        <f t="shared" si="45"/>
        <v/>
      </c>
      <c r="AL54" t="str">
        <f t="shared" si="46"/>
        <v>3pm-6pm</v>
      </c>
      <c r="AM54" t="str">
        <f t="shared" si="47"/>
        <v>3pm-6pm</v>
      </c>
      <c r="AN54" t="str">
        <f t="shared" si="48"/>
        <v>3pm-6pm</v>
      </c>
      <c r="AO54" t="str">
        <f t="shared" si="49"/>
        <v>3pm-6pm</v>
      </c>
      <c r="AP54" t="str">
        <f t="shared" si="50"/>
        <v>3pm-6pm</v>
      </c>
      <c r="AQ54" t="str">
        <f t="shared" si="51"/>
        <v/>
      </c>
      <c r="AR54" t="s">
        <v>1036</v>
      </c>
      <c r="AV54" s="4" t="s">
        <v>28</v>
      </c>
      <c r="AW54" s="4" t="s">
        <v>28</v>
      </c>
      <c r="AX54"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capital</v>
      </c>
      <c r="BF54" t="str">
        <f t="shared" si="60"/>
        <v>Capital Hill</v>
      </c>
      <c r="BG54">
        <v>39.732250000000001</v>
      </c>
      <c r="BH54">
        <v>-105.00512999999999</v>
      </c>
      <c r="BI54" t="str">
        <f t="shared" si="61"/>
        <v>[39.73225,-105.00513],</v>
      </c>
    </row>
    <row r="55" spans="2:64" ht="18.75" customHeight="1">
      <c r="B55" t="s">
        <v>1049</v>
      </c>
      <c r="C55" t="s">
        <v>524</v>
      </c>
      <c r="E55" t="s">
        <v>952</v>
      </c>
      <c r="G55" s="20" t="s">
        <v>1048</v>
      </c>
      <c r="J55">
        <v>1600</v>
      </c>
      <c r="K55">
        <v>1800</v>
      </c>
      <c r="L55">
        <v>1600</v>
      </c>
      <c r="M55">
        <v>1800</v>
      </c>
      <c r="N55">
        <v>1600</v>
      </c>
      <c r="O55">
        <v>1800</v>
      </c>
      <c r="P55">
        <v>1600</v>
      </c>
      <c r="Q55">
        <v>1800</v>
      </c>
      <c r="R55">
        <v>1600</v>
      </c>
      <c r="S55">
        <v>1800</v>
      </c>
      <c r="V55" s="21" t="s">
        <v>1220</v>
      </c>
      <c r="W55" t="str">
        <f t="shared" si="31"/>
        <v/>
      </c>
      <c r="X55" t="str">
        <f t="shared" si="32"/>
        <v/>
      </c>
      <c r="Y55">
        <f t="shared" si="33"/>
        <v>16</v>
      </c>
      <c r="Z55">
        <f t="shared" si="34"/>
        <v>18</v>
      </c>
      <c r="AA55">
        <f t="shared" si="35"/>
        <v>16</v>
      </c>
      <c r="AB55">
        <f t="shared" si="36"/>
        <v>18</v>
      </c>
      <c r="AC55">
        <f t="shared" si="37"/>
        <v>16</v>
      </c>
      <c r="AD55">
        <f t="shared" si="38"/>
        <v>18</v>
      </c>
      <c r="AE55">
        <f t="shared" si="39"/>
        <v>16</v>
      </c>
      <c r="AF55">
        <f t="shared" si="40"/>
        <v>18</v>
      </c>
      <c r="AG55">
        <f t="shared" si="41"/>
        <v>16</v>
      </c>
      <c r="AH55">
        <f t="shared" si="42"/>
        <v>18</v>
      </c>
      <c r="AI55" t="str">
        <f t="shared" si="43"/>
        <v/>
      </c>
      <c r="AJ55" t="str">
        <f t="shared" si="44"/>
        <v/>
      </c>
      <c r="AK55" t="str">
        <f t="shared" si="45"/>
        <v/>
      </c>
      <c r="AL55" t="str">
        <f t="shared" si="46"/>
        <v>4pm-6pm</v>
      </c>
      <c r="AM55" t="str">
        <f t="shared" si="47"/>
        <v>4pm-6pm</v>
      </c>
      <c r="AN55" t="str">
        <f t="shared" si="48"/>
        <v>4pm-6pm</v>
      </c>
      <c r="AO55" t="str">
        <f t="shared" si="49"/>
        <v>4pm-6pm</v>
      </c>
      <c r="AP55" t="str">
        <f t="shared" si="50"/>
        <v>4pm-6pm</v>
      </c>
      <c r="AQ55" t="str">
        <f t="shared" si="51"/>
        <v/>
      </c>
      <c r="AR55" t="s">
        <v>1050</v>
      </c>
      <c r="AV55" s="4" t="s">
        <v>28</v>
      </c>
      <c r="AW55" s="4" t="s">
        <v>28</v>
      </c>
      <c r="AX55" s="8" t="str">
        <f t="shared" si="52"/>
        <v>{
    'name': "Candlelight Tavern",
    'area': "Washington",'hours': {
      'sunday-start':"", 'sunday-end':"", 'monday-start':"1600", 'monday-end':"1800", 'tuesday-start':"1600", 'tuesday-end':"1800", 'wednesday-start':"1600", 'wednesday-end':"1800", 'thursday-start':"1600", 'thursday-end':"1800", 'friday-start':"1600", 'friday-end':"1800", 'saturday-start':"", 'saturday-end':""},  'description': "$3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 'link':"http://candlelighttavern.com/", 'pricing':"med",   'phone-number': "", 'address': "383 S Pearl St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Washington</v>
      </c>
      <c r="BF55" t="str">
        <f t="shared" si="60"/>
        <v>Washington Park</v>
      </c>
      <c r="BG55">
        <v>39.709600000000002</v>
      </c>
      <c r="BH55">
        <v>-104.98058</v>
      </c>
      <c r="BI55" t="str">
        <f t="shared" si="61"/>
        <v>[39.7096,-104.98058],</v>
      </c>
    </row>
    <row r="56" spans="2:64" ht="18.75" customHeight="1">
      <c r="B56" t="s">
        <v>67</v>
      </c>
      <c r="C56" t="s">
        <v>719</v>
      </c>
      <c r="E56" t="s">
        <v>952</v>
      </c>
      <c r="G56" t="s">
        <v>361</v>
      </c>
      <c r="H56" t="s">
        <v>328</v>
      </c>
      <c r="I56" t="s">
        <v>330</v>
      </c>
      <c r="J56" t="s">
        <v>328</v>
      </c>
      <c r="K56" t="s">
        <v>330</v>
      </c>
      <c r="L56" t="s">
        <v>328</v>
      </c>
      <c r="M56" t="s">
        <v>330</v>
      </c>
      <c r="N56" t="s">
        <v>328</v>
      </c>
      <c r="O56" t="s">
        <v>330</v>
      </c>
      <c r="P56" t="s">
        <v>328</v>
      </c>
      <c r="Q56" t="s">
        <v>330</v>
      </c>
      <c r="R56" t="s">
        <v>328</v>
      </c>
      <c r="S56" t="s">
        <v>330</v>
      </c>
      <c r="T56" t="s">
        <v>328</v>
      </c>
      <c r="U56" t="s">
        <v>330</v>
      </c>
      <c r="V56" t="s">
        <v>1173</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2" t="s">
        <v>541</v>
      </c>
      <c r="AV56" s="4" t="s">
        <v>28</v>
      </c>
      <c r="AW56" s="4" t="s">
        <v>28</v>
      </c>
      <c r="AX56"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highlands</v>
      </c>
      <c r="BF56" t="str">
        <f t="shared" si="60"/>
        <v>Highlands</v>
      </c>
      <c r="BG56">
        <v>39.757385999999997</v>
      </c>
      <c r="BH56">
        <v>-105.008503</v>
      </c>
      <c r="BI56" t="str">
        <f t="shared" si="61"/>
        <v>[39.757386,-105.008503],</v>
      </c>
      <c r="BK56" t="str">
        <f t="shared" ref="BK56:BK64" si="186">IF(BJ56&gt;0,"&lt;img src=@img/kidicon.png@&gt;","")</f>
        <v/>
      </c>
      <c r="BL56" s="7"/>
    </row>
    <row r="57" spans="2:64" ht="18.75" customHeight="1">
      <c r="B57" t="s">
        <v>68</v>
      </c>
      <c r="C57" t="s">
        <v>723</v>
      </c>
      <c r="E57" t="s">
        <v>952</v>
      </c>
      <c r="G57" t="s">
        <v>362</v>
      </c>
      <c r="H57" t="s">
        <v>328</v>
      </c>
      <c r="I57" t="s">
        <v>330</v>
      </c>
      <c r="J57" t="s">
        <v>328</v>
      </c>
      <c r="K57" t="s">
        <v>330</v>
      </c>
      <c r="L57" t="s">
        <v>328</v>
      </c>
      <c r="M57" t="s">
        <v>330</v>
      </c>
      <c r="N57" t="s">
        <v>328</v>
      </c>
      <c r="O57" t="s">
        <v>330</v>
      </c>
      <c r="P57" t="s">
        <v>328</v>
      </c>
      <c r="Q57" t="s">
        <v>330</v>
      </c>
      <c r="R57" t="s">
        <v>328</v>
      </c>
      <c r="S57" t="s">
        <v>330</v>
      </c>
      <c r="T57" t="s">
        <v>328</v>
      </c>
      <c r="U57" t="s">
        <v>330</v>
      </c>
      <c r="V57" t="s">
        <v>957</v>
      </c>
      <c r="W57">
        <f t="shared" si="31"/>
        <v>15</v>
      </c>
      <c r="X57">
        <f t="shared" si="32"/>
        <v>18</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f t="shared" si="43"/>
        <v>15</v>
      </c>
      <c r="AJ57">
        <f t="shared" si="44"/>
        <v>18</v>
      </c>
      <c r="AK57" t="str">
        <f t="shared" si="45"/>
        <v>3pm-6pm</v>
      </c>
      <c r="AL57" t="str">
        <f t="shared" si="46"/>
        <v>3pm-6pm</v>
      </c>
      <c r="AM57" t="str">
        <f t="shared" si="47"/>
        <v>3pm-6pm</v>
      </c>
      <c r="AN57" t="str">
        <f t="shared" si="48"/>
        <v>3pm-6pm</v>
      </c>
      <c r="AO57" t="str">
        <f t="shared" si="49"/>
        <v>3pm-6pm</v>
      </c>
      <c r="AP57" t="str">
        <f t="shared" si="50"/>
        <v>3pm-6pm</v>
      </c>
      <c r="AQ57" t="str">
        <f t="shared" si="51"/>
        <v>3pm-6pm</v>
      </c>
      <c r="AR57" s="5" t="s">
        <v>542</v>
      </c>
      <c r="AV57" s="4" t="s">
        <v>28</v>
      </c>
      <c r="AW57" s="4" t="s">
        <v>28</v>
      </c>
      <c r="AX57"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7" t="str">
        <f t="shared" si="53"/>
        <v/>
      </c>
      <c r="AZ57" t="str">
        <f t="shared" si="54"/>
        <v/>
      </c>
      <c r="BA57" t="str">
        <f t="shared" si="55"/>
        <v/>
      </c>
      <c r="BB57" t="str">
        <f t="shared" si="56"/>
        <v>&lt;img src=@img/drinkicon.png@&gt;</v>
      </c>
      <c r="BC57" t="str">
        <f t="shared" si="57"/>
        <v>&lt;img src=@img/foodicon.png@&gt;</v>
      </c>
      <c r="BD57" t="str">
        <f t="shared" si="58"/>
        <v>&lt;img src=@img/drinkicon.png@&gt;&lt;img src=@img/foodicon.png@&gt;</v>
      </c>
      <c r="BE57" t="str">
        <f t="shared" si="59"/>
        <v>drink food  med five</v>
      </c>
      <c r="BF57" t="str">
        <f t="shared" si="60"/>
        <v>Five Points</v>
      </c>
      <c r="BG57">
        <v>39.757652999999998</v>
      </c>
      <c r="BH57">
        <v>-104.98612</v>
      </c>
      <c r="BI57" t="str">
        <f t="shared" si="61"/>
        <v>[39.757653,-104.98612],</v>
      </c>
      <c r="BK57" t="str">
        <f t="shared" si="186"/>
        <v/>
      </c>
      <c r="BL57" s="7"/>
    </row>
    <row r="58" spans="2:64" ht="18.75" customHeight="1">
      <c r="B58" t="s">
        <v>731</v>
      </c>
      <c r="C58" t="s">
        <v>722</v>
      </c>
      <c r="E58" t="s">
        <v>954</v>
      </c>
      <c r="G58" s="8" t="s">
        <v>732</v>
      </c>
      <c r="J58">
        <v>1500</v>
      </c>
      <c r="K58">
        <v>1800</v>
      </c>
      <c r="L58">
        <v>1500</v>
      </c>
      <c r="M58">
        <v>1800</v>
      </c>
      <c r="N58">
        <v>1500</v>
      </c>
      <c r="O58">
        <v>1800</v>
      </c>
      <c r="P58">
        <v>1500</v>
      </c>
      <c r="Q58">
        <v>1800</v>
      </c>
      <c r="R58">
        <v>1500</v>
      </c>
      <c r="S58">
        <v>1800</v>
      </c>
      <c r="V58" t="s">
        <v>852</v>
      </c>
      <c r="W58" t="str">
        <f t="shared" si="31"/>
        <v/>
      </c>
      <c r="X58" t="str">
        <f t="shared" si="32"/>
        <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t="str">
        <f t="shared" si="43"/>
        <v/>
      </c>
      <c r="AJ58" t="str">
        <f t="shared" si="44"/>
        <v/>
      </c>
      <c r="AK58" t="str">
        <f t="shared" si="45"/>
        <v/>
      </c>
      <c r="AL58" t="str">
        <f t="shared" si="46"/>
        <v>3pm-6pm</v>
      </c>
      <c r="AM58" t="str">
        <f t="shared" si="47"/>
        <v>3pm-6pm</v>
      </c>
      <c r="AN58" t="str">
        <f t="shared" si="48"/>
        <v>3pm-6pm</v>
      </c>
      <c r="AO58" t="str">
        <f t="shared" si="49"/>
        <v>3pm-6pm</v>
      </c>
      <c r="AP58" t="str">
        <f t="shared" si="50"/>
        <v>3pm-6pm</v>
      </c>
      <c r="AQ58" t="str">
        <f t="shared" si="51"/>
        <v/>
      </c>
      <c r="AR58" s="13" t="s">
        <v>851</v>
      </c>
      <c r="AV58" s="4" t="s">
        <v>28</v>
      </c>
      <c r="AW58" s="4" t="s">
        <v>29</v>
      </c>
      <c r="AX58"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low aurora</v>
      </c>
      <c r="BF58" t="str">
        <f t="shared" si="60"/>
        <v>Aurora</v>
      </c>
      <c r="BG58">
        <v>39.675908</v>
      </c>
      <c r="BH58">
        <v>-104.84568</v>
      </c>
      <c r="BI58" t="str">
        <f t="shared" si="61"/>
        <v>[39.675908,-104.84568],</v>
      </c>
      <c r="BK58" t="str">
        <f t="shared" si="186"/>
        <v/>
      </c>
    </row>
    <row r="59" spans="2:64" ht="18.75" customHeight="1">
      <c r="B59" t="s">
        <v>1261</v>
      </c>
      <c r="C59" t="s">
        <v>720</v>
      </c>
      <c r="E59" t="s">
        <v>952</v>
      </c>
      <c r="G59" t="s">
        <v>363</v>
      </c>
      <c r="H59" t="s">
        <v>328</v>
      </c>
      <c r="I59" t="s">
        <v>330</v>
      </c>
      <c r="J59" t="s">
        <v>328</v>
      </c>
      <c r="K59" t="s">
        <v>330</v>
      </c>
      <c r="L59" t="s">
        <v>328</v>
      </c>
      <c r="M59" t="s">
        <v>330</v>
      </c>
      <c r="N59" t="s">
        <v>328</v>
      </c>
      <c r="O59" t="s">
        <v>330</v>
      </c>
      <c r="P59" t="s">
        <v>328</v>
      </c>
      <c r="Q59" t="s">
        <v>330</v>
      </c>
      <c r="R59" t="s">
        <v>328</v>
      </c>
      <c r="S59" t="s">
        <v>330</v>
      </c>
      <c r="T59" t="s">
        <v>328</v>
      </c>
      <c r="U59" t="s">
        <v>330</v>
      </c>
      <c r="V59" t="s">
        <v>220</v>
      </c>
      <c r="W59">
        <f t="shared" si="31"/>
        <v>15</v>
      </c>
      <c r="X59">
        <f t="shared" si="32"/>
        <v>18</v>
      </c>
      <c r="Y59">
        <f t="shared" si="33"/>
        <v>15</v>
      </c>
      <c r="Z59">
        <f t="shared" si="34"/>
        <v>18</v>
      </c>
      <c r="AA59">
        <f t="shared" si="35"/>
        <v>15</v>
      </c>
      <c r="AB59">
        <f t="shared" si="36"/>
        <v>18</v>
      </c>
      <c r="AC59">
        <f t="shared" si="37"/>
        <v>15</v>
      </c>
      <c r="AD59">
        <f t="shared" si="38"/>
        <v>18</v>
      </c>
      <c r="AE59">
        <f t="shared" si="39"/>
        <v>15</v>
      </c>
      <c r="AF59">
        <f t="shared" si="40"/>
        <v>18</v>
      </c>
      <c r="AG59">
        <f t="shared" si="41"/>
        <v>15</v>
      </c>
      <c r="AH59">
        <f t="shared" si="42"/>
        <v>18</v>
      </c>
      <c r="AI59">
        <f t="shared" si="43"/>
        <v>15</v>
      </c>
      <c r="AJ59">
        <f t="shared" si="44"/>
        <v>18</v>
      </c>
      <c r="AK59" t="str">
        <f t="shared" si="45"/>
        <v>3pm-6pm</v>
      </c>
      <c r="AL59" t="str">
        <f t="shared" si="46"/>
        <v>3pm-6pm</v>
      </c>
      <c r="AM59" t="str">
        <f t="shared" si="47"/>
        <v>3pm-6pm</v>
      </c>
      <c r="AN59" t="str">
        <f t="shared" si="48"/>
        <v>3pm-6pm</v>
      </c>
      <c r="AO59" t="str">
        <f t="shared" si="49"/>
        <v>3pm-6pm</v>
      </c>
      <c r="AP59" t="str">
        <f t="shared" si="50"/>
        <v>3pm-6pm</v>
      </c>
      <c r="AQ59" t="str">
        <f t="shared" si="51"/>
        <v>3pm-6pm</v>
      </c>
      <c r="AR59" s="1" t="s">
        <v>543</v>
      </c>
      <c r="AV59" s="4" t="s">
        <v>28</v>
      </c>
      <c r="AW59" s="4" t="s">
        <v>29</v>
      </c>
      <c r="AX59" s="8" t="str">
        <f t="shared" si="52"/>
        <v>{
    'name': "Caseys Bistro and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9" t="str">
        <f t="shared" si="53"/>
        <v/>
      </c>
      <c r="AZ59" t="str">
        <f t="shared" si="54"/>
        <v/>
      </c>
      <c r="BA59" t="str">
        <f t="shared" si="55"/>
        <v/>
      </c>
      <c r="BB59" t="str">
        <f t="shared" si="56"/>
        <v>&lt;img src=@img/drinkicon.png@&gt;</v>
      </c>
      <c r="BC59" t="str">
        <f t="shared" si="57"/>
        <v/>
      </c>
      <c r="BD59" t="str">
        <f t="shared" si="58"/>
        <v>&lt;img src=@img/drinkicon.png@&gt;</v>
      </c>
      <c r="BE59" t="str">
        <f t="shared" si="59"/>
        <v>drink  med stapleton</v>
      </c>
      <c r="BF59" t="str">
        <f t="shared" si="60"/>
        <v>Stapleton</v>
      </c>
      <c r="BG59">
        <v>39.758181999999998</v>
      </c>
      <c r="BH59">
        <v>-104.902855</v>
      </c>
      <c r="BI59" t="str">
        <f t="shared" si="61"/>
        <v>[39.758182,-104.902855],</v>
      </c>
      <c r="BK59" t="str">
        <f t="shared" si="186"/>
        <v/>
      </c>
      <c r="BL59" s="7" t="s">
        <v>937</v>
      </c>
    </row>
    <row r="60" spans="2:64" ht="18.75" customHeight="1">
      <c r="B60" t="s">
        <v>772</v>
      </c>
      <c r="C60" t="s">
        <v>720</v>
      </c>
      <c r="E60" t="s">
        <v>952</v>
      </c>
      <c r="G60" s="8" t="s">
        <v>773</v>
      </c>
      <c r="H60">
        <v>1600</v>
      </c>
      <c r="I60">
        <v>1800</v>
      </c>
      <c r="J60">
        <v>1600</v>
      </c>
      <c r="K60">
        <v>1800</v>
      </c>
      <c r="L60">
        <v>1600</v>
      </c>
      <c r="M60">
        <v>1800</v>
      </c>
      <c r="N60">
        <v>1600</v>
      </c>
      <c r="O60">
        <v>1800</v>
      </c>
      <c r="P60">
        <v>1600</v>
      </c>
      <c r="Q60">
        <v>1800</v>
      </c>
      <c r="R60">
        <v>1600</v>
      </c>
      <c r="S60">
        <v>1800</v>
      </c>
      <c r="V60" s="8" t="s">
        <v>986</v>
      </c>
      <c r="W60">
        <f t="shared" si="31"/>
        <v>16</v>
      </c>
      <c r="X60">
        <f t="shared" si="32"/>
        <v>18</v>
      </c>
      <c r="Y60">
        <f t="shared" si="33"/>
        <v>16</v>
      </c>
      <c r="Z60">
        <f t="shared" si="34"/>
        <v>18</v>
      </c>
      <c r="AA60">
        <f t="shared" si="35"/>
        <v>16</v>
      </c>
      <c r="AB60">
        <f t="shared" si="36"/>
        <v>18</v>
      </c>
      <c r="AC60">
        <f t="shared" si="37"/>
        <v>16</v>
      </c>
      <c r="AD60">
        <f t="shared" si="38"/>
        <v>18</v>
      </c>
      <c r="AE60">
        <f t="shared" si="39"/>
        <v>16</v>
      </c>
      <c r="AF60">
        <f t="shared" si="40"/>
        <v>18</v>
      </c>
      <c r="AG60">
        <f t="shared" si="41"/>
        <v>16</v>
      </c>
      <c r="AH60">
        <f t="shared" si="42"/>
        <v>18</v>
      </c>
      <c r="AI60" t="str">
        <f t="shared" si="43"/>
        <v/>
      </c>
      <c r="AJ60" t="str">
        <f t="shared" si="44"/>
        <v/>
      </c>
      <c r="AK60" t="str">
        <f t="shared" si="45"/>
        <v>4pm-6pm</v>
      </c>
      <c r="AL60" t="str">
        <f t="shared" si="46"/>
        <v>4pm-6pm</v>
      </c>
      <c r="AM60" t="str">
        <f t="shared" si="47"/>
        <v>4pm-6pm</v>
      </c>
      <c r="AN60" t="str">
        <f t="shared" si="48"/>
        <v>4pm-6pm</v>
      </c>
      <c r="AO60" t="str">
        <f t="shared" si="49"/>
        <v>4pm-6pm</v>
      </c>
      <c r="AP60" t="str">
        <f t="shared" si="50"/>
        <v>4pm-6pm</v>
      </c>
      <c r="AQ60" t="str">
        <f t="shared" si="51"/>
        <v/>
      </c>
      <c r="AR60" t="s">
        <v>885</v>
      </c>
      <c r="AV60" s="4" t="s">
        <v>29</v>
      </c>
      <c r="AW60" s="4" t="s">
        <v>28</v>
      </c>
      <c r="AX60"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60" t="str">
        <f t="shared" si="53"/>
        <v/>
      </c>
      <c r="AZ60" t="str">
        <f t="shared" si="54"/>
        <v/>
      </c>
      <c r="BA60" t="str">
        <f t="shared" si="55"/>
        <v/>
      </c>
      <c r="BB60" t="str">
        <f t="shared" si="56"/>
        <v/>
      </c>
      <c r="BC60" t="str">
        <f t="shared" si="57"/>
        <v>&lt;img src=@img/foodicon.png@&gt;</v>
      </c>
      <c r="BD60" t="str">
        <f t="shared" si="58"/>
        <v>&lt;img src=@img/foodicon.png@&gt;</v>
      </c>
      <c r="BE60" t="str">
        <f t="shared" si="59"/>
        <v>food  med stapleton</v>
      </c>
      <c r="BF60" t="str">
        <f t="shared" si="60"/>
        <v>Stapleton</v>
      </c>
      <c r="BG60">
        <v>39.75929</v>
      </c>
      <c r="BH60">
        <v>-104.868493</v>
      </c>
      <c r="BI60" t="str">
        <f t="shared" si="61"/>
        <v>[39.75929,-104.868493],</v>
      </c>
      <c r="BK60" t="str">
        <f t="shared" si="186"/>
        <v/>
      </c>
    </row>
    <row r="61" spans="2:64" ht="18.75" customHeight="1">
      <c r="B61" t="s">
        <v>1292</v>
      </c>
      <c r="C61" t="s">
        <v>219</v>
      </c>
      <c r="E61" t="s">
        <v>952</v>
      </c>
      <c r="G61" t="s">
        <v>460</v>
      </c>
      <c r="J61" t="s">
        <v>332</v>
      </c>
      <c r="K61" t="s">
        <v>330</v>
      </c>
      <c r="L61" t="s">
        <v>332</v>
      </c>
      <c r="M61" t="s">
        <v>330</v>
      </c>
      <c r="N61" t="s">
        <v>328</v>
      </c>
      <c r="O61" t="s">
        <v>330</v>
      </c>
      <c r="P61" t="s">
        <v>328</v>
      </c>
      <c r="Q61" t="s">
        <v>330</v>
      </c>
      <c r="R61" t="s">
        <v>328</v>
      </c>
      <c r="S61" t="s">
        <v>330</v>
      </c>
      <c r="V61" t="s">
        <v>271</v>
      </c>
      <c r="W61" t="str">
        <f t="shared" si="31"/>
        <v/>
      </c>
      <c r="X61" t="str">
        <f t="shared" si="32"/>
        <v/>
      </c>
      <c r="Y61">
        <f t="shared" si="33"/>
        <v>17</v>
      </c>
      <c r="Z61">
        <f t="shared" si="34"/>
        <v>18</v>
      </c>
      <c r="AA61">
        <f t="shared" si="35"/>
        <v>17</v>
      </c>
      <c r="AB61">
        <f t="shared" si="36"/>
        <v>18</v>
      </c>
      <c r="AC61">
        <f t="shared" si="37"/>
        <v>15</v>
      </c>
      <c r="AD61">
        <f t="shared" si="38"/>
        <v>18</v>
      </c>
      <c r="AE61">
        <f t="shared" si="39"/>
        <v>15</v>
      </c>
      <c r="AF61">
        <f t="shared" si="40"/>
        <v>18</v>
      </c>
      <c r="AG61">
        <f t="shared" si="41"/>
        <v>15</v>
      </c>
      <c r="AH61">
        <f t="shared" si="42"/>
        <v>18</v>
      </c>
      <c r="AI61" t="str">
        <f t="shared" si="43"/>
        <v/>
      </c>
      <c r="AJ61" t="str">
        <f t="shared" si="44"/>
        <v/>
      </c>
      <c r="AK61" t="str">
        <f t="shared" si="45"/>
        <v/>
      </c>
      <c r="AL61" t="str">
        <f t="shared" si="46"/>
        <v>5pm-6pm</v>
      </c>
      <c r="AM61" t="str">
        <f t="shared" si="47"/>
        <v>5pm-6pm</v>
      </c>
      <c r="AN61" t="str">
        <f t="shared" si="48"/>
        <v>3pm-6pm</v>
      </c>
      <c r="AO61" t="str">
        <f t="shared" si="49"/>
        <v>3pm-6pm</v>
      </c>
      <c r="AP61" t="str">
        <f t="shared" si="50"/>
        <v>3pm-6pm</v>
      </c>
      <c r="AQ61" t="str">
        <f t="shared" si="51"/>
        <v/>
      </c>
      <c r="AR61" s="1" t="s">
        <v>636</v>
      </c>
      <c r="AV61" s="4" t="s">
        <v>28</v>
      </c>
      <c r="AW61" s="4" t="s">
        <v>28</v>
      </c>
      <c r="AX61" s="8" t="str">
        <f t="shared" si="52"/>
        <v>{
    'name': "Celtic on Market",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1" t="str">
        <f t="shared" si="53"/>
        <v/>
      </c>
      <c r="AZ61" t="str">
        <f t="shared" si="54"/>
        <v/>
      </c>
      <c r="BA61" t="str">
        <f t="shared" si="55"/>
        <v/>
      </c>
      <c r="BB61" t="str">
        <f t="shared" si="56"/>
        <v>&lt;img src=@img/drinkicon.png@&gt;</v>
      </c>
      <c r="BC61" t="str">
        <f t="shared" si="57"/>
        <v>&lt;img src=@img/foodicon.png@&gt;</v>
      </c>
      <c r="BD61" t="str">
        <f t="shared" si="58"/>
        <v>&lt;img src=@img/drinkicon.png@&gt;&lt;img src=@img/foodicon.png@&gt;</v>
      </c>
      <c r="BE61" t="str">
        <f t="shared" si="59"/>
        <v>drink food  med LoDo</v>
      </c>
      <c r="BF61" t="str">
        <f t="shared" si="60"/>
        <v>LoDo</v>
      </c>
      <c r="BG61">
        <v>39.747915999999996</v>
      </c>
      <c r="BH61">
        <v>-105.00027</v>
      </c>
      <c r="BI61" t="str">
        <f t="shared" si="61"/>
        <v>[39.747916,-105.00027],</v>
      </c>
      <c r="BK61" t="str">
        <f t="shared" si="186"/>
        <v/>
      </c>
      <c r="BL61" s="7"/>
    </row>
    <row r="62" spans="2:64" ht="18.75" customHeight="1">
      <c r="B62" t="s">
        <v>183</v>
      </c>
      <c r="C62" t="s">
        <v>524</v>
      </c>
      <c r="E62" t="s">
        <v>954</v>
      </c>
      <c r="G62" t="s">
        <v>211</v>
      </c>
      <c r="W62" t="str">
        <f t="shared" si="31"/>
        <v/>
      </c>
      <c r="X62" t="str">
        <f t="shared" si="32"/>
        <v/>
      </c>
      <c r="Y62" t="str">
        <f t="shared" si="33"/>
        <v/>
      </c>
      <c r="Z62" t="str">
        <f t="shared" si="34"/>
        <v/>
      </c>
      <c r="AA62" t="str">
        <f t="shared" si="35"/>
        <v/>
      </c>
      <c r="AB62" t="str">
        <f t="shared" si="36"/>
        <v/>
      </c>
      <c r="AC62" t="str">
        <f t="shared" si="37"/>
        <v/>
      </c>
      <c r="AD62" t="str">
        <f t="shared" si="38"/>
        <v/>
      </c>
      <c r="AE62" t="str">
        <f t="shared" si="39"/>
        <v/>
      </c>
      <c r="AF62" t="str">
        <f t="shared" si="40"/>
        <v/>
      </c>
      <c r="AG62" t="str">
        <f t="shared" si="41"/>
        <v/>
      </c>
      <c r="AH62" t="str">
        <f t="shared" si="42"/>
        <v/>
      </c>
      <c r="AI62" t="str">
        <f t="shared" si="43"/>
        <v/>
      </c>
      <c r="AJ62" t="str">
        <f t="shared" si="44"/>
        <v/>
      </c>
      <c r="AK62" t="str">
        <f t="shared" si="45"/>
        <v/>
      </c>
      <c r="AL62" t="str">
        <f t="shared" si="46"/>
        <v/>
      </c>
      <c r="AM62" t="str">
        <f t="shared" si="47"/>
        <v/>
      </c>
      <c r="AN62" t="str">
        <f t="shared" si="48"/>
        <v/>
      </c>
      <c r="AO62" t="str">
        <f t="shared" si="49"/>
        <v/>
      </c>
      <c r="AP62" t="str">
        <f t="shared" si="50"/>
        <v/>
      </c>
      <c r="AQ62" t="str">
        <f t="shared" si="51"/>
        <v/>
      </c>
      <c r="AR62" t="s">
        <v>323</v>
      </c>
      <c r="AT62" t="s">
        <v>326</v>
      </c>
      <c r="AV62" t="s">
        <v>29</v>
      </c>
      <c r="AW62" t="s">
        <v>29</v>
      </c>
      <c r="AX62"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2" t="str">
        <f t="shared" si="53"/>
        <v/>
      </c>
      <c r="AZ62" t="str">
        <f t="shared" si="54"/>
        <v>&lt;img src=@img/pets.png@&gt;</v>
      </c>
      <c r="BA62" t="str">
        <f t="shared" si="55"/>
        <v/>
      </c>
      <c r="BB62" t="str">
        <f t="shared" si="56"/>
        <v/>
      </c>
      <c r="BC62" t="str">
        <f t="shared" si="57"/>
        <v/>
      </c>
      <c r="BD62" t="str">
        <f t="shared" si="58"/>
        <v>&lt;img src=@img/pets.png@&gt;</v>
      </c>
      <c r="BE62" t="str">
        <f t="shared" si="59"/>
        <v>pet  low Washington</v>
      </c>
      <c r="BF62" t="str">
        <f t="shared" si="60"/>
        <v>Washington Park</v>
      </c>
      <c r="BG62">
        <v>39.699542999999998</v>
      </c>
      <c r="BH62">
        <v>-105.0012</v>
      </c>
      <c r="BI62" t="str">
        <f t="shared" si="61"/>
        <v>[39.699543,-105.0012],</v>
      </c>
      <c r="BK62" t="str">
        <f t="shared" si="186"/>
        <v/>
      </c>
      <c r="BL62" s="7"/>
    </row>
    <row r="63" spans="2:64" ht="18.75" customHeight="1">
      <c r="B63" t="s">
        <v>69</v>
      </c>
      <c r="C63" t="s">
        <v>524</v>
      </c>
      <c r="E63" t="s">
        <v>952</v>
      </c>
      <c r="G63" t="s">
        <v>364</v>
      </c>
      <c r="H63" t="s">
        <v>335</v>
      </c>
      <c r="I63" t="s">
        <v>330</v>
      </c>
      <c r="L63" t="s">
        <v>335</v>
      </c>
      <c r="M63" t="s">
        <v>336</v>
      </c>
      <c r="N63" t="s">
        <v>335</v>
      </c>
      <c r="O63" t="s">
        <v>336</v>
      </c>
      <c r="P63" t="s">
        <v>335</v>
      </c>
      <c r="Q63" t="s">
        <v>330</v>
      </c>
      <c r="R63" t="s">
        <v>335</v>
      </c>
      <c r="S63" t="s">
        <v>330</v>
      </c>
      <c r="T63" t="s">
        <v>335</v>
      </c>
      <c r="U63" t="s">
        <v>330</v>
      </c>
      <c r="V63" t="s">
        <v>1199</v>
      </c>
      <c r="W63">
        <f t="shared" si="31"/>
        <v>16</v>
      </c>
      <c r="X63">
        <f t="shared" si="32"/>
        <v>18</v>
      </c>
      <c r="Y63" t="str">
        <f t="shared" si="33"/>
        <v/>
      </c>
      <c r="Z63" t="str">
        <f t="shared" si="34"/>
        <v/>
      </c>
      <c r="AA63">
        <f t="shared" si="35"/>
        <v>16</v>
      </c>
      <c r="AB63">
        <f t="shared" si="36"/>
        <v>21</v>
      </c>
      <c r="AC63">
        <f t="shared" si="37"/>
        <v>16</v>
      </c>
      <c r="AD63">
        <f t="shared" si="38"/>
        <v>21</v>
      </c>
      <c r="AE63">
        <f t="shared" si="39"/>
        <v>16</v>
      </c>
      <c r="AF63">
        <f t="shared" si="40"/>
        <v>18</v>
      </c>
      <c r="AG63">
        <f t="shared" si="41"/>
        <v>16</v>
      </c>
      <c r="AH63">
        <f t="shared" si="42"/>
        <v>18</v>
      </c>
      <c r="AI63">
        <f t="shared" si="43"/>
        <v>16</v>
      </c>
      <c r="AJ63">
        <f t="shared" si="44"/>
        <v>18</v>
      </c>
      <c r="AK63" t="str">
        <f t="shared" si="45"/>
        <v>4pm-6pm</v>
      </c>
      <c r="AL63" t="str">
        <f t="shared" si="46"/>
        <v/>
      </c>
      <c r="AM63" t="str">
        <f t="shared" si="47"/>
        <v>4pm-9pm</v>
      </c>
      <c r="AN63" t="str">
        <f t="shared" si="48"/>
        <v>4pm-9pm</v>
      </c>
      <c r="AO63" t="str">
        <f t="shared" si="49"/>
        <v>4pm-6pm</v>
      </c>
      <c r="AP63" t="str">
        <f t="shared" si="50"/>
        <v>4pm-6pm</v>
      </c>
      <c r="AQ63" t="str">
        <f t="shared" si="51"/>
        <v>4pm-6pm</v>
      </c>
      <c r="AR63" s="2" t="s">
        <v>544</v>
      </c>
      <c r="AV63" s="4" t="s">
        <v>28</v>
      </c>
      <c r="AW63" s="4" t="s">
        <v>28</v>
      </c>
      <c r="AX63"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3" t="str">
        <f t="shared" si="53"/>
        <v/>
      </c>
      <c r="AZ63" t="str">
        <f t="shared" si="54"/>
        <v/>
      </c>
      <c r="BA63" t="str">
        <f t="shared" si="55"/>
        <v/>
      </c>
      <c r="BB63" t="str">
        <f t="shared" si="56"/>
        <v>&lt;img src=@img/drinkicon.png@&gt;</v>
      </c>
      <c r="BC63" t="str">
        <f t="shared" si="57"/>
        <v>&lt;img src=@img/foodicon.png@&gt;</v>
      </c>
      <c r="BD63" t="str">
        <f t="shared" si="58"/>
        <v>&lt;img src=@img/drinkicon.png@&gt;&lt;img src=@img/foodicon.png@&gt;</v>
      </c>
      <c r="BE63" t="str">
        <f t="shared" si="59"/>
        <v>drink food  med Washington</v>
      </c>
      <c r="BF63" t="str">
        <f t="shared" si="60"/>
        <v>Washington Park</v>
      </c>
      <c r="BG63">
        <v>39.697816000000003</v>
      </c>
      <c r="BH63">
        <v>-104.961451</v>
      </c>
      <c r="BI63" t="str">
        <f t="shared" si="61"/>
        <v>[39.697816,-104.961451],</v>
      </c>
      <c r="BK63" t="str">
        <f t="shared" si="186"/>
        <v/>
      </c>
      <c r="BL63" s="7"/>
    </row>
    <row r="64" spans="2:64" ht="18.75" customHeight="1">
      <c r="B64" t="s">
        <v>118</v>
      </c>
      <c r="C64" t="s">
        <v>720</v>
      </c>
      <c r="E64" t="s">
        <v>952</v>
      </c>
      <c r="G64" t="s">
        <v>461</v>
      </c>
      <c r="J64" t="s">
        <v>335</v>
      </c>
      <c r="K64" t="s">
        <v>331</v>
      </c>
      <c r="L64" t="s">
        <v>335</v>
      </c>
      <c r="M64" t="s">
        <v>331</v>
      </c>
      <c r="N64" t="s">
        <v>335</v>
      </c>
      <c r="O64" t="s">
        <v>331</v>
      </c>
      <c r="P64" t="s">
        <v>335</v>
      </c>
      <c r="Q64" t="s">
        <v>331</v>
      </c>
      <c r="R64" t="s">
        <v>335</v>
      </c>
      <c r="S64" t="s">
        <v>331</v>
      </c>
      <c r="V64" t="s">
        <v>272</v>
      </c>
      <c r="W64" t="str">
        <f t="shared" si="31"/>
        <v/>
      </c>
      <c r="X64" t="str">
        <f t="shared" si="32"/>
        <v/>
      </c>
      <c r="Y64">
        <f t="shared" si="33"/>
        <v>16</v>
      </c>
      <c r="Z64">
        <f t="shared" si="34"/>
        <v>19</v>
      </c>
      <c r="AA64">
        <f t="shared" si="35"/>
        <v>16</v>
      </c>
      <c r="AB64">
        <f t="shared" si="36"/>
        <v>19</v>
      </c>
      <c r="AC64">
        <f t="shared" si="37"/>
        <v>16</v>
      </c>
      <c r="AD64">
        <f t="shared" si="38"/>
        <v>19</v>
      </c>
      <c r="AE64">
        <f t="shared" si="39"/>
        <v>16</v>
      </c>
      <c r="AF64">
        <f t="shared" si="40"/>
        <v>19</v>
      </c>
      <c r="AG64">
        <f t="shared" si="41"/>
        <v>16</v>
      </c>
      <c r="AH64">
        <f t="shared" si="42"/>
        <v>19</v>
      </c>
      <c r="AI64" t="str">
        <f t="shared" si="43"/>
        <v/>
      </c>
      <c r="AJ64" t="str">
        <f t="shared" si="44"/>
        <v/>
      </c>
      <c r="AK64" t="str">
        <f t="shared" si="45"/>
        <v/>
      </c>
      <c r="AL64" t="str">
        <f t="shared" si="46"/>
        <v>4pm-7pm</v>
      </c>
      <c r="AM64" t="str">
        <f t="shared" si="47"/>
        <v>4pm-7pm</v>
      </c>
      <c r="AN64" t="str">
        <f t="shared" si="48"/>
        <v>4pm-7pm</v>
      </c>
      <c r="AO64" t="str">
        <f t="shared" si="49"/>
        <v>4pm-7pm</v>
      </c>
      <c r="AP64" t="str">
        <f t="shared" si="50"/>
        <v>4pm-7pm</v>
      </c>
      <c r="AQ64" t="str">
        <f t="shared" si="51"/>
        <v/>
      </c>
      <c r="AR64" s="10" t="s">
        <v>637</v>
      </c>
      <c r="AV64" t="s">
        <v>28</v>
      </c>
      <c r="AW64" t="s">
        <v>29</v>
      </c>
      <c r="AX64"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4" t="str">
        <f t="shared" si="53"/>
        <v/>
      </c>
      <c r="AZ64" t="str">
        <f t="shared" si="54"/>
        <v/>
      </c>
      <c r="BA64" t="str">
        <f t="shared" si="55"/>
        <v/>
      </c>
      <c r="BB64" t="str">
        <f t="shared" si="56"/>
        <v>&lt;img src=@img/drinkicon.png@&gt;</v>
      </c>
      <c r="BC64" t="str">
        <f t="shared" si="57"/>
        <v/>
      </c>
      <c r="BD64" t="str">
        <f t="shared" si="58"/>
        <v>&lt;img src=@img/drinkicon.png@&gt;</v>
      </c>
      <c r="BE64" t="str">
        <f t="shared" si="59"/>
        <v>drink  med stapleton</v>
      </c>
      <c r="BF64" t="str">
        <f t="shared" si="60"/>
        <v>Stapleton</v>
      </c>
      <c r="BG64">
        <v>39.753048</v>
      </c>
      <c r="BH64">
        <v>-104.877388</v>
      </c>
      <c r="BI64" t="str">
        <f t="shared" si="61"/>
        <v>[39.753048,-104.877388],</v>
      </c>
      <c r="BK64" t="str">
        <f t="shared" si="186"/>
        <v/>
      </c>
      <c r="BL64" s="7"/>
    </row>
    <row r="65" spans="2:64" ht="18.75" customHeight="1">
      <c r="B65" t="s">
        <v>1017</v>
      </c>
      <c r="C65" t="s">
        <v>524</v>
      </c>
      <c r="E65" t="s">
        <v>952</v>
      </c>
      <c r="G65" s="8" t="s">
        <v>1018</v>
      </c>
      <c r="W65" t="str">
        <f t="shared" si="31"/>
        <v/>
      </c>
      <c r="X65" t="str">
        <f t="shared" si="32"/>
        <v/>
      </c>
      <c r="Y65" t="str">
        <f t="shared" si="33"/>
        <v/>
      </c>
      <c r="Z65" t="str">
        <f t="shared" si="34"/>
        <v/>
      </c>
      <c r="AA65" t="str">
        <f t="shared" si="35"/>
        <v/>
      </c>
      <c r="AB65" t="str">
        <f t="shared" si="36"/>
        <v/>
      </c>
      <c r="AC65" t="str">
        <f t="shared" si="37"/>
        <v/>
      </c>
      <c r="AD65" t="str">
        <f t="shared" si="38"/>
        <v/>
      </c>
      <c r="AE65" t="str">
        <f t="shared" si="39"/>
        <v/>
      </c>
      <c r="AF65" t="str">
        <f t="shared" si="40"/>
        <v/>
      </c>
      <c r="AG65" t="str">
        <f t="shared" si="41"/>
        <v/>
      </c>
      <c r="AH65" t="str">
        <f t="shared" si="42"/>
        <v/>
      </c>
      <c r="AI65" t="str">
        <f t="shared" si="43"/>
        <v/>
      </c>
      <c r="AJ65" t="str">
        <f t="shared" si="44"/>
        <v/>
      </c>
      <c r="AK65" t="str">
        <f t="shared" si="45"/>
        <v/>
      </c>
      <c r="AL65" t="str">
        <f t="shared" si="46"/>
        <v/>
      </c>
      <c r="AM65" t="str">
        <f t="shared" si="47"/>
        <v/>
      </c>
      <c r="AN65" t="str">
        <f t="shared" si="48"/>
        <v/>
      </c>
      <c r="AO65" t="str">
        <f t="shared" si="49"/>
        <v/>
      </c>
      <c r="AP65" t="str">
        <f t="shared" si="50"/>
        <v/>
      </c>
      <c r="AQ65" t="str">
        <f t="shared" si="51"/>
        <v/>
      </c>
      <c r="AR65" t="s">
        <v>1019</v>
      </c>
      <c r="AV65" s="4" t="s">
        <v>29</v>
      </c>
      <c r="AW65" s="4" t="s">
        <v>29</v>
      </c>
      <c r="AX65"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5" t="str">
        <f t="shared" si="53"/>
        <v/>
      </c>
      <c r="AZ65" t="str">
        <f t="shared" si="54"/>
        <v/>
      </c>
      <c r="BA65" t="str">
        <f t="shared" si="55"/>
        <v/>
      </c>
      <c r="BB65" t="str">
        <f t="shared" si="56"/>
        <v/>
      </c>
      <c r="BC65" t="str">
        <f t="shared" si="57"/>
        <v/>
      </c>
      <c r="BD65" t="str">
        <f t="shared" si="58"/>
        <v/>
      </c>
      <c r="BE65" t="str">
        <f t="shared" si="59"/>
        <v xml:space="preserve"> med Washington</v>
      </c>
      <c r="BF65" t="str">
        <f t="shared" si="60"/>
        <v>Washington Park</v>
      </c>
      <c r="BG65">
        <v>39.692846000000003</v>
      </c>
      <c r="BH65">
        <v>-104.980251</v>
      </c>
      <c r="BI65" t="str">
        <f t="shared" si="61"/>
        <v>[39.692846,-104.980251],</v>
      </c>
    </row>
    <row r="66" spans="2:64" ht="18.75" customHeight="1">
      <c r="B66" t="s">
        <v>758</v>
      </c>
      <c r="C66" t="s">
        <v>724</v>
      </c>
      <c r="E66" t="s">
        <v>952</v>
      </c>
      <c r="G66" s="8" t="s">
        <v>759</v>
      </c>
      <c r="H66">
        <v>1500</v>
      </c>
      <c r="I66">
        <v>1800</v>
      </c>
      <c r="J66">
        <v>1500</v>
      </c>
      <c r="K66">
        <v>1800</v>
      </c>
      <c r="L66">
        <v>1500</v>
      </c>
      <c r="M66">
        <v>1800</v>
      </c>
      <c r="N66">
        <v>1500</v>
      </c>
      <c r="O66">
        <v>1800</v>
      </c>
      <c r="P66">
        <v>1500</v>
      </c>
      <c r="Q66">
        <v>1800</v>
      </c>
      <c r="R66">
        <v>1500</v>
      </c>
      <c r="S66">
        <v>1800</v>
      </c>
      <c r="T66">
        <v>1500</v>
      </c>
      <c r="U66">
        <v>1800</v>
      </c>
      <c r="V66" t="s">
        <v>873</v>
      </c>
      <c r="W66">
        <f t="shared" si="31"/>
        <v>15</v>
      </c>
      <c r="X66">
        <f t="shared" si="32"/>
        <v>18</v>
      </c>
      <c r="Y66">
        <f t="shared" si="33"/>
        <v>15</v>
      </c>
      <c r="Z66">
        <f t="shared" si="34"/>
        <v>18</v>
      </c>
      <c r="AA66">
        <f t="shared" si="35"/>
        <v>15</v>
      </c>
      <c r="AB66">
        <f t="shared" si="36"/>
        <v>18</v>
      </c>
      <c r="AC66">
        <f t="shared" si="37"/>
        <v>15</v>
      </c>
      <c r="AD66">
        <f t="shared" si="38"/>
        <v>18</v>
      </c>
      <c r="AE66">
        <f t="shared" si="39"/>
        <v>15</v>
      </c>
      <c r="AF66">
        <f t="shared" si="40"/>
        <v>18</v>
      </c>
      <c r="AG66">
        <f t="shared" si="41"/>
        <v>15</v>
      </c>
      <c r="AH66">
        <f t="shared" si="42"/>
        <v>18</v>
      </c>
      <c r="AI66">
        <f t="shared" si="43"/>
        <v>15</v>
      </c>
      <c r="AJ66">
        <f t="shared" si="44"/>
        <v>18</v>
      </c>
      <c r="AK66" t="str">
        <f t="shared" si="45"/>
        <v>3pm-6pm</v>
      </c>
      <c r="AL66" t="str">
        <f t="shared" si="46"/>
        <v>3pm-6pm</v>
      </c>
      <c r="AM66" t="str">
        <f t="shared" si="47"/>
        <v>3pm-6pm</v>
      </c>
      <c r="AN66" t="str">
        <f t="shared" si="48"/>
        <v>3pm-6pm</v>
      </c>
      <c r="AO66" t="str">
        <f t="shared" si="49"/>
        <v>3pm-6pm</v>
      </c>
      <c r="AP66" t="str">
        <f t="shared" si="50"/>
        <v>3pm-6pm</v>
      </c>
      <c r="AQ66" t="str">
        <f t="shared" si="51"/>
        <v>3pm-6pm</v>
      </c>
      <c r="AR66" t="s">
        <v>872</v>
      </c>
      <c r="AV66" s="4" t="s">
        <v>28</v>
      </c>
      <c r="AW66" s="4" t="s">
        <v>28</v>
      </c>
      <c r="AX66"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lowery</v>
      </c>
      <c r="BF66" t="str">
        <f t="shared" si="60"/>
        <v>Lowery</v>
      </c>
      <c r="BG66">
        <v>39.720934</v>
      </c>
      <c r="BH66">
        <v>-104.900999</v>
      </c>
      <c r="BI66" t="str">
        <f t="shared" si="61"/>
        <v>[39.720934,-104.900999],</v>
      </c>
      <c r="BK66" t="str">
        <f t="shared" ref="BK66:BK78" si="187">IF(BJ66&gt;0,"&lt;img src=@img/kidicon.png@&gt;","")</f>
        <v/>
      </c>
    </row>
    <row r="67" spans="2:64" ht="18.75" customHeight="1">
      <c r="B67" t="s">
        <v>1230</v>
      </c>
      <c r="C67" t="s">
        <v>523</v>
      </c>
      <c r="E67" t="s">
        <v>952</v>
      </c>
      <c r="G67" t="s">
        <v>365</v>
      </c>
      <c r="J67" t="s">
        <v>328</v>
      </c>
      <c r="K67" t="s">
        <v>331</v>
      </c>
      <c r="L67" t="s">
        <v>328</v>
      </c>
      <c r="M67" t="s">
        <v>331</v>
      </c>
      <c r="N67" t="s">
        <v>328</v>
      </c>
      <c r="O67" t="s">
        <v>331</v>
      </c>
      <c r="P67" t="s">
        <v>328</v>
      </c>
      <c r="Q67" t="s">
        <v>331</v>
      </c>
      <c r="R67" t="s">
        <v>328</v>
      </c>
      <c r="S67" t="s">
        <v>331</v>
      </c>
      <c r="V67" t="s">
        <v>1174</v>
      </c>
      <c r="W67" t="str">
        <f t="shared" si="31"/>
        <v/>
      </c>
      <c r="X67" t="str">
        <f t="shared" si="32"/>
        <v/>
      </c>
      <c r="Y67">
        <f t="shared" si="33"/>
        <v>15</v>
      </c>
      <c r="Z67">
        <f t="shared" si="34"/>
        <v>19</v>
      </c>
      <c r="AA67">
        <f t="shared" si="35"/>
        <v>15</v>
      </c>
      <c r="AB67">
        <f t="shared" si="36"/>
        <v>19</v>
      </c>
      <c r="AC67">
        <f t="shared" si="37"/>
        <v>15</v>
      </c>
      <c r="AD67">
        <f t="shared" si="38"/>
        <v>19</v>
      </c>
      <c r="AE67">
        <f t="shared" si="39"/>
        <v>15</v>
      </c>
      <c r="AF67">
        <f t="shared" si="40"/>
        <v>19</v>
      </c>
      <c r="AG67">
        <f t="shared" si="41"/>
        <v>15</v>
      </c>
      <c r="AH67">
        <f t="shared" si="42"/>
        <v>19</v>
      </c>
      <c r="AI67" t="str">
        <f t="shared" si="43"/>
        <v/>
      </c>
      <c r="AJ67" t="str">
        <f t="shared" si="44"/>
        <v/>
      </c>
      <c r="AK67" t="str">
        <f t="shared" si="45"/>
        <v/>
      </c>
      <c r="AL67" t="str">
        <f t="shared" si="46"/>
        <v>3pm-7pm</v>
      </c>
      <c r="AM67" t="str">
        <f t="shared" si="47"/>
        <v>3pm-7pm</v>
      </c>
      <c r="AN67" t="str">
        <f t="shared" si="48"/>
        <v>3pm-7pm</v>
      </c>
      <c r="AO67" t="str">
        <f t="shared" si="49"/>
        <v>3pm-7pm</v>
      </c>
      <c r="AP67" t="str">
        <f t="shared" si="50"/>
        <v>3pm-7pm</v>
      </c>
      <c r="AQ67" t="str">
        <f t="shared" si="51"/>
        <v/>
      </c>
      <c r="AR67" s="1" t="s">
        <v>545</v>
      </c>
      <c r="AV67" s="4" t="s">
        <v>28</v>
      </c>
      <c r="AW67" s="4" t="s">
        <v>28</v>
      </c>
      <c r="AX67"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7" t="str">
        <f t="shared" si="53"/>
        <v/>
      </c>
      <c r="AZ67" t="str">
        <f t="shared" si="54"/>
        <v/>
      </c>
      <c r="BA67" t="str">
        <f t="shared" si="55"/>
        <v/>
      </c>
      <c r="BB67" t="str">
        <f t="shared" si="56"/>
        <v>&lt;img src=@img/drinkicon.png@&gt;</v>
      </c>
      <c r="BC67" t="str">
        <f t="shared" si="57"/>
        <v>&lt;img src=@img/foodicon.png@&gt;</v>
      </c>
      <c r="BD67" t="str">
        <f t="shared" si="58"/>
        <v>&lt;img src=@img/drinkicon.png@&gt;&lt;img src=@img/foodicon.png@&gt;</v>
      </c>
      <c r="BE67" t="str">
        <f t="shared" si="59"/>
        <v>drink food  med Cherry</v>
      </c>
      <c r="BF67" t="str">
        <f t="shared" si="60"/>
        <v>Cherry Creek</v>
      </c>
      <c r="BG67">
        <v>39.714894000000001</v>
      </c>
      <c r="BH67">
        <v>-104.94586700000001</v>
      </c>
      <c r="BI67" t="str">
        <f t="shared" si="61"/>
        <v>[39.714894,-104.945867],</v>
      </c>
      <c r="BK67" t="str">
        <f t="shared" si="187"/>
        <v/>
      </c>
      <c r="BL67" s="7"/>
    </row>
    <row r="68" spans="2:64" ht="18.75" customHeight="1">
      <c r="B68" t="s">
        <v>741</v>
      </c>
      <c r="C68" t="s">
        <v>722</v>
      </c>
      <c r="E68" t="s">
        <v>952</v>
      </c>
      <c r="G68" s="8" t="s">
        <v>742</v>
      </c>
      <c r="J68">
        <v>1600</v>
      </c>
      <c r="K68">
        <v>1900</v>
      </c>
      <c r="L68">
        <v>1600</v>
      </c>
      <c r="M68">
        <v>1900</v>
      </c>
      <c r="N68">
        <v>1600</v>
      </c>
      <c r="O68">
        <v>1900</v>
      </c>
      <c r="P68">
        <v>1600</v>
      </c>
      <c r="Q68">
        <v>1900</v>
      </c>
      <c r="R68">
        <v>1600</v>
      </c>
      <c r="S68">
        <v>1900</v>
      </c>
      <c r="V68" t="s">
        <v>860</v>
      </c>
      <c r="W68" t="str">
        <f t="shared" ref="W68:W135" si="188">IF(H68&gt;0,H68/100,"")</f>
        <v/>
      </c>
      <c r="X68" t="str">
        <f t="shared" ref="X68:X135" si="189">IF(I68&gt;0,I68/100,"")</f>
        <v/>
      </c>
      <c r="Y68">
        <f t="shared" ref="Y68:Y135" si="190">IF(J68&gt;0,J68/100,"")</f>
        <v>16</v>
      </c>
      <c r="Z68">
        <f t="shared" ref="Z68:Z135" si="191">IF(K68&gt;0,K68/100,"")</f>
        <v>19</v>
      </c>
      <c r="AA68">
        <f t="shared" ref="AA68:AA135" si="192">IF(L68&gt;0,L68/100,"")</f>
        <v>16</v>
      </c>
      <c r="AB68">
        <f t="shared" ref="AB68:AB135" si="193">IF(M68&gt;0,M68/100,"")</f>
        <v>19</v>
      </c>
      <c r="AC68">
        <f t="shared" ref="AC68:AC135" si="194">IF(N68&gt;0,N68/100,"")</f>
        <v>16</v>
      </c>
      <c r="AD68">
        <f t="shared" ref="AD68:AD135" si="195">IF(O68&gt;0,O68/100,"")</f>
        <v>19</v>
      </c>
      <c r="AE68">
        <f t="shared" ref="AE68:AE135" si="196">IF(P68&gt;0,P68/100,"")</f>
        <v>16</v>
      </c>
      <c r="AF68">
        <f t="shared" ref="AF68:AF135" si="197">IF(Q68&gt;0,Q68/100,"")</f>
        <v>19</v>
      </c>
      <c r="AG68">
        <f t="shared" ref="AG68:AG135" si="198">IF(R68&gt;0,R68/100,"")</f>
        <v>16</v>
      </c>
      <c r="AH68">
        <f t="shared" ref="AH68:AH135" si="199">IF(S68&gt;0,S68/100,"")</f>
        <v>19</v>
      </c>
      <c r="AI68" t="str">
        <f t="shared" ref="AI68:AI135" si="200">IF(T68&gt;0,T68/100,"")</f>
        <v/>
      </c>
      <c r="AJ68" t="str">
        <f t="shared" ref="AJ68:AJ135" si="201">IF(U68&gt;0,U68/100,"")</f>
        <v/>
      </c>
      <c r="AK68" t="str">
        <f t="shared" ref="AK68:AK135" si="202">IF(H68&gt;0,CONCATENATE(IF(W68&lt;=12,W68,W68-12),IF(OR(W68&lt;12,W68=24),"am","pm"),"-",IF(X68&lt;=12,X68,X68-12),IF(OR(X68&lt;12,X68=24),"am","pm")),"")</f>
        <v/>
      </c>
      <c r="AL68" t="str">
        <f t="shared" ref="AL68:AL135" si="203">IF(J68&gt;0,CONCATENATE(IF(Y68&lt;=12,Y68,Y68-12),IF(OR(Y68&lt;12,Y68=24),"am","pm"),"-",IF(Z68&lt;=12,Z68,Z68-12),IF(OR(Z68&lt;12,Z68=24),"am","pm")),"")</f>
        <v>4pm-7pm</v>
      </c>
      <c r="AM68" t="str">
        <f t="shared" ref="AM68:AM135" si="204">IF(L68&gt;0,CONCATENATE(IF(AA68&lt;=12,AA68,AA68-12),IF(OR(AA68&lt;12,AA68=24),"am","pm"),"-",IF(AB68&lt;=12,AB68,AB68-12),IF(OR(AB68&lt;12,AB68=24),"am","pm")),"")</f>
        <v>4pm-7pm</v>
      </c>
      <c r="AN68" t="str">
        <f t="shared" ref="AN68:AN135" si="205">IF(N68&gt;0,CONCATENATE(IF(AC68&lt;=12,AC68,AC68-12),IF(OR(AC68&lt;12,AC68=24),"am","pm"),"-",IF(AD68&lt;=12,AD68,AD68-12),IF(OR(AD68&lt;12,AD68=24),"am","pm")),"")</f>
        <v>4pm-7pm</v>
      </c>
      <c r="AO68" t="str">
        <f t="shared" ref="AO68:AO135" si="206">IF(P68&gt;0,CONCATENATE(IF(AE68&lt;=12,AE68,AE68-12),IF(OR(AE68&lt;12,AE68=24),"am","pm"),"-",IF(AF68&lt;=12,AF68,AF68-12),IF(OR(AF68&lt;12,AF68=24),"am","pm")),"")</f>
        <v>4pm-7pm</v>
      </c>
      <c r="AP68" t="str">
        <f t="shared" ref="AP68:AP135" si="207">IF(R68&gt;0,CONCATENATE(IF(AG68&lt;=12,AG68,AG68-12),IF(OR(AG68&lt;12,AG68=24),"am","pm"),"-",IF(AH68&lt;=12,AH68,AH68-12),IF(OR(AH68&lt;12,AH68=24),"am","pm")),"")</f>
        <v>4pm-7pm</v>
      </c>
      <c r="AQ68" t="str">
        <f t="shared" ref="AQ68:AQ135" si="208">IF(T68&gt;0,CONCATENATE(IF(AI68&lt;=12,AI68,AI68-12),IF(OR(AI68&lt;12,AI68=24),"am","pm"),"-",IF(AJ68&lt;=12,AJ68,AJ68-12),IF(OR(AJ68&lt;12,AJ68=24),"am","pm")),"")</f>
        <v/>
      </c>
      <c r="AR68" s="13" t="s">
        <v>859</v>
      </c>
      <c r="AV68" s="4" t="s">
        <v>28</v>
      </c>
      <c r="AW68" s="4" t="s">
        <v>28</v>
      </c>
      <c r="AX68" s="8" t="str">
        <f t="shared" ref="AX68:AX135" si="209">CONCATENATE("{
    'name': """,B68,""",
    'area': ","""",C68,""",",
"'hours': {
      'sunday-start':","""",H68,"""",", 'sunday-end':","""",I68,"""",", 'monday-start':","""",J68,"""",", 'monday-end':","""",K68,"""",", 'tuesday-start':","""",L68,"""",", 'tuesday-end':","""",M68,""", 'wednesday-start':","""",N68,""", 'wednesday-end':","""",O68,""", 'thursday-start':","""",P68,""", 'thursday-end':","""",Q68,""", 'friday-start':","""",R68,""", 'friday-end':","""",S68,""", 'saturday-start':","""",T68,""", 'saturday-end':","""",U68,"""","},","  'description': ","""",V68,"""",", 'link':","""",AR68,"""",", 'pricing':","""",E68,"""",",   'phone-number': ","""",F68,"""",", 'address': ","""",G68,"""",", 'other-amenities': [","'",AS68,"','",AT68,"','",AU68,"'","]",", 'has-drink':",AV68,", 'has-food':",AW68,"},")</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8" t="str">
        <f t="shared" ref="AY68:AY135" si="210">IF(AS68&gt;0,"&lt;img src=@img/outdoor.png@&gt;","")</f>
        <v/>
      </c>
      <c r="AZ68" t="str">
        <f t="shared" ref="AZ68:AZ135" si="211">IF(AT68&gt;0,"&lt;img src=@img/pets.png@&gt;","")</f>
        <v/>
      </c>
      <c r="BA68" t="str">
        <f t="shared" ref="BA68:BA135" si="212">IF(AU68="hard","&lt;img src=@img/hard.png@&gt;",IF(AU68="medium","&lt;img src=@img/medium.png@&gt;",IF(AU68="easy","&lt;img src=@img/easy.png@&gt;","")))</f>
        <v/>
      </c>
      <c r="BB68" t="str">
        <f t="shared" ref="BB68:BB135" si="213">IF(AV68="true","&lt;img src=@img/drinkicon.png@&gt;","")</f>
        <v>&lt;img src=@img/drinkicon.png@&gt;</v>
      </c>
      <c r="BC68" t="str">
        <f t="shared" ref="BC68:BC135" si="214">IF(AW68="true","&lt;img src=@img/foodicon.png@&gt;","")</f>
        <v>&lt;img src=@img/foodicon.png@&gt;</v>
      </c>
      <c r="BD68" t="str">
        <f t="shared" ref="BD68:BD135" si="215">CONCATENATE(AY68,AZ68,BA68,BB68,BC68,BK68)</f>
        <v>&lt;img src=@img/drinkicon.png@&gt;&lt;img src=@img/foodicon.png@&gt;</v>
      </c>
      <c r="BE68" t="str">
        <f t="shared" ref="BE68:BE135" si="216">CONCATENATE(IF(AS68&gt;0,"outdoor ",""),IF(AT68&gt;0,"pet ",""),IF(AV68="true","drink ",""),IF(AW68="true","food ",""),AU68," ",E68," ",C68,IF(BJ68=TRUE," kid",""))</f>
        <v>drink food  med aurora</v>
      </c>
      <c r="BF68" t="str">
        <f t="shared" ref="BF68:BF135" si="217">IF(C68="highlands","Highlands",IF(C68="Washington","Washington Park",IF(C68="Downtown","Downtown",IF(C68="city","City Park",IF(C68="Uptown","Uptown",IF(C68="capital","Capital Hill",IF(C68="Ballpark","Ballpark",IF(C68="LoDo","LoDo",IF(C68="ranch","Highlands Ranch",IF(C68="five","Five Points",IF(C68="stapleton","Stapleton",IF(C68="Cherry","Cherry Creek",IF(C68="dtc","DTC",IF(C68="Baker","Baker",IF(C68="Lakewood","Lakewood",IF(C68="Westminster","Westminster",IF(C68="lowery","Lowery",IF(C68="meadows","Park Meadows",IF(C68="larimer","Larimer Square",IF(C68="RiNo","RiNo",IF(C68="aurora","Aurora","")))))))))))))))))))))</f>
        <v>Aurora</v>
      </c>
      <c r="BG68">
        <v>39.595573999999999</v>
      </c>
      <c r="BH68">
        <v>-104.89504100000001</v>
      </c>
      <c r="BI68" t="str">
        <f t="shared" ref="BI68:BI135" si="218">CONCATENATE("[",BG68,",",BH68,"],")</f>
        <v>[39.595574,-104.895041],</v>
      </c>
      <c r="BK68" t="str">
        <f t="shared" si="187"/>
        <v/>
      </c>
    </row>
    <row r="69" spans="2:64" ht="18.75" customHeight="1">
      <c r="B69" t="s">
        <v>1231</v>
      </c>
      <c r="C69" t="s">
        <v>273</v>
      </c>
      <c r="E69" t="s">
        <v>952</v>
      </c>
      <c r="G69" t="s">
        <v>462</v>
      </c>
      <c r="J69" t="s">
        <v>328</v>
      </c>
      <c r="K69" t="s">
        <v>330</v>
      </c>
      <c r="L69" t="s">
        <v>328</v>
      </c>
      <c r="M69" t="s">
        <v>330</v>
      </c>
      <c r="N69" t="s">
        <v>328</v>
      </c>
      <c r="O69" t="s">
        <v>330</v>
      </c>
      <c r="P69" t="s">
        <v>328</v>
      </c>
      <c r="Q69" t="s">
        <v>330</v>
      </c>
      <c r="R69" t="s">
        <v>328</v>
      </c>
      <c r="S69" t="s">
        <v>330</v>
      </c>
      <c r="V69" t="s">
        <v>274</v>
      </c>
      <c r="W69" t="str">
        <f t="shared" si="188"/>
        <v/>
      </c>
      <c r="X69" t="str">
        <f t="shared" si="189"/>
        <v/>
      </c>
      <c r="Y69">
        <f t="shared" si="190"/>
        <v>15</v>
      </c>
      <c r="Z69">
        <f t="shared" si="191"/>
        <v>18</v>
      </c>
      <c r="AA69">
        <f t="shared" si="192"/>
        <v>15</v>
      </c>
      <c r="AB69">
        <f t="shared" si="193"/>
        <v>18</v>
      </c>
      <c r="AC69">
        <f t="shared" si="194"/>
        <v>15</v>
      </c>
      <c r="AD69">
        <f t="shared" si="195"/>
        <v>18</v>
      </c>
      <c r="AE69">
        <f t="shared" si="196"/>
        <v>15</v>
      </c>
      <c r="AF69">
        <f t="shared" si="197"/>
        <v>18</v>
      </c>
      <c r="AG69">
        <f t="shared" si="198"/>
        <v>15</v>
      </c>
      <c r="AH69">
        <f t="shared" si="199"/>
        <v>18</v>
      </c>
      <c r="AI69" t="str">
        <f t="shared" si="200"/>
        <v/>
      </c>
      <c r="AJ69" t="str">
        <f t="shared" si="201"/>
        <v/>
      </c>
      <c r="AK69" t="str">
        <f t="shared" si="202"/>
        <v/>
      </c>
      <c r="AL69" t="str">
        <f t="shared" si="203"/>
        <v>3pm-6pm</v>
      </c>
      <c r="AM69" t="str">
        <f t="shared" si="204"/>
        <v>3pm-6pm</v>
      </c>
      <c r="AN69" t="str">
        <f t="shared" si="205"/>
        <v>3pm-6pm</v>
      </c>
      <c r="AO69" t="str">
        <f t="shared" si="206"/>
        <v>3pm-6pm</v>
      </c>
      <c r="AP69" t="str">
        <f t="shared" si="207"/>
        <v>3pm-6pm</v>
      </c>
      <c r="AQ69" t="str">
        <f t="shared" si="208"/>
        <v/>
      </c>
      <c r="AR69" t="s">
        <v>638</v>
      </c>
      <c r="AV69" s="4" t="s">
        <v>28</v>
      </c>
      <c r="AW69" s="4" t="s">
        <v>28</v>
      </c>
      <c r="AX69" s="8" t="str">
        <f t="shared" si="20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9" t="str">
        <f t="shared" si="210"/>
        <v/>
      </c>
      <c r="AZ69" t="str">
        <f t="shared" si="211"/>
        <v/>
      </c>
      <c r="BA69" t="str">
        <f t="shared" si="212"/>
        <v/>
      </c>
      <c r="BB69" t="str">
        <f t="shared" si="213"/>
        <v>&lt;img src=@img/drinkicon.png@&gt;</v>
      </c>
      <c r="BC69" t="str">
        <f t="shared" si="214"/>
        <v>&lt;img src=@img/foodicon.png@&gt;</v>
      </c>
      <c r="BD69" t="str">
        <f t="shared" si="215"/>
        <v>&lt;img src=@img/drinkicon.png@&gt;&lt;img src=@img/foodicon.png@&gt;</v>
      </c>
      <c r="BE69" t="str">
        <f t="shared" si="216"/>
        <v>drink food  med Westminster</v>
      </c>
      <c r="BF69" t="str">
        <f t="shared" si="217"/>
        <v>Westminster</v>
      </c>
      <c r="BG69">
        <v>39.887169999999998</v>
      </c>
      <c r="BH69">
        <v>-105.066547</v>
      </c>
      <c r="BI69" t="str">
        <f t="shared" si="218"/>
        <v>[39.88717,-105.066547],</v>
      </c>
      <c r="BK69" t="str">
        <f t="shared" si="187"/>
        <v/>
      </c>
      <c r="BL69" s="7"/>
    </row>
    <row r="70" spans="2:64" ht="18.75" customHeight="1">
      <c r="B70" t="s">
        <v>70</v>
      </c>
      <c r="C70" t="s">
        <v>219</v>
      </c>
      <c r="E70" t="s">
        <v>952</v>
      </c>
      <c r="G70" t="s">
        <v>366</v>
      </c>
      <c r="H70" t="s">
        <v>337</v>
      </c>
      <c r="I70" t="s">
        <v>329</v>
      </c>
      <c r="J70" t="s">
        <v>337</v>
      </c>
      <c r="K70" t="s">
        <v>329</v>
      </c>
      <c r="L70" t="s">
        <v>337</v>
      </c>
      <c r="M70" t="s">
        <v>329</v>
      </c>
      <c r="N70" t="s">
        <v>337</v>
      </c>
      <c r="O70" t="s">
        <v>329</v>
      </c>
      <c r="P70" t="s">
        <v>337</v>
      </c>
      <c r="Q70" t="s">
        <v>329</v>
      </c>
      <c r="R70" t="s">
        <v>337</v>
      </c>
      <c r="S70" t="s">
        <v>329</v>
      </c>
      <c r="T70" t="s">
        <v>337</v>
      </c>
      <c r="U70" t="s">
        <v>329</v>
      </c>
      <c r="V70" t="s">
        <v>221</v>
      </c>
      <c r="W70">
        <f t="shared" si="188"/>
        <v>14.3</v>
      </c>
      <c r="X70">
        <f t="shared" si="189"/>
        <v>18.3</v>
      </c>
      <c r="Y70">
        <f t="shared" si="190"/>
        <v>14.3</v>
      </c>
      <c r="Z70">
        <f t="shared" si="191"/>
        <v>18.3</v>
      </c>
      <c r="AA70">
        <f t="shared" si="192"/>
        <v>14.3</v>
      </c>
      <c r="AB70">
        <f t="shared" si="193"/>
        <v>18.3</v>
      </c>
      <c r="AC70">
        <f t="shared" si="194"/>
        <v>14.3</v>
      </c>
      <c r="AD70">
        <f t="shared" si="195"/>
        <v>18.3</v>
      </c>
      <c r="AE70">
        <f t="shared" si="196"/>
        <v>14.3</v>
      </c>
      <c r="AF70">
        <f t="shared" si="197"/>
        <v>18.3</v>
      </c>
      <c r="AG70">
        <f t="shared" si="198"/>
        <v>14.3</v>
      </c>
      <c r="AH70">
        <f t="shared" si="199"/>
        <v>18.3</v>
      </c>
      <c r="AI70">
        <f t="shared" si="200"/>
        <v>14.3</v>
      </c>
      <c r="AJ70">
        <f t="shared" si="201"/>
        <v>18.3</v>
      </c>
      <c r="AK70" t="str">
        <f t="shared" si="202"/>
        <v>2.3pm-6.3pm</v>
      </c>
      <c r="AL70" t="str">
        <f t="shared" si="203"/>
        <v>2.3pm-6.3pm</v>
      </c>
      <c r="AM70" t="str">
        <f t="shared" si="204"/>
        <v>2.3pm-6.3pm</v>
      </c>
      <c r="AN70" t="str">
        <f t="shared" si="205"/>
        <v>2.3pm-6.3pm</v>
      </c>
      <c r="AO70" t="str">
        <f t="shared" si="206"/>
        <v>2.3pm-6.3pm</v>
      </c>
      <c r="AP70" t="str">
        <f t="shared" si="207"/>
        <v>2.3pm-6.3pm</v>
      </c>
      <c r="AQ70" t="str">
        <f t="shared" si="208"/>
        <v>2.3pm-6.3pm</v>
      </c>
      <c r="AR70" s="1" t="s">
        <v>546</v>
      </c>
      <c r="AV70" s="4" t="s">
        <v>28</v>
      </c>
      <c r="AW70" s="4" t="s">
        <v>28</v>
      </c>
      <c r="AX70" s="8" t="str">
        <f t="shared" si="20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70" t="str">
        <f t="shared" si="210"/>
        <v/>
      </c>
      <c r="AZ70" t="str">
        <f t="shared" si="211"/>
        <v/>
      </c>
      <c r="BA70" t="str">
        <f t="shared" si="212"/>
        <v/>
      </c>
      <c r="BB70" t="str">
        <f t="shared" si="213"/>
        <v>&lt;img src=@img/drinkicon.png@&gt;</v>
      </c>
      <c r="BC70" t="str">
        <f t="shared" si="214"/>
        <v>&lt;img src=@img/foodicon.png@&gt;</v>
      </c>
      <c r="BD70" t="str">
        <f t="shared" si="215"/>
        <v>&lt;img src=@img/drinkicon.png@&gt;&lt;img src=@img/foodicon.png@&gt;</v>
      </c>
      <c r="BE70" t="str">
        <f t="shared" si="216"/>
        <v>drink food  med LoDo</v>
      </c>
      <c r="BF70" t="str">
        <f t="shared" si="217"/>
        <v>LoDo</v>
      </c>
      <c r="BG70">
        <v>39.753149000000001</v>
      </c>
      <c r="BH70">
        <v>-105.00215799999999</v>
      </c>
      <c r="BI70" t="str">
        <f t="shared" si="218"/>
        <v>[39.753149,-105.002158],</v>
      </c>
      <c r="BK70" t="str">
        <f t="shared" si="187"/>
        <v/>
      </c>
      <c r="BL70" s="7"/>
    </row>
    <row r="71" spans="2:64" ht="18.75" customHeight="1">
      <c r="B71" t="s">
        <v>1232</v>
      </c>
      <c r="C71" t="s">
        <v>936</v>
      </c>
      <c r="E71" t="s">
        <v>952</v>
      </c>
      <c r="G71" t="s">
        <v>367</v>
      </c>
      <c r="H71">
        <v>1500</v>
      </c>
      <c r="I71" t="s">
        <v>330</v>
      </c>
      <c r="J71">
        <v>1500</v>
      </c>
      <c r="K71" t="s">
        <v>330</v>
      </c>
      <c r="L71">
        <v>1500</v>
      </c>
      <c r="M71" t="s">
        <v>330</v>
      </c>
      <c r="N71">
        <v>1500</v>
      </c>
      <c r="O71" t="s">
        <v>330</v>
      </c>
      <c r="P71">
        <v>1500</v>
      </c>
      <c r="Q71" t="s">
        <v>330</v>
      </c>
      <c r="R71">
        <v>1500</v>
      </c>
      <c r="S71" t="s">
        <v>330</v>
      </c>
      <c r="T71">
        <v>1500</v>
      </c>
      <c r="U71" t="s">
        <v>330</v>
      </c>
      <c r="V71" s="8" t="s">
        <v>1157</v>
      </c>
      <c r="W71">
        <f t="shared" si="188"/>
        <v>15</v>
      </c>
      <c r="X71">
        <f t="shared" si="189"/>
        <v>18</v>
      </c>
      <c r="Y71">
        <f t="shared" si="190"/>
        <v>15</v>
      </c>
      <c r="Z71">
        <f t="shared" si="191"/>
        <v>18</v>
      </c>
      <c r="AA71">
        <f t="shared" si="192"/>
        <v>15</v>
      </c>
      <c r="AB71">
        <f t="shared" si="193"/>
        <v>18</v>
      </c>
      <c r="AC71">
        <f t="shared" si="194"/>
        <v>15</v>
      </c>
      <c r="AD71">
        <f t="shared" si="195"/>
        <v>18</v>
      </c>
      <c r="AE71">
        <f t="shared" si="196"/>
        <v>15</v>
      </c>
      <c r="AF71">
        <f t="shared" si="197"/>
        <v>18</v>
      </c>
      <c r="AG71">
        <f t="shared" si="198"/>
        <v>15</v>
      </c>
      <c r="AH71">
        <f t="shared" si="199"/>
        <v>18</v>
      </c>
      <c r="AI71">
        <f t="shared" si="200"/>
        <v>15</v>
      </c>
      <c r="AJ71">
        <f t="shared" si="201"/>
        <v>18</v>
      </c>
      <c r="AK71" t="str">
        <f t="shared" si="202"/>
        <v>3pm-6pm</v>
      </c>
      <c r="AL71" t="str">
        <f t="shared" si="203"/>
        <v>3pm-6pm</v>
      </c>
      <c r="AM71" t="str">
        <f t="shared" si="204"/>
        <v>3pm-6pm</v>
      </c>
      <c r="AN71" t="str">
        <f t="shared" si="205"/>
        <v>3pm-6pm</v>
      </c>
      <c r="AO71" t="str">
        <f t="shared" si="206"/>
        <v>3pm-6pm</v>
      </c>
      <c r="AP71" t="str">
        <f t="shared" si="207"/>
        <v>3pm-6pm</v>
      </c>
      <c r="AQ71" t="str">
        <f t="shared" si="208"/>
        <v>3pm-6pm</v>
      </c>
      <c r="AR71" t="s">
        <v>547</v>
      </c>
      <c r="AV71" s="4" t="s">
        <v>28</v>
      </c>
      <c r="AW71" s="4" t="s">
        <v>28</v>
      </c>
      <c r="AX71" s="8" t="str">
        <f t="shared" si="20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1" t="str">
        <f t="shared" si="210"/>
        <v/>
      </c>
      <c r="AZ71" t="str">
        <f t="shared" si="211"/>
        <v/>
      </c>
      <c r="BA71" t="str">
        <f t="shared" si="212"/>
        <v/>
      </c>
      <c r="BB71" t="str">
        <f t="shared" si="213"/>
        <v>&lt;img src=@img/drinkicon.png@&gt;</v>
      </c>
      <c r="BC71" t="str">
        <f t="shared" si="214"/>
        <v>&lt;img src=@img/foodicon.png@&gt;</v>
      </c>
      <c r="BD71" t="str">
        <f t="shared" si="215"/>
        <v>&lt;img src=@img/drinkicon.png@&gt;&lt;img src=@img/foodicon.png@&gt;</v>
      </c>
      <c r="BE71" t="str">
        <f t="shared" si="216"/>
        <v>drink food  med capital</v>
      </c>
      <c r="BF71" t="str">
        <f t="shared" si="217"/>
        <v>Capital Hill</v>
      </c>
      <c r="BG71">
        <v>39.736646999999998</v>
      </c>
      <c r="BH71">
        <v>-104.984549</v>
      </c>
      <c r="BI71" t="str">
        <f t="shared" si="218"/>
        <v>[39.736647,-104.984549],</v>
      </c>
      <c r="BK71" t="str">
        <f t="shared" si="187"/>
        <v/>
      </c>
      <c r="BL71" s="7"/>
    </row>
    <row r="72" spans="2:64" ht="18.75" customHeight="1">
      <c r="B72" t="s">
        <v>1211</v>
      </c>
      <c r="C72" t="s">
        <v>186</v>
      </c>
      <c r="E72" t="s">
        <v>952</v>
      </c>
      <c r="G72" t="s">
        <v>1212</v>
      </c>
      <c r="H72">
        <v>1500</v>
      </c>
      <c r="I72">
        <v>1800</v>
      </c>
      <c r="J72">
        <v>1500</v>
      </c>
      <c r="K72">
        <v>1800</v>
      </c>
      <c r="L72">
        <v>1500</v>
      </c>
      <c r="M72">
        <v>1800</v>
      </c>
      <c r="N72">
        <v>1500</v>
      </c>
      <c r="O72">
        <v>1800</v>
      </c>
      <c r="P72">
        <v>1500</v>
      </c>
      <c r="Q72">
        <v>1800</v>
      </c>
      <c r="R72">
        <v>1500</v>
      </c>
      <c r="S72">
        <v>1800</v>
      </c>
      <c r="T72">
        <v>1500</v>
      </c>
      <c r="U72">
        <v>1800</v>
      </c>
      <c r="V72" s="8" t="s">
        <v>1213</v>
      </c>
      <c r="W72">
        <f t="shared" ref="W72" si="219">IF(H72&gt;0,H72/100,"")</f>
        <v>15</v>
      </c>
      <c r="X72">
        <f t="shared" ref="X72" si="220">IF(I72&gt;0,I72/100,"")</f>
        <v>18</v>
      </c>
      <c r="Y72">
        <f t="shared" ref="Y72" si="221">IF(J72&gt;0,J72/100,"")</f>
        <v>15</v>
      </c>
      <c r="Z72">
        <f t="shared" ref="Z72" si="222">IF(K72&gt;0,K72/100,"")</f>
        <v>18</v>
      </c>
      <c r="AA72">
        <f t="shared" ref="AA72" si="223">IF(L72&gt;0,L72/100,"")</f>
        <v>15</v>
      </c>
      <c r="AB72">
        <f t="shared" ref="AB72" si="224">IF(M72&gt;0,M72/100,"")</f>
        <v>18</v>
      </c>
      <c r="AC72">
        <f t="shared" ref="AC72" si="225">IF(N72&gt;0,N72/100,"")</f>
        <v>15</v>
      </c>
      <c r="AD72">
        <f t="shared" ref="AD72" si="226">IF(O72&gt;0,O72/100,"")</f>
        <v>18</v>
      </c>
      <c r="AE72">
        <f t="shared" ref="AE72" si="227">IF(P72&gt;0,P72/100,"")</f>
        <v>15</v>
      </c>
      <c r="AF72">
        <f t="shared" ref="AF72" si="228">IF(Q72&gt;0,Q72/100,"")</f>
        <v>18</v>
      </c>
      <c r="AG72">
        <f t="shared" ref="AG72" si="229">IF(R72&gt;0,R72/100,"")</f>
        <v>15</v>
      </c>
      <c r="AH72">
        <f t="shared" ref="AH72" si="230">IF(S72&gt;0,S72/100,"")</f>
        <v>18</v>
      </c>
      <c r="AI72">
        <f t="shared" ref="AI72" si="231">IF(T72&gt;0,T72/100,"")</f>
        <v>15</v>
      </c>
      <c r="AJ72">
        <f t="shared" ref="AJ72" si="232">IF(U72&gt;0,U72/100,"")</f>
        <v>18</v>
      </c>
      <c r="AK72" t="str">
        <f t="shared" ref="AK72" si="233">IF(H72&gt;0,CONCATENATE(IF(W72&lt;=12,W72,W72-12),IF(OR(W72&lt;12,W72=24),"am","pm"),"-",IF(X72&lt;=12,X72,X72-12),IF(OR(X72&lt;12,X72=24),"am","pm")),"")</f>
        <v>3pm-6pm</v>
      </c>
      <c r="AL72" t="str">
        <f t="shared" ref="AL72" si="234">IF(J72&gt;0,CONCATENATE(IF(Y72&lt;=12,Y72,Y72-12),IF(OR(Y72&lt;12,Y72=24),"am","pm"),"-",IF(Z72&lt;=12,Z72,Z72-12),IF(OR(Z72&lt;12,Z72=24),"am","pm")),"")</f>
        <v>3pm-6pm</v>
      </c>
      <c r="AM72" t="str">
        <f t="shared" ref="AM72" si="235">IF(L72&gt;0,CONCATENATE(IF(AA72&lt;=12,AA72,AA72-12),IF(OR(AA72&lt;12,AA72=24),"am","pm"),"-",IF(AB72&lt;=12,AB72,AB72-12),IF(OR(AB72&lt;12,AB72=24),"am","pm")),"")</f>
        <v>3pm-6pm</v>
      </c>
      <c r="AN72" t="str">
        <f t="shared" ref="AN72" si="236">IF(N72&gt;0,CONCATENATE(IF(AC72&lt;=12,AC72,AC72-12),IF(OR(AC72&lt;12,AC72=24),"am","pm"),"-",IF(AD72&lt;=12,AD72,AD72-12),IF(OR(AD72&lt;12,AD72=24),"am","pm")),"")</f>
        <v>3pm-6pm</v>
      </c>
      <c r="AO72" t="str">
        <f t="shared" ref="AO72" si="237">IF(P72&gt;0,CONCATENATE(IF(AE72&lt;=12,AE72,AE72-12),IF(OR(AE72&lt;12,AE72=24),"am","pm"),"-",IF(AF72&lt;=12,AF72,AF72-12),IF(OR(AF72&lt;12,AF72=24),"am","pm")),"")</f>
        <v>3pm-6pm</v>
      </c>
      <c r="AP72" t="str">
        <f t="shared" ref="AP72" si="238">IF(R72&gt;0,CONCATENATE(IF(AG72&lt;=12,AG72,AG72-12),IF(OR(AG72&lt;12,AG72=24),"am","pm"),"-",IF(AH72&lt;=12,AH72,AH72-12),IF(OR(AH72&lt;12,AH72=24),"am","pm")),"")</f>
        <v>3pm-6pm</v>
      </c>
      <c r="AQ72" t="str">
        <f t="shared" ref="AQ72" si="239">IF(T72&gt;0,CONCATENATE(IF(AI72&lt;=12,AI72,AI72-12),IF(OR(AI72&lt;12,AI72=24),"am","pm"),"-",IF(AJ72&lt;=12,AJ72,AJ72-12),IF(OR(AJ72&lt;12,AJ72=24),"am","pm")),"")</f>
        <v>3pm-6pm</v>
      </c>
      <c r="AR72" s="1" t="s">
        <v>1214</v>
      </c>
      <c r="AV72" s="4" t="s">
        <v>28</v>
      </c>
      <c r="AW72" s="4" t="s">
        <v>28</v>
      </c>
      <c r="AX72" s="8" t="str">
        <f t="shared" ref="AX72" si="240">CONCATENATE("{
    'name': """,B72,""",
    'area': ","""",C72,""",",
"'hours': {
      'sunday-start':","""",H72,"""",", 'sunday-end':","""",I72,"""",", 'monday-start':","""",J72,"""",", 'monday-end':","""",K72,"""",", 'tuesday-start':","""",L72,"""",", 'tuesday-end':","""",M72,""", 'wednesday-start':","""",N72,""", 'wednesday-end':","""",O72,""", 'thursday-start':","""",P72,""", 'thursday-end':","""",Q72,""", 'friday-start':","""",R72,""", 'friday-end':","""",S72,""", 'saturday-start':","""",T72,""", 'saturday-end':","""",U72,"""","},","  'description': ","""",V72,"""",", 'link':","""",AR72,"""",", 'pricing':","""",E72,"""",",   'phone-number': ","""",F72,"""",", 'address': ","""",G72,"""",", 'other-amenities': [","'",AS72,"','",AT72,"','",AU72,"'","]",", 'has-drink':",AV72,", 'has-food':",AW72,"},")</f>
        <v>{
    'name': "Cochino Taco",
    'area': "Baker",'hours': {
      'sunday-start':"1500", 'sunday-end':"1800", 'monday-start':"1500", 'monday-end':"1800", 'tuesday-start':"1500", 'tuesday-end':"1800", 'wednesday-start':"1500", 'wednesday-end':"1800", 'thursday-start':"1500", 'thursday-end':"1800", 'friday-start':"1500", 'friday-end':"1800", 'saturday-start':"1500", 'saturday-end':"1800"},  'description': "$6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 'link':"https://www.cochinotaco.com/menu", 'pricing':"med",   'phone-number': "", 'address': "176 S. Broadway Denver, CO 80209", 'other-amenities': ['','',''], 'has-drink':true, 'has-food':true},</v>
      </c>
      <c r="AY72" t="str">
        <f t="shared" ref="AY72" si="241">IF(AS72&gt;0,"&lt;img src=@img/outdoor.png@&gt;","")</f>
        <v/>
      </c>
      <c r="AZ72" t="str">
        <f t="shared" ref="AZ72" si="242">IF(AT72&gt;0,"&lt;img src=@img/pets.png@&gt;","")</f>
        <v/>
      </c>
      <c r="BA72" t="str">
        <f t="shared" ref="BA72" si="243">IF(AU72="hard","&lt;img src=@img/hard.png@&gt;",IF(AU72="medium","&lt;img src=@img/medium.png@&gt;",IF(AU72="easy","&lt;img src=@img/easy.png@&gt;","")))</f>
        <v/>
      </c>
      <c r="BB72" t="str">
        <f t="shared" ref="BB72" si="244">IF(AV72="true","&lt;img src=@img/drinkicon.png@&gt;","")</f>
        <v>&lt;img src=@img/drinkicon.png@&gt;</v>
      </c>
      <c r="BC72" t="str">
        <f t="shared" ref="BC72" si="245">IF(AW72="true","&lt;img src=@img/foodicon.png@&gt;","")</f>
        <v>&lt;img src=@img/foodicon.png@&gt;</v>
      </c>
      <c r="BD72" t="str">
        <f t="shared" ref="BD72" si="246">CONCATENATE(AY72,AZ72,BA72,BB72,BC72,BK72)</f>
        <v>&lt;img src=@img/drinkicon.png@&gt;&lt;img src=@img/foodicon.png@&gt;</v>
      </c>
      <c r="BE72" t="str">
        <f t="shared" ref="BE72" si="247">CONCATENATE(IF(AS72&gt;0,"outdoor ",""),IF(AT72&gt;0,"pet ",""),IF(AV72="true","drink ",""),IF(AW72="true","food ",""),AU72," ",E72," ",C72,IF(BJ72=TRUE," kid",""))</f>
        <v>drink food  med Baker</v>
      </c>
      <c r="BF72" t="str">
        <f t="shared" ref="BF72" si="248">IF(C72="highlands","Highlands",IF(C72="Washington","Washington Park",IF(C72="Downtown","Downtown",IF(C72="city","City Park",IF(C72="Uptown","Uptown",IF(C72="capital","Capital Hill",IF(C72="Ballpark","Ballpark",IF(C72="LoDo","LoDo",IF(C72="ranch","Highlands Ranch",IF(C72="five","Five Points",IF(C72="stapleton","Stapleton",IF(C72="Cherry","Cherry Creek",IF(C72="dtc","DTC",IF(C72="Baker","Baker",IF(C72="Lakewood","Lakewood",IF(C72="Westminster","Westminster",IF(C72="lowery","Lowery",IF(C72="meadows","Park Meadows",IF(C72="larimer","Larimer Square",IF(C72="RiNo","RiNo",IF(C72="aurora","Aurora","")))))))))))))))))))))</f>
        <v>Baker</v>
      </c>
      <c r="BG72">
        <v>39.713116599999999</v>
      </c>
      <c r="BH72">
        <v>-104.987038</v>
      </c>
      <c r="BI72" t="str">
        <f t="shared" si="218"/>
        <v>[39.7131166,-104.987038],</v>
      </c>
      <c r="BL72" s="7"/>
    </row>
    <row r="73" spans="2:64" ht="18.75" customHeight="1">
      <c r="B73" t="s">
        <v>1161</v>
      </c>
      <c r="C73" t="s">
        <v>525</v>
      </c>
      <c r="E73" t="s">
        <v>952</v>
      </c>
      <c r="G73" t="s">
        <v>445</v>
      </c>
      <c r="H73">
        <v>1500</v>
      </c>
      <c r="I73">
        <v>1900</v>
      </c>
      <c r="J73">
        <v>1500</v>
      </c>
      <c r="K73">
        <v>1900</v>
      </c>
      <c r="L73">
        <v>1500</v>
      </c>
      <c r="M73">
        <v>1900</v>
      </c>
      <c r="N73">
        <v>1500</v>
      </c>
      <c r="O73">
        <v>1900</v>
      </c>
      <c r="P73">
        <v>1500</v>
      </c>
      <c r="Q73">
        <v>1900</v>
      </c>
      <c r="R73">
        <v>1500</v>
      </c>
      <c r="S73">
        <v>1900</v>
      </c>
      <c r="T73">
        <v>1500</v>
      </c>
      <c r="U73">
        <v>1900</v>
      </c>
      <c r="V73" t="s">
        <v>1162</v>
      </c>
      <c r="W73">
        <f t="shared" si="188"/>
        <v>15</v>
      </c>
      <c r="X73">
        <f t="shared" si="189"/>
        <v>19</v>
      </c>
      <c r="Y73">
        <f t="shared" si="190"/>
        <v>15</v>
      </c>
      <c r="Z73">
        <f t="shared" si="191"/>
        <v>19</v>
      </c>
      <c r="AA73">
        <f t="shared" si="192"/>
        <v>15</v>
      </c>
      <c r="AB73">
        <f t="shared" si="193"/>
        <v>19</v>
      </c>
      <c r="AC73">
        <f t="shared" si="194"/>
        <v>15</v>
      </c>
      <c r="AD73">
        <f t="shared" si="195"/>
        <v>19</v>
      </c>
      <c r="AE73">
        <f t="shared" si="196"/>
        <v>15</v>
      </c>
      <c r="AF73">
        <f t="shared" si="197"/>
        <v>19</v>
      </c>
      <c r="AG73">
        <f t="shared" si="198"/>
        <v>15</v>
      </c>
      <c r="AH73">
        <f t="shared" si="199"/>
        <v>19</v>
      </c>
      <c r="AI73">
        <f t="shared" si="200"/>
        <v>15</v>
      </c>
      <c r="AJ73">
        <f t="shared" si="201"/>
        <v>19</v>
      </c>
      <c r="AK73" t="str">
        <f t="shared" si="202"/>
        <v>3pm-7pm</v>
      </c>
      <c r="AL73" t="str">
        <f t="shared" si="203"/>
        <v>3pm-7pm</v>
      </c>
      <c r="AM73" t="str">
        <f t="shared" si="204"/>
        <v>3pm-7pm</v>
      </c>
      <c r="AN73" t="str">
        <f t="shared" si="205"/>
        <v>3pm-7pm</v>
      </c>
      <c r="AO73" t="str">
        <f t="shared" si="206"/>
        <v>3pm-7pm</v>
      </c>
      <c r="AP73" t="str">
        <f t="shared" si="207"/>
        <v>3pm-7pm</v>
      </c>
      <c r="AQ73" t="str">
        <f t="shared" si="208"/>
        <v>3pm-7pm</v>
      </c>
      <c r="AR73" s="3" t="s">
        <v>620</v>
      </c>
      <c r="AV73" s="4" t="s">
        <v>28</v>
      </c>
      <c r="AW73" s="4" t="s">
        <v>28</v>
      </c>
      <c r="AX73" s="8" t="str">
        <f t="shared" si="20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3" t="str">
        <f t="shared" si="210"/>
        <v/>
      </c>
      <c r="AZ73" t="str">
        <f t="shared" si="211"/>
        <v/>
      </c>
      <c r="BA73" t="str">
        <f t="shared" si="212"/>
        <v/>
      </c>
      <c r="BB73" t="str">
        <f t="shared" si="213"/>
        <v>&lt;img src=@img/drinkicon.png@&gt;</v>
      </c>
      <c r="BC73" t="str">
        <f t="shared" si="214"/>
        <v>&lt;img src=@img/foodicon.png@&gt;</v>
      </c>
      <c r="BD73" t="str">
        <f t="shared" si="215"/>
        <v>&lt;img src=@img/drinkicon.png@&gt;&lt;img src=@img/foodicon.png@&gt;</v>
      </c>
      <c r="BE73" t="str">
        <f t="shared" si="216"/>
        <v>drink food  med city</v>
      </c>
      <c r="BF73" t="str">
        <f t="shared" si="217"/>
        <v>City Park</v>
      </c>
      <c r="BG73">
        <v>39.740265999999998</v>
      </c>
      <c r="BH73">
        <v>-104.960009</v>
      </c>
      <c r="BI73" t="str">
        <f t="shared" si="218"/>
        <v>[39.740266,-104.960009],</v>
      </c>
      <c r="BK73" t="str">
        <f t="shared" si="187"/>
        <v/>
      </c>
      <c r="BL73" s="7"/>
    </row>
    <row r="74" spans="2:64" ht="18.75" customHeight="1">
      <c r="B74" t="s">
        <v>119</v>
      </c>
      <c r="C74" t="s">
        <v>720</v>
      </c>
      <c r="E74" t="s">
        <v>952</v>
      </c>
      <c r="G74" t="s">
        <v>461</v>
      </c>
      <c r="J74" t="s">
        <v>328</v>
      </c>
      <c r="K74" t="s">
        <v>330</v>
      </c>
      <c r="L74" t="s">
        <v>328</v>
      </c>
      <c r="M74" t="s">
        <v>330</v>
      </c>
      <c r="N74" t="s">
        <v>328</v>
      </c>
      <c r="O74" t="s">
        <v>330</v>
      </c>
      <c r="P74" t="s">
        <v>328</v>
      </c>
      <c r="Q74" t="s">
        <v>330</v>
      </c>
      <c r="R74" t="s">
        <v>328</v>
      </c>
      <c r="S74" t="s">
        <v>330</v>
      </c>
      <c r="V74" t="s">
        <v>275</v>
      </c>
      <c r="W74" t="str">
        <f t="shared" si="188"/>
        <v/>
      </c>
      <c r="X74" t="str">
        <f t="shared" si="189"/>
        <v/>
      </c>
      <c r="Y74">
        <f t="shared" si="190"/>
        <v>15</v>
      </c>
      <c r="Z74">
        <f t="shared" si="191"/>
        <v>18</v>
      </c>
      <c r="AA74">
        <f t="shared" si="192"/>
        <v>15</v>
      </c>
      <c r="AB74">
        <f t="shared" si="193"/>
        <v>18</v>
      </c>
      <c r="AC74">
        <f t="shared" si="194"/>
        <v>15</v>
      </c>
      <c r="AD74">
        <f t="shared" si="195"/>
        <v>18</v>
      </c>
      <c r="AE74">
        <f t="shared" si="196"/>
        <v>15</v>
      </c>
      <c r="AF74">
        <f t="shared" si="197"/>
        <v>18</v>
      </c>
      <c r="AG74">
        <f t="shared" si="198"/>
        <v>15</v>
      </c>
      <c r="AH74">
        <f t="shared" si="199"/>
        <v>18</v>
      </c>
      <c r="AI74" t="str">
        <f t="shared" si="200"/>
        <v/>
      </c>
      <c r="AJ74" t="str">
        <f t="shared" si="201"/>
        <v/>
      </c>
      <c r="AK74" t="str">
        <f t="shared" si="202"/>
        <v/>
      </c>
      <c r="AL74" t="str">
        <f t="shared" si="203"/>
        <v>3pm-6pm</v>
      </c>
      <c r="AM74" t="str">
        <f t="shared" si="204"/>
        <v>3pm-6pm</v>
      </c>
      <c r="AN74" t="str">
        <f t="shared" si="205"/>
        <v>3pm-6pm</v>
      </c>
      <c r="AO74" t="str">
        <f t="shared" si="206"/>
        <v>3pm-6pm</v>
      </c>
      <c r="AP74" t="str">
        <f t="shared" si="207"/>
        <v>3pm-6pm</v>
      </c>
      <c r="AQ74" t="str">
        <f t="shared" si="208"/>
        <v/>
      </c>
      <c r="AR74" t="s">
        <v>639</v>
      </c>
      <c r="AV74" s="4" t="s">
        <v>28</v>
      </c>
      <c r="AW74" s="4" t="s">
        <v>28</v>
      </c>
      <c r="AX74" s="8" t="str">
        <f t="shared" si="20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4" t="str">
        <f t="shared" si="210"/>
        <v/>
      </c>
      <c r="AZ74" t="str">
        <f t="shared" si="211"/>
        <v/>
      </c>
      <c r="BA74" t="str">
        <f t="shared" si="212"/>
        <v/>
      </c>
      <c r="BB74" t="str">
        <f t="shared" si="213"/>
        <v>&lt;img src=@img/drinkicon.png@&gt;</v>
      </c>
      <c r="BC74" t="str">
        <f t="shared" si="214"/>
        <v>&lt;img src=@img/foodicon.png@&gt;</v>
      </c>
      <c r="BD74" t="str">
        <f t="shared" si="215"/>
        <v>&lt;img src=@img/drinkicon.png@&gt;&lt;img src=@img/foodicon.png@&gt;</v>
      </c>
      <c r="BE74" t="str">
        <f t="shared" si="216"/>
        <v>drink food  med stapleton</v>
      </c>
      <c r="BF74" t="str">
        <f t="shared" si="217"/>
        <v>Stapleton</v>
      </c>
      <c r="BG74">
        <v>39.753048</v>
      </c>
      <c r="BH74">
        <v>-104.877388</v>
      </c>
      <c r="BI74" t="str">
        <f t="shared" si="218"/>
        <v>[39.753048,-104.877388],</v>
      </c>
      <c r="BK74" t="str">
        <f t="shared" si="187"/>
        <v/>
      </c>
      <c r="BL74" s="7"/>
    </row>
    <row r="75" spans="2:64" ht="18.75" customHeight="1">
      <c r="B75" t="s">
        <v>120</v>
      </c>
      <c r="C75" t="s">
        <v>187</v>
      </c>
      <c r="E75" t="s">
        <v>952</v>
      </c>
      <c r="G75" t="s">
        <v>463</v>
      </c>
      <c r="J75" t="s">
        <v>338</v>
      </c>
      <c r="K75" t="s">
        <v>332</v>
      </c>
      <c r="L75" t="s">
        <v>338</v>
      </c>
      <c r="M75" t="s">
        <v>332</v>
      </c>
      <c r="N75" t="s">
        <v>338</v>
      </c>
      <c r="O75" t="s">
        <v>332</v>
      </c>
      <c r="P75" t="s">
        <v>338</v>
      </c>
      <c r="Q75" t="s">
        <v>332</v>
      </c>
      <c r="R75" t="s">
        <v>338</v>
      </c>
      <c r="S75" t="s">
        <v>332</v>
      </c>
      <c r="V75" t="s">
        <v>275</v>
      </c>
      <c r="W75" t="str">
        <f t="shared" si="188"/>
        <v/>
      </c>
      <c r="X75" t="str">
        <f t="shared" si="189"/>
        <v/>
      </c>
      <c r="Y75">
        <f t="shared" si="190"/>
        <v>14</v>
      </c>
      <c r="Z75">
        <f t="shared" si="191"/>
        <v>17</v>
      </c>
      <c r="AA75">
        <f t="shared" si="192"/>
        <v>14</v>
      </c>
      <c r="AB75">
        <f t="shared" si="193"/>
        <v>17</v>
      </c>
      <c r="AC75">
        <f t="shared" si="194"/>
        <v>14</v>
      </c>
      <c r="AD75">
        <f t="shared" si="195"/>
        <v>17</v>
      </c>
      <c r="AE75">
        <f t="shared" si="196"/>
        <v>14</v>
      </c>
      <c r="AF75">
        <f t="shared" si="197"/>
        <v>17</v>
      </c>
      <c r="AG75">
        <f t="shared" si="198"/>
        <v>14</v>
      </c>
      <c r="AH75">
        <f t="shared" si="199"/>
        <v>17</v>
      </c>
      <c r="AI75" t="str">
        <f t="shared" si="200"/>
        <v/>
      </c>
      <c r="AJ75" t="str">
        <f t="shared" si="201"/>
        <v/>
      </c>
      <c r="AK75" t="str">
        <f t="shared" si="202"/>
        <v/>
      </c>
      <c r="AL75" t="str">
        <f t="shared" si="203"/>
        <v>2pm-5pm</v>
      </c>
      <c r="AM75" t="str">
        <f t="shared" si="204"/>
        <v>2pm-5pm</v>
      </c>
      <c r="AN75" t="str">
        <f t="shared" si="205"/>
        <v>2pm-5pm</v>
      </c>
      <c r="AO75" t="str">
        <f t="shared" si="206"/>
        <v>2pm-5pm</v>
      </c>
      <c r="AP75" t="str">
        <f t="shared" si="207"/>
        <v>2pm-5pm</v>
      </c>
      <c r="AQ75" t="str">
        <f t="shared" si="208"/>
        <v/>
      </c>
      <c r="AR75" t="s">
        <v>639</v>
      </c>
      <c r="AS75" t="s">
        <v>325</v>
      </c>
      <c r="AV75" s="4" t="s">
        <v>28</v>
      </c>
      <c r="AW75" s="4" t="s">
        <v>28</v>
      </c>
      <c r="AX75" s="8" t="str">
        <f t="shared" si="20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5" t="str">
        <f t="shared" si="210"/>
        <v>&lt;img src=@img/outdoor.png@&gt;</v>
      </c>
      <c r="AZ75" t="str">
        <f t="shared" si="211"/>
        <v/>
      </c>
      <c r="BA75" t="str">
        <f t="shared" si="212"/>
        <v/>
      </c>
      <c r="BB75" t="str">
        <f t="shared" si="213"/>
        <v>&lt;img src=@img/drinkicon.png@&gt;</v>
      </c>
      <c r="BC75" t="str">
        <f t="shared" si="214"/>
        <v>&lt;img src=@img/foodicon.png@&gt;</v>
      </c>
      <c r="BD75" t="str">
        <f t="shared" si="215"/>
        <v>&lt;img src=@img/outdoor.png@&gt;&lt;img src=@img/drinkicon.png@&gt;&lt;img src=@img/foodicon.png@&gt;</v>
      </c>
      <c r="BE75" t="str">
        <f t="shared" si="216"/>
        <v>outdoor drink food  med RiNo</v>
      </c>
      <c r="BF75" t="str">
        <f t="shared" si="217"/>
        <v>RiNo</v>
      </c>
      <c r="BG75">
        <v>39.768611</v>
      </c>
      <c r="BH75">
        <v>-104.979758</v>
      </c>
      <c r="BI75" t="str">
        <f t="shared" si="218"/>
        <v>[39.768611,-104.979758],</v>
      </c>
      <c r="BK75" t="str">
        <f t="shared" si="187"/>
        <v/>
      </c>
      <c r="BL75" s="7"/>
    </row>
    <row r="76" spans="2:64" ht="18.75" customHeight="1">
      <c r="B76" t="s">
        <v>776</v>
      </c>
      <c r="C76" t="s">
        <v>720</v>
      </c>
      <c r="E76" t="s">
        <v>952</v>
      </c>
      <c r="G76" s="8" t="s">
        <v>773</v>
      </c>
      <c r="H76">
        <v>1400</v>
      </c>
      <c r="I76">
        <v>1800</v>
      </c>
      <c r="J76">
        <v>1400</v>
      </c>
      <c r="K76">
        <v>1800</v>
      </c>
      <c r="L76">
        <v>1400</v>
      </c>
      <c r="M76">
        <v>1800</v>
      </c>
      <c r="N76">
        <v>1400</v>
      </c>
      <c r="O76">
        <v>1800</v>
      </c>
      <c r="P76">
        <v>1400</v>
      </c>
      <c r="Q76">
        <v>1800</v>
      </c>
      <c r="R76">
        <v>1400</v>
      </c>
      <c r="S76">
        <v>1800</v>
      </c>
      <c r="T76">
        <v>1400</v>
      </c>
      <c r="U76">
        <v>1800</v>
      </c>
      <c r="V76" t="s">
        <v>887</v>
      </c>
      <c r="W76">
        <f t="shared" si="188"/>
        <v>14</v>
      </c>
      <c r="X76">
        <f t="shared" si="189"/>
        <v>18</v>
      </c>
      <c r="Y76">
        <f t="shared" si="190"/>
        <v>14</v>
      </c>
      <c r="Z76">
        <f t="shared" si="191"/>
        <v>18</v>
      </c>
      <c r="AA76">
        <f t="shared" si="192"/>
        <v>14</v>
      </c>
      <c r="AB76">
        <f t="shared" si="193"/>
        <v>18</v>
      </c>
      <c r="AC76">
        <f t="shared" si="194"/>
        <v>14</v>
      </c>
      <c r="AD76">
        <f t="shared" si="195"/>
        <v>18</v>
      </c>
      <c r="AE76">
        <f t="shared" si="196"/>
        <v>14</v>
      </c>
      <c r="AF76">
        <f t="shared" si="197"/>
        <v>18</v>
      </c>
      <c r="AG76">
        <f t="shared" si="198"/>
        <v>14</v>
      </c>
      <c r="AH76">
        <f t="shared" si="199"/>
        <v>18</v>
      </c>
      <c r="AI76">
        <f t="shared" si="200"/>
        <v>14</v>
      </c>
      <c r="AJ76">
        <f t="shared" si="201"/>
        <v>18</v>
      </c>
      <c r="AK76" t="str">
        <f t="shared" si="202"/>
        <v>2pm-6pm</v>
      </c>
      <c r="AL76" t="str">
        <f t="shared" si="203"/>
        <v>2pm-6pm</v>
      </c>
      <c r="AM76" t="str">
        <f t="shared" si="204"/>
        <v>2pm-6pm</v>
      </c>
      <c r="AN76" t="str">
        <f t="shared" si="205"/>
        <v>2pm-6pm</v>
      </c>
      <c r="AO76" t="str">
        <f t="shared" si="206"/>
        <v>2pm-6pm</v>
      </c>
      <c r="AP76" t="str">
        <f t="shared" si="207"/>
        <v>2pm-6pm</v>
      </c>
      <c r="AQ76" t="str">
        <f t="shared" si="208"/>
        <v>2pm-6pm</v>
      </c>
      <c r="AR76" t="s">
        <v>886</v>
      </c>
      <c r="AV76" s="4" t="s">
        <v>28</v>
      </c>
      <c r="AW76" s="4" t="s">
        <v>28</v>
      </c>
      <c r="AX76" s="8" t="str">
        <f t="shared" si="20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6" t="str">
        <f t="shared" si="210"/>
        <v/>
      </c>
      <c r="AZ76" t="str">
        <f t="shared" si="211"/>
        <v/>
      </c>
      <c r="BA76" t="str">
        <f t="shared" si="212"/>
        <v/>
      </c>
      <c r="BB76" t="str">
        <f t="shared" si="213"/>
        <v>&lt;img src=@img/drinkicon.png@&gt;</v>
      </c>
      <c r="BC76" t="str">
        <f t="shared" si="214"/>
        <v>&lt;img src=@img/foodicon.png@&gt;</v>
      </c>
      <c r="BD76" t="str">
        <f t="shared" si="215"/>
        <v>&lt;img src=@img/drinkicon.png@&gt;&lt;img src=@img/foodicon.png@&gt;</v>
      </c>
      <c r="BE76" t="str">
        <f t="shared" si="216"/>
        <v>drink food  med stapleton</v>
      </c>
      <c r="BF76" t="str">
        <f t="shared" si="217"/>
        <v>Stapleton</v>
      </c>
      <c r="BG76">
        <v>39.75929</v>
      </c>
      <c r="BH76">
        <v>-104.868493</v>
      </c>
      <c r="BI76" t="str">
        <f t="shared" si="218"/>
        <v>[39.75929,-104.868493],</v>
      </c>
      <c r="BK76" t="str">
        <f t="shared" si="187"/>
        <v/>
      </c>
    </row>
    <row r="77" spans="2:64" ht="18.75" customHeight="1">
      <c r="B77" t="s">
        <v>1293</v>
      </c>
      <c r="C77" t="s">
        <v>218</v>
      </c>
      <c r="E77" t="s">
        <v>952</v>
      </c>
      <c r="G77" t="s">
        <v>464</v>
      </c>
      <c r="J77" t="s">
        <v>335</v>
      </c>
      <c r="K77" t="s">
        <v>329</v>
      </c>
      <c r="L77" t="s">
        <v>335</v>
      </c>
      <c r="M77" t="s">
        <v>329</v>
      </c>
      <c r="N77" t="s">
        <v>335</v>
      </c>
      <c r="O77" t="s">
        <v>329</v>
      </c>
      <c r="P77" t="s">
        <v>335</v>
      </c>
      <c r="Q77" t="s">
        <v>329</v>
      </c>
      <c r="R77" t="s">
        <v>335</v>
      </c>
      <c r="S77" t="s">
        <v>329</v>
      </c>
      <c r="V77" t="s">
        <v>276</v>
      </c>
      <c r="W77" t="str">
        <f t="shared" si="188"/>
        <v/>
      </c>
      <c r="X77" t="str">
        <f t="shared" si="189"/>
        <v/>
      </c>
      <c r="Y77">
        <f t="shared" si="190"/>
        <v>16</v>
      </c>
      <c r="Z77">
        <f t="shared" si="191"/>
        <v>18.3</v>
      </c>
      <c r="AA77">
        <f t="shared" si="192"/>
        <v>16</v>
      </c>
      <c r="AB77">
        <f t="shared" si="193"/>
        <v>18.3</v>
      </c>
      <c r="AC77">
        <f t="shared" si="194"/>
        <v>16</v>
      </c>
      <c r="AD77">
        <f t="shared" si="195"/>
        <v>18.3</v>
      </c>
      <c r="AE77">
        <f t="shared" si="196"/>
        <v>16</v>
      </c>
      <c r="AF77">
        <f t="shared" si="197"/>
        <v>18.3</v>
      </c>
      <c r="AG77">
        <f t="shared" si="198"/>
        <v>16</v>
      </c>
      <c r="AH77">
        <f t="shared" si="199"/>
        <v>18.3</v>
      </c>
      <c r="AI77" t="str">
        <f t="shared" si="200"/>
        <v/>
      </c>
      <c r="AJ77" t="str">
        <f t="shared" si="201"/>
        <v/>
      </c>
      <c r="AK77" t="str">
        <f t="shared" si="202"/>
        <v/>
      </c>
      <c r="AL77" t="str">
        <f t="shared" si="203"/>
        <v>4pm-6.3pm</v>
      </c>
      <c r="AM77" t="str">
        <f t="shared" si="204"/>
        <v>4pm-6.3pm</v>
      </c>
      <c r="AN77" t="str">
        <f t="shared" si="205"/>
        <v>4pm-6.3pm</v>
      </c>
      <c r="AO77" t="str">
        <f t="shared" si="206"/>
        <v>4pm-6.3pm</v>
      </c>
      <c r="AP77" t="str">
        <f t="shared" si="207"/>
        <v>4pm-6.3pm</v>
      </c>
      <c r="AQ77" t="str">
        <f t="shared" si="208"/>
        <v/>
      </c>
      <c r="AR77" t="s">
        <v>640</v>
      </c>
      <c r="AV77" s="4" t="s">
        <v>28</v>
      </c>
      <c r="AW77" s="4" t="s">
        <v>28</v>
      </c>
      <c r="AX77" s="8" t="str">
        <f t="shared" si="209"/>
        <v>{
    'name': "Corner Office",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7" t="str">
        <f t="shared" si="210"/>
        <v/>
      </c>
      <c r="AZ77" t="str">
        <f t="shared" si="211"/>
        <v/>
      </c>
      <c r="BA77" t="str">
        <f t="shared" si="212"/>
        <v/>
      </c>
      <c r="BB77" t="str">
        <f t="shared" si="213"/>
        <v>&lt;img src=@img/drinkicon.png@&gt;</v>
      </c>
      <c r="BC77" t="str">
        <f t="shared" si="214"/>
        <v>&lt;img src=@img/foodicon.png@&gt;</v>
      </c>
      <c r="BD77" t="str">
        <f t="shared" si="215"/>
        <v>&lt;img src=@img/drinkicon.png@&gt;&lt;img src=@img/foodicon.png@&gt;</v>
      </c>
      <c r="BE77" t="str">
        <f t="shared" si="216"/>
        <v>drink food  med Downtown</v>
      </c>
      <c r="BF77" t="str">
        <f t="shared" si="217"/>
        <v>Downtown</v>
      </c>
      <c r="BG77">
        <v>39.745508999999998</v>
      </c>
      <c r="BH77">
        <v>-104.997207</v>
      </c>
      <c r="BI77" t="str">
        <f t="shared" si="218"/>
        <v>[39.745509,-104.997207],</v>
      </c>
      <c r="BK77" t="str">
        <f t="shared" si="187"/>
        <v/>
      </c>
      <c r="BL77" s="7"/>
    </row>
    <row r="78" spans="2:64" ht="18.75" customHeight="1">
      <c r="B78" t="s">
        <v>170</v>
      </c>
      <c r="C78" t="s">
        <v>187</v>
      </c>
      <c r="E78" t="s">
        <v>952</v>
      </c>
      <c r="G78" t="s">
        <v>315</v>
      </c>
      <c r="H78" t="s">
        <v>334</v>
      </c>
      <c r="I78" t="s">
        <v>341</v>
      </c>
      <c r="J78" t="s">
        <v>328</v>
      </c>
      <c r="K78" t="s">
        <v>330</v>
      </c>
      <c r="L78" t="s">
        <v>328</v>
      </c>
      <c r="M78" t="s">
        <v>330</v>
      </c>
      <c r="N78" t="s">
        <v>328</v>
      </c>
      <c r="O78" t="s">
        <v>330</v>
      </c>
      <c r="P78" t="s">
        <v>328</v>
      </c>
      <c r="Q78" t="s">
        <v>330</v>
      </c>
      <c r="R78" t="s">
        <v>328</v>
      </c>
      <c r="S78" t="s">
        <v>330</v>
      </c>
      <c r="T78" t="s">
        <v>334</v>
      </c>
      <c r="U78" t="s">
        <v>338</v>
      </c>
      <c r="V78" t="s">
        <v>943</v>
      </c>
      <c r="W78">
        <f t="shared" si="188"/>
        <v>11</v>
      </c>
      <c r="X78">
        <f t="shared" si="189"/>
        <v>23</v>
      </c>
      <c r="Y78">
        <f t="shared" si="190"/>
        <v>15</v>
      </c>
      <c r="Z78">
        <f t="shared" si="191"/>
        <v>18</v>
      </c>
      <c r="AA78">
        <f t="shared" si="192"/>
        <v>15</v>
      </c>
      <c r="AB78">
        <f t="shared" si="193"/>
        <v>18</v>
      </c>
      <c r="AC78">
        <f t="shared" si="194"/>
        <v>15</v>
      </c>
      <c r="AD78">
        <f t="shared" si="195"/>
        <v>18</v>
      </c>
      <c r="AE78">
        <f t="shared" si="196"/>
        <v>15</v>
      </c>
      <c r="AF78">
        <f t="shared" si="197"/>
        <v>18</v>
      </c>
      <c r="AG78">
        <f t="shared" si="198"/>
        <v>15</v>
      </c>
      <c r="AH78">
        <f t="shared" si="199"/>
        <v>18</v>
      </c>
      <c r="AI78">
        <f t="shared" si="200"/>
        <v>11</v>
      </c>
      <c r="AJ78">
        <f t="shared" si="201"/>
        <v>14</v>
      </c>
      <c r="AK78" t="str">
        <f t="shared" si="202"/>
        <v>11am-11pm</v>
      </c>
      <c r="AL78" t="str">
        <f t="shared" si="203"/>
        <v>3pm-6pm</v>
      </c>
      <c r="AM78" t="str">
        <f t="shared" si="204"/>
        <v>3pm-6pm</v>
      </c>
      <c r="AN78" t="str">
        <f t="shared" si="205"/>
        <v>3pm-6pm</v>
      </c>
      <c r="AO78" t="str">
        <f t="shared" si="206"/>
        <v>3pm-6pm</v>
      </c>
      <c r="AP78" t="str">
        <f t="shared" si="207"/>
        <v>3pm-6pm</v>
      </c>
      <c r="AQ78" t="str">
        <f t="shared" si="208"/>
        <v>11am-2pm</v>
      </c>
      <c r="AR78" t="s">
        <v>703</v>
      </c>
      <c r="AS78" t="s">
        <v>325</v>
      </c>
      <c r="AV78" t="s">
        <v>28</v>
      </c>
      <c r="AW78" t="s">
        <v>28</v>
      </c>
      <c r="AX78" s="8" t="str">
        <f t="shared" si="20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8" t="str">
        <f t="shared" si="210"/>
        <v>&lt;img src=@img/outdoor.png@&gt;</v>
      </c>
      <c r="AZ78" t="str">
        <f t="shared" si="211"/>
        <v/>
      </c>
      <c r="BA78" t="str">
        <f t="shared" si="212"/>
        <v/>
      </c>
      <c r="BB78" t="str">
        <f t="shared" si="213"/>
        <v>&lt;img src=@img/drinkicon.png@&gt;</v>
      </c>
      <c r="BC78" t="str">
        <f t="shared" si="214"/>
        <v>&lt;img src=@img/foodicon.png@&gt;</v>
      </c>
      <c r="BD78" t="str">
        <f t="shared" si="215"/>
        <v>&lt;img src=@img/outdoor.png@&gt;&lt;img src=@img/drinkicon.png@&gt;&lt;img src=@img/foodicon.png@&gt;</v>
      </c>
      <c r="BE78" t="str">
        <f t="shared" si="216"/>
        <v>outdoor drink food  med RiNo</v>
      </c>
      <c r="BF78" t="str">
        <f t="shared" si="217"/>
        <v>RiNo</v>
      </c>
      <c r="BG78">
        <v>39.770651000000001</v>
      </c>
      <c r="BH78">
        <v>-104.99518</v>
      </c>
      <c r="BI78" t="str">
        <f t="shared" si="218"/>
        <v>[39.770651,-104.99518],</v>
      </c>
      <c r="BK78" t="str">
        <f t="shared" si="187"/>
        <v/>
      </c>
      <c r="BL78" s="7"/>
    </row>
    <row r="79" spans="2:64" ht="18.75" customHeight="1">
      <c r="B79" t="s">
        <v>1121</v>
      </c>
      <c r="C79" t="s">
        <v>186</v>
      </c>
      <c r="E79" t="s">
        <v>952</v>
      </c>
      <c r="G79" s="22" t="s">
        <v>1122</v>
      </c>
      <c r="J79">
        <v>1200</v>
      </c>
      <c r="K79">
        <v>1300</v>
      </c>
      <c r="L79">
        <v>1200</v>
      </c>
      <c r="M79">
        <v>1300</v>
      </c>
      <c r="N79">
        <v>1200</v>
      </c>
      <c r="O79">
        <v>1300</v>
      </c>
      <c r="P79">
        <v>1200</v>
      </c>
      <c r="Q79">
        <v>1300</v>
      </c>
      <c r="R79">
        <v>1200</v>
      </c>
      <c r="S79">
        <v>1300</v>
      </c>
      <c r="T79">
        <v>1200</v>
      </c>
      <c r="U79">
        <v>1300</v>
      </c>
      <c r="V79" t="s">
        <v>1123</v>
      </c>
      <c r="W79" t="str">
        <f t="shared" si="188"/>
        <v/>
      </c>
      <c r="X79" t="str">
        <f t="shared" si="189"/>
        <v/>
      </c>
      <c r="Y79">
        <f t="shared" si="190"/>
        <v>12</v>
      </c>
      <c r="Z79">
        <f t="shared" si="191"/>
        <v>13</v>
      </c>
      <c r="AA79">
        <f t="shared" si="192"/>
        <v>12</v>
      </c>
      <c r="AB79">
        <f t="shared" si="193"/>
        <v>13</v>
      </c>
      <c r="AC79">
        <f t="shared" si="194"/>
        <v>12</v>
      </c>
      <c r="AD79">
        <f t="shared" si="195"/>
        <v>13</v>
      </c>
      <c r="AE79">
        <f t="shared" si="196"/>
        <v>12</v>
      </c>
      <c r="AF79">
        <f t="shared" si="197"/>
        <v>13</v>
      </c>
      <c r="AG79">
        <f t="shared" si="198"/>
        <v>12</v>
      </c>
      <c r="AH79">
        <f t="shared" si="199"/>
        <v>13</v>
      </c>
      <c r="AI79">
        <f t="shared" si="200"/>
        <v>12</v>
      </c>
      <c r="AJ79">
        <f t="shared" si="201"/>
        <v>13</v>
      </c>
      <c r="AK79" t="str">
        <f t="shared" si="202"/>
        <v/>
      </c>
      <c r="AL79" t="str">
        <f t="shared" si="203"/>
        <v>12pm-1pm</v>
      </c>
      <c r="AM79" t="str">
        <f t="shared" si="204"/>
        <v>12pm-1pm</v>
      </c>
      <c r="AN79" t="str">
        <f t="shared" si="205"/>
        <v>12pm-1pm</v>
      </c>
      <c r="AO79" t="str">
        <f t="shared" si="206"/>
        <v>12pm-1pm</v>
      </c>
      <c r="AP79" t="str">
        <f t="shared" si="207"/>
        <v>12pm-1pm</v>
      </c>
      <c r="AQ79" t="str">
        <f t="shared" si="208"/>
        <v>12pm-1pm</v>
      </c>
      <c r="AR79" t="s">
        <v>1124</v>
      </c>
      <c r="AV79" s="4" t="s">
        <v>28</v>
      </c>
      <c r="AW79" s="4" t="s">
        <v>29</v>
      </c>
      <c r="AX79" s="8" t="str">
        <f t="shared" si="20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9" t="str">
        <f t="shared" si="210"/>
        <v/>
      </c>
      <c r="AZ79" t="str">
        <f t="shared" si="211"/>
        <v/>
      </c>
      <c r="BA79" t="str">
        <f t="shared" si="212"/>
        <v/>
      </c>
      <c r="BB79" t="str">
        <f t="shared" si="213"/>
        <v>&lt;img src=@img/drinkicon.png@&gt;</v>
      </c>
      <c r="BC79" t="str">
        <f t="shared" si="214"/>
        <v/>
      </c>
      <c r="BD79" t="str">
        <f t="shared" si="215"/>
        <v>&lt;img src=@img/drinkicon.png@&gt;</v>
      </c>
      <c r="BE79" t="str">
        <f t="shared" si="216"/>
        <v>drink  med Baker</v>
      </c>
      <c r="BF79" t="str">
        <f t="shared" si="217"/>
        <v>Baker</v>
      </c>
      <c r="BG79">
        <v>39.723611699999999</v>
      </c>
      <c r="BH79">
        <v>-105.00029259999999</v>
      </c>
      <c r="BI79" t="str">
        <f t="shared" si="218"/>
        <v>[39.7236117,-105.0002926],</v>
      </c>
      <c r="BL79" s="7"/>
    </row>
    <row r="80" spans="2:64" ht="18.75" customHeight="1">
      <c r="B80" t="s">
        <v>121</v>
      </c>
      <c r="C80" t="s">
        <v>526</v>
      </c>
      <c r="E80" t="s">
        <v>952</v>
      </c>
      <c r="G80" t="s">
        <v>465</v>
      </c>
      <c r="J80" t="s">
        <v>335</v>
      </c>
      <c r="K80" t="s">
        <v>331</v>
      </c>
      <c r="L80" t="s">
        <v>335</v>
      </c>
      <c r="M80" t="s">
        <v>331</v>
      </c>
      <c r="N80" t="s">
        <v>335</v>
      </c>
      <c r="O80" t="s">
        <v>331</v>
      </c>
      <c r="P80" t="s">
        <v>335</v>
      </c>
      <c r="Q80" t="s">
        <v>331</v>
      </c>
      <c r="R80" t="s">
        <v>335</v>
      </c>
      <c r="S80" t="s">
        <v>331</v>
      </c>
      <c r="V80" t="s">
        <v>277</v>
      </c>
      <c r="W80" t="str">
        <f t="shared" si="188"/>
        <v/>
      </c>
      <c r="X80" t="str">
        <f t="shared" si="189"/>
        <v/>
      </c>
      <c r="Y80">
        <f t="shared" si="190"/>
        <v>16</v>
      </c>
      <c r="Z80">
        <f t="shared" si="191"/>
        <v>19</v>
      </c>
      <c r="AA80">
        <f t="shared" si="192"/>
        <v>16</v>
      </c>
      <c r="AB80">
        <f t="shared" si="193"/>
        <v>19</v>
      </c>
      <c r="AC80">
        <f t="shared" si="194"/>
        <v>16</v>
      </c>
      <c r="AD80">
        <f t="shared" si="195"/>
        <v>19</v>
      </c>
      <c r="AE80">
        <f t="shared" si="196"/>
        <v>16</v>
      </c>
      <c r="AF80">
        <f t="shared" si="197"/>
        <v>19</v>
      </c>
      <c r="AG80">
        <f t="shared" si="198"/>
        <v>16</v>
      </c>
      <c r="AH80">
        <f t="shared" si="199"/>
        <v>19</v>
      </c>
      <c r="AI80" t="str">
        <f t="shared" si="200"/>
        <v/>
      </c>
      <c r="AJ80" t="str">
        <f t="shared" si="201"/>
        <v/>
      </c>
      <c r="AK80" t="str">
        <f t="shared" si="202"/>
        <v/>
      </c>
      <c r="AL80" t="str">
        <f t="shared" si="203"/>
        <v>4pm-7pm</v>
      </c>
      <c r="AM80" t="str">
        <f t="shared" si="204"/>
        <v>4pm-7pm</v>
      </c>
      <c r="AN80" t="str">
        <f t="shared" si="205"/>
        <v>4pm-7pm</v>
      </c>
      <c r="AO80" t="str">
        <f t="shared" si="206"/>
        <v>4pm-7pm</v>
      </c>
      <c r="AP80" t="str">
        <f t="shared" si="207"/>
        <v>4pm-7pm</v>
      </c>
      <c r="AQ80" t="str">
        <f t="shared" si="208"/>
        <v/>
      </c>
      <c r="AR80" s="1" t="s">
        <v>641</v>
      </c>
      <c r="AV80" s="4" t="s">
        <v>28</v>
      </c>
      <c r="AW80" s="4" t="s">
        <v>28</v>
      </c>
      <c r="AX80" s="8" t="str">
        <f t="shared" si="20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80" t="str">
        <f t="shared" si="210"/>
        <v/>
      </c>
      <c r="AZ80" t="str">
        <f t="shared" si="211"/>
        <v/>
      </c>
      <c r="BA80" t="str">
        <f t="shared" si="212"/>
        <v/>
      </c>
      <c r="BB80" t="str">
        <f t="shared" si="213"/>
        <v>&lt;img src=@img/drinkicon.png@&gt;</v>
      </c>
      <c r="BC80" t="str">
        <f t="shared" si="214"/>
        <v>&lt;img src=@img/foodicon.png@&gt;</v>
      </c>
      <c r="BD80" t="str">
        <f t="shared" si="215"/>
        <v>&lt;img src=@img/drinkicon.png@&gt;&lt;img src=@img/foodicon.png@&gt;</v>
      </c>
      <c r="BE80" t="str">
        <f t="shared" si="216"/>
        <v>drink food  med larimer</v>
      </c>
      <c r="BF80" t="str">
        <f t="shared" si="217"/>
        <v>Larimer Square</v>
      </c>
      <c r="BG80">
        <v>39.747855000000001</v>
      </c>
      <c r="BH80">
        <v>-104.99886600000001</v>
      </c>
      <c r="BI80" t="str">
        <f t="shared" si="218"/>
        <v>[39.747855,-104.998866],</v>
      </c>
      <c r="BK80" t="str">
        <f t="shared" ref="BK80:BK86" si="249">IF(BJ80&gt;0,"&lt;img src=@img/kidicon.png@&gt;","")</f>
        <v/>
      </c>
      <c r="BL80" s="7"/>
    </row>
    <row r="81" spans="2:64" ht="18.75" customHeight="1">
      <c r="B81" t="s">
        <v>794</v>
      </c>
      <c r="C81" t="s">
        <v>215</v>
      </c>
      <c r="E81" t="s">
        <v>952</v>
      </c>
      <c r="G81" s="8" t="s">
        <v>795</v>
      </c>
      <c r="H81">
        <v>1500</v>
      </c>
      <c r="I81">
        <v>2400</v>
      </c>
      <c r="J81">
        <v>1500</v>
      </c>
      <c r="K81">
        <v>1800</v>
      </c>
      <c r="L81">
        <v>1500</v>
      </c>
      <c r="M81">
        <v>1800</v>
      </c>
      <c r="N81">
        <v>1500</v>
      </c>
      <c r="O81">
        <v>1800</v>
      </c>
      <c r="P81">
        <v>1500</v>
      </c>
      <c r="Q81">
        <v>1800</v>
      </c>
      <c r="R81">
        <v>1500</v>
      </c>
      <c r="S81">
        <v>1800</v>
      </c>
      <c r="T81">
        <v>1500</v>
      </c>
      <c r="U81">
        <v>1800</v>
      </c>
      <c r="V81" t="s">
        <v>901</v>
      </c>
      <c r="W81">
        <f t="shared" si="188"/>
        <v>15</v>
      </c>
      <c r="X81">
        <f t="shared" si="189"/>
        <v>24</v>
      </c>
      <c r="Y81">
        <f t="shared" si="190"/>
        <v>15</v>
      </c>
      <c r="Z81">
        <f t="shared" si="191"/>
        <v>18</v>
      </c>
      <c r="AA81">
        <f t="shared" si="192"/>
        <v>15</v>
      </c>
      <c r="AB81">
        <f t="shared" si="193"/>
        <v>18</v>
      </c>
      <c r="AC81">
        <f t="shared" si="194"/>
        <v>15</v>
      </c>
      <c r="AD81">
        <f t="shared" si="195"/>
        <v>18</v>
      </c>
      <c r="AE81">
        <f t="shared" si="196"/>
        <v>15</v>
      </c>
      <c r="AF81">
        <f t="shared" si="197"/>
        <v>18</v>
      </c>
      <c r="AG81">
        <f t="shared" si="198"/>
        <v>15</v>
      </c>
      <c r="AH81">
        <f t="shared" si="199"/>
        <v>18</v>
      </c>
      <c r="AI81">
        <f t="shared" si="200"/>
        <v>15</v>
      </c>
      <c r="AJ81">
        <f t="shared" si="201"/>
        <v>18</v>
      </c>
      <c r="AK81" t="str">
        <f t="shared" si="202"/>
        <v>3pm-12am</v>
      </c>
      <c r="AL81" t="str">
        <f t="shared" si="203"/>
        <v>3pm-6pm</v>
      </c>
      <c r="AM81" t="str">
        <f t="shared" si="204"/>
        <v>3pm-6pm</v>
      </c>
      <c r="AN81" t="str">
        <f t="shared" si="205"/>
        <v>3pm-6pm</v>
      </c>
      <c r="AO81" t="str">
        <f t="shared" si="206"/>
        <v>3pm-6pm</v>
      </c>
      <c r="AP81" t="str">
        <f t="shared" si="207"/>
        <v>3pm-6pm</v>
      </c>
      <c r="AQ81" t="str">
        <f t="shared" si="208"/>
        <v>3pm-6pm</v>
      </c>
      <c r="AR81" t="s">
        <v>900</v>
      </c>
      <c r="AV81" s="4" t="s">
        <v>28</v>
      </c>
      <c r="AW81" s="4" t="s">
        <v>28</v>
      </c>
      <c r="AX81" s="8" t="str">
        <f t="shared" si="20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81" t="str">
        <f t="shared" si="210"/>
        <v/>
      </c>
      <c r="AZ81" t="str">
        <f t="shared" si="211"/>
        <v/>
      </c>
      <c r="BA81" t="str">
        <f t="shared" si="212"/>
        <v/>
      </c>
      <c r="BB81" t="str">
        <f t="shared" si="213"/>
        <v>&lt;img src=@img/drinkicon.png@&gt;</v>
      </c>
      <c r="BC81" t="str">
        <f t="shared" si="214"/>
        <v>&lt;img src=@img/foodicon.png@&gt;</v>
      </c>
      <c r="BD81" t="str">
        <f t="shared" si="215"/>
        <v>&lt;img src=@img/drinkicon.png@&gt;&lt;img src=@img/foodicon.png@&gt;</v>
      </c>
      <c r="BE81" t="str">
        <f t="shared" si="216"/>
        <v>drink food  med Uptown</v>
      </c>
      <c r="BF81" t="str">
        <f t="shared" si="217"/>
        <v>Uptown</v>
      </c>
      <c r="BG81">
        <v>39.745914999999997</v>
      </c>
      <c r="BH81">
        <v>-104.981373</v>
      </c>
      <c r="BI81" t="str">
        <f t="shared" si="218"/>
        <v>[39.745915,-104.981373],</v>
      </c>
      <c r="BK81" t="str">
        <f t="shared" si="249"/>
        <v/>
      </c>
    </row>
    <row r="82" spans="2:64" ht="18.75" customHeight="1">
      <c r="B82" t="s">
        <v>743</v>
      </c>
      <c r="C82" t="s">
        <v>722</v>
      </c>
      <c r="E82" t="s">
        <v>952</v>
      </c>
      <c r="G82" s="8" t="s">
        <v>744</v>
      </c>
      <c r="J82">
        <v>1500</v>
      </c>
      <c r="K82">
        <v>1800</v>
      </c>
      <c r="L82">
        <v>1500</v>
      </c>
      <c r="M82">
        <v>1800</v>
      </c>
      <c r="N82">
        <v>1500</v>
      </c>
      <c r="O82">
        <v>1800</v>
      </c>
      <c r="P82">
        <v>1500</v>
      </c>
      <c r="Q82">
        <v>1800</v>
      </c>
      <c r="R82">
        <v>1500</v>
      </c>
      <c r="S82">
        <v>1800</v>
      </c>
      <c r="V82" t="s">
        <v>1101</v>
      </c>
      <c r="W82" t="str">
        <f t="shared" si="188"/>
        <v/>
      </c>
      <c r="X82" t="str">
        <f t="shared" si="189"/>
        <v/>
      </c>
      <c r="Y82">
        <f t="shared" si="190"/>
        <v>15</v>
      </c>
      <c r="Z82">
        <f t="shared" si="191"/>
        <v>18</v>
      </c>
      <c r="AA82">
        <f t="shared" si="192"/>
        <v>15</v>
      </c>
      <c r="AB82">
        <f t="shared" si="193"/>
        <v>18</v>
      </c>
      <c r="AC82">
        <f t="shared" si="194"/>
        <v>15</v>
      </c>
      <c r="AD82">
        <f t="shared" si="195"/>
        <v>18</v>
      </c>
      <c r="AE82">
        <f t="shared" si="196"/>
        <v>15</v>
      </c>
      <c r="AF82">
        <f t="shared" si="197"/>
        <v>18</v>
      </c>
      <c r="AG82">
        <f t="shared" si="198"/>
        <v>15</v>
      </c>
      <c r="AH82">
        <f t="shared" si="199"/>
        <v>18</v>
      </c>
      <c r="AI82" t="str">
        <f t="shared" si="200"/>
        <v/>
      </c>
      <c r="AJ82" t="str">
        <f t="shared" si="201"/>
        <v/>
      </c>
      <c r="AK82" t="str">
        <f t="shared" si="202"/>
        <v/>
      </c>
      <c r="AL82" t="str">
        <f t="shared" si="203"/>
        <v>3pm-6pm</v>
      </c>
      <c r="AM82" t="str">
        <f t="shared" si="204"/>
        <v>3pm-6pm</v>
      </c>
      <c r="AN82" t="str">
        <f t="shared" si="205"/>
        <v>3pm-6pm</v>
      </c>
      <c r="AO82" t="str">
        <f t="shared" si="206"/>
        <v>3pm-6pm</v>
      </c>
      <c r="AP82" t="str">
        <f t="shared" si="207"/>
        <v>3pm-6pm</v>
      </c>
      <c r="AQ82" t="str">
        <f t="shared" si="208"/>
        <v/>
      </c>
      <c r="AR82" s="1" t="s">
        <v>861</v>
      </c>
      <c r="AV82" s="4" t="s">
        <v>28</v>
      </c>
      <c r="AW82" s="4" t="s">
        <v>28</v>
      </c>
      <c r="AX82" s="8" t="str">
        <f t="shared" si="20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2" t="str">
        <f t="shared" si="210"/>
        <v/>
      </c>
      <c r="AZ82" t="str">
        <f t="shared" si="211"/>
        <v/>
      </c>
      <c r="BA82" t="str">
        <f t="shared" si="212"/>
        <v/>
      </c>
      <c r="BB82" t="str">
        <f t="shared" si="213"/>
        <v>&lt;img src=@img/drinkicon.png@&gt;</v>
      </c>
      <c r="BC82" t="str">
        <f t="shared" si="214"/>
        <v>&lt;img src=@img/foodicon.png@&gt;</v>
      </c>
      <c r="BD82" t="str">
        <f t="shared" si="215"/>
        <v>&lt;img src=@img/drinkicon.png@&gt;&lt;img src=@img/foodicon.png@&gt;</v>
      </c>
      <c r="BE82" t="str">
        <f t="shared" si="216"/>
        <v>drink food  med aurora</v>
      </c>
      <c r="BF82" t="str">
        <f t="shared" si="217"/>
        <v>Aurora</v>
      </c>
      <c r="BG82">
        <v>39.594088999999997</v>
      </c>
      <c r="BH82">
        <v>-104.80638500000001</v>
      </c>
      <c r="BI82" t="str">
        <f t="shared" si="218"/>
        <v>[39.594089,-104.806385],</v>
      </c>
      <c r="BK82" t="str">
        <f t="shared" si="249"/>
        <v/>
      </c>
    </row>
    <row r="83" spans="2:64" ht="18.75" customHeight="1">
      <c r="B83" t="s">
        <v>1233</v>
      </c>
      <c r="C83" t="s">
        <v>721</v>
      </c>
      <c r="E83" t="s">
        <v>952</v>
      </c>
      <c r="G83" t="s">
        <v>368</v>
      </c>
      <c r="H83" t="s">
        <v>328</v>
      </c>
      <c r="I83" t="s">
        <v>330</v>
      </c>
      <c r="J83" t="s">
        <v>328</v>
      </c>
      <c r="K83" t="s">
        <v>330</v>
      </c>
      <c r="L83" t="s">
        <v>328</v>
      </c>
      <c r="M83" t="s">
        <v>330</v>
      </c>
      <c r="N83" t="s">
        <v>328</v>
      </c>
      <c r="O83" t="s">
        <v>330</v>
      </c>
      <c r="P83" t="s">
        <v>328</v>
      </c>
      <c r="Q83" t="s">
        <v>330</v>
      </c>
      <c r="R83" t="s">
        <v>328</v>
      </c>
      <c r="S83" t="s">
        <v>330</v>
      </c>
      <c r="T83" t="s">
        <v>328</v>
      </c>
      <c r="U83" t="s">
        <v>330</v>
      </c>
      <c r="V83" t="s">
        <v>958</v>
      </c>
      <c r="W83">
        <f t="shared" si="188"/>
        <v>15</v>
      </c>
      <c r="X83">
        <f t="shared" si="189"/>
        <v>18</v>
      </c>
      <c r="Y83">
        <f t="shared" si="190"/>
        <v>15</v>
      </c>
      <c r="Z83">
        <f t="shared" si="191"/>
        <v>18</v>
      </c>
      <c r="AA83">
        <f t="shared" si="192"/>
        <v>15</v>
      </c>
      <c r="AB83">
        <f t="shared" si="193"/>
        <v>18</v>
      </c>
      <c r="AC83">
        <f t="shared" si="194"/>
        <v>15</v>
      </c>
      <c r="AD83">
        <f t="shared" si="195"/>
        <v>18</v>
      </c>
      <c r="AE83">
        <f t="shared" si="196"/>
        <v>15</v>
      </c>
      <c r="AF83">
        <f t="shared" si="197"/>
        <v>18</v>
      </c>
      <c r="AG83">
        <f t="shared" si="198"/>
        <v>15</v>
      </c>
      <c r="AH83">
        <f t="shared" si="199"/>
        <v>18</v>
      </c>
      <c r="AI83">
        <f t="shared" si="200"/>
        <v>15</v>
      </c>
      <c r="AJ83">
        <f t="shared" si="201"/>
        <v>18</v>
      </c>
      <c r="AK83" t="str">
        <f t="shared" si="202"/>
        <v>3pm-6pm</v>
      </c>
      <c r="AL83" t="str">
        <f t="shared" si="203"/>
        <v>3pm-6pm</v>
      </c>
      <c r="AM83" t="str">
        <f t="shared" si="204"/>
        <v>3pm-6pm</v>
      </c>
      <c r="AN83" t="str">
        <f t="shared" si="205"/>
        <v>3pm-6pm</v>
      </c>
      <c r="AO83" t="str">
        <f t="shared" si="206"/>
        <v>3pm-6pm</v>
      </c>
      <c r="AP83" t="str">
        <f t="shared" si="207"/>
        <v>3pm-6pm</v>
      </c>
      <c r="AQ83" t="str">
        <f t="shared" si="208"/>
        <v>3pm-6pm</v>
      </c>
      <c r="AR83" t="s">
        <v>548</v>
      </c>
      <c r="AV83" s="4" t="s">
        <v>28</v>
      </c>
      <c r="AW83" s="4" t="s">
        <v>28</v>
      </c>
      <c r="AX83" s="8" t="str">
        <f t="shared" si="20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3" t="str">
        <f t="shared" si="210"/>
        <v/>
      </c>
      <c r="AZ83" t="str">
        <f t="shared" si="211"/>
        <v/>
      </c>
      <c r="BA83" t="str">
        <f t="shared" si="212"/>
        <v/>
      </c>
      <c r="BB83" t="str">
        <f t="shared" si="213"/>
        <v>&lt;img src=@img/drinkicon.png@&gt;</v>
      </c>
      <c r="BC83" t="str">
        <f t="shared" si="214"/>
        <v>&lt;img src=@img/foodicon.png@&gt;</v>
      </c>
      <c r="BD83" t="str">
        <f t="shared" si="215"/>
        <v>&lt;img src=@img/drinkicon.png@&gt;&lt;img src=@img/foodicon.png@&gt;</v>
      </c>
      <c r="BE83" t="str">
        <f t="shared" si="216"/>
        <v>drink food  med dtc</v>
      </c>
      <c r="BF83" t="str">
        <f t="shared" si="217"/>
        <v>DTC</v>
      </c>
      <c r="BG83">
        <v>39.627025000000003</v>
      </c>
      <c r="BH83">
        <v>-104.89540599999999</v>
      </c>
      <c r="BI83" t="str">
        <f t="shared" si="218"/>
        <v>[39.627025,-104.895406],</v>
      </c>
      <c r="BK83" t="str">
        <f t="shared" si="249"/>
        <v/>
      </c>
      <c r="BL83" s="7"/>
    </row>
    <row r="84" spans="2:64" ht="18.75" customHeight="1">
      <c r="B84" t="s">
        <v>1262</v>
      </c>
      <c r="C84" t="s">
        <v>218</v>
      </c>
      <c r="E84" t="s">
        <v>952</v>
      </c>
      <c r="G84" t="s">
        <v>369</v>
      </c>
      <c r="L84">
        <v>1100</v>
      </c>
      <c r="M84" t="s">
        <v>332</v>
      </c>
      <c r="N84">
        <v>1100</v>
      </c>
      <c r="O84" t="s">
        <v>332</v>
      </c>
      <c r="P84">
        <v>1100</v>
      </c>
      <c r="Q84" t="s">
        <v>332</v>
      </c>
      <c r="R84">
        <v>1100</v>
      </c>
      <c r="S84" t="s">
        <v>332</v>
      </c>
      <c r="V84" t="s">
        <v>222</v>
      </c>
      <c r="W84" t="str">
        <f t="shared" si="188"/>
        <v/>
      </c>
      <c r="X84" t="str">
        <f t="shared" si="189"/>
        <v/>
      </c>
      <c r="Y84" t="str">
        <f t="shared" si="190"/>
        <v/>
      </c>
      <c r="Z84" t="str">
        <f t="shared" si="191"/>
        <v/>
      </c>
      <c r="AA84">
        <f t="shared" si="192"/>
        <v>11</v>
      </c>
      <c r="AB84">
        <f t="shared" si="193"/>
        <v>17</v>
      </c>
      <c r="AC84">
        <f t="shared" si="194"/>
        <v>11</v>
      </c>
      <c r="AD84">
        <f t="shared" si="195"/>
        <v>17</v>
      </c>
      <c r="AE84">
        <f t="shared" si="196"/>
        <v>11</v>
      </c>
      <c r="AF84">
        <f t="shared" si="197"/>
        <v>17</v>
      </c>
      <c r="AG84">
        <f t="shared" si="198"/>
        <v>11</v>
      </c>
      <c r="AH84">
        <f t="shared" si="199"/>
        <v>17</v>
      </c>
      <c r="AI84" t="str">
        <f t="shared" si="200"/>
        <v/>
      </c>
      <c r="AJ84" t="str">
        <f t="shared" si="201"/>
        <v/>
      </c>
      <c r="AK84" t="str">
        <f t="shared" si="202"/>
        <v/>
      </c>
      <c r="AL84" t="str">
        <f t="shared" si="203"/>
        <v/>
      </c>
      <c r="AM84" t="str">
        <f t="shared" si="204"/>
        <v>11am-5pm</v>
      </c>
      <c r="AN84" t="str">
        <f t="shared" si="205"/>
        <v>11am-5pm</v>
      </c>
      <c r="AO84" t="str">
        <f t="shared" si="206"/>
        <v>11am-5pm</v>
      </c>
      <c r="AP84" t="str">
        <f t="shared" si="207"/>
        <v>11am-5pm</v>
      </c>
      <c r="AQ84" t="str">
        <f t="shared" si="208"/>
        <v/>
      </c>
      <c r="AR84" s="1" t="s">
        <v>549</v>
      </c>
      <c r="AV84" s="4" t="s">
        <v>28</v>
      </c>
      <c r="AW84" s="4" t="s">
        <v>28</v>
      </c>
      <c r="AX84" s="8" t="str">
        <f t="shared" si="209"/>
        <v>{
    'name': "Dazzle Restaurant and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4" t="str">
        <f t="shared" si="210"/>
        <v/>
      </c>
      <c r="AZ84" t="str">
        <f t="shared" si="211"/>
        <v/>
      </c>
      <c r="BA84" t="str">
        <f t="shared" si="212"/>
        <v/>
      </c>
      <c r="BB84" t="str">
        <f t="shared" si="213"/>
        <v>&lt;img src=@img/drinkicon.png@&gt;</v>
      </c>
      <c r="BC84" t="str">
        <f t="shared" si="214"/>
        <v>&lt;img src=@img/foodicon.png@&gt;</v>
      </c>
      <c r="BD84" t="str">
        <f t="shared" si="215"/>
        <v>&lt;img src=@img/drinkicon.png@&gt;&lt;img src=@img/foodicon.png@&gt;</v>
      </c>
      <c r="BE84" t="str">
        <f t="shared" si="216"/>
        <v>drink food  med Downtown</v>
      </c>
      <c r="BF84" t="str">
        <f t="shared" si="217"/>
        <v>Downtown</v>
      </c>
      <c r="BG84">
        <v>39.746347999999998</v>
      </c>
      <c r="BH84">
        <v>-104.995431</v>
      </c>
      <c r="BI84" t="str">
        <f t="shared" si="218"/>
        <v>[39.746348,-104.995431],</v>
      </c>
      <c r="BK84" t="str">
        <f t="shared" si="249"/>
        <v/>
      </c>
      <c r="BL84" s="7"/>
    </row>
    <row r="85" spans="2:64" ht="18.75" customHeight="1">
      <c r="B85" t="s">
        <v>165</v>
      </c>
      <c r="C85" t="s">
        <v>719</v>
      </c>
      <c r="E85" t="s">
        <v>954</v>
      </c>
      <c r="G85" t="s">
        <v>191</v>
      </c>
      <c r="W85" t="str">
        <f t="shared" si="188"/>
        <v/>
      </c>
      <c r="X85" t="str">
        <f t="shared" si="189"/>
        <v/>
      </c>
      <c r="Y85" t="str">
        <f t="shared" si="190"/>
        <v/>
      </c>
      <c r="Z85" t="str">
        <f t="shared" si="191"/>
        <v/>
      </c>
      <c r="AA85" t="str">
        <f t="shared" si="192"/>
        <v/>
      </c>
      <c r="AB85" t="str">
        <f t="shared" si="193"/>
        <v/>
      </c>
      <c r="AC85" t="str">
        <f t="shared" si="194"/>
        <v/>
      </c>
      <c r="AD85" t="str">
        <f t="shared" si="195"/>
        <v/>
      </c>
      <c r="AE85" t="str">
        <f t="shared" si="196"/>
        <v/>
      </c>
      <c r="AF85" t="str">
        <f t="shared" si="197"/>
        <v/>
      </c>
      <c r="AG85" t="str">
        <f t="shared" si="198"/>
        <v/>
      </c>
      <c r="AH85" t="str">
        <f t="shared" si="199"/>
        <v/>
      </c>
      <c r="AI85" t="str">
        <f t="shared" si="200"/>
        <v/>
      </c>
      <c r="AJ85" t="str">
        <f t="shared" si="201"/>
        <v/>
      </c>
      <c r="AK85" t="str">
        <f t="shared" si="202"/>
        <v/>
      </c>
      <c r="AL85" t="str">
        <f t="shared" si="203"/>
        <v/>
      </c>
      <c r="AM85" t="str">
        <f t="shared" si="204"/>
        <v/>
      </c>
      <c r="AN85" t="str">
        <f t="shared" si="205"/>
        <v/>
      </c>
      <c r="AO85" t="str">
        <f t="shared" si="206"/>
        <v/>
      </c>
      <c r="AP85" t="str">
        <f t="shared" si="207"/>
        <v/>
      </c>
      <c r="AQ85" t="str">
        <f t="shared" si="208"/>
        <v/>
      </c>
      <c r="AR85" t="s">
        <v>699</v>
      </c>
      <c r="AS85" t="s">
        <v>325</v>
      </c>
      <c r="AT85" t="s">
        <v>326</v>
      </c>
      <c r="AV85" t="s">
        <v>29</v>
      </c>
      <c r="AW85" t="s">
        <v>29</v>
      </c>
      <c r="AX85" s="8" t="str">
        <f t="shared" si="20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5" t="str">
        <f t="shared" si="210"/>
        <v>&lt;img src=@img/outdoor.png@&gt;</v>
      </c>
      <c r="AZ85" t="str">
        <f t="shared" si="211"/>
        <v>&lt;img src=@img/pets.png@&gt;</v>
      </c>
      <c r="BA85" t="str">
        <f t="shared" si="212"/>
        <v/>
      </c>
      <c r="BB85" t="str">
        <f t="shared" si="213"/>
        <v/>
      </c>
      <c r="BC85" t="str">
        <f t="shared" si="214"/>
        <v/>
      </c>
      <c r="BD85" t="str">
        <f t="shared" si="215"/>
        <v>&lt;img src=@img/outdoor.png@&gt;&lt;img src=@img/pets.png@&gt;</v>
      </c>
      <c r="BE85" t="str">
        <f t="shared" si="216"/>
        <v>outdoor pet  low highlands</v>
      </c>
      <c r="BF85" t="str">
        <f t="shared" si="217"/>
        <v>Highlands</v>
      </c>
      <c r="BG85">
        <v>39.758265999999999</v>
      </c>
      <c r="BH85">
        <v>-105.007323</v>
      </c>
      <c r="BI85" t="str">
        <f t="shared" si="218"/>
        <v>[39.758266,-105.007323],</v>
      </c>
      <c r="BK85" t="str">
        <f t="shared" si="249"/>
        <v/>
      </c>
      <c r="BL85" s="7"/>
    </row>
    <row r="86" spans="2:64" ht="18.75" customHeight="1">
      <c r="B86" t="s">
        <v>122</v>
      </c>
      <c r="C86" t="s">
        <v>219</v>
      </c>
      <c r="E86" t="s">
        <v>952</v>
      </c>
      <c r="G86" t="s">
        <v>466</v>
      </c>
      <c r="J86" t="s">
        <v>335</v>
      </c>
      <c r="K86" t="s">
        <v>330</v>
      </c>
      <c r="L86" t="s">
        <v>335</v>
      </c>
      <c r="M86" t="s">
        <v>330</v>
      </c>
      <c r="N86" t="s">
        <v>335</v>
      </c>
      <c r="O86" t="s">
        <v>330</v>
      </c>
      <c r="P86" t="s">
        <v>335</v>
      </c>
      <c r="Q86" t="s">
        <v>330</v>
      </c>
      <c r="R86" t="s">
        <v>335</v>
      </c>
      <c r="S86" t="s">
        <v>330</v>
      </c>
      <c r="V86" t="s">
        <v>278</v>
      </c>
      <c r="W86" t="str">
        <f t="shared" si="188"/>
        <v/>
      </c>
      <c r="X86" t="str">
        <f t="shared" si="189"/>
        <v/>
      </c>
      <c r="Y86">
        <f t="shared" si="190"/>
        <v>16</v>
      </c>
      <c r="Z86">
        <f t="shared" si="191"/>
        <v>18</v>
      </c>
      <c r="AA86">
        <f t="shared" si="192"/>
        <v>16</v>
      </c>
      <c r="AB86">
        <f t="shared" si="193"/>
        <v>18</v>
      </c>
      <c r="AC86">
        <f t="shared" si="194"/>
        <v>16</v>
      </c>
      <c r="AD86">
        <f t="shared" si="195"/>
        <v>18</v>
      </c>
      <c r="AE86">
        <f t="shared" si="196"/>
        <v>16</v>
      </c>
      <c r="AF86">
        <f t="shared" si="197"/>
        <v>18</v>
      </c>
      <c r="AG86">
        <f t="shared" si="198"/>
        <v>16</v>
      </c>
      <c r="AH86">
        <f t="shared" si="199"/>
        <v>18</v>
      </c>
      <c r="AI86" t="str">
        <f t="shared" si="200"/>
        <v/>
      </c>
      <c r="AJ86" t="str">
        <f t="shared" si="201"/>
        <v/>
      </c>
      <c r="AK86" t="str">
        <f t="shared" si="202"/>
        <v/>
      </c>
      <c r="AL86" t="str">
        <f t="shared" si="203"/>
        <v>4pm-6pm</v>
      </c>
      <c r="AM86" t="str">
        <f t="shared" si="204"/>
        <v>4pm-6pm</v>
      </c>
      <c r="AN86" t="str">
        <f t="shared" si="205"/>
        <v>4pm-6pm</v>
      </c>
      <c r="AO86" t="str">
        <f t="shared" si="206"/>
        <v>4pm-6pm</v>
      </c>
      <c r="AP86" t="str">
        <f t="shared" si="207"/>
        <v>4pm-6pm</v>
      </c>
      <c r="AQ86" t="str">
        <f t="shared" si="208"/>
        <v/>
      </c>
      <c r="AR86" s="1" t="s">
        <v>642</v>
      </c>
      <c r="AV86" s="4" t="s">
        <v>28</v>
      </c>
      <c r="AW86" s="4" t="s">
        <v>28</v>
      </c>
      <c r="AX86" s="8" t="str">
        <f t="shared" si="20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6" t="str">
        <f t="shared" si="210"/>
        <v/>
      </c>
      <c r="AZ86" t="str">
        <f t="shared" si="211"/>
        <v/>
      </c>
      <c r="BA86" t="str">
        <f t="shared" si="212"/>
        <v/>
      </c>
      <c r="BB86" t="str">
        <f t="shared" si="213"/>
        <v>&lt;img src=@img/drinkicon.png@&gt;</v>
      </c>
      <c r="BC86" t="str">
        <f t="shared" si="214"/>
        <v>&lt;img src=@img/foodicon.png@&gt;</v>
      </c>
      <c r="BD86" t="str">
        <f t="shared" si="215"/>
        <v>&lt;img src=@img/drinkicon.png@&gt;&lt;img src=@img/foodicon.png@&gt;</v>
      </c>
      <c r="BE86" t="str">
        <f t="shared" si="216"/>
        <v>drink food  med LoDo</v>
      </c>
      <c r="BF86" t="str">
        <f t="shared" si="217"/>
        <v>LoDo</v>
      </c>
      <c r="BG86">
        <v>39.755369000000002</v>
      </c>
      <c r="BH86">
        <v>-104.996892</v>
      </c>
      <c r="BI86" t="str">
        <f t="shared" si="218"/>
        <v>[39.755369,-104.996892],</v>
      </c>
      <c r="BK86" t="str">
        <f t="shared" si="249"/>
        <v/>
      </c>
      <c r="BL86" s="7"/>
    </row>
    <row r="87" spans="2:64" ht="18.75" customHeight="1">
      <c r="B87" t="s">
        <v>987</v>
      </c>
      <c r="C87" t="s">
        <v>186</v>
      </c>
      <c r="E87" t="s">
        <v>952</v>
      </c>
      <c r="G87" t="s">
        <v>988</v>
      </c>
      <c r="H87">
        <v>1500</v>
      </c>
      <c r="I87">
        <v>1800</v>
      </c>
      <c r="L87">
        <v>1500</v>
      </c>
      <c r="M87">
        <v>1800</v>
      </c>
      <c r="N87">
        <v>1500</v>
      </c>
      <c r="O87">
        <v>1800</v>
      </c>
      <c r="P87">
        <v>1500</v>
      </c>
      <c r="Q87">
        <v>1800</v>
      </c>
      <c r="R87">
        <v>1500</v>
      </c>
      <c r="S87">
        <v>1800</v>
      </c>
      <c r="T87">
        <v>1500</v>
      </c>
      <c r="U87">
        <v>1800</v>
      </c>
      <c r="V87" t="s">
        <v>989</v>
      </c>
      <c r="W87">
        <f t="shared" si="188"/>
        <v>15</v>
      </c>
      <c r="X87">
        <f t="shared" si="189"/>
        <v>18</v>
      </c>
      <c r="Y87" t="str">
        <f t="shared" si="190"/>
        <v/>
      </c>
      <c r="Z87" t="str">
        <f t="shared" si="191"/>
        <v/>
      </c>
      <c r="AA87">
        <f t="shared" si="192"/>
        <v>15</v>
      </c>
      <c r="AB87">
        <f t="shared" si="193"/>
        <v>18</v>
      </c>
      <c r="AC87">
        <f t="shared" si="194"/>
        <v>15</v>
      </c>
      <c r="AD87">
        <f t="shared" si="195"/>
        <v>18</v>
      </c>
      <c r="AE87">
        <f t="shared" si="196"/>
        <v>15</v>
      </c>
      <c r="AF87">
        <f t="shared" si="197"/>
        <v>18</v>
      </c>
      <c r="AG87">
        <f t="shared" si="198"/>
        <v>15</v>
      </c>
      <c r="AH87">
        <f t="shared" si="199"/>
        <v>18</v>
      </c>
      <c r="AI87">
        <f t="shared" si="200"/>
        <v>15</v>
      </c>
      <c r="AJ87">
        <f t="shared" si="201"/>
        <v>18</v>
      </c>
      <c r="AK87" t="str">
        <f t="shared" si="202"/>
        <v>3pm-6pm</v>
      </c>
      <c r="AL87" t="str">
        <f t="shared" si="203"/>
        <v/>
      </c>
      <c r="AM87" t="str">
        <f t="shared" si="204"/>
        <v>3pm-6pm</v>
      </c>
      <c r="AN87" t="str">
        <f t="shared" si="205"/>
        <v>3pm-6pm</v>
      </c>
      <c r="AO87" t="str">
        <f t="shared" si="206"/>
        <v>3pm-6pm</v>
      </c>
      <c r="AP87" t="str">
        <f t="shared" si="207"/>
        <v>3pm-6pm</v>
      </c>
      <c r="AQ87" t="str">
        <f t="shared" si="208"/>
        <v>3pm-6pm</v>
      </c>
      <c r="AR87" s="1" t="s">
        <v>990</v>
      </c>
      <c r="AV87" s="4" t="s">
        <v>28</v>
      </c>
      <c r="AW87" s="4" t="s">
        <v>29</v>
      </c>
      <c r="AX87" s="8" t="str">
        <f t="shared" si="20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7" t="str">
        <f t="shared" si="210"/>
        <v/>
      </c>
      <c r="AZ87" t="str">
        <f t="shared" si="211"/>
        <v/>
      </c>
      <c r="BA87" t="str">
        <f t="shared" si="212"/>
        <v/>
      </c>
      <c r="BB87" t="str">
        <f t="shared" si="213"/>
        <v>&lt;img src=@img/drinkicon.png@&gt;</v>
      </c>
      <c r="BC87" t="str">
        <f t="shared" si="214"/>
        <v/>
      </c>
      <c r="BD87" t="str">
        <f t="shared" si="215"/>
        <v>&lt;img src=@img/drinkicon.png@&gt;</v>
      </c>
      <c r="BE87" t="str">
        <f t="shared" si="216"/>
        <v>drink  med Baker</v>
      </c>
      <c r="BF87" t="str">
        <f t="shared" si="217"/>
        <v>Baker</v>
      </c>
      <c r="BG87">
        <v>39.703890000000001</v>
      </c>
      <c r="BH87">
        <v>-104.98754</v>
      </c>
      <c r="BI87" t="str">
        <f t="shared" si="218"/>
        <v>[39.70389,-104.98754],</v>
      </c>
      <c r="BL87" s="7"/>
    </row>
    <row r="88" spans="2:64" ht="18.75" customHeight="1">
      <c r="B88" t="s">
        <v>175</v>
      </c>
      <c r="C88" t="s">
        <v>523</v>
      </c>
      <c r="E88" t="s">
        <v>953</v>
      </c>
      <c r="G88" t="s">
        <v>317</v>
      </c>
      <c r="W88" t="str">
        <f t="shared" si="188"/>
        <v/>
      </c>
      <c r="X88" t="str">
        <f t="shared" si="189"/>
        <v/>
      </c>
      <c r="Y88" t="str">
        <f t="shared" si="190"/>
        <v/>
      </c>
      <c r="Z88" t="str">
        <f t="shared" si="191"/>
        <v/>
      </c>
      <c r="AA88" t="str">
        <f t="shared" si="192"/>
        <v/>
      </c>
      <c r="AB88" t="str">
        <f t="shared" si="193"/>
        <v/>
      </c>
      <c r="AC88" t="str">
        <f t="shared" si="194"/>
        <v/>
      </c>
      <c r="AD88" t="str">
        <f t="shared" si="195"/>
        <v/>
      </c>
      <c r="AE88" t="str">
        <f t="shared" si="196"/>
        <v/>
      </c>
      <c r="AF88" t="str">
        <f t="shared" si="197"/>
        <v/>
      </c>
      <c r="AG88" t="str">
        <f t="shared" si="198"/>
        <v/>
      </c>
      <c r="AH88" t="str">
        <f t="shared" si="199"/>
        <v/>
      </c>
      <c r="AI88" t="str">
        <f t="shared" si="200"/>
        <v/>
      </c>
      <c r="AJ88" t="str">
        <f t="shared" si="201"/>
        <v/>
      </c>
      <c r="AK88" t="str">
        <f t="shared" si="202"/>
        <v/>
      </c>
      <c r="AL88" t="str">
        <f t="shared" si="203"/>
        <v/>
      </c>
      <c r="AM88" t="str">
        <f t="shared" si="204"/>
        <v/>
      </c>
      <c r="AN88" t="str">
        <f t="shared" si="205"/>
        <v/>
      </c>
      <c r="AO88" t="str">
        <f t="shared" si="206"/>
        <v/>
      </c>
      <c r="AP88" t="str">
        <f t="shared" si="207"/>
        <v/>
      </c>
      <c r="AQ88" t="str">
        <f t="shared" si="208"/>
        <v/>
      </c>
      <c r="AR88" t="s">
        <v>709</v>
      </c>
      <c r="AS88" t="s">
        <v>325</v>
      </c>
      <c r="AV88" t="s">
        <v>29</v>
      </c>
      <c r="AW88" t="s">
        <v>29</v>
      </c>
      <c r="AX88" s="8" t="str">
        <f t="shared" si="20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8" t="str">
        <f t="shared" si="210"/>
        <v>&lt;img src=@img/outdoor.png@&gt;</v>
      </c>
      <c r="AZ88" t="str">
        <f t="shared" si="211"/>
        <v/>
      </c>
      <c r="BA88" t="str">
        <f t="shared" si="212"/>
        <v/>
      </c>
      <c r="BB88" t="str">
        <f t="shared" si="213"/>
        <v/>
      </c>
      <c r="BC88" t="str">
        <f t="shared" si="214"/>
        <v/>
      </c>
      <c r="BD88" t="str">
        <f t="shared" si="215"/>
        <v>&lt;img src=@img/outdoor.png@&gt;</v>
      </c>
      <c r="BE88" t="str">
        <f t="shared" si="216"/>
        <v>outdoor  high Cherry</v>
      </c>
      <c r="BF88" t="str">
        <f t="shared" si="217"/>
        <v>Cherry Creek</v>
      </c>
      <c r="BG88">
        <v>39.720252000000002</v>
      </c>
      <c r="BH88">
        <v>-104.957275</v>
      </c>
      <c r="BI88" t="str">
        <f t="shared" si="218"/>
        <v>[39.720252,-104.957275],</v>
      </c>
      <c r="BK88" t="str">
        <f>IF(BJ88&gt;0,"&lt;img src=@img/kidicon.png@&gt;","")</f>
        <v/>
      </c>
      <c r="BL88" s="7"/>
    </row>
    <row r="89" spans="2:64" ht="18.75" customHeight="1">
      <c r="B89" t="s">
        <v>123</v>
      </c>
      <c r="C89" t="s">
        <v>187</v>
      </c>
      <c r="E89" t="s">
        <v>952</v>
      </c>
      <c r="G89" t="s">
        <v>467</v>
      </c>
      <c r="J89" t="s">
        <v>328</v>
      </c>
      <c r="K89">
        <v>1800</v>
      </c>
      <c r="L89" t="s">
        <v>328</v>
      </c>
      <c r="M89">
        <v>1800</v>
      </c>
      <c r="N89" t="s">
        <v>328</v>
      </c>
      <c r="O89">
        <v>1800</v>
      </c>
      <c r="P89" t="s">
        <v>328</v>
      </c>
      <c r="Q89">
        <v>1800</v>
      </c>
      <c r="R89" t="s">
        <v>328</v>
      </c>
      <c r="S89">
        <v>1800</v>
      </c>
      <c r="V89" t="s">
        <v>279</v>
      </c>
      <c r="W89" t="str">
        <f t="shared" si="188"/>
        <v/>
      </c>
      <c r="X89" t="str">
        <f t="shared" si="189"/>
        <v/>
      </c>
      <c r="Y89">
        <f t="shared" si="190"/>
        <v>15</v>
      </c>
      <c r="Z89">
        <f t="shared" si="191"/>
        <v>18</v>
      </c>
      <c r="AA89">
        <f t="shared" si="192"/>
        <v>15</v>
      </c>
      <c r="AB89">
        <f t="shared" si="193"/>
        <v>18</v>
      </c>
      <c r="AC89">
        <f t="shared" si="194"/>
        <v>15</v>
      </c>
      <c r="AD89">
        <f t="shared" si="195"/>
        <v>18</v>
      </c>
      <c r="AE89">
        <f t="shared" si="196"/>
        <v>15</v>
      </c>
      <c r="AF89">
        <f t="shared" si="197"/>
        <v>18</v>
      </c>
      <c r="AG89">
        <f t="shared" si="198"/>
        <v>15</v>
      </c>
      <c r="AH89">
        <f t="shared" si="199"/>
        <v>18</v>
      </c>
      <c r="AI89" t="str">
        <f t="shared" si="200"/>
        <v/>
      </c>
      <c r="AJ89" t="str">
        <f t="shared" si="201"/>
        <v/>
      </c>
      <c r="AK89" t="str">
        <f t="shared" si="202"/>
        <v/>
      </c>
      <c r="AL89" t="str">
        <f t="shared" si="203"/>
        <v>3pm-6pm</v>
      </c>
      <c r="AM89" t="str">
        <f t="shared" si="204"/>
        <v>3pm-6pm</v>
      </c>
      <c r="AN89" t="str">
        <f t="shared" si="205"/>
        <v>3pm-6pm</v>
      </c>
      <c r="AO89" t="str">
        <f t="shared" si="206"/>
        <v>3pm-6pm</v>
      </c>
      <c r="AP89" t="str">
        <f t="shared" si="207"/>
        <v>3pm-6pm</v>
      </c>
      <c r="AQ89" t="str">
        <f t="shared" si="208"/>
        <v/>
      </c>
      <c r="AR89" s="1" t="s">
        <v>643</v>
      </c>
      <c r="AV89" s="4" t="s">
        <v>28</v>
      </c>
      <c r="AW89" s="4" t="s">
        <v>28</v>
      </c>
      <c r="AX89" s="8" t="str">
        <f t="shared" si="20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9" t="str">
        <f t="shared" si="210"/>
        <v/>
      </c>
      <c r="AZ89" t="str">
        <f t="shared" si="211"/>
        <v/>
      </c>
      <c r="BA89" t="str">
        <f t="shared" si="212"/>
        <v/>
      </c>
      <c r="BB89" t="str">
        <f t="shared" si="213"/>
        <v>&lt;img src=@img/drinkicon.png@&gt;</v>
      </c>
      <c r="BC89" t="str">
        <f t="shared" si="214"/>
        <v>&lt;img src=@img/foodicon.png@&gt;</v>
      </c>
      <c r="BD89" t="str">
        <f t="shared" si="215"/>
        <v>&lt;img src=@img/drinkicon.png@&gt;&lt;img src=@img/foodicon.png@&gt;</v>
      </c>
      <c r="BE89" t="str">
        <f t="shared" si="216"/>
        <v>drink food  med RiNo</v>
      </c>
      <c r="BF89" t="str">
        <f t="shared" si="217"/>
        <v>RiNo</v>
      </c>
      <c r="BG89">
        <v>39.764783000000001</v>
      </c>
      <c r="BH89">
        <v>-104.976809</v>
      </c>
      <c r="BI89" t="str">
        <f t="shared" si="218"/>
        <v>[39.764783,-104.976809],</v>
      </c>
      <c r="BK89" t="str">
        <f>IF(BJ89&gt;0,"&lt;img src=@img/kidicon.png@&gt;","")</f>
        <v/>
      </c>
      <c r="BL89" s="7"/>
    </row>
    <row r="90" spans="2:64" ht="18.75" customHeight="1">
      <c r="B90" t="s">
        <v>124</v>
      </c>
      <c r="C90" t="s">
        <v>719</v>
      </c>
      <c r="E90" t="s">
        <v>952</v>
      </c>
      <c r="G90" t="s">
        <v>468</v>
      </c>
      <c r="J90" t="s">
        <v>335</v>
      </c>
      <c r="K90" t="s">
        <v>331</v>
      </c>
      <c r="L90" t="s">
        <v>335</v>
      </c>
      <c r="M90" t="s">
        <v>331</v>
      </c>
      <c r="N90" t="s">
        <v>335</v>
      </c>
      <c r="O90" t="s">
        <v>331</v>
      </c>
      <c r="P90" t="s">
        <v>335</v>
      </c>
      <c r="Q90" t="s">
        <v>331</v>
      </c>
      <c r="R90" t="s">
        <v>335</v>
      </c>
      <c r="S90" t="s">
        <v>331</v>
      </c>
      <c r="V90" t="s">
        <v>280</v>
      </c>
      <c r="W90" t="str">
        <f t="shared" si="188"/>
        <v/>
      </c>
      <c r="X90" t="str">
        <f t="shared" si="189"/>
        <v/>
      </c>
      <c r="Y90">
        <f t="shared" si="190"/>
        <v>16</v>
      </c>
      <c r="Z90">
        <f t="shared" si="191"/>
        <v>19</v>
      </c>
      <c r="AA90">
        <f t="shared" si="192"/>
        <v>16</v>
      </c>
      <c r="AB90">
        <f t="shared" si="193"/>
        <v>19</v>
      </c>
      <c r="AC90">
        <f t="shared" si="194"/>
        <v>16</v>
      </c>
      <c r="AD90">
        <f t="shared" si="195"/>
        <v>19</v>
      </c>
      <c r="AE90">
        <f t="shared" si="196"/>
        <v>16</v>
      </c>
      <c r="AF90">
        <f t="shared" si="197"/>
        <v>19</v>
      </c>
      <c r="AG90">
        <f t="shared" si="198"/>
        <v>16</v>
      </c>
      <c r="AH90">
        <f t="shared" si="199"/>
        <v>19</v>
      </c>
      <c r="AI90" t="str">
        <f t="shared" si="200"/>
        <v/>
      </c>
      <c r="AJ90" t="str">
        <f t="shared" si="201"/>
        <v/>
      </c>
      <c r="AK90" t="str">
        <f t="shared" si="202"/>
        <v/>
      </c>
      <c r="AL90" t="str">
        <f t="shared" si="203"/>
        <v>4pm-7pm</v>
      </c>
      <c r="AM90" t="str">
        <f t="shared" si="204"/>
        <v>4pm-7pm</v>
      </c>
      <c r="AN90" t="str">
        <f t="shared" si="205"/>
        <v>4pm-7pm</v>
      </c>
      <c r="AO90" t="str">
        <f t="shared" si="206"/>
        <v>4pm-7pm</v>
      </c>
      <c r="AP90" t="str">
        <f t="shared" si="207"/>
        <v>4pm-7pm</v>
      </c>
      <c r="AQ90" t="str">
        <f t="shared" si="208"/>
        <v/>
      </c>
      <c r="AR90" t="s">
        <v>644</v>
      </c>
      <c r="AV90" t="s">
        <v>28</v>
      </c>
      <c r="AW90" t="s">
        <v>28</v>
      </c>
      <c r="AX90" s="8" t="str">
        <f t="shared" si="20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90" t="str">
        <f t="shared" si="210"/>
        <v/>
      </c>
      <c r="AZ90" t="str">
        <f t="shared" si="211"/>
        <v/>
      </c>
      <c r="BA90" t="str">
        <f t="shared" si="212"/>
        <v/>
      </c>
      <c r="BB90" t="str">
        <f t="shared" si="213"/>
        <v>&lt;img src=@img/drinkicon.png@&gt;</v>
      </c>
      <c r="BC90" t="str">
        <f t="shared" si="214"/>
        <v>&lt;img src=@img/foodicon.png@&gt;</v>
      </c>
      <c r="BD90" t="str">
        <f t="shared" si="215"/>
        <v>&lt;img src=@img/drinkicon.png@&gt;&lt;img src=@img/foodicon.png@&gt;</v>
      </c>
      <c r="BE90" t="str">
        <f t="shared" si="216"/>
        <v>drink food  med highlands</v>
      </c>
      <c r="BF90" t="str">
        <f t="shared" si="217"/>
        <v>Highlands</v>
      </c>
      <c r="BG90">
        <v>39.751938000000003</v>
      </c>
      <c r="BH90">
        <v>-105.013965</v>
      </c>
      <c r="BI90" t="str">
        <f t="shared" si="218"/>
        <v>[39.751938,-105.013965],</v>
      </c>
      <c r="BK90" t="str">
        <f>IF(BJ90&gt;0,"&lt;img src=@img/kidicon.png@&gt;","")</f>
        <v/>
      </c>
      <c r="BL90" s="7"/>
    </row>
    <row r="91" spans="2:64" ht="18.75" customHeight="1">
      <c r="B91" t="s">
        <v>1131</v>
      </c>
      <c r="C91" t="s">
        <v>720</v>
      </c>
      <c r="E91" t="s">
        <v>952</v>
      </c>
      <c r="G91" s="23" t="s">
        <v>1132</v>
      </c>
      <c r="H91">
        <v>1500</v>
      </c>
      <c r="I91">
        <v>2100</v>
      </c>
      <c r="J91">
        <v>1500</v>
      </c>
      <c r="K91">
        <v>1800</v>
      </c>
      <c r="L91">
        <v>1500</v>
      </c>
      <c r="M91">
        <v>1800</v>
      </c>
      <c r="N91">
        <v>1500</v>
      </c>
      <c r="O91">
        <v>1800</v>
      </c>
      <c r="P91">
        <v>1500</v>
      </c>
      <c r="Q91">
        <v>1800</v>
      </c>
      <c r="R91">
        <v>1500</v>
      </c>
      <c r="S91">
        <v>1800</v>
      </c>
      <c r="V91" t="s">
        <v>1133</v>
      </c>
      <c r="W91">
        <f t="shared" si="188"/>
        <v>15</v>
      </c>
      <c r="X91">
        <f t="shared" si="189"/>
        <v>21</v>
      </c>
      <c r="Y91">
        <f t="shared" si="190"/>
        <v>15</v>
      </c>
      <c r="Z91">
        <f t="shared" si="191"/>
        <v>18</v>
      </c>
      <c r="AA91">
        <f t="shared" si="192"/>
        <v>15</v>
      </c>
      <c r="AB91">
        <f t="shared" si="193"/>
        <v>18</v>
      </c>
      <c r="AC91">
        <f t="shared" si="194"/>
        <v>15</v>
      </c>
      <c r="AD91">
        <f t="shared" si="195"/>
        <v>18</v>
      </c>
      <c r="AE91">
        <f t="shared" si="196"/>
        <v>15</v>
      </c>
      <c r="AF91">
        <f t="shared" si="197"/>
        <v>18</v>
      </c>
      <c r="AG91">
        <f t="shared" si="198"/>
        <v>15</v>
      </c>
      <c r="AH91">
        <f t="shared" si="199"/>
        <v>18</v>
      </c>
      <c r="AI91" t="str">
        <f t="shared" si="200"/>
        <v/>
      </c>
      <c r="AJ91" t="str">
        <f t="shared" si="201"/>
        <v/>
      </c>
      <c r="AK91" t="str">
        <f t="shared" si="202"/>
        <v>3pm-9pm</v>
      </c>
      <c r="AL91" t="str">
        <f t="shared" si="203"/>
        <v>3pm-6pm</v>
      </c>
      <c r="AM91" t="str">
        <f t="shared" si="204"/>
        <v>3pm-6pm</v>
      </c>
      <c r="AN91" t="str">
        <f t="shared" si="205"/>
        <v>3pm-6pm</v>
      </c>
      <c r="AO91" t="str">
        <f t="shared" si="206"/>
        <v>3pm-6pm</v>
      </c>
      <c r="AP91" t="str">
        <f t="shared" si="207"/>
        <v>3pm-6pm</v>
      </c>
      <c r="AQ91" t="str">
        <f t="shared" si="208"/>
        <v/>
      </c>
      <c r="AR91" s="1" t="s">
        <v>1134</v>
      </c>
      <c r="AS91" t="s">
        <v>325</v>
      </c>
      <c r="AT91" t="s">
        <v>326</v>
      </c>
      <c r="AV91" s="4" t="s">
        <v>28</v>
      </c>
      <c r="AW91" s="4" t="s">
        <v>28</v>
      </c>
      <c r="AX91" s="8" t="str">
        <f t="shared" si="20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91" t="str">
        <f t="shared" si="210"/>
        <v>&lt;img src=@img/outdoor.png@&gt;</v>
      </c>
      <c r="AZ91" t="str">
        <f t="shared" si="211"/>
        <v>&lt;img src=@img/pets.png@&gt;</v>
      </c>
      <c r="BA91" t="str">
        <f t="shared" si="212"/>
        <v/>
      </c>
      <c r="BB91" t="str">
        <f t="shared" si="213"/>
        <v>&lt;img src=@img/drinkicon.png@&gt;</v>
      </c>
      <c r="BC91" t="str">
        <f t="shared" si="214"/>
        <v>&lt;img src=@img/foodicon.png@&gt;</v>
      </c>
      <c r="BD91" t="str">
        <f t="shared" si="215"/>
        <v>&lt;img src=@img/outdoor.png@&gt;&lt;img src=@img/pets.png@&gt;&lt;img src=@img/drinkicon.png@&gt;&lt;img src=@img/foodicon.png@&gt;</v>
      </c>
      <c r="BE91" t="str">
        <f t="shared" si="216"/>
        <v>outdoor pet drink food  med stapleton</v>
      </c>
      <c r="BF91" t="str">
        <f t="shared" si="217"/>
        <v>Stapleton</v>
      </c>
      <c r="BG91">
        <v>39.785465600000002</v>
      </c>
      <c r="BH91">
        <v>-104.8977484</v>
      </c>
      <c r="BI91" t="str">
        <f t="shared" si="218"/>
        <v>[39.7854656,-104.8977484],</v>
      </c>
      <c r="BL91" s="7"/>
    </row>
    <row r="92" spans="2:64" ht="18.75" customHeight="1">
      <c r="B92" t="s">
        <v>1000</v>
      </c>
      <c r="C92" t="s">
        <v>524</v>
      </c>
      <c r="E92" t="s">
        <v>952</v>
      </c>
      <c r="G92" t="s">
        <v>1010</v>
      </c>
      <c r="W92" t="str">
        <f t="shared" si="188"/>
        <v/>
      </c>
      <c r="X92" t="str">
        <f t="shared" si="189"/>
        <v/>
      </c>
      <c r="Y92" t="str">
        <f t="shared" si="190"/>
        <v/>
      </c>
      <c r="Z92" t="str">
        <f t="shared" si="191"/>
        <v/>
      </c>
      <c r="AA92" t="str">
        <f t="shared" si="192"/>
        <v/>
      </c>
      <c r="AB92" t="str">
        <f t="shared" si="193"/>
        <v/>
      </c>
      <c r="AC92" t="str">
        <f t="shared" si="194"/>
        <v/>
      </c>
      <c r="AD92" t="str">
        <f t="shared" si="195"/>
        <v/>
      </c>
      <c r="AE92" t="str">
        <f t="shared" si="196"/>
        <v/>
      </c>
      <c r="AF92" t="str">
        <f t="shared" si="197"/>
        <v/>
      </c>
      <c r="AG92" t="str">
        <f t="shared" si="198"/>
        <v/>
      </c>
      <c r="AH92" t="str">
        <f t="shared" si="199"/>
        <v/>
      </c>
      <c r="AI92" t="str">
        <f t="shared" si="200"/>
        <v/>
      </c>
      <c r="AJ92" t="str">
        <f t="shared" si="201"/>
        <v/>
      </c>
      <c r="AK92" t="str">
        <f t="shared" si="202"/>
        <v/>
      </c>
      <c r="AL92" t="str">
        <f t="shared" si="203"/>
        <v/>
      </c>
      <c r="AM92" t="str">
        <f t="shared" si="204"/>
        <v/>
      </c>
      <c r="AN92" t="str">
        <f t="shared" si="205"/>
        <v/>
      </c>
      <c r="AO92" t="str">
        <f t="shared" si="206"/>
        <v/>
      </c>
      <c r="AP92" t="str">
        <f t="shared" si="207"/>
        <v/>
      </c>
      <c r="AQ92" t="str">
        <f t="shared" si="208"/>
        <v/>
      </c>
      <c r="AR92" t="s">
        <v>1005</v>
      </c>
      <c r="AV92" s="4" t="s">
        <v>29</v>
      </c>
      <c r="AW92" s="4" t="s">
        <v>29</v>
      </c>
      <c r="AX92" s="8" t="str">
        <f t="shared" si="20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2" t="str">
        <f t="shared" si="210"/>
        <v/>
      </c>
      <c r="AZ92" t="str">
        <f t="shared" si="211"/>
        <v/>
      </c>
      <c r="BA92" t="str">
        <f t="shared" si="212"/>
        <v/>
      </c>
      <c r="BB92" t="str">
        <f t="shared" si="213"/>
        <v/>
      </c>
      <c r="BC92" t="str">
        <f t="shared" si="214"/>
        <v/>
      </c>
      <c r="BD92" t="str">
        <f t="shared" si="215"/>
        <v/>
      </c>
      <c r="BE92" t="str">
        <f t="shared" si="216"/>
        <v xml:space="preserve"> med Washington</v>
      </c>
      <c r="BF92" t="str">
        <f t="shared" si="217"/>
        <v>Washington Park</v>
      </c>
      <c r="BG92">
        <v>39.694056000000003</v>
      </c>
      <c r="BH92">
        <v>-104.987055</v>
      </c>
      <c r="BI92" t="str">
        <f t="shared" si="218"/>
        <v>[39.694056,-104.987055],</v>
      </c>
    </row>
    <row r="93" spans="2:64" ht="18.75" customHeight="1">
      <c r="B93" t="s">
        <v>1263</v>
      </c>
      <c r="C93" t="s">
        <v>186</v>
      </c>
      <c r="E93" t="s">
        <v>952</v>
      </c>
      <c r="G93" t="s">
        <v>469</v>
      </c>
      <c r="J93" t="s">
        <v>332</v>
      </c>
      <c r="K93" t="s">
        <v>342</v>
      </c>
      <c r="L93" t="s">
        <v>332</v>
      </c>
      <c r="M93" t="s">
        <v>342</v>
      </c>
      <c r="N93" t="s">
        <v>332</v>
      </c>
      <c r="O93" t="s">
        <v>342</v>
      </c>
      <c r="P93" t="s">
        <v>332</v>
      </c>
      <c r="Q93" t="s">
        <v>342</v>
      </c>
      <c r="R93" t="s">
        <v>332</v>
      </c>
      <c r="S93" t="s">
        <v>342</v>
      </c>
      <c r="V93" t="s">
        <v>281</v>
      </c>
      <c r="W93" t="str">
        <f t="shared" si="188"/>
        <v/>
      </c>
      <c r="X93" t="str">
        <f t="shared" si="189"/>
        <v/>
      </c>
      <c r="Y93">
        <f t="shared" si="190"/>
        <v>17</v>
      </c>
      <c r="Z93">
        <f t="shared" si="191"/>
        <v>20</v>
      </c>
      <c r="AA93">
        <f t="shared" si="192"/>
        <v>17</v>
      </c>
      <c r="AB93">
        <f t="shared" si="193"/>
        <v>20</v>
      </c>
      <c r="AC93">
        <f t="shared" si="194"/>
        <v>17</v>
      </c>
      <c r="AD93">
        <f t="shared" si="195"/>
        <v>20</v>
      </c>
      <c r="AE93">
        <f t="shared" si="196"/>
        <v>17</v>
      </c>
      <c r="AF93">
        <f t="shared" si="197"/>
        <v>20</v>
      </c>
      <c r="AG93">
        <f t="shared" si="198"/>
        <v>17</v>
      </c>
      <c r="AH93">
        <f t="shared" si="199"/>
        <v>20</v>
      </c>
      <c r="AI93" t="str">
        <f t="shared" si="200"/>
        <v/>
      </c>
      <c r="AJ93" t="str">
        <f t="shared" si="201"/>
        <v/>
      </c>
      <c r="AK93" t="str">
        <f t="shared" si="202"/>
        <v/>
      </c>
      <c r="AL93" t="str">
        <f t="shared" si="203"/>
        <v>5pm-8pm</v>
      </c>
      <c r="AM93" t="str">
        <f t="shared" si="204"/>
        <v>5pm-8pm</v>
      </c>
      <c r="AN93" t="str">
        <f t="shared" si="205"/>
        <v>5pm-8pm</v>
      </c>
      <c r="AO93" t="str">
        <f t="shared" si="206"/>
        <v>5pm-8pm</v>
      </c>
      <c r="AP93" t="str">
        <f t="shared" si="207"/>
        <v>5pm-8pm</v>
      </c>
      <c r="AQ93" t="str">
        <f t="shared" si="208"/>
        <v/>
      </c>
      <c r="AR93" s="1" t="s">
        <v>645</v>
      </c>
      <c r="AV93" s="4" t="s">
        <v>28</v>
      </c>
      <c r="AW93" s="4" t="s">
        <v>28</v>
      </c>
      <c r="AX93" s="8" t="str">
        <f t="shared" si="209"/>
        <v>{
    'name': "Doughertys Restaurant and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3" t="str">
        <f t="shared" si="210"/>
        <v/>
      </c>
      <c r="AZ93" t="str">
        <f t="shared" si="211"/>
        <v/>
      </c>
      <c r="BA93" t="str">
        <f t="shared" si="212"/>
        <v/>
      </c>
      <c r="BB93" t="str">
        <f t="shared" si="213"/>
        <v>&lt;img src=@img/drinkicon.png@&gt;</v>
      </c>
      <c r="BC93" t="str">
        <f t="shared" si="214"/>
        <v>&lt;img src=@img/foodicon.png@&gt;</v>
      </c>
      <c r="BD93" t="str">
        <f t="shared" si="215"/>
        <v>&lt;img src=@img/drinkicon.png@&gt;&lt;img src=@img/foodicon.png@&gt;</v>
      </c>
      <c r="BE93" t="str">
        <f t="shared" si="216"/>
        <v>drink food  med Baker</v>
      </c>
      <c r="BF93" t="str">
        <f t="shared" si="217"/>
        <v>Baker</v>
      </c>
      <c r="BG93">
        <v>39.716735</v>
      </c>
      <c r="BH93">
        <v>-104.987033</v>
      </c>
      <c r="BI93" t="str">
        <f t="shared" si="218"/>
        <v>[39.716735,-104.987033],</v>
      </c>
      <c r="BK93" t="str">
        <f>IF(BJ93&gt;0,"&lt;img src=@img/kidicon.png@&gt;","")</f>
        <v/>
      </c>
      <c r="BL93" s="7"/>
    </row>
    <row r="94" spans="2:64" ht="18.75" customHeight="1">
      <c r="B94" t="s">
        <v>1294</v>
      </c>
      <c r="C94" t="s">
        <v>219</v>
      </c>
      <c r="E94" t="s">
        <v>952</v>
      </c>
      <c r="G94" t="s">
        <v>470</v>
      </c>
      <c r="J94" t="s">
        <v>335</v>
      </c>
      <c r="K94" t="s">
        <v>330</v>
      </c>
      <c r="L94" t="s">
        <v>335</v>
      </c>
      <c r="M94" t="s">
        <v>330</v>
      </c>
      <c r="N94" t="s">
        <v>335</v>
      </c>
      <c r="O94" t="s">
        <v>330</v>
      </c>
      <c r="P94" t="s">
        <v>335</v>
      </c>
      <c r="Q94" t="s">
        <v>330</v>
      </c>
      <c r="R94" t="s">
        <v>335</v>
      </c>
      <c r="S94" t="s">
        <v>330</v>
      </c>
      <c r="V94" t="s">
        <v>238</v>
      </c>
      <c r="W94" t="str">
        <f t="shared" si="188"/>
        <v/>
      </c>
      <c r="X94" t="str">
        <f t="shared" si="189"/>
        <v/>
      </c>
      <c r="Y94">
        <f t="shared" si="190"/>
        <v>16</v>
      </c>
      <c r="Z94">
        <f t="shared" si="191"/>
        <v>18</v>
      </c>
      <c r="AA94">
        <f t="shared" si="192"/>
        <v>16</v>
      </c>
      <c r="AB94">
        <f t="shared" si="193"/>
        <v>18</v>
      </c>
      <c r="AC94">
        <f t="shared" si="194"/>
        <v>16</v>
      </c>
      <c r="AD94">
        <f t="shared" si="195"/>
        <v>18</v>
      </c>
      <c r="AE94">
        <f t="shared" si="196"/>
        <v>16</v>
      </c>
      <c r="AF94">
        <f t="shared" si="197"/>
        <v>18</v>
      </c>
      <c r="AG94">
        <f t="shared" si="198"/>
        <v>16</v>
      </c>
      <c r="AH94">
        <f t="shared" si="199"/>
        <v>18</v>
      </c>
      <c r="AI94" t="str">
        <f t="shared" si="200"/>
        <v/>
      </c>
      <c r="AJ94" t="str">
        <f t="shared" si="201"/>
        <v/>
      </c>
      <c r="AK94" t="str">
        <f t="shared" si="202"/>
        <v/>
      </c>
      <c r="AL94" t="str">
        <f t="shared" si="203"/>
        <v>4pm-6pm</v>
      </c>
      <c r="AM94" t="str">
        <f t="shared" si="204"/>
        <v>4pm-6pm</v>
      </c>
      <c r="AN94" t="str">
        <f t="shared" si="205"/>
        <v>4pm-6pm</v>
      </c>
      <c r="AO94" t="str">
        <f t="shared" si="206"/>
        <v>4pm-6pm</v>
      </c>
      <c r="AP94" t="str">
        <f t="shared" si="207"/>
        <v>4pm-6pm</v>
      </c>
      <c r="AQ94" t="str">
        <f t="shared" si="208"/>
        <v/>
      </c>
      <c r="AR94" t="s">
        <v>646</v>
      </c>
      <c r="AV94" t="s">
        <v>28</v>
      </c>
      <c r="AW94" t="s">
        <v>29</v>
      </c>
      <c r="AX94" s="8" t="str">
        <f t="shared" si="209"/>
        <v>{
    'name': "Drink",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4" t="str">
        <f t="shared" si="210"/>
        <v/>
      </c>
      <c r="AZ94" t="str">
        <f t="shared" si="211"/>
        <v/>
      </c>
      <c r="BA94" t="str">
        <f t="shared" si="212"/>
        <v/>
      </c>
      <c r="BB94" t="str">
        <f t="shared" si="213"/>
        <v>&lt;img src=@img/drinkicon.png@&gt;</v>
      </c>
      <c r="BC94" t="str">
        <f t="shared" si="214"/>
        <v/>
      </c>
      <c r="BD94" t="str">
        <f t="shared" si="215"/>
        <v>&lt;img src=@img/drinkicon.png@&gt;</v>
      </c>
      <c r="BE94" t="str">
        <f t="shared" si="216"/>
        <v>drink  med LoDo</v>
      </c>
      <c r="BF94" t="str">
        <f t="shared" si="217"/>
        <v>LoDo</v>
      </c>
      <c r="BG94">
        <v>39.748604</v>
      </c>
      <c r="BH94">
        <v>-104.99938</v>
      </c>
      <c r="BI94" t="str">
        <f t="shared" si="218"/>
        <v>[39.748604,-104.99938],</v>
      </c>
      <c r="BK94" t="str">
        <f>IF(BJ94&gt;0,"&lt;img src=@img/kidicon.png@&gt;","")</f>
        <v/>
      </c>
      <c r="BL94" s="7"/>
    </row>
    <row r="95" spans="2:64" ht="18.75" customHeight="1">
      <c r="B95" t="s">
        <v>1264</v>
      </c>
      <c r="C95" t="s">
        <v>723</v>
      </c>
      <c r="E95" t="s">
        <v>952</v>
      </c>
      <c r="G95" t="s">
        <v>198</v>
      </c>
      <c r="H95" t="s">
        <v>337</v>
      </c>
      <c r="I95" t="s">
        <v>329</v>
      </c>
      <c r="J95" t="s">
        <v>334</v>
      </c>
      <c r="K95" t="s">
        <v>339</v>
      </c>
      <c r="L95" t="s">
        <v>337</v>
      </c>
      <c r="M95" t="s">
        <v>329</v>
      </c>
      <c r="N95" t="s">
        <v>337</v>
      </c>
      <c r="O95" t="s">
        <v>329</v>
      </c>
      <c r="P95" t="s">
        <v>337</v>
      </c>
      <c r="Q95" t="s">
        <v>329</v>
      </c>
      <c r="R95" t="s">
        <v>337</v>
      </c>
      <c r="S95" t="s">
        <v>329</v>
      </c>
      <c r="T95" t="s">
        <v>337</v>
      </c>
      <c r="U95" t="s">
        <v>329</v>
      </c>
      <c r="V95" t="s">
        <v>944</v>
      </c>
      <c r="W95">
        <f t="shared" si="188"/>
        <v>14.3</v>
      </c>
      <c r="X95">
        <f t="shared" si="189"/>
        <v>18.3</v>
      </c>
      <c r="Y95">
        <f t="shared" si="190"/>
        <v>11</v>
      </c>
      <c r="Z95">
        <f t="shared" si="191"/>
        <v>22</v>
      </c>
      <c r="AA95">
        <f t="shared" si="192"/>
        <v>14.3</v>
      </c>
      <c r="AB95">
        <f t="shared" si="193"/>
        <v>18.3</v>
      </c>
      <c r="AC95">
        <f t="shared" si="194"/>
        <v>14.3</v>
      </c>
      <c r="AD95">
        <f t="shared" si="195"/>
        <v>18.3</v>
      </c>
      <c r="AE95">
        <f t="shared" si="196"/>
        <v>14.3</v>
      </c>
      <c r="AF95">
        <f t="shared" si="197"/>
        <v>18.3</v>
      </c>
      <c r="AG95">
        <f t="shared" si="198"/>
        <v>14.3</v>
      </c>
      <c r="AH95">
        <f t="shared" si="199"/>
        <v>18.3</v>
      </c>
      <c r="AI95">
        <f t="shared" si="200"/>
        <v>14.3</v>
      </c>
      <c r="AJ95">
        <f t="shared" si="201"/>
        <v>18.3</v>
      </c>
      <c r="AK95" t="str">
        <f t="shared" si="202"/>
        <v>2.3pm-6.3pm</v>
      </c>
      <c r="AL95" t="str">
        <f t="shared" si="203"/>
        <v>11am-10pm</v>
      </c>
      <c r="AM95" t="str">
        <f t="shared" si="204"/>
        <v>2.3pm-6.3pm</v>
      </c>
      <c r="AN95" t="str">
        <f t="shared" si="205"/>
        <v>2.3pm-6.3pm</v>
      </c>
      <c r="AO95" t="str">
        <f t="shared" si="206"/>
        <v>2.3pm-6.3pm</v>
      </c>
      <c r="AP95" t="str">
        <f t="shared" si="207"/>
        <v>2.3pm-6.3pm</v>
      </c>
      <c r="AQ95" t="str">
        <f t="shared" si="208"/>
        <v>2.3pm-6.3pm</v>
      </c>
      <c r="AR95" t="s">
        <v>705</v>
      </c>
      <c r="AS95" t="s">
        <v>325</v>
      </c>
      <c r="AT95" t="s">
        <v>326</v>
      </c>
      <c r="AV95" t="s">
        <v>28</v>
      </c>
      <c r="AW95" t="s">
        <v>28</v>
      </c>
      <c r="AX95" s="8" t="str">
        <f t="shared" si="209"/>
        <v>{
    'name': "Dunbar Kitchen and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5" t="str">
        <f t="shared" si="210"/>
        <v>&lt;img src=@img/outdoor.png@&gt;</v>
      </c>
      <c r="AZ95" t="str">
        <f t="shared" si="211"/>
        <v>&lt;img src=@img/pets.png@&gt;</v>
      </c>
      <c r="BA95" t="str">
        <f t="shared" si="212"/>
        <v/>
      </c>
      <c r="BB95" t="str">
        <f t="shared" si="213"/>
        <v>&lt;img src=@img/drinkicon.png@&gt;</v>
      </c>
      <c r="BC95" t="str">
        <f t="shared" si="214"/>
        <v>&lt;img src=@img/foodicon.png@&gt;</v>
      </c>
      <c r="BD95" t="str">
        <f t="shared" si="215"/>
        <v>&lt;img src=@img/outdoor.png@&gt;&lt;img src=@img/pets.png@&gt;&lt;img src=@img/drinkicon.png@&gt;&lt;img src=@img/foodicon.png@&gt;</v>
      </c>
      <c r="BE95" t="str">
        <f t="shared" si="216"/>
        <v>outdoor pet drink food  med five</v>
      </c>
      <c r="BF95" t="str">
        <f t="shared" si="217"/>
        <v>Five Points</v>
      </c>
      <c r="BG95">
        <v>39.756242</v>
      </c>
      <c r="BH95">
        <v>-104.975893</v>
      </c>
      <c r="BI95" t="str">
        <f t="shared" si="218"/>
        <v>[39.756242,-104.975893],</v>
      </c>
      <c r="BK95" t="str">
        <f>IF(BJ95&gt;0,"&lt;img src=@img/kidicon.png@&gt;","")</f>
        <v/>
      </c>
      <c r="BL95" s="7"/>
    </row>
    <row r="96" spans="2:64" ht="18.75" customHeight="1">
      <c r="B96" t="s">
        <v>1051</v>
      </c>
      <c r="C96" t="s">
        <v>719</v>
      </c>
      <c r="E96" t="s">
        <v>952</v>
      </c>
      <c r="G96" t="s">
        <v>1052</v>
      </c>
      <c r="H96">
        <v>1700</v>
      </c>
      <c r="I96">
        <v>1830</v>
      </c>
      <c r="J96">
        <v>1700</v>
      </c>
      <c r="K96">
        <v>1830</v>
      </c>
      <c r="L96">
        <v>1700</v>
      </c>
      <c r="M96">
        <v>1830</v>
      </c>
      <c r="N96">
        <v>1700</v>
      </c>
      <c r="O96">
        <v>1830</v>
      </c>
      <c r="P96">
        <v>1700</v>
      </c>
      <c r="Q96">
        <v>1830</v>
      </c>
      <c r="R96">
        <v>1700</v>
      </c>
      <c r="S96">
        <v>1830</v>
      </c>
      <c r="T96">
        <v>1700</v>
      </c>
      <c r="U96">
        <v>1830</v>
      </c>
      <c r="V96" s="8" t="s">
        <v>1102</v>
      </c>
      <c r="W96">
        <f t="shared" si="188"/>
        <v>17</v>
      </c>
      <c r="X96">
        <f t="shared" si="189"/>
        <v>18.3</v>
      </c>
      <c r="Y96">
        <f t="shared" si="190"/>
        <v>17</v>
      </c>
      <c r="Z96">
        <f t="shared" si="191"/>
        <v>18.3</v>
      </c>
      <c r="AA96">
        <f t="shared" si="192"/>
        <v>17</v>
      </c>
      <c r="AB96">
        <f t="shared" si="193"/>
        <v>18.3</v>
      </c>
      <c r="AC96">
        <f t="shared" si="194"/>
        <v>17</v>
      </c>
      <c r="AD96">
        <f t="shared" si="195"/>
        <v>18.3</v>
      </c>
      <c r="AE96">
        <f t="shared" si="196"/>
        <v>17</v>
      </c>
      <c r="AF96">
        <f t="shared" si="197"/>
        <v>18.3</v>
      </c>
      <c r="AG96">
        <f t="shared" si="198"/>
        <v>17</v>
      </c>
      <c r="AH96">
        <f t="shared" si="199"/>
        <v>18.3</v>
      </c>
      <c r="AI96">
        <f t="shared" si="200"/>
        <v>17</v>
      </c>
      <c r="AJ96">
        <f t="shared" si="201"/>
        <v>18.3</v>
      </c>
      <c r="AK96" t="str">
        <f t="shared" si="202"/>
        <v>5pm-6.3pm</v>
      </c>
      <c r="AL96" t="str">
        <f t="shared" si="203"/>
        <v>5pm-6.3pm</v>
      </c>
      <c r="AM96" t="str">
        <f t="shared" si="204"/>
        <v>5pm-6.3pm</v>
      </c>
      <c r="AN96" t="str">
        <f t="shared" si="205"/>
        <v>5pm-6.3pm</v>
      </c>
      <c r="AO96" t="str">
        <f t="shared" si="206"/>
        <v>5pm-6.3pm</v>
      </c>
      <c r="AP96" t="str">
        <f t="shared" si="207"/>
        <v>5pm-6.3pm</v>
      </c>
      <c r="AQ96" t="str">
        <f t="shared" si="208"/>
        <v>5pm-6.3pm</v>
      </c>
      <c r="AR96" t="s">
        <v>1053</v>
      </c>
      <c r="AV96" s="4" t="s">
        <v>28</v>
      </c>
      <c r="AW96" s="4" t="s">
        <v>28</v>
      </c>
      <c r="AX96" s="8" t="str">
        <f t="shared" si="20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6" t="str">
        <f t="shared" si="210"/>
        <v/>
      </c>
      <c r="AZ96" t="str">
        <f t="shared" si="211"/>
        <v/>
      </c>
      <c r="BA96" t="str">
        <f t="shared" si="212"/>
        <v/>
      </c>
      <c r="BB96" t="str">
        <f t="shared" si="213"/>
        <v>&lt;img src=@img/drinkicon.png@&gt;</v>
      </c>
      <c r="BC96" t="str">
        <f t="shared" si="214"/>
        <v>&lt;img src=@img/foodicon.png@&gt;</v>
      </c>
      <c r="BD96" t="str">
        <f t="shared" si="215"/>
        <v>&lt;img src=@img/drinkicon.png@&gt;&lt;img src=@img/foodicon.png@&gt;</v>
      </c>
      <c r="BE96" t="str">
        <f t="shared" si="216"/>
        <v>drink food  med highlands</v>
      </c>
      <c r="BF96" t="str">
        <f t="shared" si="217"/>
        <v>Highlands</v>
      </c>
      <c r="BG96">
        <v>39.76211</v>
      </c>
      <c r="BH96">
        <v>-105.01622999999999</v>
      </c>
      <c r="BI96" t="str">
        <f t="shared" si="218"/>
        <v>[39.76211,-105.01623],</v>
      </c>
    </row>
    <row r="97" spans="2:64" ht="18.75" customHeight="1">
      <c r="B97" t="s">
        <v>1234</v>
      </c>
      <c r="C97" t="s">
        <v>218</v>
      </c>
      <c r="E97" t="s">
        <v>952</v>
      </c>
      <c r="G97" t="s">
        <v>370</v>
      </c>
      <c r="H97" t="s">
        <v>328</v>
      </c>
      <c r="I97" t="s">
        <v>330</v>
      </c>
      <c r="J97" t="s">
        <v>328</v>
      </c>
      <c r="K97" t="s">
        <v>330</v>
      </c>
      <c r="L97" t="s">
        <v>328</v>
      </c>
      <c r="M97" t="s">
        <v>330</v>
      </c>
      <c r="N97" t="s">
        <v>328</v>
      </c>
      <c r="O97" t="s">
        <v>330</v>
      </c>
      <c r="P97" t="s">
        <v>328</v>
      </c>
      <c r="Q97" t="s">
        <v>330</v>
      </c>
      <c r="R97" t="s">
        <v>328</v>
      </c>
      <c r="S97" t="s">
        <v>330</v>
      </c>
      <c r="T97" t="s">
        <v>328</v>
      </c>
      <c r="U97" t="s">
        <v>330</v>
      </c>
      <c r="V97" t="s">
        <v>959</v>
      </c>
      <c r="W97">
        <f t="shared" si="188"/>
        <v>15</v>
      </c>
      <c r="X97">
        <f t="shared" si="189"/>
        <v>18</v>
      </c>
      <c r="Y97">
        <f t="shared" si="190"/>
        <v>15</v>
      </c>
      <c r="Z97">
        <f t="shared" si="191"/>
        <v>18</v>
      </c>
      <c r="AA97">
        <f t="shared" si="192"/>
        <v>15</v>
      </c>
      <c r="AB97">
        <f t="shared" si="193"/>
        <v>18</v>
      </c>
      <c r="AC97">
        <f t="shared" si="194"/>
        <v>15</v>
      </c>
      <c r="AD97">
        <f t="shared" si="195"/>
        <v>18</v>
      </c>
      <c r="AE97">
        <f t="shared" si="196"/>
        <v>15</v>
      </c>
      <c r="AF97">
        <f t="shared" si="197"/>
        <v>18</v>
      </c>
      <c r="AG97">
        <f t="shared" si="198"/>
        <v>15</v>
      </c>
      <c r="AH97">
        <f t="shared" si="199"/>
        <v>18</v>
      </c>
      <c r="AI97">
        <f t="shared" si="200"/>
        <v>15</v>
      </c>
      <c r="AJ97">
        <f t="shared" si="201"/>
        <v>18</v>
      </c>
      <c r="AK97" t="str">
        <f t="shared" si="202"/>
        <v>3pm-6pm</v>
      </c>
      <c r="AL97" t="str">
        <f t="shared" si="203"/>
        <v>3pm-6pm</v>
      </c>
      <c r="AM97" t="str">
        <f t="shared" si="204"/>
        <v>3pm-6pm</v>
      </c>
      <c r="AN97" t="str">
        <f t="shared" si="205"/>
        <v>3pm-6pm</v>
      </c>
      <c r="AO97" t="str">
        <f t="shared" si="206"/>
        <v>3pm-6pm</v>
      </c>
      <c r="AP97" t="str">
        <f t="shared" si="207"/>
        <v>3pm-6pm</v>
      </c>
      <c r="AQ97" t="str">
        <f t="shared" si="208"/>
        <v>3pm-6pm</v>
      </c>
      <c r="AR97" s="1" t="s">
        <v>550</v>
      </c>
      <c r="AS97" t="s">
        <v>325</v>
      </c>
      <c r="AV97" s="4" t="s">
        <v>28</v>
      </c>
      <c r="AW97" s="4" t="s">
        <v>28</v>
      </c>
      <c r="AX97" s="8" t="str">
        <f t="shared" si="20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7" t="str">
        <f t="shared" si="210"/>
        <v>&lt;img src=@img/outdoor.png@&gt;</v>
      </c>
      <c r="AZ97" t="str">
        <f t="shared" si="211"/>
        <v/>
      </c>
      <c r="BA97" t="str">
        <f t="shared" si="212"/>
        <v/>
      </c>
      <c r="BB97" t="str">
        <f t="shared" si="213"/>
        <v>&lt;img src=@img/drinkicon.png@&gt;</v>
      </c>
      <c r="BC97" t="str">
        <f t="shared" si="214"/>
        <v>&lt;img src=@img/foodicon.png@&gt;</v>
      </c>
      <c r="BD97" t="str">
        <f t="shared" si="215"/>
        <v>&lt;img src=@img/outdoor.png@&gt;&lt;img src=@img/drinkicon.png@&gt;&lt;img src=@img/foodicon.png@&gt;</v>
      </c>
      <c r="BE97" t="str">
        <f t="shared" si="216"/>
        <v>outdoor drink food  med Downtown</v>
      </c>
      <c r="BF97" t="str">
        <f t="shared" si="217"/>
        <v>Downtown</v>
      </c>
      <c r="BG97">
        <v>39.743907999999998</v>
      </c>
      <c r="BH97">
        <v>-104.99004499999999</v>
      </c>
      <c r="BI97" t="str">
        <f t="shared" si="218"/>
        <v>[39.743908,-104.990045],</v>
      </c>
      <c r="BK97" t="str">
        <f t="shared" ref="BK97:BK137" si="250">IF(BJ97&gt;0,"&lt;img src=@img/kidicon.png@&gt;","")</f>
        <v/>
      </c>
      <c r="BL97" s="7"/>
    </row>
    <row r="98" spans="2:64" ht="18.75" customHeight="1">
      <c r="B98" t="s">
        <v>125</v>
      </c>
      <c r="C98" t="s">
        <v>218</v>
      </c>
      <c r="E98" t="s">
        <v>953</v>
      </c>
      <c r="G98" t="s">
        <v>471</v>
      </c>
      <c r="J98" t="s">
        <v>328</v>
      </c>
      <c r="K98" t="s">
        <v>330</v>
      </c>
      <c r="L98" t="s">
        <v>328</v>
      </c>
      <c r="M98" t="s">
        <v>330</v>
      </c>
      <c r="N98" t="s">
        <v>328</v>
      </c>
      <c r="O98" t="s">
        <v>330</v>
      </c>
      <c r="P98" t="s">
        <v>328</v>
      </c>
      <c r="Q98" t="s">
        <v>330</v>
      </c>
      <c r="R98" t="s">
        <v>328</v>
      </c>
      <c r="S98" t="s">
        <v>330</v>
      </c>
      <c r="V98" t="s">
        <v>282</v>
      </c>
      <c r="W98" t="str">
        <f t="shared" si="188"/>
        <v/>
      </c>
      <c r="X98" t="str">
        <f t="shared" si="189"/>
        <v/>
      </c>
      <c r="Y98">
        <f t="shared" si="190"/>
        <v>15</v>
      </c>
      <c r="Z98">
        <f t="shared" si="191"/>
        <v>18</v>
      </c>
      <c r="AA98">
        <f t="shared" si="192"/>
        <v>15</v>
      </c>
      <c r="AB98">
        <f t="shared" si="193"/>
        <v>18</v>
      </c>
      <c r="AC98">
        <f t="shared" si="194"/>
        <v>15</v>
      </c>
      <c r="AD98">
        <f t="shared" si="195"/>
        <v>18</v>
      </c>
      <c r="AE98">
        <f t="shared" si="196"/>
        <v>15</v>
      </c>
      <c r="AF98">
        <f t="shared" si="197"/>
        <v>18</v>
      </c>
      <c r="AG98">
        <f t="shared" si="198"/>
        <v>15</v>
      </c>
      <c r="AH98">
        <f t="shared" si="199"/>
        <v>18</v>
      </c>
      <c r="AI98" t="str">
        <f t="shared" si="200"/>
        <v/>
      </c>
      <c r="AJ98" t="str">
        <f t="shared" si="201"/>
        <v/>
      </c>
      <c r="AK98" t="str">
        <f t="shared" si="202"/>
        <v/>
      </c>
      <c r="AL98" t="str">
        <f t="shared" si="203"/>
        <v>3pm-6pm</v>
      </c>
      <c r="AM98" t="str">
        <f t="shared" si="204"/>
        <v>3pm-6pm</v>
      </c>
      <c r="AN98" t="str">
        <f t="shared" si="205"/>
        <v>3pm-6pm</v>
      </c>
      <c r="AO98" t="str">
        <f t="shared" si="206"/>
        <v>3pm-6pm</v>
      </c>
      <c r="AP98" t="str">
        <f t="shared" si="207"/>
        <v>3pm-6pm</v>
      </c>
      <c r="AQ98" t="str">
        <f t="shared" si="208"/>
        <v/>
      </c>
      <c r="AR98" s="2" t="s">
        <v>647</v>
      </c>
      <c r="AV98" s="4" t="s">
        <v>28</v>
      </c>
      <c r="AW98" s="4" t="s">
        <v>28</v>
      </c>
      <c r="AX98" s="8" t="str">
        <f t="shared" si="20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8" t="str">
        <f t="shared" si="210"/>
        <v/>
      </c>
      <c r="AZ98" t="str">
        <f t="shared" si="211"/>
        <v/>
      </c>
      <c r="BA98" t="str">
        <f t="shared" si="212"/>
        <v/>
      </c>
      <c r="BB98" t="str">
        <f t="shared" si="213"/>
        <v>&lt;img src=@img/drinkicon.png@&gt;</v>
      </c>
      <c r="BC98" t="str">
        <f t="shared" si="214"/>
        <v>&lt;img src=@img/foodicon.png@&gt;</v>
      </c>
      <c r="BD98" t="str">
        <f t="shared" si="215"/>
        <v>&lt;img src=@img/drinkicon.png@&gt;&lt;img src=@img/foodicon.png@&gt;</v>
      </c>
      <c r="BE98" t="str">
        <f t="shared" si="216"/>
        <v>drink food  high Downtown</v>
      </c>
      <c r="BF98" t="str">
        <f t="shared" si="217"/>
        <v>Downtown</v>
      </c>
      <c r="BG98">
        <v>39.746630000000003</v>
      </c>
      <c r="BH98">
        <v>-104.998079</v>
      </c>
      <c r="BI98" t="str">
        <f t="shared" si="218"/>
        <v>[39.74663,-104.998079],</v>
      </c>
      <c r="BK98" t="str">
        <f t="shared" si="250"/>
        <v/>
      </c>
      <c r="BL98" s="7"/>
    </row>
    <row r="99" spans="2:64" ht="18.75" customHeight="1">
      <c r="B99" t="s">
        <v>58</v>
      </c>
      <c r="C99" t="s">
        <v>719</v>
      </c>
      <c r="E99" t="s">
        <v>952</v>
      </c>
      <c r="G99" t="s">
        <v>349</v>
      </c>
      <c r="H99" t="s">
        <v>328</v>
      </c>
      <c r="I99" t="s">
        <v>329</v>
      </c>
      <c r="J99" t="s">
        <v>328</v>
      </c>
      <c r="K99" t="s">
        <v>329</v>
      </c>
      <c r="L99" t="s">
        <v>328</v>
      </c>
      <c r="M99" t="s">
        <v>329</v>
      </c>
      <c r="N99" t="s">
        <v>328</v>
      </c>
      <c r="O99" t="s">
        <v>329</v>
      </c>
      <c r="P99" t="s">
        <v>328</v>
      </c>
      <c r="Q99" t="s">
        <v>329</v>
      </c>
      <c r="R99" t="s">
        <v>328</v>
      </c>
      <c r="S99" t="s">
        <v>329</v>
      </c>
      <c r="T99" t="s">
        <v>328</v>
      </c>
      <c r="U99" t="s">
        <v>329</v>
      </c>
      <c r="V99" t="s">
        <v>960</v>
      </c>
      <c r="W99">
        <f t="shared" si="188"/>
        <v>15</v>
      </c>
      <c r="X99">
        <f t="shared" si="189"/>
        <v>18.3</v>
      </c>
      <c r="Y99">
        <f t="shared" si="190"/>
        <v>15</v>
      </c>
      <c r="Z99">
        <f t="shared" si="191"/>
        <v>18.3</v>
      </c>
      <c r="AA99">
        <f t="shared" si="192"/>
        <v>15</v>
      </c>
      <c r="AB99">
        <f t="shared" si="193"/>
        <v>18.3</v>
      </c>
      <c r="AC99">
        <f t="shared" si="194"/>
        <v>15</v>
      </c>
      <c r="AD99">
        <f t="shared" si="195"/>
        <v>18.3</v>
      </c>
      <c r="AE99">
        <f t="shared" si="196"/>
        <v>15</v>
      </c>
      <c r="AF99">
        <f t="shared" si="197"/>
        <v>18.3</v>
      </c>
      <c r="AG99">
        <f t="shared" si="198"/>
        <v>15</v>
      </c>
      <c r="AH99">
        <f t="shared" si="199"/>
        <v>18.3</v>
      </c>
      <c r="AI99">
        <f t="shared" si="200"/>
        <v>15</v>
      </c>
      <c r="AJ99">
        <f t="shared" si="201"/>
        <v>18.3</v>
      </c>
      <c r="AK99" t="str">
        <f t="shared" si="202"/>
        <v>3pm-6.3pm</v>
      </c>
      <c r="AL99" t="str">
        <f t="shared" si="203"/>
        <v>3pm-6.3pm</v>
      </c>
      <c r="AM99" t="str">
        <f t="shared" si="204"/>
        <v>3pm-6.3pm</v>
      </c>
      <c r="AN99" t="str">
        <f t="shared" si="205"/>
        <v>3pm-6.3pm</v>
      </c>
      <c r="AO99" t="str">
        <f t="shared" si="206"/>
        <v>3pm-6.3pm</v>
      </c>
      <c r="AP99" t="str">
        <f t="shared" si="207"/>
        <v>3pm-6.3pm</v>
      </c>
      <c r="AQ99" t="str">
        <f t="shared" si="208"/>
        <v>3pm-6.3pm</v>
      </c>
      <c r="AR99" t="s">
        <v>529</v>
      </c>
      <c r="AV99" t="s">
        <v>28</v>
      </c>
      <c r="AW99" t="s">
        <v>29</v>
      </c>
      <c r="AX99" s="8" t="str">
        <f t="shared" si="20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9" t="str">
        <f t="shared" si="210"/>
        <v/>
      </c>
      <c r="AZ99" t="str">
        <f t="shared" si="211"/>
        <v/>
      </c>
      <c r="BA99" t="str">
        <f t="shared" si="212"/>
        <v/>
      </c>
      <c r="BB99" t="str">
        <f t="shared" si="213"/>
        <v>&lt;img src=@img/drinkicon.png@&gt;</v>
      </c>
      <c r="BC99" t="str">
        <f t="shared" si="214"/>
        <v/>
      </c>
      <c r="BD99" t="str">
        <f t="shared" si="215"/>
        <v>&lt;img src=@img/drinkicon.png@&gt;</v>
      </c>
      <c r="BE99" t="str">
        <f t="shared" si="216"/>
        <v>drink  med highlands</v>
      </c>
      <c r="BF99" t="str">
        <f t="shared" si="217"/>
        <v>Highlands</v>
      </c>
      <c r="BG99">
        <v>39.762000999999998</v>
      </c>
      <c r="BH99">
        <v>-105.0354</v>
      </c>
      <c r="BI99" t="str">
        <f t="shared" si="218"/>
        <v>[39.762001,-105.0354],</v>
      </c>
      <c r="BK99" t="str">
        <f t="shared" si="250"/>
        <v/>
      </c>
      <c r="BL99" s="7"/>
    </row>
    <row r="100" spans="2:64" ht="18.75" customHeight="1">
      <c r="B100" t="s">
        <v>1295</v>
      </c>
      <c r="C100" t="s">
        <v>525</v>
      </c>
      <c r="E100" t="s">
        <v>952</v>
      </c>
      <c r="G100" t="s">
        <v>371</v>
      </c>
      <c r="J100" t="s">
        <v>335</v>
      </c>
      <c r="K100" t="s">
        <v>331</v>
      </c>
      <c r="L100" t="s">
        <v>335</v>
      </c>
      <c r="M100" t="s">
        <v>331</v>
      </c>
      <c r="N100" t="s">
        <v>335</v>
      </c>
      <c r="O100" t="s">
        <v>331</v>
      </c>
      <c r="P100" t="s">
        <v>335</v>
      </c>
      <c r="Q100" t="s">
        <v>331</v>
      </c>
      <c r="R100" t="s">
        <v>335</v>
      </c>
      <c r="S100" t="s">
        <v>331</v>
      </c>
      <c r="V100" t="s">
        <v>223</v>
      </c>
      <c r="W100" t="str">
        <f t="shared" si="188"/>
        <v/>
      </c>
      <c r="X100" t="str">
        <f t="shared" si="189"/>
        <v/>
      </c>
      <c r="Y100">
        <f t="shared" si="190"/>
        <v>16</v>
      </c>
      <c r="Z100">
        <f t="shared" si="191"/>
        <v>19</v>
      </c>
      <c r="AA100">
        <f t="shared" si="192"/>
        <v>16</v>
      </c>
      <c r="AB100">
        <f t="shared" si="193"/>
        <v>19</v>
      </c>
      <c r="AC100">
        <f t="shared" si="194"/>
        <v>16</v>
      </c>
      <c r="AD100">
        <f t="shared" si="195"/>
        <v>19</v>
      </c>
      <c r="AE100">
        <f t="shared" si="196"/>
        <v>16</v>
      </c>
      <c r="AF100">
        <f t="shared" si="197"/>
        <v>19</v>
      </c>
      <c r="AG100">
        <f t="shared" si="198"/>
        <v>16</v>
      </c>
      <c r="AH100">
        <f t="shared" si="199"/>
        <v>19</v>
      </c>
      <c r="AI100" t="str">
        <f t="shared" si="200"/>
        <v/>
      </c>
      <c r="AJ100" t="str">
        <f t="shared" si="201"/>
        <v/>
      </c>
      <c r="AK100" t="str">
        <f t="shared" si="202"/>
        <v/>
      </c>
      <c r="AL100" t="str">
        <f t="shared" si="203"/>
        <v>4pm-7pm</v>
      </c>
      <c r="AM100" t="str">
        <f t="shared" si="204"/>
        <v>4pm-7pm</v>
      </c>
      <c r="AN100" t="str">
        <f t="shared" si="205"/>
        <v>4pm-7pm</v>
      </c>
      <c r="AO100" t="str">
        <f t="shared" si="206"/>
        <v>4pm-7pm</v>
      </c>
      <c r="AP100" t="str">
        <f t="shared" si="207"/>
        <v>4pm-7pm</v>
      </c>
      <c r="AQ100" t="str">
        <f t="shared" si="208"/>
        <v/>
      </c>
      <c r="AR100" s="1" t="s">
        <v>551</v>
      </c>
      <c r="AV100" s="4" t="s">
        <v>28</v>
      </c>
      <c r="AW100" s="4" t="s">
        <v>29</v>
      </c>
      <c r="AX100" s="8" t="str">
        <f t="shared" si="209"/>
        <v>{
    'name': "Elm",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100" t="str">
        <f t="shared" si="210"/>
        <v/>
      </c>
      <c r="AZ100" t="str">
        <f t="shared" si="211"/>
        <v/>
      </c>
      <c r="BA100" t="str">
        <f t="shared" si="212"/>
        <v/>
      </c>
      <c r="BB100" t="str">
        <f t="shared" si="213"/>
        <v>&lt;img src=@img/drinkicon.png@&gt;</v>
      </c>
      <c r="BC100" t="str">
        <f t="shared" si="214"/>
        <v/>
      </c>
      <c r="BD100" t="str">
        <f t="shared" si="215"/>
        <v>&lt;img src=@img/drinkicon.png@&gt;</v>
      </c>
      <c r="BE100" t="str">
        <f t="shared" si="216"/>
        <v>drink  med city</v>
      </c>
      <c r="BF100" t="str">
        <f t="shared" si="217"/>
        <v>City Park</v>
      </c>
      <c r="BG100">
        <v>39.740367999999997</v>
      </c>
      <c r="BH100">
        <v>-104.92959999999999</v>
      </c>
      <c r="BI100" t="str">
        <f t="shared" si="218"/>
        <v>[39.740368,-104.9296],</v>
      </c>
      <c r="BK100" t="str">
        <f t="shared" si="250"/>
        <v/>
      </c>
      <c r="BL100" s="7"/>
    </row>
    <row r="101" spans="2:64" ht="18.75" customHeight="1">
      <c r="B101" t="s">
        <v>1235</v>
      </c>
      <c r="C101" t="s">
        <v>218</v>
      </c>
      <c r="E101" t="s">
        <v>953</v>
      </c>
      <c r="G101" t="s">
        <v>372</v>
      </c>
      <c r="H101" t="s">
        <v>335</v>
      </c>
      <c r="I101" t="s">
        <v>330</v>
      </c>
      <c r="J101" t="s">
        <v>335</v>
      </c>
      <c r="K101" t="s">
        <v>330</v>
      </c>
      <c r="L101" t="s">
        <v>335</v>
      </c>
      <c r="M101" t="s">
        <v>330</v>
      </c>
      <c r="N101" t="s">
        <v>335</v>
      </c>
      <c r="O101" t="s">
        <v>330</v>
      </c>
      <c r="P101" t="s">
        <v>335</v>
      </c>
      <c r="Q101" t="s">
        <v>330</v>
      </c>
      <c r="R101" t="s">
        <v>335</v>
      </c>
      <c r="S101" t="s">
        <v>330</v>
      </c>
      <c r="T101" t="s">
        <v>335</v>
      </c>
      <c r="U101" t="s">
        <v>330</v>
      </c>
      <c r="V101" t="s">
        <v>224</v>
      </c>
      <c r="W101">
        <f t="shared" si="188"/>
        <v>16</v>
      </c>
      <c r="X101">
        <f t="shared" si="189"/>
        <v>18</v>
      </c>
      <c r="Y101">
        <f t="shared" si="190"/>
        <v>16</v>
      </c>
      <c r="Z101">
        <f t="shared" si="191"/>
        <v>18</v>
      </c>
      <c r="AA101">
        <f t="shared" si="192"/>
        <v>16</v>
      </c>
      <c r="AB101">
        <f t="shared" si="193"/>
        <v>18</v>
      </c>
      <c r="AC101">
        <f t="shared" si="194"/>
        <v>16</v>
      </c>
      <c r="AD101">
        <f t="shared" si="195"/>
        <v>18</v>
      </c>
      <c r="AE101">
        <f t="shared" si="196"/>
        <v>16</v>
      </c>
      <c r="AF101">
        <f t="shared" si="197"/>
        <v>18</v>
      </c>
      <c r="AG101">
        <f t="shared" si="198"/>
        <v>16</v>
      </c>
      <c r="AH101">
        <f t="shared" si="199"/>
        <v>18</v>
      </c>
      <c r="AI101">
        <f t="shared" si="200"/>
        <v>16</v>
      </c>
      <c r="AJ101">
        <f t="shared" si="201"/>
        <v>18</v>
      </c>
      <c r="AK101" t="str">
        <f t="shared" si="202"/>
        <v>4pm-6pm</v>
      </c>
      <c r="AL101" t="str">
        <f t="shared" si="203"/>
        <v>4pm-6pm</v>
      </c>
      <c r="AM101" t="str">
        <f t="shared" si="204"/>
        <v>4pm-6pm</v>
      </c>
      <c r="AN101" t="str">
        <f t="shared" si="205"/>
        <v>4pm-6pm</v>
      </c>
      <c r="AO101" t="str">
        <f t="shared" si="206"/>
        <v>4pm-6pm</v>
      </c>
      <c r="AP101" t="str">
        <f t="shared" si="207"/>
        <v>4pm-6pm</v>
      </c>
      <c r="AQ101" t="str">
        <f t="shared" si="208"/>
        <v>4pm-6pm</v>
      </c>
      <c r="AR101" t="s">
        <v>552</v>
      </c>
      <c r="AS101" t="s">
        <v>325</v>
      </c>
      <c r="AV101" t="s">
        <v>28</v>
      </c>
      <c r="AW101" t="s">
        <v>28</v>
      </c>
      <c r="AX101" s="8" t="str">
        <f t="shared" si="20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101" t="str">
        <f t="shared" si="210"/>
        <v>&lt;img src=@img/outdoor.png@&gt;</v>
      </c>
      <c r="AZ101" t="str">
        <f t="shared" si="211"/>
        <v/>
      </c>
      <c r="BA101" t="str">
        <f t="shared" si="212"/>
        <v/>
      </c>
      <c r="BB101" t="str">
        <f t="shared" si="213"/>
        <v>&lt;img src=@img/drinkicon.png@&gt;</v>
      </c>
      <c r="BC101" t="str">
        <f t="shared" si="214"/>
        <v>&lt;img src=@img/foodicon.png@&gt;</v>
      </c>
      <c r="BD101" t="str">
        <f t="shared" si="215"/>
        <v>&lt;img src=@img/outdoor.png@&gt;&lt;img src=@img/drinkicon.png@&gt;&lt;img src=@img/foodicon.png@&gt;</v>
      </c>
      <c r="BE101" t="str">
        <f t="shared" si="216"/>
        <v>outdoor drink food  high Downtown</v>
      </c>
      <c r="BF101" t="str">
        <f t="shared" si="217"/>
        <v>Downtown</v>
      </c>
      <c r="BG101">
        <v>39.749684000000002</v>
      </c>
      <c r="BH101">
        <v>-104.991821</v>
      </c>
      <c r="BI101" t="str">
        <f t="shared" si="218"/>
        <v>[39.749684,-104.991821],</v>
      </c>
      <c r="BK101" t="str">
        <f t="shared" si="250"/>
        <v/>
      </c>
      <c r="BL101" s="7"/>
    </row>
    <row r="102" spans="2:64" ht="18.75" customHeight="1">
      <c r="B102" t="s">
        <v>832</v>
      </c>
      <c r="C102" t="s">
        <v>273</v>
      </c>
      <c r="E102" t="s">
        <v>952</v>
      </c>
      <c r="G102" s="8" t="s">
        <v>833</v>
      </c>
      <c r="J102">
        <v>1500</v>
      </c>
      <c r="K102">
        <v>1800</v>
      </c>
      <c r="L102">
        <v>1500</v>
      </c>
      <c r="M102">
        <v>1800</v>
      </c>
      <c r="N102">
        <v>1500</v>
      </c>
      <c r="O102">
        <v>1800</v>
      </c>
      <c r="P102">
        <v>1500</v>
      </c>
      <c r="Q102">
        <v>1800</v>
      </c>
      <c r="R102">
        <v>1500</v>
      </c>
      <c r="S102">
        <v>1800</v>
      </c>
      <c r="V102" t="s">
        <v>927</v>
      </c>
      <c r="W102" t="str">
        <f t="shared" si="188"/>
        <v/>
      </c>
      <c r="X102" t="str">
        <f t="shared" si="189"/>
        <v/>
      </c>
      <c r="Y102">
        <f t="shared" si="190"/>
        <v>15</v>
      </c>
      <c r="Z102">
        <f t="shared" si="191"/>
        <v>18</v>
      </c>
      <c r="AA102">
        <f t="shared" si="192"/>
        <v>15</v>
      </c>
      <c r="AB102">
        <f t="shared" si="193"/>
        <v>18</v>
      </c>
      <c r="AC102">
        <f t="shared" si="194"/>
        <v>15</v>
      </c>
      <c r="AD102">
        <f t="shared" si="195"/>
        <v>18</v>
      </c>
      <c r="AE102">
        <f t="shared" si="196"/>
        <v>15</v>
      </c>
      <c r="AF102">
        <f t="shared" si="197"/>
        <v>18</v>
      </c>
      <c r="AG102">
        <f t="shared" si="198"/>
        <v>15</v>
      </c>
      <c r="AH102">
        <f t="shared" si="199"/>
        <v>18</v>
      </c>
      <c r="AI102" t="str">
        <f t="shared" si="200"/>
        <v/>
      </c>
      <c r="AJ102" t="str">
        <f t="shared" si="201"/>
        <v/>
      </c>
      <c r="AK102" t="str">
        <f t="shared" si="202"/>
        <v/>
      </c>
      <c r="AL102" t="str">
        <f t="shared" si="203"/>
        <v>3pm-6pm</v>
      </c>
      <c r="AM102" t="str">
        <f t="shared" si="204"/>
        <v>3pm-6pm</v>
      </c>
      <c r="AN102" t="str">
        <f t="shared" si="205"/>
        <v>3pm-6pm</v>
      </c>
      <c r="AO102" t="str">
        <f t="shared" si="206"/>
        <v>3pm-6pm</v>
      </c>
      <c r="AP102" t="str">
        <f t="shared" si="207"/>
        <v>3pm-6pm</v>
      </c>
      <c r="AQ102" t="str">
        <f t="shared" si="208"/>
        <v/>
      </c>
      <c r="AR102" t="s">
        <v>926</v>
      </c>
      <c r="AV102" s="4" t="s">
        <v>28</v>
      </c>
      <c r="AW102" s="4" t="s">
        <v>28</v>
      </c>
      <c r="AX102" s="8" t="str">
        <f t="shared" si="20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2" t="str">
        <f t="shared" si="210"/>
        <v/>
      </c>
      <c r="AZ102" t="str">
        <f t="shared" si="211"/>
        <v/>
      </c>
      <c r="BA102" t="str">
        <f t="shared" si="212"/>
        <v/>
      </c>
      <c r="BB102" t="str">
        <f t="shared" si="213"/>
        <v>&lt;img src=@img/drinkicon.png@&gt;</v>
      </c>
      <c r="BC102" t="str">
        <f t="shared" si="214"/>
        <v>&lt;img src=@img/foodicon.png@&gt;</v>
      </c>
      <c r="BD102" t="str">
        <f t="shared" si="215"/>
        <v>&lt;img src=@img/drinkicon.png@&gt;&lt;img src=@img/foodicon.png@&gt;</v>
      </c>
      <c r="BE102" t="str">
        <f t="shared" si="216"/>
        <v>drink food  med Westminster</v>
      </c>
      <c r="BF102" t="str">
        <f t="shared" si="217"/>
        <v>Westminster</v>
      </c>
      <c r="BG102">
        <v>39.879528000000001</v>
      </c>
      <c r="BH102">
        <v>-105.096981</v>
      </c>
      <c r="BI102" t="str">
        <f t="shared" si="218"/>
        <v>[39.879528,-105.096981],</v>
      </c>
      <c r="BK102" t="str">
        <f t="shared" si="250"/>
        <v/>
      </c>
    </row>
    <row r="103" spans="2:64" ht="18.75" customHeight="1">
      <c r="B103" t="s">
        <v>762</v>
      </c>
      <c r="C103" t="s">
        <v>724</v>
      </c>
      <c r="E103" t="s">
        <v>952</v>
      </c>
      <c r="G103" s="8" t="s">
        <v>763</v>
      </c>
      <c r="H103">
        <v>1000</v>
      </c>
      <c r="I103">
        <v>2400</v>
      </c>
      <c r="J103">
        <v>1100</v>
      </c>
      <c r="K103">
        <v>2400</v>
      </c>
      <c r="L103">
        <v>1500</v>
      </c>
      <c r="M103">
        <v>1800</v>
      </c>
      <c r="N103">
        <v>1500</v>
      </c>
      <c r="O103">
        <v>1800</v>
      </c>
      <c r="P103">
        <v>1500</v>
      </c>
      <c r="Q103">
        <v>1800</v>
      </c>
      <c r="R103">
        <v>1100</v>
      </c>
      <c r="S103">
        <v>2400</v>
      </c>
      <c r="T103">
        <v>1000</v>
      </c>
      <c r="U103">
        <v>2400</v>
      </c>
      <c r="V103" t="s">
        <v>877</v>
      </c>
      <c r="W103">
        <f t="shared" si="188"/>
        <v>10</v>
      </c>
      <c r="X103">
        <f t="shared" si="189"/>
        <v>24</v>
      </c>
      <c r="Y103">
        <f t="shared" si="190"/>
        <v>11</v>
      </c>
      <c r="Z103">
        <f t="shared" si="191"/>
        <v>24</v>
      </c>
      <c r="AA103">
        <f t="shared" si="192"/>
        <v>15</v>
      </c>
      <c r="AB103">
        <f t="shared" si="193"/>
        <v>18</v>
      </c>
      <c r="AC103">
        <f t="shared" si="194"/>
        <v>15</v>
      </c>
      <c r="AD103">
        <f t="shared" si="195"/>
        <v>18</v>
      </c>
      <c r="AE103">
        <f t="shared" si="196"/>
        <v>15</v>
      </c>
      <c r="AF103">
        <f t="shared" si="197"/>
        <v>18</v>
      </c>
      <c r="AG103">
        <f t="shared" si="198"/>
        <v>11</v>
      </c>
      <c r="AH103">
        <f t="shared" si="199"/>
        <v>24</v>
      </c>
      <c r="AI103">
        <f t="shared" si="200"/>
        <v>10</v>
      </c>
      <c r="AJ103">
        <f t="shared" si="201"/>
        <v>24</v>
      </c>
      <c r="AK103" t="str">
        <f t="shared" si="202"/>
        <v>10am-12am</v>
      </c>
      <c r="AL103" t="str">
        <f t="shared" si="203"/>
        <v>11am-12am</v>
      </c>
      <c r="AM103" t="str">
        <f t="shared" si="204"/>
        <v>3pm-6pm</v>
      </c>
      <c r="AN103" t="str">
        <f t="shared" si="205"/>
        <v>3pm-6pm</v>
      </c>
      <c r="AO103" t="str">
        <f t="shared" si="206"/>
        <v>3pm-6pm</v>
      </c>
      <c r="AP103" t="str">
        <f t="shared" si="207"/>
        <v>11am-12am</v>
      </c>
      <c r="AQ103" t="str">
        <f t="shared" si="208"/>
        <v>10am-12am</v>
      </c>
      <c r="AR103" t="s">
        <v>876</v>
      </c>
      <c r="AV103" s="4" t="s">
        <v>28</v>
      </c>
      <c r="AW103" s="4" t="s">
        <v>29</v>
      </c>
      <c r="AX103" s="8" t="str">
        <f t="shared" si="20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3" t="str">
        <f t="shared" si="210"/>
        <v/>
      </c>
      <c r="AZ103" t="str">
        <f t="shared" si="211"/>
        <v/>
      </c>
      <c r="BA103" t="str">
        <f t="shared" si="212"/>
        <v/>
      </c>
      <c r="BB103" t="str">
        <f t="shared" si="213"/>
        <v>&lt;img src=@img/drinkicon.png@&gt;</v>
      </c>
      <c r="BC103" t="str">
        <f t="shared" si="214"/>
        <v/>
      </c>
      <c r="BD103" t="str">
        <f t="shared" si="215"/>
        <v>&lt;img src=@img/drinkicon.png@&gt;</v>
      </c>
      <c r="BE103" t="str">
        <f t="shared" si="216"/>
        <v>drink  med lowery</v>
      </c>
      <c r="BF103" t="str">
        <f t="shared" si="217"/>
        <v>Lowery</v>
      </c>
      <c r="BG103">
        <v>39.681569000000003</v>
      </c>
      <c r="BH103">
        <v>-104.921684</v>
      </c>
      <c r="BI103" t="str">
        <f t="shared" si="218"/>
        <v>[39.681569,-104.921684],</v>
      </c>
      <c r="BK103" t="str">
        <f t="shared" si="250"/>
        <v/>
      </c>
    </row>
    <row r="104" spans="2:64" ht="18.75" customHeight="1">
      <c r="B104" t="s">
        <v>71</v>
      </c>
      <c r="C104" t="s">
        <v>219</v>
      </c>
      <c r="E104" t="s">
        <v>952</v>
      </c>
      <c r="G104" t="s">
        <v>373</v>
      </c>
      <c r="H104" t="s">
        <v>328</v>
      </c>
      <c r="I104">
        <v>1700</v>
      </c>
      <c r="J104" t="s">
        <v>328</v>
      </c>
      <c r="K104">
        <v>1700</v>
      </c>
      <c r="L104" t="s">
        <v>328</v>
      </c>
      <c r="M104">
        <v>1700</v>
      </c>
      <c r="N104" t="s">
        <v>328</v>
      </c>
      <c r="O104">
        <v>1700</v>
      </c>
      <c r="P104" t="s">
        <v>328</v>
      </c>
      <c r="Q104">
        <v>1700</v>
      </c>
      <c r="R104" t="s">
        <v>328</v>
      </c>
      <c r="S104">
        <v>1700</v>
      </c>
      <c r="T104" t="s">
        <v>328</v>
      </c>
      <c r="U104">
        <v>1700</v>
      </c>
      <c r="V104" t="s">
        <v>1227</v>
      </c>
      <c r="W104">
        <f t="shared" si="188"/>
        <v>15</v>
      </c>
      <c r="X104">
        <f t="shared" si="189"/>
        <v>17</v>
      </c>
      <c r="Y104">
        <f t="shared" si="190"/>
        <v>15</v>
      </c>
      <c r="Z104">
        <f t="shared" si="191"/>
        <v>17</v>
      </c>
      <c r="AA104">
        <f t="shared" si="192"/>
        <v>15</v>
      </c>
      <c r="AB104">
        <f t="shared" si="193"/>
        <v>17</v>
      </c>
      <c r="AC104">
        <f t="shared" si="194"/>
        <v>15</v>
      </c>
      <c r="AD104">
        <f t="shared" si="195"/>
        <v>17</v>
      </c>
      <c r="AE104">
        <f t="shared" si="196"/>
        <v>15</v>
      </c>
      <c r="AF104">
        <f t="shared" si="197"/>
        <v>17</v>
      </c>
      <c r="AG104">
        <f t="shared" si="198"/>
        <v>15</v>
      </c>
      <c r="AH104">
        <f t="shared" si="199"/>
        <v>17</v>
      </c>
      <c r="AI104">
        <f t="shared" si="200"/>
        <v>15</v>
      </c>
      <c r="AJ104">
        <f t="shared" si="201"/>
        <v>17</v>
      </c>
      <c r="AK104" t="str">
        <f t="shared" si="202"/>
        <v>3pm-5pm</v>
      </c>
      <c r="AL104" t="str">
        <f t="shared" si="203"/>
        <v>3pm-5pm</v>
      </c>
      <c r="AM104" t="str">
        <f t="shared" si="204"/>
        <v>3pm-5pm</v>
      </c>
      <c r="AN104" t="str">
        <f t="shared" si="205"/>
        <v>3pm-5pm</v>
      </c>
      <c r="AO104" t="str">
        <f t="shared" si="206"/>
        <v>3pm-5pm</v>
      </c>
      <c r="AP104" t="str">
        <f t="shared" si="207"/>
        <v>3pm-5pm</v>
      </c>
      <c r="AQ104" t="str">
        <f t="shared" si="208"/>
        <v>3pm-5pm</v>
      </c>
      <c r="AR104" s="11" t="s">
        <v>553</v>
      </c>
      <c r="AV104" t="s">
        <v>28</v>
      </c>
      <c r="AW104" t="s">
        <v>28</v>
      </c>
      <c r="AX104" s="8" t="str">
        <f t="shared" si="20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liquors&lt;br&gt;$6 Bubbly&lt;br&gt;$3 food including Merry Meat (cinocchiona salami), Cheerful Cheese (Paradiso cows milk), Happy Sausage (chedderwurst), Glad Fries (with bacon ailoi), Tickled Pickles (fried dill pickles with caramelized onion dip)&lt;br&gt;$10 Joyous Jumble (meat, cheese, bretzel bun, and yellow mustard)", 'link':"http://www.euclidhall.com", 'pricing':"med",   'phone-number': "", 'address': "1317 14th Street Denver CO", 'other-amenities': ['','',''], 'has-drink':true, 'has-food':true},</v>
      </c>
      <c r="AY104" t="str">
        <f t="shared" si="210"/>
        <v/>
      </c>
      <c r="AZ104" t="str">
        <f t="shared" si="211"/>
        <v/>
      </c>
      <c r="BA104" t="str">
        <f t="shared" si="212"/>
        <v/>
      </c>
      <c r="BB104" t="str">
        <f t="shared" si="213"/>
        <v>&lt;img src=@img/drinkicon.png@&gt;</v>
      </c>
      <c r="BC104" t="str">
        <f t="shared" si="214"/>
        <v>&lt;img src=@img/foodicon.png@&gt;</v>
      </c>
      <c r="BD104" t="str">
        <f t="shared" si="215"/>
        <v>&lt;img src=@img/drinkicon.png@&gt;&lt;img src=@img/foodicon.png@&gt;</v>
      </c>
      <c r="BE104" t="str">
        <f t="shared" si="216"/>
        <v>drink food  med LoDo</v>
      </c>
      <c r="BF104" t="str">
        <f t="shared" si="217"/>
        <v>LoDo</v>
      </c>
      <c r="BG104">
        <v>39.747732999999997</v>
      </c>
      <c r="BH104">
        <v>-105.00001899999999</v>
      </c>
      <c r="BI104" t="str">
        <f t="shared" si="218"/>
        <v>[39.747733,-105.000019],</v>
      </c>
      <c r="BK104" t="str">
        <f t="shared" si="250"/>
        <v/>
      </c>
      <c r="BL104" s="7"/>
    </row>
    <row r="105" spans="2:64" ht="18.75" customHeight="1">
      <c r="B105" t="s">
        <v>185</v>
      </c>
      <c r="C105" t="s">
        <v>719</v>
      </c>
      <c r="E105" t="s">
        <v>954</v>
      </c>
      <c r="G105" t="s">
        <v>214</v>
      </c>
      <c r="N105">
        <v>1600</v>
      </c>
      <c r="O105">
        <v>2200</v>
      </c>
      <c r="V105" t="s">
        <v>994</v>
      </c>
      <c r="W105" t="str">
        <f t="shared" si="188"/>
        <v/>
      </c>
      <c r="X105" t="str">
        <f t="shared" si="189"/>
        <v/>
      </c>
      <c r="Y105" t="str">
        <f t="shared" si="190"/>
        <v/>
      </c>
      <c r="Z105" t="str">
        <f t="shared" si="191"/>
        <v/>
      </c>
      <c r="AA105" t="str">
        <f t="shared" si="192"/>
        <v/>
      </c>
      <c r="AB105" t="str">
        <f t="shared" si="193"/>
        <v/>
      </c>
      <c r="AC105">
        <f t="shared" si="194"/>
        <v>16</v>
      </c>
      <c r="AD105">
        <f t="shared" si="195"/>
        <v>22</v>
      </c>
      <c r="AE105" t="str">
        <f t="shared" si="196"/>
        <v/>
      </c>
      <c r="AF105" t="str">
        <f t="shared" si="197"/>
        <v/>
      </c>
      <c r="AG105" t="str">
        <f t="shared" si="198"/>
        <v/>
      </c>
      <c r="AH105" t="str">
        <f t="shared" si="199"/>
        <v/>
      </c>
      <c r="AI105" t="str">
        <f t="shared" si="200"/>
        <v/>
      </c>
      <c r="AJ105" t="str">
        <f t="shared" si="201"/>
        <v/>
      </c>
      <c r="AK105" t="str">
        <f t="shared" si="202"/>
        <v/>
      </c>
      <c r="AL105" t="str">
        <f t="shared" si="203"/>
        <v/>
      </c>
      <c r="AM105" t="str">
        <f t="shared" si="204"/>
        <v/>
      </c>
      <c r="AN105" t="str">
        <f t="shared" si="205"/>
        <v>4pm-10pm</v>
      </c>
      <c r="AO105" t="str">
        <f t="shared" si="206"/>
        <v/>
      </c>
      <c r="AP105" t="str">
        <f t="shared" si="207"/>
        <v/>
      </c>
      <c r="AQ105" t="str">
        <f t="shared" si="208"/>
        <v/>
      </c>
      <c r="AR105" t="s">
        <v>716</v>
      </c>
      <c r="AS105" t="s">
        <v>325</v>
      </c>
      <c r="AT105" t="s">
        <v>326</v>
      </c>
      <c r="AV105" s="4" t="s">
        <v>28</v>
      </c>
      <c r="AW105" t="s">
        <v>29</v>
      </c>
      <c r="AX105" s="8" t="str">
        <f t="shared" si="20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5" t="str">
        <f t="shared" si="210"/>
        <v>&lt;img src=@img/outdoor.png@&gt;</v>
      </c>
      <c r="AZ105" t="str">
        <f t="shared" si="211"/>
        <v>&lt;img src=@img/pets.png@&gt;</v>
      </c>
      <c r="BA105" t="str">
        <f t="shared" si="212"/>
        <v/>
      </c>
      <c r="BB105" t="str">
        <f t="shared" si="213"/>
        <v>&lt;img src=@img/drinkicon.png@&gt;</v>
      </c>
      <c r="BC105" t="str">
        <f t="shared" si="214"/>
        <v/>
      </c>
      <c r="BD105" t="str">
        <f t="shared" si="215"/>
        <v>&lt;img src=@img/outdoor.png@&gt;&lt;img src=@img/pets.png@&gt;&lt;img src=@img/drinkicon.png@&gt;</v>
      </c>
      <c r="BE105" t="str">
        <f t="shared" si="216"/>
        <v>outdoor pet drink  low highlands</v>
      </c>
      <c r="BF105" t="str">
        <f t="shared" si="217"/>
        <v>Highlands</v>
      </c>
      <c r="BG105">
        <v>39.770215</v>
      </c>
      <c r="BH105">
        <v>-105.002073</v>
      </c>
      <c r="BI105" t="str">
        <f t="shared" si="218"/>
        <v>[39.770215,-105.002073],</v>
      </c>
      <c r="BK105" t="str">
        <f t="shared" si="250"/>
        <v/>
      </c>
      <c r="BL105" s="7"/>
    </row>
    <row r="106" spans="2:64" ht="18.75" customHeight="1">
      <c r="B106" t="s">
        <v>1236</v>
      </c>
      <c r="C106" t="s">
        <v>524</v>
      </c>
      <c r="E106" t="s">
        <v>952</v>
      </c>
      <c r="G106" t="s">
        <v>374</v>
      </c>
      <c r="H106" t="s">
        <v>335</v>
      </c>
      <c r="I106" t="s">
        <v>331</v>
      </c>
      <c r="J106" t="s">
        <v>335</v>
      </c>
      <c r="K106" t="s">
        <v>339</v>
      </c>
      <c r="L106" t="s">
        <v>335</v>
      </c>
      <c r="M106" t="s">
        <v>331</v>
      </c>
      <c r="N106" t="s">
        <v>335</v>
      </c>
      <c r="O106" t="s">
        <v>331</v>
      </c>
      <c r="P106" t="s">
        <v>335</v>
      </c>
      <c r="Q106" t="s">
        <v>331</v>
      </c>
      <c r="R106" t="s">
        <v>335</v>
      </c>
      <c r="S106" t="s">
        <v>331</v>
      </c>
      <c r="T106" t="s">
        <v>335</v>
      </c>
      <c r="U106" t="s">
        <v>331</v>
      </c>
      <c r="V106" t="s">
        <v>1160</v>
      </c>
      <c r="W106">
        <f t="shared" si="188"/>
        <v>16</v>
      </c>
      <c r="X106">
        <f t="shared" si="189"/>
        <v>19</v>
      </c>
      <c r="Y106">
        <f t="shared" si="190"/>
        <v>16</v>
      </c>
      <c r="Z106">
        <f t="shared" si="191"/>
        <v>22</v>
      </c>
      <c r="AA106">
        <f t="shared" si="192"/>
        <v>16</v>
      </c>
      <c r="AB106">
        <f t="shared" si="193"/>
        <v>19</v>
      </c>
      <c r="AC106">
        <f t="shared" si="194"/>
        <v>16</v>
      </c>
      <c r="AD106">
        <f t="shared" si="195"/>
        <v>19</v>
      </c>
      <c r="AE106">
        <f t="shared" si="196"/>
        <v>16</v>
      </c>
      <c r="AF106">
        <f t="shared" si="197"/>
        <v>19</v>
      </c>
      <c r="AG106">
        <f t="shared" si="198"/>
        <v>16</v>
      </c>
      <c r="AH106">
        <f t="shared" si="199"/>
        <v>19</v>
      </c>
      <c r="AI106">
        <f t="shared" si="200"/>
        <v>16</v>
      </c>
      <c r="AJ106">
        <f t="shared" si="201"/>
        <v>19</v>
      </c>
      <c r="AK106" t="str">
        <f t="shared" si="202"/>
        <v>4pm-7pm</v>
      </c>
      <c r="AL106" t="str">
        <f t="shared" si="203"/>
        <v>4pm-10pm</v>
      </c>
      <c r="AM106" t="str">
        <f t="shared" si="204"/>
        <v>4pm-7pm</v>
      </c>
      <c r="AN106" t="str">
        <f t="shared" si="205"/>
        <v>4pm-7pm</v>
      </c>
      <c r="AO106" t="str">
        <f t="shared" si="206"/>
        <v>4pm-7pm</v>
      </c>
      <c r="AP106" t="str">
        <f t="shared" si="207"/>
        <v>4pm-7pm</v>
      </c>
      <c r="AQ106" t="str">
        <f t="shared" si="208"/>
        <v>4pm-7pm</v>
      </c>
      <c r="AR106" s="1" t="s">
        <v>554</v>
      </c>
      <c r="AV106" s="4" t="s">
        <v>28</v>
      </c>
      <c r="AW106" s="4" t="s">
        <v>29</v>
      </c>
      <c r="AX106" s="8" t="str">
        <f t="shared" si="20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6" t="str">
        <f t="shared" si="210"/>
        <v/>
      </c>
      <c r="AZ106" t="str">
        <f t="shared" si="211"/>
        <v/>
      </c>
      <c r="BA106" t="str">
        <f t="shared" si="212"/>
        <v/>
      </c>
      <c r="BB106" t="str">
        <f t="shared" si="213"/>
        <v>&lt;img src=@img/drinkicon.png@&gt;</v>
      </c>
      <c r="BC106" t="str">
        <f t="shared" si="214"/>
        <v/>
      </c>
      <c r="BD106" t="str">
        <f t="shared" si="215"/>
        <v>&lt;img src=@img/drinkicon.png@&gt;</v>
      </c>
      <c r="BE106" t="str">
        <f t="shared" si="216"/>
        <v>drink  med Washington</v>
      </c>
      <c r="BF106" t="str">
        <f t="shared" si="217"/>
        <v>Washington Park</v>
      </c>
      <c r="BG106">
        <v>39.709715000000003</v>
      </c>
      <c r="BH106">
        <v>-104.980572</v>
      </c>
      <c r="BI106" t="str">
        <f t="shared" si="218"/>
        <v>[39.709715,-104.980572],</v>
      </c>
      <c r="BK106" t="str">
        <f t="shared" si="250"/>
        <v/>
      </c>
      <c r="BL106" s="7"/>
    </row>
    <row r="107" spans="2:64" ht="18.75" customHeight="1">
      <c r="B107" t="s">
        <v>1237</v>
      </c>
      <c r="C107" t="s">
        <v>187</v>
      </c>
      <c r="E107" t="s">
        <v>952</v>
      </c>
      <c r="G107" t="s">
        <v>203</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202"/>
        <v/>
      </c>
      <c r="AL107" t="str">
        <f t="shared" si="203"/>
        <v/>
      </c>
      <c r="AM107" t="str">
        <f t="shared" si="204"/>
        <v/>
      </c>
      <c r="AN107" t="str">
        <f t="shared" si="205"/>
        <v/>
      </c>
      <c r="AO107" t="str">
        <f t="shared" si="206"/>
        <v/>
      </c>
      <c r="AP107" t="str">
        <f t="shared" si="207"/>
        <v/>
      </c>
      <c r="AQ107" t="str">
        <f t="shared" si="208"/>
        <v/>
      </c>
      <c r="AR107" t="s">
        <v>711</v>
      </c>
      <c r="AS107" t="s">
        <v>325</v>
      </c>
      <c r="AV107" t="s">
        <v>29</v>
      </c>
      <c r="AW107" t="s">
        <v>29</v>
      </c>
      <c r="AX107" s="8" t="str">
        <f t="shared" si="20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7" t="str">
        <f t="shared" si="210"/>
        <v>&lt;img src=@img/outdoor.png@&gt;</v>
      </c>
      <c r="AZ107" t="str">
        <f t="shared" si="211"/>
        <v/>
      </c>
      <c r="BA107" t="str">
        <f t="shared" si="212"/>
        <v/>
      </c>
      <c r="BB107" t="str">
        <f t="shared" si="213"/>
        <v/>
      </c>
      <c r="BC107" t="str">
        <f t="shared" si="214"/>
        <v/>
      </c>
      <c r="BD107" t="str">
        <f t="shared" si="215"/>
        <v>&lt;img src=@img/outdoor.png@&gt;</v>
      </c>
      <c r="BE107" t="str">
        <f t="shared" si="216"/>
        <v>outdoor  med RiNo</v>
      </c>
      <c r="BF107" t="str">
        <f t="shared" si="217"/>
        <v>RiNo</v>
      </c>
      <c r="BG107">
        <v>39.761971000000003</v>
      </c>
      <c r="BH107">
        <v>-104.981578</v>
      </c>
      <c r="BI107" t="str">
        <f t="shared" si="218"/>
        <v>[39.761971,-104.981578],</v>
      </c>
      <c r="BK107" t="str">
        <f t="shared" si="250"/>
        <v/>
      </c>
      <c r="BL107" s="7"/>
    </row>
    <row r="108" spans="2:64" ht="18.75" customHeight="1">
      <c r="B108" t="s">
        <v>72</v>
      </c>
      <c r="C108" t="s">
        <v>936</v>
      </c>
      <c r="E108" t="s">
        <v>953</v>
      </c>
      <c r="G108" t="s">
        <v>375</v>
      </c>
      <c r="H108" t="s">
        <v>328</v>
      </c>
      <c r="I108" t="s">
        <v>330</v>
      </c>
      <c r="J108" t="s">
        <v>328</v>
      </c>
      <c r="K108" t="s">
        <v>330</v>
      </c>
      <c r="L108" t="s">
        <v>328</v>
      </c>
      <c r="M108" t="s">
        <v>330</v>
      </c>
      <c r="N108" t="s">
        <v>328</v>
      </c>
      <c r="O108" t="s">
        <v>330</v>
      </c>
      <c r="P108" t="s">
        <v>328</v>
      </c>
      <c r="Q108" t="s">
        <v>330</v>
      </c>
      <c r="R108" t="s">
        <v>328</v>
      </c>
      <c r="S108" t="s">
        <v>330</v>
      </c>
      <c r="T108" t="s">
        <v>328</v>
      </c>
      <c r="U108" t="s">
        <v>330</v>
      </c>
      <c r="V108" t="s">
        <v>225</v>
      </c>
      <c r="W108">
        <f t="shared" si="188"/>
        <v>15</v>
      </c>
      <c r="X108">
        <f t="shared" si="189"/>
        <v>18</v>
      </c>
      <c r="Y108">
        <f t="shared" si="190"/>
        <v>15</v>
      </c>
      <c r="Z108">
        <f t="shared" si="191"/>
        <v>18</v>
      </c>
      <c r="AA108">
        <f t="shared" si="192"/>
        <v>15</v>
      </c>
      <c r="AB108">
        <f t="shared" si="193"/>
        <v>18</v>
      </c>
      <c r="AC108">
        <f t="shared" si="194"/>
        <v>15</v>
      </c>
      <c r="AD108">
        <f t="shared" si="195"/>
        <v>18</v>
      </c>
      <c r="AE108">
        <f t="shared" si="196"/>
        <v>15</v>
      </c>
      <c r="AF108">
        <f t="shared" si="197"/>
        <v>18</v>
      </c>
      <c r="AG108">
        <f t="shared" si="198"/>
        <v>15</v>
      </c>
      <c r="AH108">
        <f t="shared" si="199"/>
        <v>18</v>
      </c>
      <c r="AI108">
        <f t="shared" si="200"/>
        <v>15</v>
      </c>
      <c r="AJ108">
        <f t="shared" si="201"/>
        <v>18</v>
      </c>
      <c r="AK108" t="str">
        <f t="shared" si="202"/>
        <v>3pm-6pm</v>
      </c>
      <c r="AL108" t="str">
        <f t="shared" si="203"/>
        <v>3pm-6pm</v>
      </c>
      <c r="AM108" t="str">
        <f t="shared" si="204"/>
        <v>3pm-6pm</v>
      </c>
      <c r="AN108" t="str">
        <f t="shared" si="205"/>
        <v>3pm-6pm</v>
      </c>
      <c r="AO108" t="str">
        <f t="shared" si="206"/>
        <v>3pm-6pm</v>
      </c>
      <c r="AP108" t="str">
        <f t="shared" si="207"/>
        <v>3pm-6pm</v>
      </c>
      <c r="AQ108" t="str">
        <f t="shared" si="208"/>
        <v>3pm-6pm</v>
      </c>
      <c r="AR108" s="10" t="s">
        <v>555</v>
      </c>
      <c r="AS108" t="s">
        <v>325</v>
      </c>
      <c r="AV108" t="s">
        <v>28</v>
      </c>
      <c r="AW108" t="s">
        <v>28</v>
      </c>
      <c r="AX108" s="8" t="str">
        <f t="shared" si="20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8" t="str">
        <f t="shared" si="210"/>
        <v>&lt;img src=@img/outdoor.png@&gt;</v>
      </c>
      <c r="AZ108" t="str">
        <f t="shared" si="211"/>
        <v/>
      </c>
      <c r="BA108" t="str">
        <f t="shared" si="212"/>
        <v/>
      </c>
      <c r="BB108" t="str">
        <f t="shared" si="213"/>
        <v>&lt;img src=@img/drinkicon.png@&gt;</v>
      </c>
      <c r="BC108" t="str">
        <f t="shared" si="214"/>
        <v>&lt;img src=@img/foodicon.png@&gt;</v>
      </c>
      <c r="BD108" t="str">
        <f t="shared" si="215"/>
        <v>&lt;img src=@img/outdoor.png@&gt;&lt;img src=@img/drinkicon.png@&gt;&lt;img src=@img/foodicon.png@&gt;</v>
      </c>
      <c r="BE108" t="str">
        <f t="shared" si="216"/>
        <v>outdoor drink food  high capital</v>
      </c>
      <c r="BF108" t="str">
        <f t="shared" si="217"/>
        <v>Capital Hill</v>
      </c>
      <c r="BG108">
        <v>39.735475999999998</v>
      </c>
      <c r="BH108">
        <v>-104.987831</v>
      </c>
      <c r="BI108" t="str">
        <f t="shared" si="218"/>
        <v>[39.735476,-104.987831],</v>
      </c>
      <c r="BK108" t="str">
        <f t="shared" si="250"/>
        <v/>
      </c>
      <c r="BL108" s="7"/>
    </row>
    <row r="109" spans="2:64" ht="18.75" customHeight="1">
      <c r="B109" t="s">
        <v>792</v>
      </c>
      <c r="C109" t="s">
        <v>723</v>
      </c>
      <c r="E109" t="s">
        <v>952</v>
      </c>
      <c r="G109" s="8" t="s">
        <v>793</v>
      </c>
      <c r="W109" t="str">
        <f t="shared" si="188"/>
        <v/>
      </c>
      <c r="X109" t="str">
        <f t="shared" si="189"/>
        <v/>
      </c>
      <c r="Y109" t="str">
        <f t="shared" si="190"/>
        <v/>
      </c>
      <c r="Z109" t="str">
        <f t="shared" si="191"/>
        <v/>
      </c>
      <c r="AA109" t="str">
        <f t="shared" si="192"/>
        <v/>
      </c>
      <c r="AB109" t="str">
        <f t="shared" si="193"/>
        <v/>
      </c>
      <c r="AC109" t="str">
        <f t="shared" si="194"/>
        <v/>
      </c>
      <c r="AD109" t="str">
        <f t="shared" si="195"/>
        <v/>
      </c>
      <c r="AE109" t="str">
        <f t="shared" si="196"/>
        <v/>
      </c>
      <c r="AF109" t="str">
        <f t="shared" si="197"/>
        <v/>
      </c>
      <c r="AG109" t="str">
        <f t="shared" si="198"/>
        <v/>
      </c>
      <c r="AH109" t="str">
        <f t="shared" si="199"/>
        <v/>
      </c>
      <c r="AI109" t="str">
        <f t="shared" si="200"/>
        <v/>
      </c>
      <c r="AJ109" t="str">
        <f t="shared" si="201"/>
        <v/>
      </c>
      <c r="AK109" t="str">
        <f t="shared" si="202"/>
        <v/>
      </c>
      <c r="AL109" t="str">
        <f t="shared" si="203"/>
        <v/>
      </c>
      <c r="AM109" t="str">
        <f t="shared" si="204"/>
        <v/>
      </c>
      <c r="AN109" t="str">
        <f t="shared" si="205"/>
        <v/>
      </c>
      <c r="AO109" t="str">
        <f t="shared" si="206"/>
        <v/>
      </c>
      <c r="AP109" t="str">
        <f t="shared" si="207"/>
        <v/>
      </c>
      <c r="AQ109" t="str">
        <f t="shared" si="208"/>
        <v/>
      </c>
      <c r="AR109" t="s">
        <v>899</v>
      </c>
      <c r="AV109" s="4" t="s">
        <v>29</v>
      </c>
      <c r="AW109" s="4" t="s">
        <v>29</v>
      </c>
      <c r="AX109" s="8" t="str">
        <f t="shared" si="20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9" t="str">
        <f t="shared" si="210"/>
        <v/>
      </c>
      <c r="AZ109" t="str">
        <f t="shared" si="211"/>
        <v/>
      </c>
      <c r="BA109" t="str">
        <f t="shared" si="212"/>
        <v/>
      </c>
      <c r="BB109" t="str">
        <f t="shared" si="213"/>
        <v/>
      </c>
      <c r="BC109" t="str">
        <f t="shared" si="214"/>
        <v/>
      </c>
      <c r="BD109" t="str">
        <f t="shared" si="215"/>
        <v/>
      </c>
      <c r="BE109" t="str">
        <f t="shared" si="216"/>
        <v xml:space="preserve"> med five</v>
      </c>
      <c r="BF109" t="str">
        <f t="shared" si="217"/>
        <v>Five Points</v>
      </c>
      <c r="BG109">
        <v>39.758861000000003</v>
      </c>
      <c r="BH109">
        <v>-104.98540800000001</v>
      </c>
      <c r="BI109" t="str">
        <f t="shared" si="218"/>
        <v>[39.758861,-104.985408],</v>
      </c>
      <c r="BK109" t="str">
        <f t="shared" si="250"/>
        <v/>
      </c>
    </row>
    <row r="110" spans="2:64" ht="18.75" customHeight="1">
      <c r="B110" t="s">
        <v>753</v>
      </c>
      <c r="C110" t="s">
        <v>722</v>
      </c>
      <c r="E110" t="s">
        <v>952</v>
      </c>
      <c r="G110" s="8" t="s">
        <v>754</v>
      </c>
      <c r="W110" t="str">
        <f t="shared" si="188"/>
        <v/>
      </c>
      <c r="X110" t="str">
        <f t="shared" si="189"/>
        <v/>
      </c>
      <c r="Y110" t="str">
        <f t="shared" si="190"/>
        <v/>
      </c>
      <c r="Z110" t="str">
        <f t="shared" si="191"/>
        <v/>
      </c>
      <c r="AA110" t="str">
        <f t="shared" si="192"/>
        <v/>
      </c>
      <c r="AB110" t="str">
        <f t="shared" si="193"/>
        <v/>
      </c>
      <c r="AC110" t="str">
        <f t="shared" si="194"/>
        <v/>
      </c>
      <c r="AD110" t="str">
        <f t="shared" si="195"/>
        <v/>
      </c>
      <c r="AE110" t="str">
        <f t="shared" si="196"/>
        <v/>
      </c>
      <c r="AF110" t="str">
        <f t="shared" si="197"/>
        <v/>
      </c>
      <c r="AG110" t="str">
        <f t="shared" si="198"/>
        <v/>
      </c>
      <c r="AH110" t="str">
        <f t="shared" si="199"/>
        <v/>
      </c>
      <c r="AI110" t="str">
        <f t="shared" si="200"/>
        <v/>
      </c>
      <c r="AJ110" t="str">
        <f t="shared" si="201"/>
        <v/>
      </c>
      <c r="AK110" t="str">
        <f t="shared" si="202"/>
        <v/>
      </c>
      <c r="AL110" t="str">
        <f t="shared" si="203"/>
        <v/>
      </c>
      <c r="AM110" t="str">
        <f t="shared" si="204"/>
        <v/>
      </c>
      <c r="AN110" t="str">
        <f t="shared" si="205"/>
        <v/>
      </c>
      <c r="AO110" t="str">
        <f t="shared" si="206"/>
        <v/>
      </c>
      <c r="AP110" t="str">
        <f t="shared" si="207"/>
        <v/>
      </c>
      <c r="AQ110" t="str">
        <f t="shared" si="208"/>
        <v/>
      </c>
      <c r="AR110" s="14" t="s">
        <v>867</v>
      </c>
      <c r="AV110" s="4" t="s">
        <v>29</v>
      </c>
      <c r="AW110" s="4" t="s">
        <v>29</v>
      </c>
      <c r="AX110" s="8" t="str">
        <f t="shared" si="20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10" t="str">
        <f t="shared" si="210"/>
        <v/>
      </c>
      <c r="AZ110" t="str">
        <f t="shared" si="211"/>
        <v/>
      </c>
      <c r="BA110" t="str">
        <f t="shared" si="212"/>
        <v/>
      </c>
      <c r="BB110" t="str">
        <f t="shared" si="213"/>
        <v/>
      </c>
      <c r="BC110" t="str">
        <f t="shared" si="214"/>
        <v/>
      </c>
      <c r="BD110" t="str">
        <f t="shared" si="215"/>
        <v/>
      </c>
      <c r="BE110" t="str">
        <f t="shared" si="216"/>
        <v xml:space="preserve"> med aurora</v>
      </c>
      <c r="BF110" t="str">
        <f t="shared" si="217"/>
        <v>Aurora</v>
      </c>
      <c r="BG110">
        <v>39.651457999999998</v>
      </c>
      <c r="BH110">
        <v>-104.771021</v>
      </c>
      <c r="BI110" t="str">
        <f t="shared" si="218"/>
        <v>[39.651458,-104.771021],</v>
      </c>
      <c r="BK110" t="str">
        <f t="shared" si="250"/>
        <v/>
      </c>
    </row>
    <row r="111" spans="2:64" ht="18.75" customHeight="1">
      <c r="B111" t="s">
        <v>73</v>
      </c>
      <c r="C111" t="s">
        <v>719</v>
      </c>
      <c r="E111" t="s">
        <v>952</v>
      </c>
      <c r="G111" t="s">
        <v>376</v>
      </c>
      <c r="H111" t="s">
        <v>335</v>
      </c>
      <c r="I111" t="s">
        <v>330</v>
      </c>
      <c r="J111" t="s">
        <v>335</v>
      </c>
      <c r="K111" t="s">
        <v>330</v>
      </c>
      <c r="L111" t="s">
        <v>335</v>
      </c>
      <c r="M111" t="s">
        <v>330</v>
      </c>
      <c r="N111" t="s">
        <v>335</v>
      </c>
      <c r="O111" t="s">
        <v>330</v>
      </c>
      <c r="P111" t="s">
        <v>335</v>
      </c>
      <c r="Q111" t="s">
        <v>330</v>
      </c>
      <c r="R111" t="s">
        <v>335</v>
      </c>
      <c r="S111" t="s">
        <v>330</v>
      </c>
      <c r="T111" t="s">
        <v>335</v>
      </c>
      <c r="U111" t="s">
        <v>330</v>
      </c>
      <c r="V111" t="s">
        <v>222</v>
      </c>
      <c r="W111">
        <f t="shared" si="188"/>
        <v>16</v>
      </c>
      <c r="X111">
        <f t="shared" si="189"/>
        <v>18</v>
      </c>
      <c r="Y111">
        <f t="shared" si="190"/>
        <v>16</v>
      </c>
      <c r="Z111">
        <f t="shared" si="191"/>
        <v>18</v>
      </c>
      <c r="AA111">
        <f t="shared" si="192"/>
        <v>16</v>
      </c>
      <c r="AB111">
        <f t="shared" si="193"/>
        <v>18</v>
      </c>
      <c r="AC111">
        <f t="shared" si="194"/>
        <v>16</v>
      </c>
      <c r="AD111">
        <f t="shared" si="195"/>
        <v>18</v>
      </c>
      <c r="AE111">
        <f t="shared" si="196"/>
        <v>16</v>
      </c>
      <c r="AF111">
        <f t="shared" si="197"/>
        <v>18</v>
      </c>
      <c r="AG111">
        <f t="shared" si="198"/>
        <v>16</v>
      </c>
      <c r="AH111">
        <f t="shared" si="199"/>
        <v>18</v>
      </c>
      <c r="AI111">
        <f t="shared" si="200"/>
        <v>16</v>
      </c>
      <c r="AJ111">
        <f t="shared" si="201"/>
        <v>18</v>
      </c>
      <c r="AK111" t="str">
        <f t="shared" si="202"/>
        <v>4pm-6pm</v>
      </c>
      <c r="AL111" t="str">
        <f t="shared" si="203"/>
        <v>4pm-6pm</v>
      </c>
      <c r="AM111" t="str">
        <f t="shared" si="204"/>
        <v>4pm-6pm</v>
      </c>
      <c r="AN111" t="str">
        <f t="shared" si="205"/>
        <v>4pm-6pm</v>
      </c>
      <c r="AO111" t="str">
        <f t="shared" si="206"/>
        <v>4pm-6pm</v>
      </c>
      <c r="AP111" t="str">
        <f t="shared" si="207"/>
        <v>4pm-6pm</v>
      </c>
      <c r="AQ111" t="str">
        <f t="shared" si="208"/>
        <v>4pm-6pm</v>
      </c>
      <c r="AR111" t="s">
        <v>556</v>
      </c>
      <c r="AS111" t="s">
        <v>325</v>
      </c>
      <c r="AT111" t="s">
        <v>326</v>
      </c>
      <c r="AV111" s="4" t="s">
        <v>28</v>
      </c>
      <c r="AW111" s="4" t="s">
        <v>28</v>
      </c>
      <c r="AX111" s="8" t="str">
        <f t="shared" si="20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11" t="str">
        <f t="shared" si="210"/>
        <v>&lt;img src=@img/outdoor.png@&gt;</v>
      </c>
      <c r="AZ111" t="str">
        <f t="shared" si="211"/>
        <v>&lt;img src=@img/pets.png@&gt;</v>
      </c>
      <c r="BA111" t="str">
        <f t="shared" si="212"/>
        <v/>
      </c>
      <c r="BB111" t="str">
        <f t="shared" si="213"/>
        <v>&lt;img src=@img/drinkicon.png@&gt;</v>
      </c>
      <c r="BC111" t="str">
        <f t="shared" si="214"/>
        <v>&lt;img src=@img/foodicon.png@&gt;</v>
      </c>
      <c r="BD111" t="str">
        <f t="shared" si="215"/>
        <v>&lt;img src=@img/outdoor.png@&gt;&lt;img src=@img/pets.png@&gt;&lt;img src=@img/drinkicon.png@&gt;&lt;img src=@img/foodicon.png@&gt;</v>
      </c>
      <c r="BE111" t="str">
        <f t="shared" si="216"/>
        <v>outdoor pet drink food  med highlands</v>
      </c>
      <c r="BF111" t="str">
        <f t="shared" si="217"/>
        <v>Highlands</v>
      </c>
      <c r="BG111">
        <v>39.757776</v>
      </c>
      <c r="BH111">
        <v>-105.01134</v>
      </c>
      <c r="BI111" t="str">
        <f t="shared" si="218"/>
        <v>[39.757776,-105.01134],</v>
      </c>
      <c r="BK111" t="str">
        <f t="shared" si="250"/>
        <v/>
      </c>
      <c r="BL111" s="7"/>
    </row>
    <row r="112" spans="2:64" ht="18.75" customHeight="1">
      <c r="B112" t="s">
        <v>126</v>
      </c>
      <c r="C112" t="s">
        <v>218</v>
      </c>
      <c r="E112" t="s">
        <v>953</v>
      </c>
      <c r="G112" t="s">
        <v>472</v>
      </c>
      <c r="L112" t="s">
        <v>328</v>
      </c>
      <c r="M112" t="s">
        <v>330</v>
      </c>
      <c r="N112" t="s">
        <v>328</v>
      </c>
      <c r="O112" t="s">
        <v>330</v>
      </c>
      <c r="P112" t="s">
        <v>328</v>
      </c>
      <c r="Q112" t="s">
        <v>330</v>
      </c>
      <c r="R112" t="s">
        <v>328</v>
      </c>
      <c r="S112" t="s">
        <v>330</v>
      </c>
      <c r="V112" t="s">
        <v>283</v>
      </c>
      <c r="W112" t="str">
        <f t="shared" si="188"/>
        <v/>
      </c>
      <c r="X112" t="str">
        <f t="shared" si="189"/>
        <v/>
      </c>
      <c r="Y112" t="str">
        <f t="shared" si="190"/>
        <v/>
      </c>
      <c r="Z112" t="str">
        <f t="shared" si="191"/>
        <v/>
      </c>
      <c r="AA112">
        <f t="shared" si="192"/>
        <v>15</v>
      </c>
      <c r="AB112">
        <f t="shared" si="193"/>
        <v>18</v>
      </c>
      <c r="AC112">
        <f t="shared" si="194"/>
        <v>15</v>
      </c>
      <c r="AD112">
        <f t="shared" si="195"/>
        <v>18</v>
      </c>
      <c r="AE112">
        <f t="shared" si="196"/>
        <v>15</v>
      </c>
      <c r="AF112">
        <f t="shared" si="197"/>
        <v>18</v>
      </c>
      <c r="AG112">
        <f t="shared" si="198"/>
        <v>15</v>
      </c>
      <c r="AH112">
        <f t="shared" si="199"/>
        <v>18</v>
      </c>
      <c r="AI112" t="str">
        <f t="shared" si="200"/>
        <v/>
      </c>
      <c r="AJ112" t="str">
        <f t="shared" si="201"/>
        <v/>
      </c>
      <c r="AK112" t="str">
        <f t="shared" si="202"/>
        <v/>
      </c>
      <c r="AL112" t="str">
        <f t="shared" si="203"/>
        <v/>
      </c>
      <c r="AM112" t="str">
        <f t="shared" si="204"/>
        <v>3pm-6pm</v>
      </c>
      <c r="AN112" t="str">
        <f t="shared" si="205"/>
        <v>3pm-6pm</v>
      </c>
      <c r="AO112" t="str">
        <f t="shared" si="206"/>
        <v>3pm-6pm</v>
      </c>
      <c r="AP112" t="str">
        <f t="shared" si="207"/>
        <v>3pm-6pm</v>
      </c>
      <c r="AQ112" t="str">
        <f t="shared" si="208"/>
        <v/>
      </c>
      <c r="AR112" s="1" t="s">
        <v>648</v>
      </c>
      <c r="AV112" s="4" t="s">
        <v>28</v>
      </c>
      <c r="AW112" s="4" t="s">
        <v>28</v>
      </c>
      <c r="AX112" s="8" t="str">
        <f t="shared" si="20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2" t="str">
        <f t="shared" si="210"/>
        <v/>
      </c>
      <c r="AZ112" t="str">
        <f t="shared" si="211"/>
        <v/>
      </c>
      <c r="BA112" t="str">
        <f t="shared" si="212"/>
        <v/>
      </c>
      <c r="BB112" t="str">
        <f t="shared" si="213"/>
        <v>&lt;img src=@img/drinkicon.png@&gt;</v>
      </c>
      <c r="BC112" t="str">
        <f t="shared" si="214"/>
        <v>&lt;img src=@img/foodicon.png@&gt;</v>
      </c>
      <c r="BD112" t="str">
        <f t="shared" si="215"/>
        <v>&lt;img src=@img/drinkicon.png@&gt;&lt;img src=@img/foodicon.png@&gt;</v>
      </c>
      <c r="BE112" t="str">
        <f t="shared" si="216"/>
        <v>drink food  high Downtown</v>
      </c>
      <c r="BF112" t="str">
        <f t="shared" si="217"/>
        <v>Downtown</v>
      </c>
      <c r="BG112">
        <v>39.746867999999999</v>
      </c>
      <c r="BH112">
        <v>-104.991186</v>
      </c>
      <c r="BI112" t="str">
        <f t="shared" si="218"/>
        <v>[39.746868,-104.991186],</v>
      </c>
      <c r="BK112" t="str">
        <f t="shared" si="250"/>
        <v/>
      </c>
      <c r="BL112" s="7"/>
    </row>
    <row r="113" spans="2:64" ht="18.75" customHeight="1">
      <c r="B113" t="s">
        <v>74</v>
      </c>
      <c r="C113" t="s">
        <v>219</v>
      </c>
      <c r="E113" t="s">
        <v>952</v>
      </c>
      <c r="G113" t="s">
        <v>377</v>
      </c>
      <c r="H113" t="s">
        <v>328</v>
      </c>
      <c r="I113" t="s">
        <v>331</v>
      </c>
      <c r="J113" t="s">
        <v>328</v>
      </c>
      <c r="K113" t="s">
        <v>331</v>
      </c>
      <c r="L113" t="s">
        <v>328</v>
      </c>
      <c r="M113" t="s">
        <v>331</v>
      </c>
      <c r="N113" t="s">
        <v>328</v>
      </c>
      <c r="O113" t="s">
        <v>331</v>
      </c>
      <c r="P113" t="s">
        <v>328</v>
      </c>
      <c r="Q113" t="s">
        <v>331</v>
      </c>
      <c r="R113" t="s">
        <v>328</v>
      </c>
      <c r="S113" t="s">
        <v>331</v>
      </c>
      <c r="T113" t="s">
        <v>328</v>
      </c>
      <c r="U113" t="s">
        <v>331</v>
      </c>
      <c r="V113" t="s">
        <v>226</v>
      </c>
      <c r="W113">
        <f t="shared" si="188"/>
        <v>15</v>
      </c>
      <c r="X113">
        <f t="shared" si="189"/>
        <v>19</v>
      </c>
      <c r="Y113">
        <f t="shared" si="190"/>
        <v>15</v>
      </c>
      <c r="Z113">
        <f t="shared" si="191"/>
        <v>19</v>
      </c>
      <c r="AA113">
        <f t="shared" si="192"/>
        <v>15</v>
      </c>
      <c r="AB113">
        <f t="shared" si="193"/>
        <v>19</v>
      </c>
      <c r="AC113">
        <f t="shared" si="194"/>
        <v>15</v>
      </c>
      <c r="AD113">
        <f t="shared" si="195"/>
        <v>19</v>
      </c>
      <c r="AE113">
        <f t="shared" si="196"/>
        <v>15</v>
      </c>
      <c r="AF113">
        <f t="shared" si="197"/>
        <v>19</v>
      </c>
      <c r="AG113">
        <f t="shared" si="198"/>
        <v>15</v>
      </c>
      <c r="AH113">
        <f t="shared" si="199"/>
        <v>19</v>
      </c>
      <c r="AI113">
        <f t="shared" si="200"/>
        <v>15</v>
      </c>
      <c r="AJ113">
        <f t="shared" si="201"/>
        <v>19</v>
      </c>
      <c r="AK113" t="str">
        <f t="shared" si="202"/>
        <v>3pm-7pm</v>
      </c>
      <c r="AL113" t="str">
        <f t="shared" si="203"/>
        <v>3pm-7pm</v>
      </c>
      <c r="AM113" t="str">
        <f t="shared" si="204"/>
        <v>3pm-7pm</v>
      </c>
      <c r="AN113" t="str">
        <f t="shared" si="205"/>
        <v>3pm-7pm</v>
      </c>
      <c r="AO113" t="str">
        <f t="shared" si="206"/>
        <v>3pm-7pm</v>
      </c>
      <c r="AP113" t="str">
        <f t="shared" si="207"/>
        <v>3pm-7pm</v>
      </c>
      <c r="AQ113" t="str">
        <f t="shared" si="208"/>
        <v>3pm-7pm</v>
      </c>
      <c r="AR113" s="2" t="s">
        <v>557</v>
      </c>
      <c r="AV113" s="4" t="s">
        <v>28</v>
      </c>
      <c r="AW113" s="4" t="s">
        <v>28</v>
      </c>
      <c r="AX113" s="8" t="str">
        <f t="shared" si="20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3" t="str">
        <f t="shared" si="210"/>
        <v/>
      </c>
      <c r="AZ113" t="str">
        <f t="shared" si="211"/>
        <v/>
      </c>
      <c r="BA113" t="str">
        <f t="shared" si="212"/>
        <v/>
      </c>
      <c r="BB113" t="str">
        <f t="shared" si="213"/>
        <v>&lt;img src=@img/drinkicon.png@&gt;</v>
      </c>
      <c r="BC113" t="str">
        <f t="shared" si="214"/>
        <v>&lt;img src=@img/foodicon.png@&gt;</v>
      </c>
      <c r="BD113" t="str">
        <f t="shared" si="215"/>
        <v>&lt;img src=@img/drinkicon.png@&gt;&lt;img src=@img/foodicon.png@&gt;</v>
      </c>
      <c r="BE113" t="str">
        <f t="shared" si="216"/>
        <v>drink food  med LoDo</v>
      </c>
      <c r="BF113" t="str">
        <f t="shared" si="217"/>
        <v>LoDo</v>
      </c>
      <c r="BG113">
        <v>39.749901999999999</v>
      </c>
      <c r="BH113">
        <v>-104.999539</v>
      </c>
      <c r="BI113" t="str">
        <f t="shared" si="218"/>
        <v>[39.749902,-104.999539],</v>
      </c>
      <c r="BK113" t="str">
        <f t="shared" si="250"/>
        <v/>
      </c>
      <c r="BL113" s="7"/>
    </row>
    <row r="114" spans="2:64" ht="18.75" customHeight="1">
      <c r="B114" t="s">
        <v>1238</v>
      </c>
      <c r="C114" t="s">
        <v>719</v>
      </c>
      <c r="E114" t="s">
        <v>952</v>
      </c>
      <c r="G114" t="s">
        <v>473</v>
      </c>
      <c r="J114" t="s">
        <v>328</v>
      </c>
      <c r="K114" t="s">
        <v>330</v>
      </c>
      <c r="L114" t="s">
        <v>328</v>
      </c>
      <c r="M114" t="s">
        <v>330</v>
      </c>
      <c r="N114" t="s">
        <v>328</v>
      </c>
      <c r="O114" t="s">
        <v>330</v>
      </c>
      <c r="P114" t="s">
        <v>328</v>
      </c>
      <c r="Q114" t="s">
        <v>330</v>
      </c>
      <c r="R114" t="s">
        <v>328</v>
      </c>
      <c r="S114" t="s">
        <v>330</v>
      </c>
      <c r="V114" t="s">
        <v>961</v>
      </c>
      <c r="W114" t="str">
        <f t="shared" si="188"/>
        <v/>
      </c>
      <c r="X114" t="str">
        <f t="shared" si="189"/>
        <v/>
      </c>
      <c r="Y114">
        <f t="shared" si="190"/>
        <v>15</v>
      </c>
      <c r="Z114">
        <f t="shared" si="191"/>
        <v>18</v>
      </c>
      <c r="AA114">
        <f t="shared" si="192"/>
        <v>15</v>
      </c>
      <c r="AB114">
        <f t="shared" si="193"/>
        <v>18</v>
      </c>
      <c r="AC114">
        <f t="shared" si="194"/>
        <v>15</v>
      </c>
      <c r="AD114">
        <f t="shared" si="195"/>
        <v>18</v>
      </c>
      <c r="AE114">
        <f t="shared" si="196"/>
        <v>15</v>
      </c>
      <c r="AF114">
        <f t="shared" si="197"/>
        <v>18</v>
      </c>
      <c r="AG114">
        <f t="shared" si="198"/>
        <v>15</v>
      </c>
      <c r="AH114">
        <f t="shared" si="199"/>
        <v>18</v>
      </c>
      <c r="AI114" t="str">
        <f t="shared" si="200"/>
        <v/>
      </c>
      <c r="AJ114" t="str">
        <f t="shared" si="201"/>
        <v/>
      </c>
      <c r="AK114" t="str">
        <f t="shared" si="202"/>
        <v/>
      </c>
      <c r="AL114" t="str">
        <f t="shared" si="203"/>
        <v>3pm-6pm</v>
      </c>
      <c r="AM114" t="str">
        <f t="shared" si="204"/>
        <v>3pm-6pm</v>
      </c>
      <c r="AN114" t="str">
        <f t="shared" si="205"/>
        <v>3pm-6pm</v>
      </c>
      <c r="AO114" t="str">
        <f t="shared" si="206"/>
        <v>3pm-6pm</v>
      </c>
      <c r="AP114" t="str">
        <f t="shared" si="207"/>
        <v>3pm-6pm</v>
      </c>
      <c r="AQ114" t="str">
        <f t="shared" si="208"/>
        <v/>
      </c>
      <c r="AR114" s="10" t="s">
        <v>649</v>
      </c>
      <c r="AV114" t="s">
        <v>28</v>
      </c>
      <c r="AW114" t="s">
        <v>28</v>
      </c>
      <c r="AX114" s="8" t="str">
        <f t="shared" si="20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4" t="str">
        <f t="shared" si="210"/>
        <v/>
      </c>
      <c r="AZ114" t="str">
        <f t="shared" si="211"/>
        <v/>
      </c>
      <c r="BA114" t="str">
        <f t="shared" si="212"/>
        <v/>
      </c>
      <c r="BB114" t="str">
        <f t="shared" si="213"/>
        <v>&lt;img src=@img/drinkicon.png@&gt;</v>
      </c>
      <c r="BC114" t="str">
        <f t="shared" si="214"/>
        <v>&lt;img src=@img/foodicon.png@&gt;</v>
      </c>
      <c r="BD114" t="str">
        <f t="shared" si="215"/>
        <v>&lt;img src=@img/drinkicon.png@&gt;&lt;img src=@img/foodicon.png@&gt;</v>
      </c>
      <c r="BE114" t="str">
        <f t="shared" si="216"/>
        <v>drink food  med highlands</v>
      </c>
      <c r="BF114" t="str">
        <f t="shared" si="217"/>
        <v>Highlands</v>
      </c>
      <c r="BG114">
        <v>39.769083000000002</v>
      </c>
      <c r="BH114">
        <v>-105.01092800000001</v>
      </c>
      <c r="BI114" t="str">
        <f t="shared" si="218"/>
        <v>[39.769083,-105.010928],</v>
      </c>
      <c r="BK114" t="str">
        <f t="shared" si="250"/>
        <v/>
      </c>
      <c r="BL114" s="7"/>
    </row>
    <row r="115" spans="2:64" ht="18.75" customHeight="1">
      <c r="B115" t="s">
        <v>1265</v>
      </c>
      <c r="C115" t="s">
        <v>186</v>
      </c>
      <c r="E115" t="s">
        <v>952</v>
      </c>
      <c r="G115" t="s">
        <v>378</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202"/>
        <v/>
      </c>
      <c r="AL115" t="str">
        <f t="shared" si="203"/>
        <v/>
      </c>
      <c r="AM115" t="str">
        <f t="shared" si="204"/>
        <v/>
      </c>
      <c r="AN115" t="str">
        <f t="shared" si="205"/>
        <v/>
      </c>
      <c r="AO115" t="str">
        <f t="shared" si="206"/>
        <v/>
      </c>
      <c r="AP115" t="str">
        <f t="shared" si="207"/>
        <v/>
      </c>
      <c r="AQ115" t="str">
        <f t="shared" si="208"/>
        <v/>
      </c>
      <c r="AR115" s="2" t="s">
        <v>558</v>
      </c>
      <c r="AV115" s="4" t="s">
        <v>29</v>
      </c>
      <c r="AW115" s="4" t="s">
        <v>29</v>
      </c>
      <c r="AX115" s="8" t="str">
        <f t="shared" si="209"/>
        <v>{
    'name': "Gary Lees Motor Club and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5" t="str">
        <f t="shared" si="210"/>
        <v/>
      </c>
      <c r="AZ115" t="str">
        <f t="shared" si="211"/>
        <v/>
      </c>
      <c r="BA115" t="str">
        <f t="shared" si="212"/>
        <v/>
      </c>
      <c r="BB115" t="str">
        <f t="shared" si="213"/>
        <v/>
      </c>
      <c r="BC115" t="str">
        <f t="shared" si="214"/>
        <v/>
      </c>
      <c r="BD115" t="str">
        <f t="shared" si="215"/>
        <v/>
      </c>
      <c r="BE115" t="str">
        <f t="shared" si="216"/>
        <v xml:space="preserve"> med Baker</v>
      </c>
      <c r="BF115" t="str">
        <f t="shared" si="217"/>
        <v>Baker</v>
      </c>
      <c r="BG115">
        <v>39.71311</v>
      </c>
      <c r="BH115">
        <v>-104.987033</v>
      </c>
      <c r="BI115" t="str">
        <f t="shared" si="218"/>
        <v>[39.71311,-104.987033],</v>
      </c>
      <c r="BK115" t="str">
        <f t="shared" si="250"/>
        <v/>
      </c>
      <c r="BL115" s="7"/>
    </row>
    <row r="116" spans="2:64" ht="18.75" customHeight="1">
      <c r="B116" t="s">
        <v>1239</v>
      </c>
      <c r="C116" t="s">
        <v>722</v>
      </c>
      <c r="E116" t="s">
        <v>952</v>
      </c>
      <c r="G116" t="s">
        <v>194</v>
      </c>
      <c r="H116" t="s">
        <v>328</v>
      </c>
      <c r="I116" t="s">
        <v>331</v>
      </c>
      <c r="J116" t="s">
        <v>328</v>
      </c>
      <c r="K116" t="s">
        <v>331</v>
      </c>
      <c r="L116" t="s">
        <v>328</v>
      </c>
      <c r="M116" t="s">
        <v>331</v>
      </c>
      <c r="N116" t="s">
        <v>328</v>
      </c>
      <c r="O116" t="s">
        <v>331</v>
      </c>
      <c r="P116" t="s">
        <v>328</v>
      </c>
      <c r="Q116" t="s">
        <v>331</v>
      </c>
      <c r="R116" t="s">
        <v>328</v>
      </c>
      <c r="S116" t="s">
        <v>331</v>
      </c>
      <c r="T116" t="s">
        <v>328</v>
      </c>
      <c r="U116" t="s">
        <v>331</v>
      </c>
      <c r="V116" t="s">
        <v>945</v>
      </c>
      <c r="W116">
        <f t="shared" si="188"/>
        <v>15</v>
      </c>
      <c r="X116">
        <f t="shared" si="189"/>
        <v>19</v>
      </c>
      <c r="Y116">
        <f t="shared" si="190"/>
        <v>15</v>
      </c>
      <c r="Z116">
        <f t="shared" si="191"/>
        <v>19</v>
      </c>
      <c r="AA116">
        <f t="shared" si="192"/>
        <v>15</v>
      </c>
      <c r="AB116">
        <f t="shared" si="193"/>
        <v>19</v>
      </c>
      <c r="AC116">
        <f t="shared" si="194"/>
        <v>15</v>
      </c>
      <c r="AD116">
        <f t="shared" si="195"/>
        <v>19</v>
      </c>
      <c r="AE116">
        <f t="shared" si="196"/>
        <v>15</v>
      </c>
      <c r="AF116">
        <f t="shared" si="197"/>
        <v>19</v>
      </c>
      <c r="AG116">
        <f t="shared" si="198"/>
        <v>15</v>
      </c>
      <c r="AH116">
        <f t="shared" si="199"/>
        <v>19</v>
      </c>
      <c r="AI116">
        <f t="shared" si="200"/>
        <v>15</v>
      </c>
      <c r="AJ116">
        <f t="shared" si="201"/>
        <v>19</v>
      </c>
      <c r="AK116" t="str">
        <f t="shared" si="202"/>
        <v>3pm-7pm</v>
      </c>
      <c r="AL116" t="str">
        <f t="shared" si="203"/>
        <v>3pm-7pm</v>
      </c>
      <c r="AM116" t="str">
        <f t="shared" si="204"/>
        <v>3pm-7pm</v>
      </c>
      <c r="AN116" t="str">
        <f t="shared" si="205"/>
        <v>3pm-7pm</v>
      </c>
      <c r="AO116" t="str">
        <f t="shared" si="206"/>
        <v>3pm-7pm</v>
      </c>
      <c r="AP116" t="str">
        <f t="shared" si="207"/>
        <v>3pm-7pm</v>
      </c>
      <c r="AQ116" t="str">
        <f t="shared" si="208"/>
        <v>3pm-7pm</v>
      </c>
      <c r="AR116" t="s">
        <v>701</v>
      </c>
      <c r="AS116" t="s">
        <v>325</v>
      </c>
      <c r="AV116" t="s">
        <v>28</v>
      </c>
      <c r="AW116" t="s">
        <v>28</v>
      </c>
      <c r="AX116" s="8" t="str">
        <f t="shared" si="20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6" t="str">
        <f t="shared" si="210"/>
        <v>&lt;img src=@img/outdoor.png@&gt;</v>
      </c>
      <c r="AZ116" t="str">
        <f t="shared" si="211"/>
        <v/>
      </c>
      <c r="BA116" t="str">
        <f t="shared" si="212"/>
        <v/>
      </c>
      <c r="BB116" t="str">
        <f t="shared" si="213"/>
        <v>&lt;img src=@img/drinkicon.png@&gt;</v>
      </c>
      <c r="BC116" t="str">
        <f t="shared" si="214"/>
        <v>&lt;img src=@img/foodicon.png@&gt;</v>
      </c>
      <c r="BD116" t="str">
        <f t="shared" si="215"/>
        <v>&lt;img src=@img/outdoor.png@&gt;&lt;img src=@img/drinkicon.png@&gt;&lt;img src=@img/foodicon.png@&gt;</v>
      </c>
      <c r="BE116" t="str">
        <f t="shared" si="216"/>
        <v>outdoor drink food  med aurora</v>
      </c>
      <c r="BF116" t="str">
        <f t="shared" si="217"/>
        <v>Aurora</v>
      </c>
      <c r="BG116">
        <v>39.687908999999998</v>
      </c>
      <c r="BH116">
        <v>-104.86783200000001</v>
      </c>
      <c r="BI116" t="str">
        <f t="shared" si="218"/>
        <v>[39.687909,-104.867832],</v>
      </c>
      <c r="BK116" t="str">
        <f t="shared" si="250"/>
        <v/>
      </c>
      <c r="BL116" s="7"/>
    </row>
    <row r="117" spans="2:64" ht="18.75" customHeight="1">
      <c r="B117" t="s">
        <v>75</v>
      </c>
      <c r="C117" t="s">
        <v>228</v>
      </c>
      <c r="E117" t="s">
        <v>954</v>
      </c>
      <c r="G117" t="s">
        <v>379</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202"/>
        <v/>
      </c>
      <c r="AL117" t="str">
        <f t="shared" si="203"/>
        <v/>
      </c>
      <c r="AM117" t="str">
        <f t="shared" si="204"/>
        <v/>
      </c>
      <c r="AN117" t="str">
        <f t="shared" si="205"/>
        <v/>
      </c>
      <c r="AO117" t="str">
        <f t="shared" si="206"/>
        <v/>
      </c>
      <c r="AP117" t="str">
        <f t="shared" si="207"/>
        <v/>
      </c>
      <c r="AQ117" t="str">
        <f t="shared" si="208"/>
        <v/>
      </c>
      <c r="AR117" s="10" t="s">
        <v>559</v>
      </c>
      <c r="AV117" t="s">
        <v>29</v>
      </c>
      <c r="AW117" t="s">
        <v>29</v>
      </c>
      <c r="AX117" s="8" t="str">
        <f t="shared" si="20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7" t="str">
        <f t="shared" si="210"/>
        <v/>
      </c>
      <c r="AZ117" t="str">
        <f t="shared" si="211"/>
        <v/>
      </c>
      <c r="BA117" t="str">
        <f t="shared" si="212"/>
        <v/>
      </c>
      <c r="BB117" t="str">
        <f t="shared" si="213"/>
        <v/>
      </c>
      <c r="BC117" t="str">
        <f t="shared" si="214"/>
        <v/>
      </c>
      <c r="BD117" t="str">
        <f t="shared" si="215"/>
        <v/>
      </c>
      <c r="BE117" t="str">
        <f t="shared" si="216"/>
        <v xml:space="preserve"> low Ballpark</v>
      </c>
      <c r="BF117" t="str">
        <f t="shared" si="217"/>
        <v>Ballpark</v>
      </c>
      <c r="BG117">
        <v>39.753261999999999</v>
      </c>
      <c r="BH117">
        <v>-104.993309</v>
      </c>
      <c r="BI117" t="str">
        <f t="shared" si="218"/>
        <v>[39.753262,-104.993309],</v>
      </c>
      <c r="BK117" t="str">
        <f t="shared" si="250"/>
        <v/>
      </c>
      <c r="BL117" s="7"/>
    </row>
    <row r="118" spans="2:64" ht="18.75" customHeight="1">
      <c r="B118" t="s">
        <v>782</v>
      </c>
      <c r="C118" t="s">
        <v>719</v>
      </c>
      <c r="E118" t="s">
        <v>952</v>
      </c>
      <c r="G118" s="8" t="s">
        <v>783</v>
      </c>
      <c r="J118">
        <v>1100</v>
      </c>
      <c r="K118">
        <v>1800</v>
      </c>
      <c r="L118">
        <v>1100</v>
      </c>
      <c r="M118">
        <v>1800</v>
      </c>
      <c r="N118">
        <v>1100</v>
      </c>
      <c r="O118">
        <v>1800</v>
      </c>
      <c r="P118">
        <v>1100</v>
      </c>
      <c r="Q118">
        <v>1800</v>
      </c>
      <c r="R118">
        <v>1100</v>
      </c>
      <c r="S118">
        <v>1800</v>
      </c>
      <c r="T118">
        <v>1500</v>
      </c>
      <c r="U118">
        <v>1800</v>
      </c>
      <c r="V118" s="8" t="s">
        <v>1125</v>
      </c>
      <c r="W118" t="str">
        <f t="shared" si="188"/>
        <v/>
      </c>
      <c r="X118" t="str">
        <f t="shared" si="189"/>
        <v/>
      </c>
      <c r="Y118">
        <f t="shared" si="190"/>
        <v>11</v>
      </c>
      <c r="Z118">
        <f t="shared" si="191"/>
        <v>18</v>
      </c>
      <c r="AA118">
        <f t="shared" si="192"/>
        <v>11</v>
      </c>
      <c r="AB118">
        <f t="shared" si="193"/>
        <v>18</v>
      </c>
      <c r="AC118">
        <f t="shared" si="194"/>
        <v>11</v>
      </c>
      <c r="AD118">
        <f t="shared" si="195"/>
        <v>18</v>
      </c>
      <c r="AE118">
        <f t="shared" si="196"/>
        <v>11</v>
      </c>
      <c r="AF118">
        <f t="shared" si="197"/>
        <v>18</v>
      </c>
      <c r="AG118">
        <f t="shared" si="198"/>
        <v>11</v>
      </c>
      <c r="AH118">
        <f t="shared" si="199"/>
        <v>18</v>
      </c>
      <c r="AI118">
        <f t="shared" si="200"/>
        <v>15</v>
      </c>
      <c r="AJ118">
        <f t="shared" si="201"/>
        <v>18</v>
      </c>
      <c r="AK118" t="str">
        <f t="shared" si="202"/>
        <v/>
      </c>
      <c r="AL118" t="str">
        <f t="shared" si="203"/>
        <v>11am-6pm</v>
      </c>
      <c r="AM118" t="str">
        <f t="shared" si="204"/>
        <v>11am-6pm</v>
      </c>
      <c r="AN118" t="str">
        <f t="shared" si="205"/>
        <v>11am-6pm</v>
      </c>
      <c r="AO118" t="str">
        <f t="shared" si="206"/>
        <v>11am-6pm</v>
      </c>
      <c r="AP118" t="str">
        <f t="shared" si="207"/>
        <v>11am-6pm</v>
      </c>
      <c r="AQ118" t="str">
        <f t="shared" si="208"/>
        <v>3pm-6pm</v>
      </c>
      <c r="AR118" t="s">
        <v>890</v>
      </c>
      <c r="AV118" s="4" t="s">
        <v>28</v>
      </c>
      <c r="AW118" s="4" t="s">
        <v>29</v>
      </c>
      <c r="AX118" s="8" t="str">
        <f t="shared" si="20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8" t="str">
        <f t="shared" si="210"/>
        <v/>
      </c>
      <c r="AZ118" t="str">
        <f t="shared" si="211"/>
        <v/>
      </c>
      <c r="BA118" t="str">
        <f t="shared" si="212"/>
        <v/>
      </c>
      <c r="BB118" t="str">
        <f t="shared" si="213"/>
        <v>&lt;img src=@img/drinkicon.png@&gt;</v>
      </c>
      <c r="BC118" t="str">
        <f t="shared" si="214"/>
        <v/>
      </c>
      <c r="BD118" t="str">
        <f t="shared" si="215"/>
        <v>&lt;img src=@img/drinkicon.png@&gt;</v>
      </c>
      <c r="BE118" t="str">
        <f t="shared" si="216"/>
        <v>drink  med highlands</v>
      </c>
      <c r="BF118" t="str">
        <f t="shared" si="217"/>
        <v>Highlands</v>
      </c>
      <c r="BG118">
        <v>39.769289000000001</v>
      </c>
      <c r="BH118">
        <v>-105.03209699999999</v>
      </c>
      <c r="BI118" t="str">
        <f t="shared" si="218"/>
        <v>[39.769289,-105.032097],</v>
      </c>
      <c r="BK118" t="str">
        <f t="shared" si="250"/>
        <v/>
      </c>
    </row>
    <row r="119" spans="2:64" ht="18.75" customHeight="1">
      <c r="B119" t="s">
        <v>1201</v>
      </c>
      <c r="C119" t="s">
        <v>187</v>
      </c>
      <c r="E119" t="s">
        <v>952</v>
      </c>
      <c r="G119" s="8" t="s">
        <v>791</v>
      </c>
      <c r="W119" t="str">
        <f t="shared" ref="W119:AJ119" si="251">IF(H119&gt;0,H119/100,"")</f>
        <v/>
      </c>
      <c r="X119" t="str">
        <f t="shared" si="251"/>
        <v/>
      </c>
      <c r="Y119" t="str">
        <f t="shared" si="251"/>
        <v/>
      </c>
      <c r="Z119" t="str">
        <f t="shared" si="251"/>
        <v/>
      </c>
      <c r="AA119" t="str">
        <f t="shared" si="251"/>
        <v/>
      </c>
      <c r="AB119" t="str">
        <f t="shared" si="251"/>
        <v/>
      </c>
      <c r="AC119" t="str">
        <f t="shared" si="251"/>
        <v/>
      </c>
      <c r="AD119" t="str">
        <f t="shared" si="251"/>
        <v/>
      </c>
      <c r="AE119" t="str">
        <f t="shared" si="251"/>
        <v/>
      </c>
      <c r="AF119" t="str">
        <f t="shared" si="251"/>
        <v/>
      </c>
      <c r="AG119" t="str">
        <f t="shared" si="251"/>
        <v/>
      </c>
      <c r="AH119" t="str">
        <f t="shared" si="251"/>
        <v/>
      </c>
      <c r="AI119" t="str">
        <f t="shared" si="251"/>
        <v/>
      </c>
      <c r="AJ119" t="str">
        <f t="shared" si="251"/>
        <v/>
      </c>
      <c r="AK119" t="str">
        <f>IF(H119&gt;0,CONCATENATE(IF(W119&lt;=12,W119,W119-12),IF(OR(W119&lt;12,W119=24),"am","pm"),"-",IF(X119&lt;=12,X119,X119-12),IF(OR(X119&lt;12,X119=24),"am","pm")),"")</f>
        <v/>
      </c>
      <c r="AL119" t="str">
        <f>IF(J119&gt;0,CONCATENATE(IF(Y119&lt;=12,Y119,Y119-12),IF(OR(Y119&lt;12,Y119=24),"am","pm"),"-",IF(Z119&lt;=12,Z119,Z119-12),IF(OR(Z119&lt;12,Z119=24),"am","pm")),"")</f>
        <v/>
      </c>
      <c r="AM119" t="str">
        <f>IF(L119&gt;0,CONCATENATE(IF(AA119&lt;=12,AA119,AA119-12),IF(OR(AA119&lt;12,AA119=24),"am","pm"),"-",IF(AB119&lt;=12,AB119,AB119-12),IF(OR(AB119&lt;12,AB119=24),"am","pm")),"")</f>
        <v/>
      </c>
      <c r="AN119" t="str">
        <f>IF(N119&gt;0,CONCATENATE(IF(AC119&lt;=12,AC119,AC119-12),IF(OR(AC119&lt;12,AC119=24),"am","pm"),"-",IF(AD119&lt;=12,AD119,AD119-12),IF(OR(AD119&lt;12,AD119=24),"am","pm")),"")</f>
        <v/>
      </c>
      <c r="AO119" t="str">
        <f>IF(P119&gt;0,CONCATENATE(IF(AE119&lt;=12,AE119,AE119-12),IF(OR(AE119&lt;12,AE119=24),"am","pm"),"-",IF(AF119&lt;=12,AF119,AF119-12),IF(OR(AF119&lt;12,AF119=24),"am","pm")),"")</f>
        <v/>
      </c>
      <c r="AP119" t="str">
        <f>IF(R119&gt;0,CONCATENATE(IF(AG119&lt;=12,AG119,AG119-12),IF(OR(AG119&lt;12,AG119=24),"am","pm"),"-",IF(AH119&lt;=12,AH119,AH119-12),IF(OR(AH119&lt;12,AH119=24),"am","pm")),"")</f>
        <v/>
      </c>
      <c r="AQ119" t="str">
        <f>IF(T119&gt;0,CONCATENATE(IF(AI119&lt;=12,AI119,AI119-12),IF(OR(AI119&lt;12,AI119=24),"am","pm"),"-",IF(AJ119&lt;=12,AJ119,AJ119-12),IF(OR(AJ119&lt;12,AJ119=24),"am","pm")),"")</f>
        <v/>
      </c>
      <c r="AR119" t="s">
        <v>898</v>
      </c>
      <c r="AV119" s="4" t="s">
        <v>29</v>
      </c>
      <c r="AW119" s="4" t="s">
        <v>29</v>
      </c>
      <c r="AX119" s="8" t="str">
        <f>CONCATENATE("{
    'name': """,B119,""",
    'area': ","""",C119,""",",
"'hours': {
      'sunday-start':","""",H119,"""",", 'sunday-end':","""",I119,"""",", 'monday-start':","""",J119,"""",", 'monday-end':","""",K119,"""",", 'tuesday-start':","""",L119,"""",", 'tuesday-end':","""",M119,""", 'wednesday-start':","""",N119,""", 'wednesday-end':","""",O119,""", 'thursday-start':","""",P119,""", 'thursday-end':","""",Q119,""", 'friday-start':","""",R119,""", 'friday-end':","""",S119,""", 'saturday-start':","""",T119,""", 'saturday-end':","""",U119,"""","},","  'description': ","""",V119,"""",", 'link':","""",AR119,"""",", 'pricing':","""",E119,"""",",   'phone-number': ","""",F119,"""",", 'address': ","""",G119,"""",", 'other-amenities': [","'",AS119,"','",AT119,"','",AU119,"'","]",", 'has-drink':",AV119,", 'has-food':",AW119,"},")</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19" t="str">
        <f>IF(AS119&gt;0,"&lt;img src=@img/outdoor.png@&gt;","")</f>
        <v/>
      </c>
      <c r="AZ119" t="str">
        <f>IF(AT119&gt;0,"&lt;img src=@img/pets.png@&gt;","")</f>
        <v/>
      </c>
      <c r="BA119" t="str">
        <f>IF(AU119="hard","&lt;img src=@img/hard.png@&gt;",IF(AU119="medium","&lt;img src=@img/medium.png@&gt;",IF(AU119="easy","&lt;img src=@img/easy.png@&gt;","")))</f>
        <v/>
      </c>
      <c r="BB119" t="str">
        <f>IF(AV119="true","&lt;img src=@img/drinkicon.png@&gt;","")</f>
        <v/>
      </c>
      <c r="BC119" t="str">
        <f>IF(AW119="true","&lt;img src=@img/foodicon.png@&gt;","")</f>
        <v/>
      </c>
      <c r="BD119" t="str">
        <f>CONCATENATE(AY119,AZ119,BA119,BB119,BC119,BK119)</f>
        <v/>
      </c>
      <c r="BE119" t="str">
        <f>CONCATENATE(IF(AS119&gt;0,"outdoor ",""),IF(AT119&gt;0,"pet ",""),IF(AV119="true","drink ",""),IF(AW119="true","food ",""),AU119," ",E119," ",C119,IF(BJ119=TRUE," kid",""))</f>
        <v xml:space="preserve"> med RiNo</v>
      </c>
      <c r="BF119" t="str">
        <f>IF(C119="highlands","Highlands",IF(C119="Washington","Washington Park",IF(C119="Downtown","Downtown",IF(C119="city","City Park",IF(C119="Uptown","Uptown",IF(C119="capital","Capital Hill",IF(C119="Ballpark","Ballpark",IF(C119="LoDo","LoDo",IF(C119="ranch","Highlands Ranch",IF(C119="five","Five Points",IF(C119="stapleton","Stapleton",IF(C119="Cherry","Cherry Creek",IF(C119="dtc","DTC",IF(C119="Baker","Baker",IF(C119="Lakewood","Lakewood",IF(C119="Westminster","Westminster",IF(C119="lowery","Lowery",IF(C119="meadows","Park Meadows",IF(C119="larimer","Larimer Square",IF(C119="RiNo","RiNo",IF(C119="aurora","Aurora","")))))))))))))))))))))</f>
        <v>RiNo</v>
      </c>
      <c r="BG119">
        <v>39.763458</v>
      </c>
      <c r="BH119">
        <v>-104.978577</v>
      </c>
      <c r="BI119" t="str">
        <f>CONCATENATE("[",BG119,",",BH119,"],")</f>
        <v>[39.763458,-104.978577],</v>
      </c>
      <c r="BK119" t="str">
        <f>IF(BJ119&gt;0,"&lt;img src=@img/kidicon.png@&gt;","")</f>
        <v/>
      </c>
    </row>
    <row r="120" spans="2:64" ht="18.75" customHeight="1">
      <c r="B120" t="s">
        <v>76</v>
      </c>
      <c r="C120" t="s">
        <v>525</v>
      </c>
      <c r="E120" t="s">
        <v>954</v>
      </c>
      <c r="G120" t="s">
        <v>380</v>
      </c>
      <c r="H120" t="s">
        <v>328</v>
      </c>
      <c r="I120" t="s">
        <v>331</v>
      </c>
      <c r="J120" t="s">
        <v>328</v>
      </c>
      <c r="K120" t="s">
        <v>331</v>
      </c>
      <c r="L120" t="s">
        <v>328</v>
      </c>
      <c r="M120" t="s">
        <v>331</v>
      </c>
      <c r="N120" t="s">
        <v>328</v>
      </c>
      <c r="O120" t="s">
        <v>331</v>
      </c>
      <c r="P120" t="s">
        <v>328</v>
      </c>
      <c r="Q120" t="s">
        <v>331</v>
      </c>
      <c r="R120" t="s">
        <v>328</v>
      </c>
      <c r="S120" t="s">
        <v>331</v>
      </c>
      <c r="T120" t="s">
        <v>328</v>
      </c>
      <c r="U120" t="s">
        <v>331</v>
      </c>
      <c r="V120" t="s">
        <v>227</v>
      </c>
      <c r="W120">
        <f t="shared" si="188"/>
        <v>15</v>
      </c>
      <c r="X120">
        <f t="shared" si="189"/>
        <v>19</v>
      </c>
      <c r="Y120">
        <f t="shared" si="190"/>
        <v>15</v>
      </c>
      <c r="Z120">
        <f t="shared" si="191"/>
        <v>19</v>
      </c>
      <c r="AA120">
        <f t="shared" si="192"/>
        <v>15</v>
      </c>
      <c r="AB120">
        <f t="shared" si="193"/>
        <v>19</v>
      </c>
      <c r="AC120">
        <f t="shared" si="194"/>
        <v>15</v>
      </c>
      <c r="AD120">
        <f t="shared" si="195"/>
        <v>19</v>
      </c>
      <c r="AE120">
        <f t="shared" si="196"/>
        <v>15</v>
      </c>
      <c r="AF120">
        <f t="shared" si="197"/>
        <v>19</v>
      </c>
      <c r="AG120">
        <f t="shared" si="198"/>
        <v>15</v>
      </c>
      <c r="AH120">
        <f t="shared" si="199"/>
        <v>19</v>
      </c>
      <c r="AI120">
        <f t="shared" si="200"/>
        <v>15</v>
      </c>
      <c r="AJ120">
        <f t="shared" si="201"/>
        <v>19</v>
      </c>
      <c r="AK120" t="str">
        <f t="shared" si="202"/>
        <v>3pm-7pm</v>
      </c>
      <c r="AL120" t="str">
        <f t="shared" si="203"/>
        <v>3pm-7pm</v>
      </c>
      <c r="AM120" t="str">
        <f t="shared" si="204"/>
        <v>3pm-7pm</v>
      </c>
      <c r="AN120" t="str">
        <f t="shared" si="205"/>
        <v>3pm-7pm</v>
      </c>
      <c r="AO120" t="str">
        <f t="shared" si="206"/>
        <v>3pm-7pm</v>
      </c>
      <c r="AP120" t="str">
        <f t="shared" si="207"/>
        <v>3pm-7pm</v>
      </c>
      <c r="AQ120" t="str">
        <f t="shared" si="208"/>
        <v>3pm-7pm</v>
      </c>
      <c r="AR120" s="2" t="s">
        <v>560</v>
      </c>
      <c r="AV120" s="4" t="s">
        <v>28</v>
      </c>
      <c r="AW120" s="4" t="s">
        <v>29</v>
      </c>
      <c r="AX120" s="8" t="str">
        <f t="shared" si="20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20" t="str">
        <f t="shared" si="210"/>
        <v/>
      </c>
      <c r="AZ120" t="str">
        <f t="shared" si="211"/>
        <v/>
      </c>
      <c r="BA120" t="str">
        <f t="shared" si="212"/>
        <v/>
      </c>
      <c r="BB120" t="str">
        <f t="shared" si="213"/>
        <v>&lt;img src=@img/drinkicon.png@&gt;</v>
      </c>
      <c r="BC120" t="str">
        <f t="shared" si="214"/>
        <v/>
      </c>
      <c r="BD120" t="str">
        <f t="shared" si="215"/>
        <v>&lt;img src=@img/drinkicon.png@&gt;</v>
      </c>
      <c r="BE120" t="str">
        <f t="shared" si="216"/>
        <v>drink  low city</v>
      </c>
      <c r="BF120" t="str">
        <f t="shared" si="217"/>
        <v>City Park</v>
      </c>
      <c r="BG120">
        <v>39.739961000000001</v>
      </c>
      <c r="BH120">
        <v>-104.94860300000001</v>
      </c>
      <c r="BI120" t="str">
        <f t="shared" si="218"/>
        <v>[39.739961,-104.948603],</v>
      </c>
      <c r="BK120" t="str">
        <f t="shared" si="250"/>
        <v/>
      </c>
      <c r="BL120" s="7"/>
    </row>
    <row r="121" spans="2:64" ht="18.75" customHeight="1">
      <c r="B121" t="s">
        <v>1240</v>
      </c>
      <c r="C121" t="s">
        <v>936</v>
      </c>
      <c r="E121" t="s">
        <v>952</v>
      </c>
      <c r="G121" t="s">
        <v>381</v>
      </c>
      <c r="H121" t="s">
        <v>335</v>
      </c>
      <c r="I121" t="s">
        <v>331</v>
      </c>
      <c r="J121" t="s">
        <v>340</v>
      </c>
      <c r="L121" t="s">
        <v>335</v>
      </c>
      <c r="M121" t="s">
        <v>331</v>
      </c>
      <c r="N121" t="s">
        <v>335</v>
      </c>
      <c r="O121" t="s">
        <v>331</v>
      </c>
      <c r="P121" t="s">
        <v>335</v>
      </c>
      <c r="Q121" t="s">
        <v>331</v>
      </c>
      <c r="R121" t="s">
        <v>335</v>
      </c>
      <c r="S121" t="s">
        <v>331</v>
      </c>
      <c r="T121" t="s">
        <v>335</v>
      </c>
      <c r="U121" t="s">
        <v>331</v>
      </c>
      <c r="V121" t="s">
        <v>962</v>
      </c>
      <c r="W121">
        <f t="shared" si="188"/>
        <v>16</v>
      </c>
      <c r="X121">
        <f t="shared" si="189"/>
        <v>19</v>
      </c>
      <c r="Y121">
        <f t="shared" si="190"/>
        <v>11.3</v>
      </c>
      <c r="Z121">
        <v>19</v>
      </c>
      <c r="AA121">
        <f t="shared" si="192"/>
        <v>16</v>
      </c>
      <c r="AB121">
        <f t="shared" si="193"/>
        <v>19</v>
      </c>
      <c r="AC121">
        <f t="shared" si="194"/>
        <v>16</v>
      </c>
      <c r="AD121">
        <f t="shared" si="195"/>
        <v>19</v>
      </c>
      <c r="AE121">
        <f t="shared" si="196"/>
        <v>16</v>
      </c>
      <c r="AF121">
        <f t="shared" si="197"/>
        <v>19</v>
      </c>
      <c r="AG121">
        <f t="shared" si="198"/>
        <v>16</v>
      </c>
      <c r="AH121">
        <f t="shared" si="199"/>
        <v>19</v>
      </c>
      <c r="AI121">
        <f t="shared" si="200"/>
        <v>16</v>
      </c>
      <c r="AJ121">
        <f t="shared" si="201"/>
        <v>19</v>
      </c>
      <c r="AK121" t="str">
        <f t="shared" si="202"/>
        <v>4pm-7pm</v>
      </c>
      <c r="AL121" t="str">
        <f t="shared" si="203"/>
        <v>11.3am-7pm</v>
      </c>
      <c r="AM121" t="str">
        <f t="shared" si="204"/>
        <v>4pm-7pm</v>
      </c>
      <c r="AN121" t="str">
        <f t="shared" si="205"/>
        <v>4pm-7pm</v>
      </c>
      <c r="AO121" t="str">
        <f t="shared" si="206"/>
        <v>4pm-7pm</v>
      </c>
      <c r="AP121" t="str">
        <f t="shared" si="207"/>
        <v>4pm-7pm</v>
      </c>
      <c r="AQ121" t="str">
        <f t="shared" si="208"/>
        <v>4pm-7pm</v>
      </c>
      <c r="AR121" s="1" t="s">
        <v>561</v>
      </c>
      <c r="AV121" s="4" t="s">
        <v>28</v>
      </c>
      <c r="AW121" s="4" t="s">
        <v>29</v>
      </c>
      <c r="AX121" s="8" t="str">
        <f t="shared" si="20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21" t="str">
        <f t="shared" si="210"/>
        <v/>
      </c>
      <c r="AZ121" t="str">
        <f t="shared" si="211"/>
        <v/>
      </c>
      <c r="BA121" t="str">
        <f t="shared" si="212"/>
        <v/>
      </c>
      <c r="BB121" t="str">
        <f t="shared" si="213"/>
        <v>&lt;img src=@img/drinkicon.png@&gt;</v>
      </c>
      <c r="BC121" t="str">
        <f t="shared" si="214"/>
        <v/>
      </c>
      <c r="BD121" t="str">
        <f t="shared" si="215"/>
        <v>&lt;img src=@img/drinkicon.png@&gt;</v>
      </c>
      <c r="BE121" t="str">
        <f t="shared" si="216"/>
        <v>drink  med capital</v>
      </c>
      <c r="BF121" t="str">
        <f t="shared" si="217"/>
        <v>Capital Hill</v>
      </c>
      <c r="BG121">
        <v>39.726928000000001</v>
      </c>
      <c r="BH121">
        <v>-104.982012</v>
      </c>
      <c r="BI121" t="str">
        <f t="shared" si="218"/>
        <v>[39.726928,-104.982012],</v>
      </c>
      <c r="BK121" t="str">
        <f t="shared" si="250"/>
        <v/>
      </c>
      <c r="BL121" s="7"/>
    </row>
    <row r="122" spans="2:64" ht="18.75" customHeight="1">
      <c r="B122" t="s">
        <v>820</v>
      </c>
      <c r="C122" t="s">
        <v>721</v>
      </c>
      <c r="E122" t="s">
        <v>952</v>
      </c>
      <c r="G122" s="8" t="s">
        <v>821</v>
      </c>
      <c r="H122">
        <v>1500</v>
      </c>
      <c r="I122">
        <v>1900</v>
      </c>
      <c r="J122">
        <v>1500</v>
      </c>
      <c r="K122">
        <v>1900</v>
      </c>
      <c r="L122">
        <v>1500</v>
      </c>
      <c r="M122">
        <v>1900</v>
      </c>
      <c r="N122">
        <v>1500</v>
      </c>
      <c r="O122">
        <v>1900</v>
      </c>
      <c r="P122">
        <v>1500</v>
      </c>
      <c r="Q122">
        <v>1900</v>
      </c>
      <c r="R122">
        <v>1500</v>
      </c>
      <c r="S122">
        <v>1900</v>
      </c>
      <c r="T122">
        <v>1500</v>
      </c>
      <c r="U122">
        <v>1900</v>
      </c>
      <c r="V122" s="15" t="s">
        <v>920</v>
      </c>
      <c r="W122">
        <f t="shared" si="188"/>
        <v>15</v>
      </c>
      <c r="X122">
        <f t="shared" si="189"/>
        <v>19</v>
      </c>
      <c r="Y122">
        <f t="shared" si="190"/>
        <v>15</v>
      </c>
      <c r="Z122">
        <f t="shared" si="191"/>
        <v>19</v>
      </c>
      <c r="AA122">
        <f t="shared" si="192"/>
        <v>15</v>
      </c>
      <c r="AB122">
        <f t="shared" si="193"/>
        <v>19</v>
      </c>
      <c r="AC122">
        <f t="shared" si="194"/>
        <v>15</v>
      </c>
      <c r="AD122">
        <f t="shared" si="195"/>
        <v>19</v>
      </c>
      <c r="AE122">
        <f t="shared" si="196"/>
        <v>15</v>
      </c>
      <c r="AF122">
        <f t="shared" si="197"/>
        <v>19</v>
      </c>
      <c r="AG122">
        <f t="shared" si="198"/>
        <v>15</v>
      </c>
      <c r="AH122">
        <f t="shared" si="199"/>
        <v>19</v>
      </c>
      <c r="AI122">
        <f t="shared" si="200"/>
        <v>15</v>
      </c>
      <c r="AJ122">
        <f t="shared" si="201"/>
        <v>19</v>
      </c>
      <c r="AK122" t="str">
        <f t="shared" si="202"/>
        <v>3pm-7pm</v>
      </c>
      <c r="AL122" t="str">
        <f t="shared" si="203"/>
        <v>3pm-7pm</v>
      </c>
      <c r="AM122" t="str">
        <f t="shared" si="204"/>
        <v>3pm-7pm</v>
      </c>
      <c r="AN122" t="str">
        <f t="shared" si="205"/>
        <v>3pm-7pm</v>
      </c>
      <c r="AO122" t="str">
        <f t="shared" si="206"/>
        <v>3pm-7pm</v>
      </c>
      <c r="AP122" t="str">
        <f t="shared" si="207"/>
        <v>3pm-7pm</v>
      </c>
      <c r="AQ122" t="str">
        <f t="shared" si="208"/>
        <v>3pm-7pm</v>
      </c>
      <c r="AR122" t="s">
        <v>919</v>
      </c>
      <c r="AV122" s="4" t="s">
        <v>28</v>
      </c>
      <c r="AW122" s="4" t="s">
        <v>28</v>
      </c>
      <c r="AX122" s="8" t="str">
        <f t="shared" si="20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22" t="str">
        <f t="shared" si="210"/>
        <v/>
      </c>
      <c r="AZ122" t="str">
        <f t="shared" si="211"/>
        <v/>
      </c>
      <c r="BA122" t="str">
        <f t="shared" si="212"/>
        <v/>
      </c>
      <c r="BB122" t="str">
        <f t="shared" si="213"/>
        <v>&lt;img src=@img/drinkicon.png@&gt;</v>
      </c>
      <c r="BC122" t="str">
        <f t="shared" si="214"/>
        <v>&lt;img src=@img/foodicon.png@&gt;</v>
      </c>
      <c r="BD122" t="str">
        <f t="shared" si="215"/>
        <v>&lt;img src=@img/drinkicon.png@&gt;&lt;img src=@img/foodicon.png@&gt;</v>
      </c>
      <c r="BE122" t="str">
        <f t="shared" si="216"/>
        <v>drink food  med dtc</v>
      </c>
      <c r="BF122" t="str">
        <f t="shared" si="217"/>
        <v>DTC</v>
      </c>
      <c r="BG122">
        <v>39.625340000000001</v>
      </c>
      <c r="BH122">
        <v>-104.893152</v>
      </c>
      <c r="BI122" t="str">
        <f t="shared" si="218"/>
        <v>[39.62534,-104.893152],</v>
      </c>
      <c r="BK122" t="str">
        <f t="shared" si="250"/>
        <v/>
      </c>
    </row>
    <row r="123" spans="2:64" ht="18.75" customHeight="1">
      <c r="B123" t="s">
        <v>127</v>
      </c>
      <c r="C123" t="s">
        <v>718</v>
      </c>
      <c r="E123" t="s">
        <v>954</v>
      </c>
      <c r="G123" t="s">
        <v>474</v>
      </c>
      <c r="J123" t="s">
        <v>328</v>
      </c>
      <c r="K123" t="s">
        <v>330</v>
      </c>
      <c r="L123" t="s">
        <v>328</v>
      </c>
      <c r="M123" t="s">
        <v>330</v>
      </c>
      <c r="N123" t="s">
        <v>328</v>
      </c>
      <c r="O123" t="s">
        <v>330</v>
      </c>
      <c r="P123" t="s">
        <v>328</v>
      </c>
      <c r="Q123" t="s">
        <v>330</v>
      </c>
      <c r="R123" t="s">
        <v>328</v>
      </c>
      <c r="S123" t="s">
        <v>330</v>
      </c>
      <c r="V123" t="s">
        <v>284</v>
      </c>
      <c r="W123" t="str">
        <f t="shared" si="188"/>
        <v/>
      </c>
      <c r="X123" t="str">
        <f t="shared" si="189"/>
        <v/>
      </c>
      <c r="Y123">
        <f t="shared" si="190"/>
        <v>15</v>
      </c>
      <c r="Z123">
        <f t="shared" si="191"/>
        <v>18</v>
      </c>
      <c r="AA123">
        <f t="shared" si="192"/>
        <v>15</v>
      </c>
      <c r="AB123">
        <f t="shared" si="193"/>
        <v>18</v>
      </c>
      <c r="AC123">
        <f t="shared" si="194"/>
        <v>15</v>
      </c>
      <c r="AD123">
        <f t="shared" si="195"/>
        <v>18</v>
      </c>
      <c r="AE123">
        <f t="shared" si="196"/>
        <v>15</v>
      </c>
      <c r="AF123">
        <f t="shared" si="197"/>
        <v>18</v>
      </c>
      <c r="AG123">
        <f t="shared" si="198"/>
        <v>15</v>
      </c>
      <c r="AH123">
        <f t="shared" si="199"/>
        <v>18</v>
      </c>
      <c r="AI123" t="str">
        <f t="shared" si="200"/>
        <v/>
      </c>
      <c r="AJ123" t="str">
        <f t="shared" si="201"/>
        <v/>
      </c>
      <c r="AK123" t="str">
        <f t="shared" si="202"/>
        <v/>
      </c>
      <c r="AL123" t="str">
        <f t="shared" si="203"/>
        <v>3pm-6pm</v>
      </c>
      <c r="AM123" t="str">
        <f t="shared" si="204"/>
        <v>3pm-6pm</v>
      </c>
      <c r="AN123" t="str">
        <f t="shared" si="205"/>
        <v>3pm-6pm</v>
      </c>
      <c r="AO123" t="str">
        <f t="shared" si="206"/>
        <v>3pm-6pm</v>
      </c>
      <c r="AP123" t="str">
        <f t="shared" si="207"/>
        <v>3pm-6pm</v>
      </c>
      <c r="AQ123" t="str">
        <f t="shared" si="208"/>
        <v/>
      </c>
      <c r="AR123" s="2" t="s">
        <v>650</v>
      </c>
      <c r="AV123" s="4" t="s">
        <v>28</v>
      </c>
      <c r="AW123" s="4" t="s">
        <v>29</v>
      </c>
      <c r="AX123" s="8" t="str">
        <f t="shared" si="20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3" t="str">
        <f t="shared" si="210"/>
        <v/>
      </c>
      <c r="AZ123" t="str">
        <f t="shared" si="211"/>
        <v/>
      </c>
      <c r="BA123" t="str">
        <f t="shared" si="212"/>
        <v/>
      </c>
      <c r="BB123" t="str">
        <f t="shared" si="213"/>
        <v>&lt;img src=@img/drinkicon.png@&gt;</v>
      </c>
      <c r="BC123" t="str">
        <f t="shared" si="214"/>
        <v/>
      </c>
      <c r="BD123" t="str">
        <f t="shared" si="215"/>
        <v>&lt;img src=@img/drinkicon.png@&gt;</v>
      </c>
      <c r="BE123" t="str">
        <f t="shared" si="216"/>
        <v>drink  low ranch</v>
      </c>
      <c r="BF123" t="str">
        <f t="shared" si="217"/>
        <v>Highlands Ranch</v>
      </c>
      <c r="BG123">
        <v>39.548974000000001</v>
      </c>
      <c r="BH123">
        <v>-105.03431999999999</v>
      </c>
      <c r="BI123" t="str">
        <f t="shared" si="218"/>
        <v>[39.548974,-105.03432],</v>
      </c>
      <c r="BK123" t="str">
        <f t="shared" si="250"/>
        <v/>
      </c>
      <c r="BL123" s="7"/>
    </row>
    <row r="124" spans="2:64" ht="18.75" customHeight="1">
      <c r="B124" t="s">
        <v>158</v>
      </c>
      <c r="C124" t="s">
        <v>524</v>
      </c>
      <c r="E124" t="s">
        <v>954</v>
      </c>
      <c r="G124" t="s">
        <v>518</v>
      </c>
      <c r="L124" t="s">
        <v>343</v>
      </c>
      <c r="M124" t="s">
        <v>330</v>
      </c>
      <c r="N124" t="s">
        <v>343</v>
      </c>
      <c r="O124" t="s">
        <v>330</v>
      </c>
      <c r="P124" t="s">
        <v>343</v>
      </c>
      <c r="Q124" t="s">
        <v>330</v>
      </c>
      <c r="R124" t="s">
        <v>343</v>
      </c>
      <c r="S124" t="s">
        <v>330</v>
      </c>
      <c r="W124" t="str">
        <f t="shared" si="188"/>
        <v/>
      </c>
      <c r="X124" t="str">
        <f t="shared" si="189"/>
        <v/>
      </c>
      <c r="Y124" t="str">
        <f t="shared" si="190"/>
        <v/>
      </c>
      <c r="Z124" t="str">
        <f t="shared" si="191"/>
        <v/>
      </c>
      <c r="AA124">
        <f t="shared" si="192"/>
        <v>16.3</v>
      </c>
      <c r="AB124">
        <f t="shared" si="193"/>
        <v>18</v>
      </c>
      <c r="AC124">
        <f t="shared" si="194"/>
        <v>16.3</v>
      </c>
      <c r="AD124">
        <f t="shared" si="195"/>
        <v>18</v>
      </c>
      <c r="AE124">
        <f t="shared" si="196"/>
        <v>16.3</v>
      </c>
      <c r="AF124">
        <f t="shared" si="197"/>
        <v>18</v>
      </c>
      <c r="AG124">
        <f t="shared" si="198"/>
        <v>16.3</v>
      </c>
      <c r="AH124">
        <f t="shared" si="199"/>
        <v>18</v>
      </c>
      <c r="AI124" t="str">
        <f t="shared" si="200"/>
        <v/>
      </c>
      <c r="AJ124" t="str">
        <f t="shared" si="201"/>
        <v/>
      </c>
      <c r="AK124" t="str">
        <f t="shared" si="202"/>
        <v/>
      </c>
      <c r="AL124" t="str">
        <f t="shared" si="203"/>
        <v/>
      </c>
      <c r="AM124" t="str">
        <f t="shared" si="204"/>
        <v>4.3pm-6pm</v>
      </c>
      <c r="AN124" t="str">
        <f t="shared" si="205"/>
        <v>4.3pm-6pm</v>
      </c>
      <c r="AO124" t="str">
        <f t="shared" si="206"/>
        <v>4.3pm-6pm</v>
      </c>
      <c r="AP124" t="str">
        <f t="shared" si="207"/>
        <v>4.3pm-6pm</v>
      </c>
      <c r="AQ124" t="str">
        <f t="shared" si="208"/>
        <v/>
      </c>
      <c r="AR124" t="s">
        <v>692</v>
      </c>
      <c r="AV124" t="s">
        <v>29</v>
      </c>
      <c r="AW124" t="s">
        <v>29</v>
      </c>
      <c r="AX124" s="8" t="str">
        <f t="shared" si="20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4" t="str">
        <f t="shared" si="210"/>
        <v/>
      </c>
      <c r="AZ124" t="str">
        <f t="shared" si="211"/>
        <v/>
      </c>
      <c r="BA124" t="str">
        <f t="shared" si="212"/>
        <v/>
      </c>
      <c r="BB124" t="str">
        <f t="shared" si="213"/>
        <v/>
      </c>
      <c r="BC124" t="str">
        <f t="shared" si="214"/>
        <v/>
      </c>
      <c r="BD124" t="str">
        <f t="shared" si="215"/>
        <v/>
      </c>
      <c r="BE124" t="str">
        <f t="shared" si="216"/>
        <v xml:space="preserve"> low Washington</v>
      </c>
      <c r="BF124" t="str">
        <f t="shared" si="217"/>
        <v>Washington Park</v>
      </c>
      <c r="BG124">
        <v>39.689124</v>
      </c>
      <c r="BH124">
        <v>-104.971554</v>
      </c>
      <c r="BI124" t="str">
        <f t="shared" si="218"/>
        <v>[39.689124,-104.971554],</v>
      </c>
      <c r="BK124" t="str">
        <f t="shared" si="250"/>
        <v/>
      </c>
      <c r="BL124" s="7"/>
    </row>
    <row r="125" spans="2:64" ht="18.75" customHeight="1">
      <c r="B125" t="s">
        <v>1266</v>
      </c>
      <c r="C125" t="s">
        <v>218</v>
      </c>
      <c r="E125" t="s">
        <v>953</v>
      </c>
      <c r="G125" t="s">
        <v>475</v>
      </c>
      <c r="J125" t="s">
        <v>328</v>
      </c>
      <c r="K125" t="s">
        <v>329</v>
      </c>
      <c r="L125" t="s">
        <v>328</v>
      </c>
      <c r="M125" t="s">
        <v>329</v>
      </c>
      <c r="N125" t="s">
        <v>328</v>
      </c>
      <c r="O125" t="s">
        <v>329</v>
      </c>
      <c r="P125" t="s">
        <v>328</v>
      </c>
      <c r="Q125" t="s">
        <v>329</v>
      </c>
      <c r="R125" t="s">
        <v>328</v>
      </c>
      <c r="S125" t="s">
        <v>329</v>
      </c>
      <c r="V125" t="s">
        <v>1195</v>
      </c>
      <c r="W125" t="str">
        <f t="shared" si="188"/>
        <v/>
      </c>
      <c r="X125" t="str">
        <f t="shared" si="189"/>
        <v/>
      </c>
      <c r="Y125">
        <f t="shared" si="190"/>
        <v>15</v>
      </c>
      <c r="Z125">
        <f t="shared" si="191"/>
        <v>18.3</v>
      </c>
      <c r="AA125">
        <f t="shared" si="192"/>
        <v>15</v>
      </c>
      <c r="AB125">
        <f t="shared" si="193"/>
        <v>18.3</v>
      </c>
      <c r="AC125">
        <f t="shared" si="194"/>
        <v>15</v>
      </c>
      <c r="AD125">
        <f t="shared" si="195"/>
        <v>18.3</v>
      </c>
      <c r="AE125">
        <f t="shared" si="196"/>
        <v>15</v>
      </c>
      <c r="AF125">
        <f t="shared" si="197"/>
        <v>18.3</v>
      </c>
      <c r="AG125">
        <f t="shared" si="198"/>
        <v>15</v>
      </c>
      <c r="AH125">
        <f t="shared" si="199"/>
        <v>18.3</v>
      </c>
      <c r="AI125" t="str">
        <f t="shared" si="200"/>
        <v/>
      </c>
      <c r="AJ125" t="str">
        <f t="shared" si="201"/>
        <v/>
      </c>
      <c r="AK125" t="str">
        <f t="shared" si="202"/>
        <v/>
      </c>
      <c r="AL125" t="str">
        <f t="shared" si="203"/>
        <v>3pm-6.3pm</v>
      </c>
      <c r="AM125" t="str">
        <f t="shared" si="204"/>
        <v>3pm-6.3pm</v>
      </c>
      <c r="AN125" t="str">
        <f t="shared" si="205"/>
        <v>3pm-6.3pm</v>
      </c>
      <c r="AO125" t="str">
        <f t="shared" si="206"/>
        <v>3pm-6.3pm</v>
      </c>
      <c r="AP125" t="str">
        <f t="shared" si="207"/>
        <v>3pm-6.3pm</v>
      </c>
      <c r="AQ125" t="str">
        <f t="shared" si="208"/>
        <v/>
      </c>
      <c r="AR125" s="1" t="s">
        <v>651</v>
      </c>
      <c r="AU125" s="4"/>
      <c r="AV125" s="4" t="s">
        <v>28</v>
      </c>
      <c r="AW125" s="4" t="s">
        <v>28</v>
      </c>
      <c r="AX125" s="8" t="str">
        <f t="shared" si="209"/>
        <v>{
    'name': "Guard and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5" t="str">
        <f t="shared" si="210"/>
        <v/>
      </c>
      <c r="AZ125" t="str">
        <f t="shared" si="211"/>
        <v/>
      </c>
      <c r="BA125" t="str">
        <f t="shared" si="212"/>
        <v/>
      </c>
      <c r="BB125" t="str">
        <f t="shared" si="213"/>
        <v>&lt;img src=@img/drinkicon.png@&gt;</v>
      </c>
      <c r="BC125" t="str">
        <f t="shared" si="214"/>
        <v>&lt;img src=@img/foodicon.png@&gt;</v>
      </c>
      <c r="BD125" t="str">
        <f t="shared" si="215"/>
        <v>&lt;img src=@img/drinkicon.png@&gt;&lt;img src=@img/foodicon.png@&gt;</v>
      </c>
      <c r="BE125" t="str">
        <f t="shared" si="216"/>
        <v>drink food  high Downtown</v>
      </c>
      <c r="BF125" t="str">
        <f t="shared" si="217"/>
        <v>Downtown</v>
      </c>
      <c r="BG125">
        <v>39.747703999999999</v>
      </c>
      <c r="BH125">
        <v>-104.989786</v>
      </c>
      <c r="BI125" t="str">
        <f t="shared" si="218"/>
        <v>[39.747704,-104.989786],</v>
      </c>
      <c r="BK125" t="str">
        <f t="shared" si="250"/>
        <v/>
      </c>
      <c r="BL125" s="7"/>
    </row>
    <row r="126" spans="2:64" ht="18.75" customHeight="1">
      <c r="B126" t="s">
        <v>1175</v>
      </c>
      <c r="C126" t="s">
        <v>228</v>
      </c>
      <c r="E126" t="s">
        <v>952</v>
      </c>
      <c r="G126" t="s">
        <v>1176</v>
      </c>
      <c r="H126">
        <v>1530</v>
      </c>
      <c r="I126">
        <v>1700</v>
      </c>
      <c r="J126">
        <v>1530</v>
      </c>
      <c r="K126">
        <v>1700</v>
      </c>
      <c r="L126">
        <v>1530</v>
      </c>
      <c r="M126">
        <v>1700</v>
      </c>
      <c r="N126">
        <v>1530</v>
      </c>
      <c r="O126">
        <v>1700</v>
      </c>
      <c r="P126">
        <v>1530</v>
      </c>
      <c r="Q126">
        <v>1700</v>
      </c>
      <c r="R126">
        <v>1530</v>
      </c>
      <c r="S126">
        <v>1700</v>
      </c>
      <c r="T126">
        <v>1530</v>
      </c>
      <c r="U126">
        <v>1700</v>
      </c>
      <c r="V126" t="s">
        <v>1177</v>
      </c>
      <c r="W126">
        <f t="shared" ref="W126" si="252">IF(H126&gt;0,H126/100,"")</f>
        <v>15.3</v>
      </c>
      <c r="X126">
        <f t="shared" ref="X126" si="253">IF(I126&gt;0,I126/100,"")</f>
        <v>17</v>
      </c>
      <c r="Y126">
        <f t="shared" ref="Y126" si="254">IF(J126&gt;0,J126/100,"")</f>
        <v>15.3</v>
      </c>
      <c r="Z126">
        <f t="shared" ref="Z126" si="255">IF(K126&gt;0,K126/100,"")</f>
        <v>17</v>
      </c>
      <c r="AA126">
        <f t="shared" ref="AA126" si="256">IF(L126&gt;0,L126/100,"")</f>
        <v>15.3</v>
      </c>
      <c r="AB126">
        <f t="shared" ref="AB126" si="257">IF(M126&gt;0,M126/100,"")</f>
        <v>17</v>
      </c>
      <c r="AC126">
        <f t="shared" ref="AC126" si="258">IF(N126&gt;0,N126/100,"")</f>
        <v>15.3</v>
      </c>
      <c r="AD126">
        <f t="shared" ref="AD126" si="259">IF(O126&gt;0,O126/100,"")</f>
        <v>17</v>
      </c>
      <c r="AE126">
        <f t="shared" ref="AE126" si="260">IF(P126&gt;0,P126/100,"")</f>
        <v>15.3</v>
      </c>
      <c r="AF126">
        <f t="shared" ref="AF126" si="261">IF(Q126&gt;0,Q126/100,"")</f>
        <v>17</v>
      </c>
      <c r="AG126">
        <f t="shared" ref="AG126" si="262">IF(R126&gt;0,R126/100,"")</f>
        <v>15.3</v>
      </c>
      <c r="AH126">
        <f t="shared" ref="AH126" si="263">IF(S126&gt;0,S126/100,"")</f>
        <v>17</v>
      </c>
      <c r="AI126">
        <f t="shared" ref="AI126" si="264">IF(T126&gt;0,T126/100,"")</f>
        <v>15.3</v>
      </c>
      <c r="AJ126">
        <f t="shared" ref="AJ126" si="265">IF(U126&gt;0,U126/100,"")</f>
        <v>17</v>
      </c>
      <c r="AK126" t="str">
        <f t="shared" ref="AK126" si="266">IF(H126&gt;0,CONCATENATE(IF(W126&lt;=12,W126,W126-12),IF(OR(W126&lt;12,W126=24),"am","pm"),"-",IF(X126&lt;=12,X126,X126-12),IF(OR(X126&lt;12,X126=24),"am","pm")),"")</f>
        <v>3.3pm-5pm</v>
      </c>
      <c r="AL126" t="str">
        <f t="shared" ref="AL126" si="267">IF(J126&gt;0,CONCATENATE(IF(Y126&lt;=12,Y126,Y126-12),IF(OR(Y126&lt;12,Y126=24),"am","pm"),"-",IF(Z126&lt;=12,Z126,Z126-12),IF(OR(Z126&lt;12,Z126=24),"am","pm")),"")</f>
        <v>3.3pm-5pm</v>
      </c>
      <c r="AM126" t="str">
        <f t="shared" ref="AM126" si="268">IF(L126&gt;0,CONCATENATE(IF(AA126&lt;=12,AA126,AA126-12),IF(OR(AA126&lt;12,AA126=24),"am","pm"),"-",IF(AB126&lt;=12,AB126,AB126-12),IF(OR(AB126&lt;12,AB126=24),"am","pm")),"")</f>
        <v>3.3pm-5pm</v>
      </c>
      <c r="AN126" t="str">
        <f t="shared" ref="AN126" si="269">IF(N126&gt;0,CONCATENATE(IF(AC126&lt;=12,AC126,AC126-12),IF(OR(AC126&lt;12,AC126=24),"am","pm"),"-",IF(AD126&lt;=12,AD126,AD126-12),IF(OR(AD126&lt;12,AD126=24),"am","pm")),"")</f>
        <v>3.3pm-5pm</v>
      </c>
      <c r="AO126" t="str">
        <f t="shared" ref="AO126" si="270">IF(P126&gt;0,CONCATENATE(IF(AE126&lt;=12,AE126,AE126-12),IF(OR(AE126&lt;12,AE126=24),"am","pm"),"-",IF(AF126&lt;=12,AF126,AF126-12),IF(OR(AF126&lt;12,AF126=24),"am","pm")),"")</f>
        <v>3.3pm-5pm</v>
      </c>
      <c r="AP126" t="str">
        <f t="shared" ref="AP126" si="271">IF(R126&gt;0,CONCATENATE(IF(AG126&lt;=12,AG126,AG126-12),IF(OR(AG126&lt;12,AG126=24),"am","pm"),"-",IF(AH126&lt;=12,AH126,AH126-12),IF(OR(AH126&lt;12,AH126=24),"am","pm")),"")</f>
        <v>3.3pm-5pm</v>
      </c>
      <c r="AQ126" t="str">
        <f t="shared" ref="AQ126" si="272">IF(T126&gt;0,CONCATENATE(IF(AI126&lt;=12,AI126,AI126-12),IF(OR(AI126&lt;12,AI126=24),"am","pm"),"-",IF(AJ126&lt;=12,AJ126,AJ126-12),IF(OR(AJ126&lt;12,AJ126=24),"am","pm")),"")</f>
        <v>3.3pm-5pm</v>
      </c>
      <c r="AR126" s="1" t="s">
        <v>1178</v>
      </c>
      <c r="AU126" s="4"/>
      <c r="AV126" s="4" t="s">
        <v>28</v>
      </c>
      <c r="AW126" s="4" t="s">
        <v>28</v>
      </c>
      <c r="AX126" s="8" t="str">
        <f t="shared" ref="AX126" si="273">CONCATENATE("{
    'name': """,B126,""",
    'area': ","""",C126,""",",
"'hours': {
      'sunday-start':","""",H126,"""",", 'sunday-end':","""",I126,"""",", 'monday-start':","""",J126,"""",", 'monday-end':","""",K126,"""",", 'tuesday-start':","""",L126,"""",", 'tuesday-end':","""",M126,""", 'wednesday-start':","""",N126,""", 'wednesday-end':","""",O126,""", 'thursday-start':","""",P126,""", 'thursday-end':","""",Q126,""", 'friday-start':","""",R126,""", 'friday-end':","""",S126,""", 'saturday-start':","""",T126,""", 'saturday-end':","""",U126,"""","},","  'description': ","""",V126,"""",", 'link':","""",AR126,"""",", 'pricing':","""",E126,"""",",   'phone-number': ","""",F126,"""",", 'address': ","""",G126,"""",", 'other-amenities': [","'",AS126,"','",AT126,"','",AU126,"'","]",", 'has-drink':",AV126,", 'has-food':",AW126,"},")</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6" t="str">
        <f t="shared" ref="AY126" si="274">IF(AS126&gt;0,"&lt;img src=@img/outdoor.png@&gt;","")</f>
        <v/>
      </c>
      <c r="AZ126" t="str">
        <f t="shared" ref="AZ126" si="275">IF(AT126&gt;0,"&lt;img src=@img/pets.png@&gt;","")</f>
        <v/>
      </c>
      <c r="BA126" t="str">
        <f t="shared" ref="BA126" si="276">IF(AU126="hard","&lt;img src=@img/hard.png@&gt;",IF(AU126="medium","&lt;img src=@img/medium.png@&gt;",IF(AU126="easy","&lt;img src=@img/easy.png@&gt;","")))</f>
        <v/>
      </c>
      <c r="BB126" t="str">
        <f t="shared" ref="BB126" si="277">IF(AV126="true","&lt;img src=@img/drinkicon.png@&gt;","")</f>
        <v>&lt;img src=@img/drinkicon.png@&gt;</v>
      </c>
      <c r="BC126" t="str">
        <f t="shared" ref="BC126" si="278">IF(AW126="true","&lt;img src=@img/foodicon.png@&gt;","")</f>
        <v>&lt;img src=@img/foodicon.png@&gt;</v>
      </c>
      <c r="BD126" t="str">
        <f t="shared" ref="BD126" si="279">CONCATENATE(AY126,AZ126,BA126,BB126,BC126,BK126)</f>
        <v>&lt;img src=@img/drinkicon.png@&gt;&lt;img src=@img/foodicon.png@&gt;</v>
      </c>
      <c r="BE126" t="str">
        <f t="shared" ref="BE126" si="280">CONCATENATE(IF(AS126&gt;0,"outdoor ",""),IF(AT126&gt;0,"pet ",""),IF(AV126="true","drink ",""),IF(AW126="true","food ",""),AU126," ",E126," ",C126,IF(BJ126=TRUE," kid",""))</f>
        <v>drink food  med Ballpark</v>
      </c>
      <c r="BF126" t="str">
        <f t="shared" ref="BF126" si="281">IF(C126="highlands","Highlands",IF(C126="Washington","Washington Park",IF(C126="Downtown","Downtown",IF(C126="city","City Park",IF(C126="Uptown","Uptown",IF(C126="capital","Capital Hill",IF(C126="Ballpark","Ballpark",IF(C126="LoDo","LoDo",IF(C126="ranch","Highlands Ranch",IF(C126="five","Five Points",IF(C126="stapleton","Stapleton",IF(C126="Cherry","Cherry Creek",IF(C126="dtc","DTC",IF(C126="Baker","Baker",IF(C126="Lakewood","Lakewood",IF(C126="Westminster","Westminster",IF(C126="lowery","Lowery",IF(C126="meadows","Park Meadows",IF(C126="larimer","Larimer Square",IF(C126="RiNo","RiNo",IF(C126="aurora","Aurora","")))))))))))))))))))))</f>
        <v>Ballpark</v>
      </c>
      <c r="BG126">
        <v>39.745061</v>
      </c>
      <c r="BH126">
        <v>-104.987407</v>
      </c>
      <c r="BI126" t="str">
        <f t="shared" ref="BI126" si="282">CONCATENATE("[",BG126,",",BH126,"],")</f>
        <v>[39.745061,-104.987407],</v>
      </c>
      <c r="BL126" s="7"/>
    </row>
    <row r="127" spans="2:64" ht="18.75" customHeight="1">
      <c r="B127" t="s">
        <v>1267</v>
      </c>
      <c r="C127" t="s">
        <v>228</v>
      </c>
      <c r="E127" t="s">
        <v>952</v>
      </c>
      <c r="G127" t="s">
        <v>382</v>
      </c>
      <c r="J127" t="s">
        <v>338</v>
      </c>
      <c r="K127" t="s">
        <v>330</v>
      </c>
      <c r="L127" t="s">
        <v>338</v>
      </c>
      <c r="M127" t="s">
        <v>330</v>
      </c>
      <c r="N127" t="s">
        <v>338</v>
      </c>
      <c r="O127" t="s">
        <v>330</v>
      </c>
      <c r="P127" t="s">
        <v>338</v>
      </c>
      <c r="Q127" t="s">
        <v>330</v>
      </c>
      <c r="R127" t="s">
        <v>338</v>
      </c>
      <c r="S127" t="s">
        <v>330</v>
      </c>
      <c r="V127" t="s">
        <v>963</v>
      </c>
      <c r="W127" t="str">
        <f t="shared" si="188"/>
        <v/>
      </c>
      <c r="X127" t="str">
        <f t="shared" si="189"/>
        <v/>
      </c>
      <c r="Y127">
        <f t="shared" si="190"/>
        <v>14</v>
      </c>
      <c r="Z127">
        <f t="shared" si="191"/>
        <v>18</v>
      </c>
      <c r="AA127">
        <f t="shared" si="192"/>
        <v>14</v>
      </c>
      <c r="AB127">
        <f t="shared" si="193"/>
        <v>18</v>
      </c>
      <c r="AC127">
        <f t="shared" si="194"/>
        <v>14</v>
      </c>
      <c r="AD127">
        <f t="shared" si="195"/>
        <v>18</v>
      </c>
      <c r="AE127">
        <f t="shared" si="196"/>
        <v>14</v>
      </c>
      <c r="AF127">
        <f t="shared" si="197"/>
        <v>18</v>
      </c>
      <c r="AG127">
        <f t="shared" si="198"/>
        <v>14</v>
      </c>
      <c r="AH127">
        <f t="shared" si="199"/>
        <v>18</v>
      </c>
      <c r="AI127" t="str">
        <f t="shared" si="200"/>
        <v/>
      </c>
      <c r="AJ127" t="str">
        <f t="shared" si="201"/>
        <v/>
      </c>
      <c r="AK127" t="str">
        <f t="shared" si="202"/>
        <v/>
      </c>
      <c r="AL127" t="str">
        <f t="shared" si="203"/>
        <v>2pm-6pm</v>
      </c>
      <c r="AM127" t="str">
        <f t="shared" si="204"/>
        <v>2pm-6pm</v>
      </c>
      <c r="AN127" t="str">
        <f t="shared" si="205"/>
        <v>2pm-6pm</v>
      </c>
      <c r="AO127" t="str">
        <f t="shared" si="206"/>
        <v>2pm-6pm</v>
      </c>
      <c r="AP127" t="str">
        <f t="shared" si="207"/>
        <v>2pm-6pm</v>
      </c>
      <c r="AQ127" t="str">
        <f t="shared" si="208"/>
        <v/>
      </c>
      <c r="AR127" s="1" t="s">
        <v>562</v>
      </c>
      <c r="AV127" s="4" t="s">
        <v>28</v>
      </c>
      <c r="AW127" s="4" t="s">
        <v>29</v>
      </c>
      <c r="AX127" s="8" t="str">
        <f t="shared" si="209"/>
        <v>{
    'name': "Hayters and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7" t="str">
        <f t="shared" si="210"/>
        <v/>
      </c>
      <c r="AZ127" t="str">
        <f t="shared" si="211"/>
        <v/>
      </c>
      <c r="BA127" t="str">
        <f t="shared" si="212"/>
        <v/>
      </c>
      <c r="BB127" t="str">
        <f t="shared" si="213"/>
        <v>&lt;img src=@img/drinkicon.png@&gt;</v>
      </c>
      <c r="BC127" t="str">
        <f t="shared" si="214"/>
        <v/>
      </c>
      <c r="BD127" t="str">
        <f t="shared" si="215"/>
        <v>&lt;img src=@img/drinkicon.png@&gt;</v>
      </c>
      <c r="BE127" t="str">
        <f t="shared" si="216"/>
        <v>drink  med Ballpark</v>
      </c>
      <c r="BF127" t="str">
        <f t="shared" si="217"/>
        <v>Ballpark</v>
      </c>
      <c r="BG127">
        <v>39.753548000000002</v>
      </c>
      <c r="BH127">
        <v>-104.99488100000001</v>
      </c>
      <c r="BI127" t="str">
        <f t="shared" si="218"/>
        <v>[39.753548,-104.994881],</v>
      </c>
      <c r="BK127" t="str">
        <f t="shared" si="250"/>
        <v/>
      </c>
      <c r="BL127" s="7"/>
    </row>
    <row r="128" spans="2:64" ht="18.75" customHeight="1">
      <c r="B128" t="s">
        <v>1179</v>
      </c>
      <c r="C128" t="s">
        <v>228</v>
      </c>
      <c r="E128" t="s">
        <v>952</v>
      </c>
      <c r="G128" t="s">
        <v>1180</v>
      </c>
      <c r="H128">
        <v>1630</v>
      </c>
      <c r="I128">
        <v>2100</v>
      </c>
      <c r="J128">
        <v>1500</v>
      </c>
      <c r="K128">
        <v>1800</v>
      </c>
      <c r="L128">
        <v>1500</v>
      </c>
      <c r="M128">
        <v>1800</v>
      </c>
      <c r="N128">
        <v>1500</v>
      </c>
      <c r="O128">
        <v>1800</v>
      </c>
      <c r="P128">
        <v>1500</v>
      </c>
      <c r="Q128">
        <v>1800</v>
      </c>
      <c r="R128">
        <v>1500</v>
      </c>
      <c r="S128">
        <v>1800</v>
      </c>
      <c r="T128">
        <v>1500</v>
      </c>
      <c r="U128">
        <v>1800</v>
      </c>
      <c r="V128" t="s">
        <v>1182</v>
      </c>
      <c r="W128">
        <f t="shared" ref="W128" si="283">IF(H128&gt;0,H128/100,"")</f>
        <v>16.3</v>
      </c>
      <c r="X128">
        <f t="shared" ref="X128" si="284">IF(I128&gt;0,I128/100,"")</f>
        <v>21</v>
      </c>
      <c r="Y128">
        <f t="shared" ref="Y128" si="285">IF(J128&gt;0,J128/100,"")</f>
        <v>15</v>
      </c>
      <c r="Z128">
        <f t="shared" ref="Z128" si="286">IF(K128&gt;0,K128/100,"")</f>
        <v>18</v>
      </c>
      <c r="AA128">
        <f t="shared" ref="AA128" si="287">IF(L128&gt;0,L128/100,"")</f>
        <v>15</v>
      </c>
      <c r="AB128">
        <f t="shared" ref="AB128" si="288">IF(M128&gt;0,M128/100,"")</f>
        <v>18</v>
      </c>
      <c r="AC128">
        <f t="shared" ref="AC128" si="289">IF(N128&gt;0,N128/100,"")</f>
        <v>15</v>
      </c>
      <c r="AD128">
        <f t="shared" ref="AD128" si="290">IF(O128&gt;0,O128/100,"")</f>
        <v>18</v>
      </c>
      <c r="AE128">
        <f t="shared" ref="AE128" si="291">IF(P128&gt;0,P128/100,"")</f>
        <v>15</v>
      </c>
      <c r="AF128">
        <f t="shared" ref="AF128" si="292">IF(Q128&gt;0,Q128/100,"")</f>
        <v>18</v>
      </c>
      <c r="AG128">
        <f t="shared" ref="AG128" si="293">IF(R128&gt;0,R128/100,"")</f>
        <v>15</v>
      </c>
      <c r="AH128">
        <f t="shared" ref="AH128" si="294">IF(S128&gt;0,S128/100,"")</f>
        <v>18</v>
      </c>
      <c r="AI128">
        <f t="shared" ref="AI128" si="295">IF(T128&gt;0,T128/100,"")</f>
        <v>15</v>
      </c>
      <c r="AJ128">
        <f t="shared" ref="AJ128" si="296">IF(U128&gt;0,U128/100,"")</f>
        <v>18</v>
      </c>
      <c r="AK128" t="str">
        <f t="shared" ref="AK128" si="297">IF(H128&gt;0,CONCATENATE(IF(W128&lt;=12,W128,W128-12),IF(OR(W128&lt;12,W128=24),"am","pm"),"-",IF(X128&lt;=12,X128,X128-12),IF(OR(X128&lt;12,X128=24),"am","pm")),"")</f>
        <v>4.3pm-9pm</v>
      </c>
      <c r="AL128" t="str">
        <f t="shared" ref="AL128" si="298">IF(J128&gt;0,CONCATENATE(IF(Y128&lt;=12,Y128,Y128-12),IF(OR(Y128&lt;12,Y128=24),"am","pm"),"-",IF(Z128&lt;=12,Z128,Z128-12),IF(OR(Z128&lt;12,Z128=24),"am","pm")),"")</f>
        <v>3pm-6pm</v>
      </c>
      <c r="AM128" t="str">
        <f t="shared" ref="AM128" si="299">IF(L128&gt;0,CONCATENATE(IF(AA128&lt;=12,AA128,AA128-12),IF(OR(AA128&lt;12,AA128=24),"am","pm"),"-",IF(AB128&lt;=12,AB128,AB128-12),IF(OR(AB128&lt;12,AB128=24),"am","pm")),"")</f>
        <v>3pm-6pm</v>
      </c>
      <c r="AN128" t="str">
        <f t="shared" ref="AN128" si="300">IF(N128&gt;0,CONCATENATE(IF(AC128&lt;=12,AC128,AC128-12),IF(OR(AC128&lt;12,AC128=24),"am","pm"),"-",IF(AD128&lt;=12,AD128,AD128-12),IF(OR(AD128&lt;12,AD128=24),"am","pm")),"")</f>
        <v>3pm-6pm</v>
      </c>
      <c r="AO128" t="str">
        <f t="shared" ref="AO128" si="301">IF(P128&gt;0,CONCATENATE(IF(AE128&lt;=12,AE128,AE128-12),IF(OR(AE128&lt;12,AE128=24),"am","pm"),"-",IF(AF128&lt;=12,AF128,AF128-12),IF(OR(AF128&lt;12,AF128=24),"am","pm")),"")</f>
        <v>3pm-6pm</v>
      </c>
      <c r="AP128" t="str">
        <f t="shared" ref="AP128" si="302">IF(R128&gt;0,CONCATENATE(IF(AG128&lt;=12,AG128,AG128-12),IF(OR(AG128&lt;12,AG128=24),"am","pm"),"-",IF(AH128&lt;=12,AH128,AH128-12),IF(OR(AH128&lt;12,AH128=24),"am","pm")),"")</f>
        <v>3pm-6pm</v>
      </c>
      <c r="AQ128" t="str">
        <f t="shared" ref="AQ128" si="303">IF(T128&gt;0,CONCATENATE(IF(AI128&lt;=12,AI128,AI128-12),IF(OR(AI128&lt;12,AI128=24),"am","pm"),"-",IF(AJ128&lt;=12,AJ128,AJ128-12),IF(OR(AJ128&lt;12,AJ128=24),"am","pm")),"")</f>
        <v>3pm-6pm</v>
      </c>
      <c r="AR128" s="1" t="s">
        <v>1181</v>
      </c>
      <c r="AV128" s="4" t="s">
        <v>28</v>
      </c>
      <c r="AW128" s="4" t="s">
        <v>28</v>
      </c>
      <c r="AX128" s="8" t="str">
        <f t="shared" ref="AX128" si="304">CONCATENATE("{
    'name': """,B128,""",
    'area': ","""",C128,""",",
"'hours': {
      'sunday-start':","""",H128,"""",", 'sunday-end':","""",I128,"""",", 'monday-start':","""",J128,"""",", 'monday-end':","""",K128,"""",", 'tuesday-start':","""",L128,"""",", 'tuesday-end':","""",M128,""", 'wednesday-start':","""",N128,""", 'wednesday-end':","""",O128,""", 'thursday-start':","""",P128,""", 'thursday-end':","""",Q128,""", 'friday-start':","""",R128,""", 'friday-end':","""",S128,""", 'saturday-start':","""",T128,""", 'saturday-end':","""",U128,"""","},","  'description': ","""",V128,"""",", 'link':","""",AR128,"""",", 'pricing':","""",E128,"""",",   'phone-number': ","""",F128,"""",", 'address': ","""",G128,"""",", 'other-amenities': [","'",AS128,"','",AT128,"','",AU128,"'","]",", 'has-drink':",AV128,", 'has-food':",AW128,"},")</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8" t="str">
        <f t="shared" ref="AY128" si="305">IF(AS128&gt;0,"&lt;img src=@img/outdoor.png@&gt;","")</f>
        <v/>
      </c>
      <c r="AZ128" t="str">
        <f t="shared" ref="AZ128" si="306">IF(AT128&gt;0,"&lt;img src=@img/pets.png@&gt;","")</f>
        <v/>
      </c>
      <c r="BA128" t="str">
        <f t="shared" ref="BA128" si="307">IF(AU128="hard","&lt;img src=@img/hard.png@&gt;",IF(AU128="medium","&lt;img src=@img/medium.png@&gt;",IF(AU128="easy","&lt;img src=@img/easy.png@&gt;","")))</f>
        <v/>
      </c>
      <c r="BB128" t="str">
        <f t="shared" ref="BB128" si="308">IF(AV128="true","&lt;img src=@img/drinkicon.png@&gt;","")</f>
        <v>&lt;img src=@img/drinkicon.png@&gt;</v>
      </c>
      <c r="BC128" t="str">
        <f t="shared" ref="BC128" si="309">IF(AW128="true","&lt;img src=@img/foodicon.png@&gt;","")</f>
        <v>&lt;img src=@img/foodicon.png@&gt;</v>
      </c>
      <c r="BD128" t="str">
        <f t="shared" ref="BD128" si="310">CONCATENATE(AY128,AZ128,BA128,BB128,BC128,BK128)</f>
        <v>&lt;img src=@img/drinkicon.png@&gt;&lt;img src=@img/foodicon.png@&gt;</v>
      </c>
      <c r="BE128" t="str">
        <f t="shared" ref="BE128" si="311">CONCATENATE(IF(AS128&gt;0,"outdoor ",""),IF(AT128&gt;0,"pet ",""),IF(AV128="true","drink ",""),IF(AW128="true","food ",""),AU128," ",E128," ",C128,IF(BJ128=TRUE," kid",""))</f>
        <v>drink food  med Ballpark</v>
      </c>
      <c r="BF128" t="str">
        <f t="shared" ref="BF128" si="312">IF(C128="highlands","Highlands",IF(C128="Washington","Washington Park",IF(C128="Downtown","Downtown",IF(C128="city","City Park",IF(C128="Uptown","Uptown",IF(C128="capital","Capital Hill",IF(C128="Ballpark","Ballpark",IF(C128="LoDo","LoDo",IF(C128="ranch","Highlands Ranch",IF(C128="five","Five Points",IF(C128="stapleton","Stapleton",IF(C128="Cherry","Cherry Creek",IF(C128="dtc","DTC",IF(C128="Baker","Baker",IF(C128="Lakewood","Lakewood",IF(C128="Westminster","Westminster",IF(C128="lowery","Lowery",IF(C128="meadows","Park Meadows",IF(C128="larimer","Larimer Square",IF(C128="RiNo","RiNo",IF(C128="aurora","Aurora","")))))))))))))))))))))</f>
        <v>Ballpark</v>
      </c>
      <c r="BG128">
        <v>39.755532899999999</v>
      </c>
      <c r="BH128">
        <v>-105.0000615</v>
      </c>
      <c r="BI128" t="str">
        <f t="shared" ref="BI128" si="313">CONCATENATE("[",BG128,",",BH128,"],")</f>
        <v>[39.7555329,-105.0000615],</v>
      </c>
      <c r="BL128" s="7"/>
    </row>
    <row r="129" spans="2:64" ht="18.75" customHeight="1">
      <c r="B129" t="s">
        <v>77</v>
      </c>
      <c r="C129" t="s">
        <v>719</v>
      </c>
      <c r="E129" t="s">
        <v>952</v>
      </c>
      <c r="G129" t="s">
        <v>383</v>
      </c>
      <c r="J129" t="s">
        <v>328</v>
      </c>
      <c r="K129" t="s">
        <v>329</v>
      </c>
      <c r="L129" t="s">
        <v>328</v>
      </c>
      <c r="M129" t="s">
        <v>329</v>
      </c>
      <c r="N129" t="s">
        <v>328</v>
      </c>
      <c r="O129" t="s">
        <v>329</v>
      </c>
      <c r="P129" t="s">
        <v>328</v>
      </c>
      <c r="Q129" t="s">
        <v>329</v>
      </c>
      <c r="R129" t="s">
        <v>328</v>
      </c>
      <c r="S129" t="s">
        <v>329</v>
      </c>
      <c r="V129" t="s">
        <v>964</v>
      </c>
      <c r="W129" t="str">
        <f t="shared" si="188"/>
        <v/>
      </c>
      <c r="X129" t="str">
        <f t="shared" si="189"/>
        <v/>
      </c>
      <c r="Y129">
        <f t="shared" si="190"/>
        <v>15</v>
      </c>
      <c r="Z129">
        <f t="shared" si="191"/>
        <v>18.3</v>
      </c>
      <c r="AA129">
        <f t="shared" si="192"/>
        <v>15</v>
      </c>
      <c r="AB129">
        <f t="shared" si="193"/>
        <v>18.3</v>
      </c>
      <c r="AC129">
        <f t="shared" si="194"/>
        <v>15</v>
      </c>
      <c r="AD129">
        <f t="shared" si="195"/>
        <v>18.3</v>
      </c>
      <c r="AE129">
        <f t="shared" si="196"/>
        <v>15</v>
      </c>
      <c r="AF129">
        <f t="shared" si="197"/>
        <v>18.3</v>
      </c>
      <c r="AG129">
        <f t="shared" si="198"/>
        <v>15</v>
      </c>
      <c r="AH129">
        <f t="shared" si="199"/>
        <v>18.3</v>
      </c>
      <c r="AI129" t="str">
        <f t="shared" si="200"/>
        <v/>
      </c>
      <c r="AJ129" t="str">
        <f t="shared" si="201"/>
        <v/>
      </c>
      <c r="AK129" t="str">
        <f t="shared" si="202"/>
        <v/>
      </c>
      <c r="AL129" t="str">
        <f t="shared" si="203"/>
        <v>3pm-6.3pm</v>
      </c>
      <c r="AM129" t="str">
        <f t="shared" si="204"/>
        <v>3pm-6.3pm</v>
      </c>
      <c r="AN129" t="str">
        <f t="shared" si="205"/>
        <v>3pm-6.3pm</v>
      </c>
      <c r="AO129" t="str">
        <f t="shared" si="206"/>
        <v>3pm-6.3pm</v>
      </c>
      <c r="AP129" t="str">
        <f t="shared" si="207"/>
        <v>3pm-6.3pm</v>
      </c>
      <c r="AQ129" t="str">
        <f t="shared" si="208"/>
        <v/>
      </c>
      <c r="AR129" t="s">
        <v>563</v>
      </c>
      <c r="AS129" t="s">
        <v>325</v>
      </c>
      <c r="AV129" s="4" t="s">
        <v>28</v>
      </c>
      <c r="AW129" s="4" t="s">
        <v>327</v>
      </c>
      <c r="AX129" s="8" t="str">
        <f t="shared" si="20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9" t="str">
        <f t="shared" si="210"/>
        <v>&lt;img src=@img/outdoor.png@&gt;</v>
      </c>
      <c r="AZ129" t="str">
        <f t="shared" si="211"/>
        <v/>
      </c>
      <c r="BA129" t="str">
        <f t="shared" si="212"/>
        <v/>
      </c>
      <c r="BB129" t="str">
        <f t="shared" si="213"/>
        <v>&lt;img src=@img/drinkicon.png@&gt;</v>
      </c>
      <c r="BC129" t="str">
        <f t="shared" si="214"/>
        <v/>
      </c>
      <c r="BD129" t="str">
        <f t="shared" si="215"/>
        <v>&lt;img src=@img/outdoor.png@&gt;&lt;img src=@img/drinkicon.png@&gt;</v>
      </c>
      <c r="BE129" t="str">
        <f t="shared" si="216"/>
        <v>outdoor drink  med highlands</v>
      </c>
      <c r="BF129" t="str">
        <f t="shared" si="217"/>
        <v>Highlands</v>
      </c>
      <c r="BG129">
        <v>39.762279999999997</v>
      </c>
      <c r="BH129">
        <v>-105.01330299999999</v>
      </c>
      <c r="BI129" t="str">
        <f t="shared" si="218"/>
        <v>[39.76228,-105.013303],</v>
      </c>
      <c r="BK129" t="str">
        <f t="shared" si="250"/>
        <v/>
      </c>
      <c r="BL129" s="7"/>
    </row>
    <row r="130" spans="2:64" ht="18.75" customHeight="1">
      <c r="B130" t="s">
        <v>78</v>
      </c>
      <c r="C130" t="s">
        <v>719</v>
      </c>
      <c r="E130" t="s">
        <v>952</v>
      </c>
      <c r="G130" t="s">
        <v>384</v>
      </c>
      <c r="H130" t="s">
        <v>335</v>
      </c>
      <c r="I130" t="s">
        <v>331</v>
      </c>
      <c r="J130" t="s">
        <v>335</v>
      </c>
      <c r="K130" t="s">
        <v>331</v>
      </c>
      <c r="L130" t="s">
        <v>335</v>
      </c>
      <c r="M130" t="s">
        <v>331</v>
      </c>
      <c r="N130" t="s">
        <v>335</v>
      </c>
      <c r="O130" t="s">
        <v>331</v>
      </c>
      <c r="P130" t="s">
        <v>335</v>
      </c>
      <c r="Q130" t="s">
        <v>331</v>
      </c>
      <c r="R130" t="s">
        <v>335</v>
      </c>
      <c r="S130" t="s">
        <v>331</v>
      </c>
      <c r="T130" t="s">
        <v>335</v>
      </c>
      <c r="U130" t="s">
        <v>331</v>
      </c>
      <c r="V130" t="s">
        <v>229</v>
      </c>
      <c r="W130">
        <f t="shared" si="188"/>
        <v>16</v>
      </c>
      <c r="X130">
        <f t="shared" si="189"/>
        <v>19</v>
      </c>
      <c r="Y130">
        <f t="shared" si="190"/>
        <v>16</v>
      </c>
      <c r="Z130">
        <f t="shared" si="191"/>
        <v>19</v>
      </c>
      <c r="AA130">
        <f t="shared" si="192"/>
        <v>16</v>
      </c>
      <c r="AB130">
        <f t="shared" si="193"/>
        <v>19</v>
      </c>
      <c r="AC130">
        <f t="shared" si="194"/>
        <v>16</v>
      </c>
      <c r="AD130">
        <f t="shared" si="195"/>
        <v>19</v>
      </c>
      <c r="AE130">
        <f t="shared" si="196"/>
        <v>16</v>
      </c>
      <c r="AF130">
        <f t="shared" si="197"/>
        <v>19</v>
      </c>
      <c r="AG130">
        <f t="shared" si="198"/>
        <v>16</v>
      </c>
      <c r="AH130">
        <f t="shared" si="199"/>
        <v>19</v>
      </c>
      <c r="AI130">
        <f t="shared" si="200"/>
        <v>16</v>
      </c>
      <c r="AJ130">
        <f t="shared" si="201"/>
        <v>19</v>
      </c>
      <c r="AK130" t="str">
        <f t="shared" si="202"/>
        <v>4pm-7pm</v>
      </c>
      <c r="AL130" t="str">
        <f t="shared" si="203"/>
        <v>4pm-7pm</v>
      </c>
      <c r="AM130" t="str">
        <f t="shared" si="204"/>
        <v>4pm-7pm</v>
      </c>
      <c r="AN130" t="str">
        <f t="shared" si="205"/>
        <v>4pm-7pm</v>
      </c>
      <c r="AO130" t="str">
        <f t="shared" si="206"/>
        <v>4pm-7pm</v>
      </c>
      <c r="AP130" t="str">
        <f t="shared" si="207"/>
        <v>4pm-7pm</v>
      </c>
      <c r="AQ130" t="str">
        <f t="shared" si="208"/>
        <v>4pm-7pm</v>
      </c>
      <c r="AR130" s="1" t="s">
        <v>564</v>
      </c>
      <c r="AS130" t="s">
        <v>325</v>
      </c>
      <c r="AV130" s="4" t="s">
        <v>28</v>
      </c>
      <c r="AW130" s="4" t="s">
        <v>29</v>
      </c>
      <c r="AX130" s="8" t="str">
        <f t="shared" si="20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30" t="str">
        <f t="shared" si="210"/>
        <v>&lt;img src=@img/outdoor.png@&gt;</v>
      </c>
      <c r="AZ130" t="str">
        <f t="shared" si="211"/>
        <v/>
      </c>
      <c r="BA130" t="str">
        <f t="shared" si="212"/>
        <v/>
      </c>
      <c r="BB130" t="str">
        <f t="shared" si="213"/>
        <v>&lt;img src=@img/drinkicon.png@&gt;</v>
      </c>
      <c r="BC130" t="str">
        <f t="shared" si="214"/>
        <v/>
      </c>
      <c r="BD130" t="str">
        <f t="shared" si="215"/>
        <v>&lt;img src=@img/outdoor.png@&gt;&lt;img src=@img/drinkicon.png@&gt;</v>
      </c>
      <c r="BE130" t="str">
        <f t="shared" si="216"/>
        <v>outdoor drink  med highlands</v>
      </c>
      <c r="BF130" t="str">
        <f t="shared" si="217"/>
        <v>Highlands</v>
      </c>
      <c r="BG130">
        <v>39.764588000000003</v>
      </c>
      <c r="BH130">
        <v>-105.00390299999999</v>
      </c>
      <c r="BI130" t="str">
        <f t="shared" si="218"/>
        <v>[39.764588,-105.003903],</v>
      </c>
      <c r="BK130" t="str">
        <f t="shared" si="250"/>
        <v/>
      </c>
      <c r="BL130" s="7"/>
    </row>
    <row r="131" spans="2:64" ht="18.75" customHeight="1">
      <c r="B131" t="s">
        <v>164</v>
      </c>
      <c r="C131" t="s">
        <v>186</v>
      </c>
      <c r="E131" t="s">
        <v>952</v>
      </c>
      <c r="G131" t="s">
        <v>190</v>
      </c>
      <c r="H131">
        <v>1000</v>
      </c>
      <c r="I131">
        <v>1400</v>
      </c>
      <c r="J131" t="s">
        <v>334</v>
      </c>
      <c r="K131">
        <v>2400</v>
      </c>
      <c r="L131" t="s">
        <v>334</v>
      </c>
      <c r="M131" t="s">
        <v>331</v>
      </c>
      <c r="N131" t="s">
        <v>334</v>
      </c>
      <c r="O131" t="s">
        <v>331</v>
      </c>
      <c r="P131" t="s">
        <v>334</v>
      </c>
      <c r="Q131" t="s">
        <v>331</v>
      </c>
      <c r="R131" t="s">
        <v>334</v>
      </c>
      <c r="S131" t="s">
        <v>331</v>
      </c>
      <c r="T131">
        <v>1000</v>
      </c>
      <c r="U131">
        <v>1400</v>
      </c>
      <c r="V131" t="s">
        <v>1186</v>
      </c>
      <c r="W131">
        <f t="shared" si="188"/>
        <v>10</v>
      </c>
      <c r="X131">
        <f t="shared" si="189"/>
        <v>14</v>
      </c>
      <c r="Y131">
        <f t="shared" si="190"/>
        <v>11</v>
      </c>
      <c r="Z131">
        <f t="shared" si="191"/>
        <v>24</v>
      </c>
      <c r="AA131">
        <f t="shared" si="192"/>
        <v>11</v>
      </c>
      <c r="AB131">
        <f t="shared" si="193"/>
        <v>19</v>
      </c>
      <c r="AC131">
        <f t="shared" si="194"/>
        <v>11</v>
      </c>
      <c r="AD131">
        <f t="shared" si="195"/>
        <v>19</v>
      </c>
      <c r="AE131">
        <f t="shared" si="196"/>
        <v>11</v>
      </c>
      <c r="AF131">
        <f t="shared" si="197"/>
        <v>19</v>
      </c>
      <c r="AG131">
        <f t="shared" si="198"/>
        <v>11</v>
      </c>
      <c r="AH131">
        <f t="shared" si="199"/>
        <v>19</v>
      </c>
      <c r="AI131">
        <f t="shared" si="200"/>
        <v>10</v>
      </c>
      <c r="AJ131">
        <f t="shared" si="201"/>
        <v>14</v>
      </c>
      <c r="AK131" t="str">
        <f t="shared" si="202"/>
        <v>10am-2pm</v>
      </c>
      <c r="AL131" t="str">
        <f t="shared" si="203"/>
        <v>11am-12am</v>
      </c>
      <c r="AM131" t="str">
        <f t="shared" si="204"/>
        <v>11am-7pm</v>
      </c>
      <c r="AN131" t="str">
        <f t="shared" si="205"/>
        <v>11am-7pm</v>
      </c>
      <c r="AO131" t="str">
        <f t="shared" si="206"/>
        <v>11am-7pm</v>
      </c>
      <c r="AP131" t="str">
        <f t="shared" si="207"/>
        <v>11am-7pm</v>
      </c>
      <c r="AQ131" t="str">
        <f t="shared" si="208"/>
        <v>10am-2pm</v>
      </c>
      <c r="AR131" t="s">
        <v>319</v>
      </c>
      <c r="AS131" t="s">
        <v>325</v>
      </c>
      <c r="AV131" t="s">
        <v>28</v>
      </c>
      <c r="AW131" s="4" t="s">
        <v>28</v>
      </c>
      <c r="AX131" s="8" t="str">
        <f t="shared" si="20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31" t="str">
        <f t="shared" si="210"/>
        <v>&lt;img src=@img/outdoor.png@&gt;</v>
      </c>
      <c r="AZ131" t="str">
        <f t="shared" si="211"/>
        <v/>
      </c>
      <c r="BA131" t="str">
        <f t="shared" si="212"/>
        <v/>
      </c>
      <c r="BB131" t="str">
        <f t="shared" si="213"/>
        <v>&lt;img src=@img/drinkicon.png@&gt;</v>
      </c>
      <c r="BC131" t="str">
        <f t="shared" si="214"/>
        <v>&lt;img src=@img/foodicon.png@&gt;</v>
      </c>
      <c r="BD131" t="str">
        <f t="shared" si="215"/>
        <v>&lt;img src=@img/outdoor.png@&gt;&lt;img src=@img/drinkicon.png@&gt;&lt;img src=@img/foodicon.png@&gt;</v>
      </c>
      <c r="BE131" t="str">
        <f t="shared" si="216"/>
        <v>outdoor drink food  med Baker</v>
      </c>
      <c r="BF131" t="str">
        <f t="shared" si="217"/>
        <v>Baker</v>
      </c>
      <c r="BG131">
        <v>39.717194999999997</v>
      </c>
      <c r="BH131">
        <v>-104.98712399999999</v>
      </c>
      <c r="BI131" t="str">
        <f t="shared" si="218"/>
        <v>[39.717195,-104.987124],</v>
      </c>
      <c r="BK131" t="str">
        <f t="shared" si="250"/>
        <v/>
      </c>
      <c r="BL131" s="7"/>
    </row>
    <row r="132" spans="2:64" ht="18.75" customHeight="1">
      <c r="B132" t="s">
        <v>128</v>
      </c>
      <c r="C132" t="s">
        <v>219</v>
      </c>
      <c r="E132" t="s">
        <v>952</v>
      </c>
      <c r="G132" t="s">
        <v>476</v>
      </c>
      <c r="J132" t="s">
        <v>328</v>
      </c>
      <c r="K132" t="s">
        <v>329</v>
      </c>
      <c r="L132" t="s">
        <v>328</v>
      </c>
      <c r="M132" t="s">
        <v>329</v>
      </c>
      <c r="N132" t="s">
        <v>328</v>
      </c>
      <c r="O132" t="s">
        <v>329</v>
      </c>
      <c r="P132" t="s">
        <v>328</v>
      </c>
      <c r="Q132" t="s">
        <v>329</v>
      </c>
      <c r="R132" t="s">
        <v>328</v>
      </c>
      <c r="S132" t="s">
        <v>329</v>
      </c>
      <c r="V132" t="s">
        <v>285</v>
      </c>
      <c r="W132" t="str">
        <f t="shared" si="188"/>
        <v/>
      </c>
      <c r="X132" t="str">
        <f t="shared" si="189"/>
        <v/>
      </c>
      <c r="Y132">
        <f t="shared" si="190"/>
        <v>15</v>
      </c>
      <c r="Z132">
        <f t="shared" si="191"/>
        <v>18.3</v>
      </c>
      <c r="AA132">
        <f t="shared" si="192"/>
        <v>15</v>
      </c>
      <c r="AB132">
        <f t="shared" si="193"/>
        <v>18.3</v>
      </c>
      <c r="AC132">
        <f t="shared" si="194"/>
        <v>15</v>
      </c>
      <c r="AD132">
        <f t="shared" si="195"/>
        <v>18.3</v>
      </c>
      <c r="AE132">
        <f t="shared" si="196"/>
        <v>15</v>
      </c>
      <c r="AF132">
        <f t="shared" si="197"/>
        <v>18.3</v>
      </c>
      <c r="AG132">
        <f t="shared" si="198"/>
        <v>15</v>
      </c>
      <c r="AH132">
        <f t="shared" si="199"/>
        <v>18.3</v>
      </c>
      <c r="AI132" t="str">
        <f t="shared" si="200"/>
        <v/>
      </c>
      <c r="AJ132" t="str">
        <f t="shared" si="201"/>
        <v/>
      </c>
      <c r="AK132" t="str">
        <f t="shared" si="202"/>
        <v/>
      </c>
      <c r="AL132" t="str">
        <f t="shared" si="203"/>
        <v>3pm-6.3pm</v>
      </c>
      <c r="AM132" t="str">
        <f t="shared" si="204"/>
        <v>3pm-6.3pm</v>
      </c>
      <c r="AN132" t="str">
        <f t="shared" si="205"/>
        <v>3pm-6.3pm</v>
      </c>
      <c r="AO132" t="str">
        <f t="shared" si="206"/>
        <v>3pm-6.3pm</v>
      </c>
      <c r="AP132" t="str">
        <f t="shared" si="207"/>
        <v>3pm-6.3pm</v>
      </c>
      <c r="AQ132" t="str">
        <f t="shared" si="208"/>
        <v/>
      </c>
      <c r="AR132" s="1" t="s">
        <v>652</v>
      </c>
      <c r="AS132" t="s">
        <v>325</v>
      </c>
      <c r="AT132" t="s">
        <v>326</v>
      </c>
      <c r="AV132" s="4" t="s">
        <v>28</v>
      </c>
      <c r="AW132" s="4" t="s">
        <v>28</v>
      </c>
      <c r="AX132" s="8" t="str">
        <f t="shared" si="20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32" t="str">
        <f t="shared" si="210"/>
        <v>&lt;img src=@img/outdoor.png@&gt;</v>
      </c>
      <c r="AZ132" t="str">
        <f t="shared" si="211"/>
        <v>&lt;img src=@img/pets.png@&gt;</v>
      </c>
      <c r="BA132" t="str">
        <f t="shared" si="212"/>
        <v/>
      </c>
      <c r="BB132" t="str">
        <f t="shared" si="213"/>
        <v>&lt;img src=@img/drinkicon.png@&gt;</v>
      </c>
      <c r="BC132" t="str">
        <f t="shared" si="214"/>
        <v>&lt;img src=@img/foodicon.png@&gt;</v>
      </c>
      <c r="BD132" t="str">
        <f t="shared" si="215"/>
        <v>&lt;img src=@img/outdoor.png@&gt;&lt;img src=@img/pets.png@&gt;&lt;img src=@img/drinkicon.png@&gt;&lt;img src=@img/foodicon.png@&gt;</v>
      </c>
      <c r="BE132" t="str">
        <f t="shared" si="216"/>
        <v>outdoor pet drink food  med LoDo</v>
      </c>
      <c r="BF132" t="str">
        <f t="shared" si="217"/>
        <v>LoDo</v>
      </c>
      <c r="BG132">
        <v>39.753656999999997</v>
      </c>
      <c r="BH132">
        <v>-104.99915799999999</v>
      </c>
      <c r="BI132" t="str">
        <f t="shared" si="218"/>
        <v>[39.753657,-104.999158],</v>
      </c>
      <c r="BK132" t="str">
        <f t="shared" si="250"/>
        <v/>
      </c>
      <c r="BL132" s="7"/>
    </row>
    <row r="133" spans="2:64" ht="18.75" customHeight="1">
      <c r="B133" t="s">
        <v>1268</v>
      </c>
      <c r="C133" t="s">
        <v>719</v>
      </c>
      <c r="E133" t="s">
        <v>952</v>
      </c>
      <c r="G133" t="s">
        <v>477</v>
      </c>
      <c r="J133" t="s">
        <v>328</v>
      </c>
      <c r="K133" t="s">
        <v>330</v>
      </c>
      <c r="L133" t="s">
        <v>328</v>
      </c>
      <c r="M133" t="s">
        <v>330</v>
      </c>
      <c r="N133" t="s">
        <v>328</v>
      </c>
      <c r="O133" t="s">
        <v>330</v>
      </c>
      <c r="P133" t="s">
        <v>328</v>
      </c>
      <c r="Q133" t="s">
        <v>335</v>
      </c>
      <c r="R133" t="s">
        <v>328</v>
      </c>
      <c r="S133" t="s">
        <v>335</v>
      </c>
      <c r="V133" t="s">
        <v>286</v>
      </c>
      <c r="W133" t="str">
        <f t="shared" si="188"/>
        <v/>
      </c>
      <c r="X133" t="str">
        <f t="shared" si="189"/>
        <v/>
      </c>
      <c r="Y133">
        <f t="shared" si="190"/>
        <v>15</v>
      </c>
      <c r="Z133">
        <f t="shared" si="191"/>
        <v>18</v>
      </c>
      <c r="AA133">
        <f t="shared" si="192"/>
        <v>15</v>
      </c>
      <c r="AB133">
        <f t="shared" si="193"/>
        <v>18</v>
      </c>
      <c r="AC133">
        <f t="shared" si="194"/>
        <v>15</v>
      </c>
      <c r="AD133">
        <f t="shared" si="195"/>
        <v>18</v>
      </c>
      <c r="AE133">
        <f t="shared" si="196"/>
        <v>15</v>
      </c>
      <c r="AF133">
        <f t="shared" si="197"/>
        <v>16</v>
      </c>
      <c r="AG133">
        <f t="shared" si="198"/>
        <v>15</v>
      </c>
      <c r="AH133">
        <f t="shared" si="199"/>
        <v>16</v>
      </c>
      <c r="AI133" t="str">
        <f t="shared" si="200"/>
        <v/>
      </c>
      <c r="AJ133" t="str">
        <f t="shared" si="201"/>
        <v/>
      </c>
      <c r="AK133" t="str">
        <f t="shared" si="202"/>
        <v/>
      </c>
      <c r="AL133" t="str">
        <f t="shared" si="203"/>
        <v>3pm-6pm</v>
      </c>
      <c r="AM133" t="str">
        <f t="shared" si="204"/>
        <v>3pm-6pm</v>
      </c>
      <c r="AN133" t="str">
        <f t="shared" si="205"/>
        <v>3pm-6pm</v>
      </c>
      <c r="AO133" t="str">
        <f t="shared" si="206"/>
        <v>3pm-4pm</v>
      </c>
      <c r="AP133" t="str">
        <f t="shared" si="207"/>
        <v>3pm-4pm</v>
      </c>
      <c r="AQ133" t="str">
        <f t="shared" si="208"/>
        <v/>
      </c>
      <c r="AR133" s="10" t="s">
        <v>653</v>
      </c>
      <c r="AV133" t="s">
        <v>28</v>
      </c>
      <c r="AW133" t="s">
        <v>28</v>
      </c>
      <c r="AX133" s="8" t="str">
        <f t="shared" si="209"/>
        <v>{
    'name': "Hops and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3" t="str">
        <f t="shared" si="210"/>
        <v/>
      </c>
      <c r="AZ133" t="str">
        <f t="shared" si="211"/>
        <v/>
      </c>
      <c r="BA133" t="str">
        <f t="shared" si="212"/>
        <v/>
      </c>
      <c r="BB133" t="str">
        <f t="shared" si="213"/>
        <v>&lt;img src=@img/drinkicon.png@&gt;</v>
      </c>
      <c r="BC133" t="str">
        <f t="shared" si="214"/>
        <v>&lt;img src=@img/foodicon.png@&gt;</v>
      </c>
      <c r="BD133" t="str">
        <f t="shared" si="215"/>
        <v>&lt;img src=@img/drinkicon.png@&gt;&lt;img src=@img/foodicon.png@&gt;</v>
      </c>
      <c r="BE133" t="str">
        <f t="shared" si="216"/>
        <v>drink food  med highlands</v>
      </c>
      <c r="BF133" t="str">
        <f t="shared" si="217"/>
        <v>Highlands</v>
      </c>
      <c r="BG133">
        <v>39.771388000000002</v>
      </c>
      <c r="BH133">
        <v>-105.04373200000001</v>
      </c>
      <c r="BI133" t="str">
        <f t="shared" si="218"/>
        <v>[39.771388,-105.043732],</v>
      </c>
      <c r="BK133" t="str">
        <f t="shared" si="250"/>
        <v/>
      </c>
      <c r="BL133" s="7"/>
    </row>
    <row r="134" spans="2:64" ht="18.75" customHeight="1">
      <c r="B134" t="s">
        <v>1282</v>
      </c>
      <c r="C134" t="s">
        <v>186</v>
      </c>
      <c r="E134" t="s">
        <v>952</v>
      </c>
      <c r="G134" t="s">
        <v>385</v>
      </c>
      <c r="H134" t="s">
        <v>328</v>
      </c>
      <c r="I134" t="s">
        <v>330</v>
      </c>
      <c r="J134" t="s">
        <v>328</v>
      </c>
      <c r="K134" t="s">
        <v>330</v>
      </c>
      <c r="L134" t="s">
        <v>328</v>
      </c>
      <c r="M134" t="s">
        <v>330</v>
      </c>
      <c r="N134" t="s">
        <v>328</v>
      </c>
      <c r="O134" t="s">
        <v>330</v>
      </c>
      <c r="P134" t="s">
        <v>328</v>
      </c>
      <c r="Q134" t="s">
        <v>330</v>
      </c>
      <c r="R134" t="s">
        <v>328</v>
      </c>
      <c r="S134" t="s">
        <v>330</v>
      </c>
      <c r="T134" t="s">
        <v>328</v>
      </c>
      <c r="U134" t="s">
        <v>330</v>
      </c>
      <c r="V134" t="s">
        <v>1210</v>
      </c>
      <c r="W134">
        <f t="shared" si="188"/>
        <v>15</v>
      </c>
      <c r="X134">
        <f t="shared" si="189"/>
        <v>18</v>
      </c>
      <c r="Y134">
        <f t="shared" si="190"/>
        <v>15</v>
      </c>
      <c r="Z134">
        <f t="shared" si="191"/>
        <v>18</v>
      </c>
      <c r="AA134">
        <f t="shared" si="192"/>
        <v>15</v>
      </c>
      <c r="AB134">
        <f t="shared" si="193"/>
        <v>18</v>
      </c>
      <c r="AC134">
        <f t="shared" si="194"/>
        <v>15</v>
      </c>
      <c r="AD134">
        <f t="shared" si="195"/>
        <v>18</v>
      </c>
      <c r="AE134">
        <f t="shared" si="196"/>
        <v>15</v>
      </c>
      <c r="AF134">
        <f t="shared" si="197"/>
        <v>18</v>
      </c>
      <c r="AG134">
        <f t="shared" si="198"/>
        <v>15</v>
      </c>
      <c r="AH134">
        <f t="shared" si="199"/>
        <v>18</v>
      </c>
      <c r="AI134">
        <f t="shared" si="200"/>
        <v>15</v>
      </c>
      <c r="AJ134">
        <f t="shared" si="201"/>
        <v>18</v>
      </c>
      <c r="AK134" t="str">
        <f t="shared" si="202"/>
        <v>3pm-6pm</v>
      </c>
      <c r="AL134" t="str">
        <f t="shared" si="203"/>
        <v>3pm-6pm</v>
      </c>
      <c r="AM134" t="str">
        <f t="shared" si="204"/>
        <v>3pm-6pm</v>
      </c>
      <c r="AN134" t="str">
        <f t="shared" si="205"/>
        <v>3pm-6pm</v>
      </c>
      <c r="AO134" t="str">
        <f t="shared" si="206"/>
        <v>3pm-6pm</v>
      </c>
      <c r="AP134" t="str">
        <f t="shared" si="207"/>
        <v>3pm-6pm</v>
      </c>
      <c r="AQ134" t="str">
        <f t="shared" si="208"/>
        <v>3pm-6pm</v>
      </c>
      <c r="AR134" s="1" t="s">
        <v>565</v>
      </c>
      <c r="AV134" s="4" t="s">
        <v>28</v>
      </c>
      <c r="AW134" s="4" t="s">
        <v>28</v>
      </c>
      <c r="AX134" s="8" t="str">
        <f t="shared" si="209"/>
        <v>{
    'name': "Hornet",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 'link':"http://www.hornetrestaurant.com", 'pricing':"med",   'phone-number': "", 'address': "76 Broadway Denver CO", 'other-amenities': ['','',''], 'has-drink':true, 'has-food':true},</v>
      </c>
      <c r="AY134" t="str">
        <f t="shared" si="210"/>
        <v/>
      </c>
      <c r="AZ134" t="str">
        <f t="shared" si="211"/>
        <v/>
      </c>
      <c r="BA134" t="str">
        <f t="shared" si="212"/>
        <v/>
      </c>
      <c r="BB134" t="str">
        <f t="shared" si="213"/>
        <v>&lt;img src=@img/drinkicon.png@&gt;</v>
      </c>
      <c r="BC134" t="str">
        <f t="shared" si="214"/>
        <v>&lt;img src=@img/foodicon.png@&gt;</v>
      </c>
      <c r="BD134" t="str">
        <f t="shared" si="215"/>
        <v>&lt;img src=@img/drinkicon.png@&gt;&lt;img src=@img/foodicon.png@&gt;</v>
      </c>
      <c r="BE134" t="str">
        <f t="shared" si="216"/>
        <v>drink food  med Baker</v>
      </c>
      <c r="BF134" t="str">
        <f t="shared" si="217"/>
        <v>Baker</v>
      </c>
      <c r="BG134">
        <v>39.718100999999997</v>
      </c>
      <c r="BH134">
        <v>-104.987201</v>
      </c>
      <c r="BI134" t="str">
        <f t="shared" si="218"/>
        <v>[39.718101,-104.987201],</v>
      </c>
      <c r="BK134" t="str">
        <f t="shared" si="250"/>
        <v/>
      </c>
      <c r="BL134" s="7"/>
    </row>
    <row r="135" spans="2:64" ht="18.75" customHeight="1">
      <c r="B135" t="s">
        <v>796</v>
      </c>
      <c r="C135" t="s">
        <v>936</v>
      </c>
      <c r="E135" t="s">
        <v>952</v>
      </c>
      <c r="G135" s="8" t="s">
        <v>797</v>
      </c>
      <c r="W135" t="str">
        <f t="shared" si="188"/>
        <v/>
      </c>
      <c r="X135" t="str">
        <f t="shared" si="189"/>
        <v/>
      </c>
      <c r="Y135" t="str">
        <f t="shared" si="190"/>
        <v/>
      </c>
      <c r="Z135" t="str">
        <f t="shared" si="191"/>
        <v/>
      </c>
      <c r="AA135" t="str">
        <f t="shared" si="192"/>
        <v/>
      </c>
      <c r="AB135" t="str">
        <f t="shared" si="193"/>
        <v/>
      </c>
      <c r="AC135" t="str">
        <f t="shared" si="194"/>
        <v/>
      </c>
      <c r="AD135" t="str">
        <f t="shared" si="195"/>
        <v/>
      </c>
      <c r="AE135" t="str">
        <f t="shared" si="196"/>
        <v/>
      </c>
      <c r="AF135" t="str">
        <f t="shared" si="197"/>
        <v/>
      </c>
      <c r="AG135" t="str">
        <f t="shared" si="198"/>
        <v/>
      </c>
      <c r="AH135" t="str">
        <f t="shared" si="199"/>
        <v/>
      </c>
      <c r="AI135" t="str">
        <f t="shared" si="200"/>
        <v/>
      </c>
      <c r="AJ135" t="str">
        <f t="shared" si="201"/>
        <v/>
      </c>
      <c r="AK135" t="str">
        <f t="shared" si="202"/>
        <v/>
      </c>
      <c r="AL135" t="str">
        <f t="shared" si="203"/>
        <v/>
      </c>
      <c r="AM135" t="str">
        <f t="shared" si="204"/>
        <v/>
      </c>
      <c r="AN135" t="str">
        <f t="shared" si="205"/>
        <v/>
      </c>
      <c r="AO135" t="str">
        <f t="shared" si="206"/>
        <v/>
      </c>
      <c r="AP135" t="str">
        <f t="shared" si="207"/>
        <v/>
      </c>
      <c r="AQ135" t="str">
        <f t="shared" si="208"/>
        <v/>
      </c>
      <c r="AR135" t="s">
        <v>902</v>
      </c>
      <c r="AV135" s="4" t="s">
        <v>29</v>
      </c>
      <c r="AW135" s="4" t="s">
        <v>29</v>
      </c>
      <c r="AX135" s="8" t="str">
        <f t="shared" si="20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5" t="str">
        <f t="shared" si="210"/>
        <v/>
      </c>
      <c r="AZ135" t="str">
        <f t="shared" si="211"/>
        <v/>
      </c>
      <c r="BA135" t="str">
        <f t="shared" si="212"/>
        <v/>
      </c>
      <c r="BB135" t="str">
        <f t="shared" si="213"/>
        <v/>
      </c>
      <c r="BC135" t="str">
        <f t="shared" si="214"/>
        <v/>
      </c>
      <c r="BD135" t="str">
        <f t="shared" si="215"/>
        <v/>
      </c>
      <c r="BE135" t="str">
        <f t="shared" si="216"/>
        <v xml:space="preserve"> med capital</v>
      </c>
      <c r="BF135" t="str">
        <f t="shared" si="217"/>
        <v>Capital Hill</v>
      </c>
      <c r="BG135">
        <v>39.737020000000001</v>
      </c>
      <c r="BH135">
        <v>-104.979404</v>
      </c>
      <c r="BI135" t="str">
        <f t="shared" si="218"/>
        <v>[39.73702,-104.979404],</v>
      </c>
      <c r="BK135" t="str">
        <f t="shared" si="250"/>
        <v/>
      </c>
    </row>
    <row r="136" spans="2:64" ht="18.75" customHeight="1">
      <c r="B136" t="s">
        <v>79</v>
      </c>
      <c r="C136" t="s">
        <v>525</v>
      </c>
      <c r="E136" t="s">
        <v>952</v>
      </c>
      <c r="G136" t="s">
        <v>386</v>
      </c>
      <c r="H136" t="s">
        <v>328</v>
      </c>
      <c r="I136" t="s">
        <v>330</v>
      </c>
      <c r="J136" t="s">
        <v>328</v>
      </c>
      <c r="K136" t="s">
        <v>330</v>
      </c>
      <c r="L136" t="s">
        <v>328</v>
      </c>
      <c r="M136" t="s">
        <v>330</v>
      </c>
      <c r="N136" t="s">
        <v>328</v>
      </c>
      <c r="O136" t="s">
        <v>330</v>
      </c>
      <c r="P136" t="s">
        <v>328</v>
      </c>
      <c r="Q136" t="s">
        <v>330</v>
      </c>
      <c r="R136" t="s">
        <v>328</v>
      </c>
      <c r="S136" t="s">
        <v>330</v>
      </c>
      <c r="T136" t="s">
        <v>328</v>
      </c>
      <c r="U136" t="s">
        <v>330</v>
      </c>
      <c r="V136" t="s">
        <v>1196</v>
      </c>
      <c r="W136">
        <f t="shared" ref="W136:W198" si="314">IF(H136&gt;0,H136/100,"")</f>
        <v>15</v>
      </c>
      <c r="X136">
        <f t="shared" ref="X136:X198" si="315">IF(I136&gt;0,I136/100,"")</f>
        <v>18</v>
      </c>
      <c r="Y136">
        <f t="shared" ref="Y136:Y198" si="316">IF(J136&gt;0,J136/100,"")</f>
        <v>15</v>
      </c>
      <c r="Z136">
        <f t="shared" ref="Z136:Z198" si="317">IF(K136&gt;0,K136/100,"")</f>
        <v>18</v>
      </c>
      <c r="AA136">
        <f t="shared" ref="AA136:AA198" si="318">IF(L136&gt;0,L136/100,"")</f>
        <v>15</v>
      </c>
      <c r="AB136">
        <f t="shared" ref="AB136:AB198" si="319">IF(M136&gt;0,M136/100,"")</f>
        <v>18</v>
      </c>
      <c r="AC136">
        <f t="shared" ref="AC136:AC198" si="320">IF(N136&gt;0,N136/100,"")</f>
        <v>15</v>
      </c>
      <c r="AD136">
        <f t="shared" ref="AD136:AD198" si="321">IF(O136&gt;0,O136/100,"")</f>
        <v>18</v>
      </c>
      <c r="AE136">
        <f t="shared" ref="AE136:AE198" si="322">IF(P136&gt;0,P136/100,"")</f>
        <v>15</v>
      </c>
      <c r="AF136">
        <f t="shared" ref="AF136:AF198" si="323">IF(Q136&gt;0,Q136/100,"")</f>
        <v>18</v>
      </c>
      <c r="AG136">
        <f t="shared" ref="AG136:AG198" si="324">IF(R136&gt;0,R136/100,"")</f>
        <v>15</v>
      </c>
      <c r="AH136">
        <f t="shared" ref="AH136:AH198" si="325">IF(S136&gt;0,S136/100,"")</f>
        <v>18</v>
      </c>
      <c r="AI136">
        <f t="shared" ref="AI136:AI198" si="326">IF(T136&gt;0,T136/100,"")</f>
        <v>15</v>
      </c>
      <c r="AJ136">
        <f t="shared" ref="AJ136:AJ198" si="327">IF(U136&gt;0,U136/100,"")</f>
        <v>18</v>
      </c>
      <c r="AK136" t="str">
        <f t="shared" ref="AK136:AK198" si="328">IF(H136&gt;0,CONCATENATE(IF(W136&lt;=12,W136,W136-12),IF(OR(W136&lt;12,W136=24),"am","pm"),"-",IF(X136&lt;=12,X136,X136-12),IF(OR(X136&lt;12,X136=24),"am","pm")),"")</f>
        <v>3pm-6pm</v>
      </c>
      <c r="AL136" t="str">
        <f t="shared" ref="AL136:AL198" si="329">IF(J136&gt;0,CONCATENATE(IF(Y136&lt;=12,Y136,Y136-12),IF(OR(Y136&lt;12,Y136=24),"am","pm"),"-",IF(Z136&lt;=12,Z136,Z136-12),IF(OR(Z136&lt;12,Z136=24),"am","pm")),"")</f>
        <v>3pm-6pm</v>
      </c>
      <c r="AM136" t="str">
        <f t="shared" ref="AM136:AM198" si="330">IF(L136&gt;0,CONCATENATE(IF(AA136&lt;=12,AA136,AA136-12),IF(OR(AA136&lt;12,AA136=24),"am","pm"),"-",IF(AB136&lt;=12,AB136,AB136-12),IF(OR(AB136&lt;12,AB136=24),"am","pm")),"")</f>
        <v>3pm-6pm</v>
      </c>
      <c r="AN136" t="str">
        <f t="shared" ref="AN136:AN198" si="331">IF(N136&gt;0,CONCATENATE(IF(AC136&lt;=12,AC136,AC136-12),IF(OR(AC136&lt;12,AC136=24),"am","pm"),"-",IF(AD136&lt;=12,AD136,AD136-12),IF(OR(AD136&lt;12,AD136=24),"am","pm")),"")</f>
        <v>3pm-6pm</v>
      </c>
      <c r="AO136" t="str">
        <f t="shared" ref="AO136:AO198" si="332">IF(P136&gt;0,CONCATENATE(IF(AE136&lt;=12,AE136,AE136-12),IF(OR(AE136&lt;12,AE136=24),"am","pm"),"-",IF(AF136&lt;=12,AF136,AF136-12),IF(OR(AF136&lt;12,AF136=24),"am","pm")),"")</f>
        <v>3pm-6pm</v>
      </c>
      <c r="AP136" t="str">
        <f t="shared" ref="AP136:AP198" si="333">IF(R136&gt;0,CONCATENATE(IF(AG136&lt;=12,AG136,AG136-12),IF(OR(AG136&lt;12,AG136=24),"am","pm"),"-",IF(AH136&lt;=12,AH136,AH136-12),IF(OR(AH136&lt;12,AH136=24),"am","pm")),"")</f>
        <v>3pm-6pm</v>
      </c>
      <c r="AQ136" t="str">
        <f t="shared" ref="AQ136:AQ198" si="334">IF(T136&gt;0,CONCATENATE(IF(AI136&lt;=12,AI136,AI136-12),IF(OR(AI136&lt;12,AI136=24),"am","pm"),"-",IF(AJ136&lt;=12,AJ136,AJ136-12),IF(OR(AJ136&lt;12,AJ136=24),"am","pm")),"")</f>
        <v>3pm-6pm</v>
      </c>
      <c r="AR136" s="1" t="s">
        <v>566</v>
      </c>
      <c r="AV136" t="s">
        <v>28</v>
      </c>
      <c r="AW136" t="s">
        <v>28</v>
      </c>
      <c r="AX136" s="8" t="str">
        <f t="shared" ref="AX136:AX198" si="335">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6" t="str">
        <f t="shared" ref="AY136:AY198" si="336">IF(AS136&gt;0,"&lt;img src=@img/outdoor.png@&gt;","")</f>
        <v/>
      </c>
      <c r="AZ136" t="str">
        <f t="shared" ref="AZ136:AZ198" si="337">IF(AT136&gt;0,"&lt;img src=@img/pets.png@&gt;","")</f>
        <v/>
      </c>
      <c r="BA136" t="str">
        <f t="shared" ref="BA136:BA198" si="338">IF(AU136="hard","&lt;img src=@img/hard.png@&gt;",IF(AU136="medium","&lt;img src=@img/medium.png@&gt;",IF(AU136="easy","&lt;img src=@img/easy.png@&gt;","")))</f>
        <v/>
      </c>
      <c r="BB136" t="str">
        <f t="shared" ref="BB136:BB198" si="339">IF(AV136="true","&lt;img src=@img/drinkicon.png@&gt;","")</f>
        <v>&lt;img src=@img/drinkicon.png@&gt;</v>
      </c>
      <c r="BC136" t="str">
        <f t="shared" ref="BC136:BC198" si="340">IF(AW136="true","&lt;img src=@img/foodicon.png@&gt;","")</f>
        <v>&lt;img src=@img/foodicon.png@&gt;</v>
      </c>
      <c r="BD136" t="str">
        <f t="shared" ref="BD136:BD198" si="341">CONCATENATE(AY136,AZ136,BA136,BB136,BC136,BK136)</f>
        <v>&lt;img src=@img/drinkicon.png@&gt;&lt;img src=@img/foodicon.png@&gt;</v>
      </c>
      <c r="BE136" t="str">
        <f t="shared" ref="BE136:BE198" si="342">CONCATENATE(IF(AS136&gt;0,"outdoor ",""),IF(AT136&gt;0,"pet ",""),IF(AV136="true","drink ",""),IF(AW136="true","food ",""),AU136," ",E136," ",C136,IF(BJ136=TRUE," kid",""))</f>
        <v>drink food  med city</v>
      </c>
      <c r="BF136" t="str">
        <f t="shared" ref="BF136:BF198" si="343">IF(C136="highlands","Highlands",IF(C136="Washington","Washington Park",IF(C136="Downtown","Downtown",IF(C136="city","City Park",IF(C136="Uptown","Uptown",IF(C136="capital","Capital Hill",IF(C136="Ballpark","Ballpark",IF(C136="LoDo","LoDo",IF(C136="ranch","Highlands Ranch",IF(C136="five","Five Points",IF(C136="stapleton","Stapleton",IF(C136="Cherry","Cherry Creek",IF(C136="dtc","DTC",IF(C136="Baker","Baker",IF(C136="Lakewood","Lakewood",IF(C136="Westminster","Westminster",IF(C136="lowery","Lowery",IF(C136="meadows","Park Meadows",IF(C136="larimer","Larimer Square",IF(C136="RiNo","RiNo",IF(C136="aurora","Aurora","")))))))))))))))))))))</f>
        <v>City Park</v>
      </c>
      <c r="BG136">
        <v>39.743485</v>
      </c>
      <c r="BH136">
        <v>-104.969341</v>
      </c>
      <c r="BI136" t="str">
        <f t="shared" ref="BI136:BI198" si="344">CONCATENATE("[",BG136,",",BH136,"],")</f>
        <v>[39.743485,-104.969341],</v>
      </c>
      <c r="BK136" t="str">
        <f t="shared" si="250"/>
        <v/>
      </c>
      <c r="BL136" s="7"/>
    </row>
    <row r="137" spans="2:64" ht="18.75" customHeight="1">
      <c r="B137" t="s">
        <v>80</v>
      </c>
      <c r="C137" t="s">
        <v>219</v>
      </c>
      <c r="E137" t="s">
        <v>952</v>
      </c>
      <c r="G137" t="s">
        <v>387</v>
      </c>
      <c r="J137" t="s">
        <v>328</v>
      </c>
      <c r="K137" t="s">
        <v>331</v>
      </c>
      <c r="L137" t="s">
        <v>328</v>
      </c>
      <c r="M137" t="s">
        <v>331</v>
      </c>
      <c r="N137" t="s">
        <v>328</v>
      </c>
      <c r="O137" t="s">
        <v>331</v>
      </c>
      <c r="P137" t="s">
        <v>328</v>
      </c>
      <c r="Q137" t="s">
        <v>331</v>
      </c>
      <c r="R137" t="s">
        <v>328</v>
      </c>
      <c r="S137" t="s">
        <v>331</v>
      </c>
      <c r="V137" t="s">
        <v>230</v>
      </c>
      <c r="W137" t="str">
        <f t="shared" si="314"/>
        <v/>
      </c>
      <c r="X137" t="str">
        <f t="shared" si="315"/>
        <v/>
      </c>
      <c r="Y137">
        <f t="shared" si="316"/>
        <v>15</v>
      </c>
      <c r="Z137">
        <f t="shared" si="317"/>
        <v>19</v>
      </c>
      <c r="AA137">
        <f t="shared" si="318"/>
        <v>15</v>
      </c>
      <c r="AB137">
        <f t="shared" si="319"/>
        <v>19</v>
      </c>
      <c r="AC137">
        <f t="shared" si="320"/>
        <v>15</v>
      </c>
      <c r="AD137">
        <f t="shared" si="321"/>
        <v>19</v>
      </c>
      <c r="AE137">
        <f t="shared" si="322"/>
        <v>15</v>
      </c>
      <c r="AF137">
        <f t="shared" si="323"/>
        <v>19</v>
      </c>
      <c r="AG137">
        <f t="shared" si="324"/>
        <v>15</v>
      </c>
      <c r="AH137">
        <f t="shared" si="325"/>
        <v>19</v>
      </c>
      <c r="AI137" t="str">
        <f t="shared" si="326"/>
        <v/>
      </c>
      <c r="AJ137" t="str">
        <f t="shared" si="327"/>
        <v/>
      </c>
      <c r="AK137" t="str">
        <f t="shared" si="328"/>
        <v/>
      </c>
      <c r="AL137" t="str">
        <f t="shared" si="329"/>
        <v>3pm-7pm</v>
      </c>
      <c r="AM137" t="str">
        <f t="shared" si="330"/>
        <v>3pm-7pm</v>
      </c>
      <c r="AN137" t="str">
        <f t="shared" si="331"/>
        <v>3pm-7pm</v>
      </c>
      <c r="AO137" t="str">
        <f t="shared" si="332"/>
        <v>3pm-7pm</v>
      </c>
      <c r="AP137" t="str">
        <f t="shared" si="333"/>
        <v>3pm-7pm</v>
      </c>
      <c r="AQ137" t="str">
        <f t="shared" si="334"/>
        <v/>
      </c>
      <c r="AR137" t="s">
        <v>567</v>
      </c>
      <c r="AV137" t="s">
        <v>28</v>
      </c>
      <c r="AW137" t="s">
        <v>29</v>
      </c>
      <c r="AX137" s="8" t="str">
        <f t="shared" si="335"/>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7" t="str">
        <f t="shared" si="336"/>
        <v/>
      </c>
      <c r="AZ137" t="str">
        <f t="shared" si="337"/>
        <v/>
      </c>
      <c r="BA137" t="str">
        <f t="shared" si="338"/>
        <v/>
      </c>
      <c r="BB137" t="str">
        <f t="shared" si="339"/>
        <v>&lt;img src=@img/drinkicon.png@&gt;</v>
      </c>
      <c r="BC137" t="str">
        <f t="shared" si="340"/>
        <v/>
      </c>
      <c r="BD137" t="str">
        <f t="shared" si="341"/>
        <v>&lt;img src=@img/drinkicon.png@&gt;</v>
      </c>
      <c r="BE137" t="str">
        <f t="shared" si="342"/>
        <v>drink  med LoDo</v>
      </c>
      <c r="BF137" t="str">
        <f t="shared" si="343"/>
        <v>LoDo</v>
      </c>
      <c r="BG137">
        <v>39.754244</v>
      </c>
      <c r="BH137">
        <v>-104.998261</v>
      </c>
      <c r="BI137" t="str">
        <f t="shared" si="344"/>
        <v>[39.754244,-104.998261],</v>
      </c>
      <c r="BK137" t="str">
        <f t="shared" si="250"/>
        <v/>
      </c>
      <c r="BL137" s="7"/>
    </row>
    <row r="138" spans="2:64" ht="18.75" customHeight="1">
      <c r="B138" t="s">
        <v>1026</v>
      </c>
      <c r="C138" t="s">
        <v>228</v>
      </c>
      <c r="E138" t="s">
        <v>952</v>
      </c>
      <c r="G138" s="18" t="s">
        <v>1027</v>
      </c>
      <c r="H138">
        <v>1400</v>
      </c>
      <c r="I138">
        <v>2130</v>
      </c>
      <c r="J138">
        <v>1500</v>
      </c>
      <c r="K138">
        <v>1800</v>
      </c>
      <c r="L138">
        <v>1500</v>
      </c>
      <c r="M138">
        <v>1800</v>
      </c>
      <c r="N138">
        <v>1500</v>
      </c>
      <c r="O138">
        <v>1800</v>
      </c>
      <c r="P138">
        <v>1500</v>
      </c>
      <c r="Q138">
        <v>1800</v>
      </c>
      <c r="R138">
        <v>1500</v>
      </c>
      <c r="S138">
        <v>1800</v>
      </c>
      <c r="T138">
        <v>1400</v>
      </c>
      <c r="U138">
        <v>2130</v>
      </c>
      <c r="V138" t="s">
        <v>1028</v>
      </c>
      <c r="W138">
        <f t="shared" si="314"/>
        <v>14</v>
      </c>
      <c r="X138">
        <f t="shared" si="315"/>
        <v>21.3</v>
      </c>
      <c r="Y138">
        <f t="shared" si="316"/>
        <v>15</v>
      </c>
      <c r="Z138">
        <f t="shared" si="317"/>
        <v>18</v>
      </c>
      <c r="AA138">
        <f t="shared" si="318"/>
        <v>15</v>
      </c>
      <c r="AB138">
        <f t="shared" si="319"/>
        <v>18</v>
      </c>
      <c r="AC138">
        <f t="shared" si="320"/>
        <v>15</v>
      </c>
      <c r="AD138">
        <f t="shared" si="321"/>
        <v>18</v>
      </c>
      <c r="AE138">
        <f t="shared" si="322"/>
        <v>15</v>
      </c>
      <c r="AF138">
        <f t="shared" si="323"/>
        <v>18</v>
      </c>
      <c r="AG138">
        <f t="shared" si="324"/>
        <v>15</v>
      </c>
      <c r="AH138">
        <f t="shared" si="325"/>
        <v>18</v>
      </c>
      <c r="AI138">
        <f t="shared" si="326"/>
        <v>14</v>
      </c>
      <c r="AJ138">
        <f t="shared" si="327"/>
        <v>21.3</v>
      </c>
      <c r="AK138" t="str">
        <f t="shared" si="328"/>
        <v>2pm-9.3pm</v>
      </c>
      <c r="AL138" t="str">
        <f t="shared" si="329"/>
        <v>3pm-6pm</v>
      </c>
      <c r="AM138" t="str">
        <f t="shared" si="330"/>
        <v>3pm-6pm</v>
      </c>
      <c r="AN138" t="str">
        <f t="shared" si="331"/>
        <v>3pm-6pm</v>
      </c>
      <c r="AO138" t="str">
        <f t="shared" si="332"/>
        <v>3pm-6pm</v>
      </c>
      <c r="AP138" t="str">
        <f t="shared" si="333"/>
        <v>3pm-6pm</v>
      </c>
      <c r="AQ138" t="str">
        <f t="shared" si="334"/>
        <v>2pm-9.3pm</v>
      </c>
      <c r="AR138" t="s">
        <v>1029</v>
      </c>
      <c r="AV138" s="4" t="s">
        <v>28</v>
      </c>
      <c r="AW138" s="4" t="s">
        <v>28</v>
      </c>
      <c r="AX138" s="8" t="str">
        <f t="shared" si="335"/>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8" t="str">
        <f t="shared" si="336"/>
        <v/>
      </c>
      <c r="AZ138" t="str">
        <f t="shared" si="337"/>
        <v/>
      </c>
      <c r="BA138" t="str">
        <f t="shared" si="338"/>
        <v/>
      </c>
      <c r="BB138" t="str">
        <f t="shared" si="339"/>
        <v>&lt;img src=@img/drinkicon.png@&gt;</v>
      </c>
      <c r="BC138" t="str">
        <f t="shared" si="340"/>
        <v>&lt;img src=@img/foodicon.png@&gt;</v>
      </c>
      <c r="BD138" t="str">
        <f t="shared" si="341"/>
        <v>&lt;img src=@img/drinkicon.png@&gt;&lt;img src=@img/foodicon.png@&gt;</v>
      </c>
      <c r="BE138" t="str">
        <f t="shared" si="342"/>
        <v>drink food  med Ballpark</v>
      </c>
      <c r="BF138" t="str">
        <f t="shared" si="343"/>
        <v>Ballpark</v>
      </c>
      <c r="BG138">
        <v>39.755760000000002</v>
      </c>
      <c r="BH138">
        <v>-104.99021</v>
      </c>
      <c r="BI138" t="str">
        <f t="shared" si="344"/>
        <v>[39.75576,-104.99021],</v>
      </c>
    </row>
    <row r="139" spans="2:64" ht="18.75" customHeight="1">
      <c r="B139" t="s">
        <v>1283</v>
      </c>
      <c r="C139" t="s">
        <v>228</v>
      </c>
      <c r="E139" t="s">
        <v>952</v>
      </c>
      <c r="G139" t="s">
        <v>388</v>
      </c>
      <c r="H139" t="s">
        <v>328</v>
      </c>
      <c r="I139" t="s">
        <v>330</v>
      </c>
      <c r="J139" t="s">
        <v>328</v>
      </c>
      <c r="K139" t="s">
        <v>330</v>
      </c>
      <c r="L139" t="s">
        <v>328</v>
      </c>
      <c r="M139" t="s">
        <v>330</v>
      </c>
      <c r="N139" t="s">
        <v>328</v>
      </c>
      <c r="O139" t="s">
        <v>330</v>
      </c>
      <c r="P139" t="s">
        <v>328</v>
      </c>
      <c r="Q139" t="s">
        <v>330</v>
      </c>
      <c r="R139" t="s">
        <v>328</v>
      </c>
      <c r="S139" t="s">
        <v>330</v>
      </c>
      <c r="T139" t="s">
        <v>328</v>
      </c>
      <c r="U139" t="s">
        <v>330</v>
      </c>
      <c r="V139" t="s">
        <v>231</v>
      </c>
      <c r="W139">
        <f t="shared" si="314"/>
        <v>15</v>
      </c>
      <c r="X139">
        <f t="shared" si="315"/>
        <v>18</v>
      </c>
      <c r="Y139">
        <f t="shared" si="316"/>
        <v>15</v>
      </c>
      <c r="Z139">
        <f t="shared" si="317"/>
        <v>18</v>
      </c>
      <c r="AA139">
        <f t="shared" si="318"/>
        <v>15</v>
      </c>
      <c r="AB139">
        <f t="shared" si="319"/>
        <v>18</v>
      </c>
      <c r="AC139">
        <f t="shared" si="320"/>
        <v>15</v>
      </c>
      <c r="AD139">
        <f t="shared" si="321"/>
        <v>18</v>
      </c>
      <c r="AE139">
        <f t="shared" si="322"/>
        <v>15</v>
      </c>
      <c r="AF139">
        <f t="shared" si="323"/>
        <v>18</v>
      </c>
      <c r="AG139">
        <f t="shared" si="324"/>
        <v>15</v>
      </c>
      <c r="AH139">
        <f t="shared" si="325"/>
        <v>18</v>
      </c>
      <c r="AI139">
        <f t="shared" si="326"/>
        <v>15</v>
      </c>
      <c r="AJ139">
        <f t="shared" si="327"/>
        <v>18</v>
      </c>
      <c r="AK139" t="str">
        <f t="shared" si="328"/>
        <v>3pm-6pm</v>
      </c>
      <c r="AL139" t="str">
        <f t="shared" si="329"/>
        <v>3pm-6pm</v>
      </c>
      <c r="AM139" t="str">
        <f t="shared" si="330"/>
        <v>3pm-6pm</v>
      </c>
      <c r="AN139" t="str">
        <f t="shared" si="331"/>
        <v>3pm-6pm</v>
      </c>
      <c r="AO139" t="str">
        <f t="shared" si="332"/>
        <v>3pm-6pm</v>
      </c>
      <c r="AP139" t="str">
        <f t="shared" si="333"/>
        <v>3pm-6pm</v>
      </c>
      <c r="AQ139" t="str">
        <f t="shared" si="334"/>
        <v>3pm-6pm</v>
      </c>
      <c r="AR139" s="2" t="s">
        <v>568</v>
      </c>
      <c r="AS139" t="s">
        <v>325</v>
      </c>
      <c r="AV139" s="4" t="s">
        <v>28</v>
      </c>
      <c r="AW139" s="4" t="s">
        <v>28</v>
      </c>
      <c r="AX139" s="8" t="str">
        <f t="shared" si="335"/>
        <v>{
    'name': "Ignite Kitchen and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9" t="str">
        <f t="shared" si="336"/>
        <v>&lt;img src=@img/outdoor.png@&gt;</v>
      </c>
      <c r="AZ139" t="str">
        <f t="shared" si="337"/>
        <v/>
      </c>
      <c r="BA139" t="str">
        <f t="shared" si="338"/>
        <v/>
      </c>
      <c r="BB139" t="str">
        <f t="shared" si="339"/>
        <v>&lt;img src=@img/drinkicon.png@&gt;</v>
      </c>
      <c r="BC139" t="str">
        <f t="shared" si="340"/>
        <v>&lt;img src=@img/foodicon.png@&gt;</v>
      </c>
      <c r="BD139" t="str">
        <f t="shared" si="341"/>
        <v>&lt;img src=@img/outdoor.png@&gt;&lt;img src=@img/drinkicon.png@&gt;&lt;img src=@img/foodicon.png@&gt;</v>
      </c>
      <c r="BE139" t="str">
        <f t="shared" si="342"/>
        <v>outdoor drink food  med Ballpark</v>
      </c>
      <c r="BF139" t="str">
        <f t="shared" si="343"/>
        <v>Ballpark</v>
      </c>
      <c r="BG139">
        <v>39.75423</v>
      </c>
      <c r="BH139">
        <v>-104.990593</v>
      </c>
      <c r="BI139" t="str">
        <f t="shared" si="344"/>
        <v>[39.75423,-104.990593],</v>
      </c>
      <c r="BK139" t="str">
        <f>IF(BJ139&gt;0,"&lt;img src=@img/kidicon.png@&gt;","")</f>
        <v/>
      </c>
      <c r="BL139" s="7"/>
    </row>
    <row r="140" spans="2:64" ht="18.75" customHeight="1">
      <c r="B140" s="1" t="s">
        <v>751</v>
      </c>
      <c r="C140" t="s">
        <v>187</v>
      </c>
      <c r="E140" t="s">
        <v>952</v>
      </c>
      <c r="G140" s="8" t="s">
        <v>752</v>
      </c>
      <c r="W140" t="str">
        <f t="shared" si="314"/>
        <v/>
      </c>
      <c r="X140" t="str">
        <f t="shared" si="315"/>
        <v/>
      </c>
      <c r="Y140" t="str">
        <f t="shared" si="316"/>
        <v/>
      </c>
      <c r="Z140" t="str">
        <f t="shared" si="317"/>
        <v/>
      </c>
      <c r="AA140" t="str">
        <f t="shared" si="318"/>
        <v/>
      </c>
      <c r="AB140" t="str">
        <f t="shared" si="319"/>
        <v/>
      </c>
      <c r="AC140" t="str">
        <f t="shared" si="320"/>
        <v/>
      </c>
      <c r="AD140" t="str">
        <f t="shared" si="321"/>
        <v/>
      </c>
      <c r="AE140" t="str">
        <f t="shared" si="322"/>
        <v/>
      </c>
      <c r="AF140" t="str">
        <f t="shared" si="323"/>
        <v/>
      </c>
      <c r="AG140" t="str">
        <f t="shared" si="324"/>
        <v/>
      </c>
      <c r="AH140" t="str">
        <f t="shared" si="325"/>
        <v/>
      </c>
      <c r="AI140" t="str">
        <f t="shared" si="326"/>
        <v/>
      </c>
      <c r="AJ140" t="str">
        <f t="shared" si="327"/>
        <v/>
      </c>
      <c r="AK140" t="str">
        <f t="shared" si="328"/>
        <v/>
      </c>
      <c r="AL140" t="str">
        <f t="shared" si="329"/>
        <v/>
      </c>
      <c r="AM140" t="str">
        <f t="shared" si="330"/>
        <v/>
      </c>
      <c r="AN140" t="str">
        <f t="shared" si="331"/>
        <v/>
      </c>
      <c r="AO140" t="str">
        <f t="shared" si="332"/>
        <v/>
      </c>
      <c r="AP140" t="str">
        <f t="shared" si="333"/>
        <v/>
      </c>
      <c r="AQ140" t="str">
        <f t="shared" si="334"/>
        <v/>
      </c>
      <c r="AR140" t="s">
        <v>866</v>
      </c>
      <c r="AV140" s="4" t="s">
        <v>29</v>
      </c>
      <c r="AW140" s="4" t="s">
        <v>29</v>
      </c>
      <c r="AX140" s="8" t="str">
        <f t="shared" si="335"/>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40" t="str">
        <f t="shared" si="336"/>
        <v/>
      </c>
      <c r="AZ140" t="str">
        <f t="shared" si="337"/>
        <v/>
      </c>
      <c r="BA140" t="str">
        <f t="shared" si="338"/>
        <v/>
      </c>
      <c r="BB140" t="str">
        <f t="shared" si="339"/>
        <v/>
      </c>
      <c r="BC140" t="str">
        <f t="shared" si="340"/>
        <v/>
      </c>
      <c r="BD140" t="str">
        <f t="shared" si="341"/>
        <v/>
      </c>
      <c r="BE140" t="str">
        <f t="shared" si="342"/>
        <v xml:space="preserve"> med RiNo</v>
      </c>
      <c r="BF140" t="str">
        <f t="shared" si="343"/>
        <v>RiNo</v>
      </c>
      <c r="BG140">
        <v>39.765352</v>
      </c>
      <c r="BH140">
        <v>-104.97877099999999</v>
      </c>
      <c r="BI140" t="str">
        <f t="shared" si="344"/>
        <v>[39.765352,-104.978771],</v>
      </c>
      <c r="BK140" t="str">
        <f>IF(BJ140&gt;0,"&lt;img src=@img/kidicon.png@&gt;","")</f>
        <v/>
      </c>
    </row>
    <row r="141" spans="2:64" ht="18.75" customHeight="1">
      <c r="B141" t="s">
        <v>1296</v>
      </c>
      <c r="C141" t="s">
        <v>186</v>
      </c>
      <c r="E141" t="s">
        <v>952</v>
      </c>
      <c r="G141" t="s">
        <v>389</v>
      </c>
      <c r="J141" t="s">
        <v>328</v>
      </c>
      <c r="K141" t="s">
        <v>331</v>
      </c>
      <c r="L141" t="s">
        <v>328</v>
      </c>
      <c r="M141" t="s">
        <v>331</v>
      </c>
      <c r="N141" t="s">
        <v>328</v>
      </c>
      <c r="O141" t="s">
        <v>331</v>
      </c>
      <c r="P141" t="s">
        <v>328</v>
      </c>
      <c r="Q141" t="s">
        <v>331</v>
      </c>
      <c r="R141" t="s">
        <v>328</v>
      </c>
      <c r="S141" t="s">
        <v>331</v>
      </c>
      <c r="V141" t="s">
        <v>965</v>
      </c>
      <c r="W141" t="str">
        <f t="shared" si="314"/>
        <v/>
      </c>
      <c r="X141" t="str">
        <f t="shared" si="315"/>
        <v/>
      </c>
      <c r="Y141">
        <f t="shared" si="316"/>
        <v>15</v>
      </c>
      <c r="Z141">
        <f t="shared" si="317"/>
        <v>19</v>
      </c>
      <c r="AA141">
        <f t="shared" si="318"/>
        <v>15</v>
      </c>
      <c r="AB141">
        <f t="shared" si="319"/>
        <v>19</v>
      </c>
      <c r="AC141">
        <f t="shared" si="320"/>
        <v>15</v>
      </c>
      <c r="AD141">
        <f t="shared" si="321"/>
        <v>19</v>
      </c>
      <c r="AE141">
        <f t="shared" si="322"/>
        <v>15</v>
      </c>
      <c r="AF141">
        <f t="shared" si="323"/>
        <v>19</v>
      </c>
      <c r="AG141">
        <f t="shared" si="324"/>
        <v>15</v>
      </c>
      <c r="AH141">
        <f t="shared" si="325"/>
        <v>19</v>
      </c>
      <c r="AI141" t="str">
        <f t="shared" si="326"/>
        <v/>
      </c>
      <c r="AJ141" t="str">
        <f t="shared" si="327"/>
        <v/>
      </c>
      <c r="AK141" t="str">
        <f t="shared" si="328"/>
        <v/>
      </c>
      <c r="AL141" t="str">
        <f t="shared" si="329"/>
        <v>3pm-7pm</v>
      </c>
      <c r="AM141" t="str">
        <f t="shared" si="330"/>
        <v>3pm-7pm</v>
      </c>
      <c r="AN141" t="str">
        <f t="shared" si="331"/>
        <v>3pm-7pm</v>
      </c>
      <c r="AO141" t="str">
        <f t="shared" si="332"/>
        <v>3pm-7pm</v>
      </c>
      <c r="AP141" t="str">
        <f t="shared" si="333"/>
        <v>3pm-7pm</v>
      </c>
      <c r="AQ141" t="str">
        <f t="shared" si="334"/>
        <v/>
      </c>
      <c r="AR141" s="1" t="s">
        <v>569</v>
      </c>
      <c r="AV141" s="4" t="s">
        <v>28</v>
      </c>
      <c r="AW141" s="4" t="s">
        <v>29</v>
      </c>
      <c r="AX141" s="8" t="str">
        <f t="shared" si="335"/>
        <v>{
    'name': "Irish Rover Pub",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41" t="str">
        <f t="shared" si="336"/>
        <v/>
      </c>
      <c r="AZ141" t="str">
        <f t="shared" si="337"/>
        <v/>
      </c>
      <c r="BA141" t="str">
        <f t="shared" si="338"/>
        <v/>
      </c>
      <c r="BB141" t="str">
        <f t="shared" si="339"/>
        <v>&lt;img src=@img/drinkicon.png@&gt;</v>
      </c>
      <c r="BC141" t="str">
        <f t="shared" si="340"/>
        <v/>
      </c>
      <c r="BD141" t="str">
        <f t="shared" si="341"/>
        <v>&lt;img src=@img/drinkicon.png@&gt;</v>
      </c>
      <c r="BE141" t="str">
        <f t="shared" si="342"/>
        <v>drink  med Baker</v>
      </c>
      <c r="BF141" t="str">
        <f t="shared" si="343"/>
        <v>Baker</v>
      </c>
      <c r="BG141">
        <v>39.715550999999998</v>
      </c>
      <c r="BH141">
        <v>-104.98719199999999</v>
      </c>
      <c r="BI141" t="str">
        <f t="shared" si="344"/>
        <v>[39.715551,-104.987192],</v>
      </c>
      <c r="BK141" t="str">
        <f>IF(BJ141&gt;0,"&lt;img src=@img/kidicon.png@&gt;","")</f>
        <v/>
      </c>
      <c r="BL141" s="7"/>
    </row>
    <row r="142" spans="2:64" ht="18.75" customHeight="1">
      <c r="B142" t="s">
        <v>1284</v>
      </c>
      <c r="C142" t="s">
        <v>525</v>
      </c>
      <c r="E142" t="s">
        <v>952</v>
      </c>
      <c r="G142" t="s">
        <v>390</v>
      </c>
      <c r="H142" t="s">
        <v>328</v>
      </c>
      <c r="I142" t="s">
        <v>331</v>
      </c>
      <c r="J142" t="s">
        <v>328</v>
      </c>
      <c r="K142" t="s">
        <v>331</v>
      </c>
      <c r="L142" t="s">
        <v>328</v>
      </c>
      <c r="M142" t="s">
        <v>331</v>
      </c>
      <c r="N142" t="s">
        <v>328</v>
      </c>
      <c r="O142" t="s">
        <v>331</v>
      </c>
      <c r="P142" t="s">
        <v>328</v>
      </c>
      <c r="Q142" t="s">
        <v>331</v>
      </c>
      <c r="R142" t="s">
        <v>328</v>
      </c>
      <c r="S142" t="s">
        <v>331</v>
      </c>
      <c r="T142" t="s">
        <v>328</v>
      </c>
      <c r="U142" t="s">
        <v>331</v>
      </c>
      <c r="V142" t="s">
        <v>966</v>
      </c>
      <c r="W142">
        <f t="shared" si="314"/>
        <v>15</v>
      </c>
      <c r="X142">
        <f t="shared" si="315"/>
        <v>19</v>
      </c>
      <c r="Y142">
        <f t="shared" si="316"/>
        <v>15</v>
      </c>
      <c r="Z142">
        <f t="shared" si="317"/>
        <v>19</v>
      </c>
      <c r="AA142">
        <f t="shared" si="318"/>
        <v>15</v>
      </c>
      <c r="AB142">
        <f t="shared" si="319"/>
        <v>19</v>
      </c>
      <c r="AC142">
        <f t="shared" si="320"/>
        <v>15</v>
      </c>
      <c r="AD142">
        <f t="shared" si="321"/>
        <v>19</v>
      </c>
      <c r="AE142">
        <f t="shared" si="322"/>
        <v>15</v>
      </c>
      <c r="AF142">
        <f t="shared" si="323"/>
        <v>19</v>
      </c>
      <c r="AG142">
        <f t="shared" si="324"/>
        <v>15</v>
      </c>
      <c r="AH142">
        <f t="shared" si="325"/>
        <v>19</v>
      </c>
      <c r="AI142">
        <f t="shared" si="326"/>
        <v>15</v>
      </c>
      <c r="AJ142">
        <f t="shared" si="327"/>
        <v>19</v>
      </c>
      <c r="AK142" t="str">
        <f t="shared" si="328"/>
        <v>3pm-7pm</v>
      </c>
      <c r="AL142" t="str">
        <f t="shared" si="329"/>
        <v>3pm-7pm</v>
      </c>
      <c r="AM142" t="str">
        <f t="shared" si="330"/>
        <v>3pm-7pm</v>
      </c>
      <c r="AN142" t="str">
        <f t="shared" si="331"/>
        <v>3pm-7pm</v>
      </c>
      <c r="AO142" t="str">
        <f t="shared" si="332"/>
        <v>3pm-7pm</v>
      </c>
      <c r="AP142" t="str">
        <f t="shared" si="333"/>
        <v>3pm-7pm</v>
      </c>
      <c r="AQ142" t="str">
        <f t="shared" si="334"/>
        <v>3pm-7pm</v>
      </c>
      <c r="AR142" s="1" t="s">
        <v>570</v>
      </c>
      <c r="AT142" t="s">
        <v>326</v>
      </c>
      <c r="AV142" s="4" t="s">
        <v>28</v>
      </c>
      <c r="AW142" s="4" t="s">
        <v>28</v>
      </c>
      <c r="AX142" s="8" t="str">
        <f t="shared" si="335"/>
        <v>{
    'name': "Irish Snug",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2" t="str">
        <f t="shared" si="336"/>
        <v/>
      </c>
      <c r="AZ142" t="str">
        <f t="shared" si="337"/>
        <v>&lt;img src=@img/pets.png@&gt;</v>
      </c>
      <c r="BA142" t="str">
        <f t="shared" si="338"/>
        <v/>
      </c>
      <c r="BB142" t="str">
        <f t="shared" si="339"/>
        <v>&lt;img src=@img/drinkicon.png@&gt;</v>
      </c>
      <c r="BC142" t="str">
        <f t="shared" si="340"/>
        <v>&lt;img src=@img/foodicon.png@&gt;</v>
      </c>
      <c r="BD142" t="str">
        <f t="shared" si="341"/>
        <v>&lt;img src=@img/pets.png@&gt;&lt;img src=@img/drinkicon.png@&gt;&lt;img src=@img/foodicon.png@&gt;</v>
      </c>
      <c r="BE142" t="str">
        <f t="shared" si="342"/>
        <v>pet drink food  med city</v>
      </c>
      <c r="BF142" t="str">
        <f t="shared" si="343"/>
        <v>City Park</v>
      </c>
      <c r="BG142">
        <v>39.740233000000003</v>
      </c>
      <c r="BH142">
        <v>-104.971879</v>
      </c>
      <c r="BI142" t="str">
        <f t="shared" si="344"/>
        <v>[39.740233,-104.971879],</v>
      </c>
      <c r="BK142" t="str">
        <f>IF(BJ142&gt;0,"&lt;img src=@img/kidicon.png@&gt;","")</f>
        <v/>
      </c>
      <c r="BL142" s="7"/>
    </row>
    <row r="143" spans="2:64" ht="18.75" customHeight="1">
      <c r="B143" t="s">
        <v>1128</v>
      </c>
      <c r="C143" t="s">
        <v>187</v>
      </c>
      <c r="E143" t="s">
        <v>952</v>
      </c>
      <c r="G143" t="s">
        <v>1129</v>
      </c>
      <c r="J143">
        <v>1500</v>
      </c>
      <c r="K143">
        <v>2200</v>
      </c>
      <c r="L143">
        <v>1500</v>
      </c>
      <c r="M143">
        <v>1800</v>
      </c>
      <c r="N143">
        <v>1500</v>
      </c>
      <c r="O143">
        <v>1800</v>
      </c>
      <c r="P143">
        <v>1500</v>
      </c>
      <c r="Q143">
        <v>1800</v>
      </c>
      <c r="V143" t="s">
        <v>1228</v>
      </c>
      <c r="W143" t="str">
        <f t="shared" si="314"/>
        <v/>
      </c>
      <c r="X143" t="str">
        <f t="shared" si="315"/>
        <v/>
      </c>
      <c r="Y143">
        <f t="shared" si="316"/>
        <v>15</v>
      </c>
      <c r="Z143">
        <f t="shared" si="317"/>
        <v>22</v>
      </c>
      <c r="AA143">
        <f t="shared" si="318"/>
        <v>15</v>
      </c>
      <c r="AB143">
        <f t="shared" si="319"/>
        <v>18</v>
      </c>
      <c r="AC143">
        <f t="shared" si="320"/>
        <v>15</v>
      </c>
      <c r="AD143">
        <f t="shared" si="321"/>
        <v>18</v>
      </c>
      <c r="AE143">
        <f t="shared" si="322"/>
        <v>15</v>
      </c>
      <c r="AF143">
        <f t="shared" si="323"/>
        <v>18</v>
      </c>
      <c r="AG143" t="str">
        <f t="shared" si="324"/>
        <v/>
      </c>
      <c r="AH143" t="str">
        <f t="shared" si="325"/>
        <v/>
      </c>
      <c r="AI143" t="str">
        <f t="shared" si="326"/>
        <v/>
      </c>
      <c r="AJ143" t="str">
        <f t="shared" si="327"/>
        <v/>
      </c>
      <c r="AK143" t="str">
        <f t="shared" si="328"/>
        <v/>
      </c>
      <c r="AL143" t="str">
        <f t="shared" si="329"/>
        <v>3pm-10pm</v>
      </c>
      <c r="AM143" t="str">
        <f t="shared" si="330"/>
        <v>3pm-6pm</v>
      </c>
      <c r="AN143" t="str">
        <f t="shared" si="331"/>
        <v>3pm-6pm</v>
      </c>
      <c r="AO143" t="str">
        <f t="shared" si="332"/>
        <v>3pm-6pm</v>
      </c>
      <c r="AP143" t="str">
        <f t="shared" si="333"/>
        <v/>
      </c>
      <c r="AQ143" t="str">
        <f t="shared" si="334"/>
        <v/>
      </c>
      <c r="AR143" s="1" t="s">
        <v>1130</v>
      </c>
      <c r="AS143" t="s">
        <v>325</v>
      </c>
      <c r="AT143" t="s">
        <v>326</v>
      </c>
      <c r="AV143" s="4" t="s">
        <v>28</v>
      </c>
      <c r="AW143" s="4" t="s">
        <v>29</v>
      </c>
      <c r="AX143" s="8" t="str">
        <f t="shared" si="335"/>
        <v>{
    'name': "Ironton Distillery",
    'area': "RiNo",'hours': {
      'sunday-start':"", 'sunday-end':"", 'monday-start':"1500", 'monday-end':"2200", 'tuesday-start':"1500", 'tuesday-end':"1800", 'wednesday-start':"1500", 'wednesday-end':"1800", 'thursday-start':"1500", 'thursday-end':"1800", 'friday-start':"", 'friday-end':"", 'saturday-start':"", 'saturday-end':""},  'description': "Draft Cocktail Specials and $1 off Beer &amp; Wine", 'link':"https://irontondistillery.com", 'pricing':"med",   'phone-number': "", 'address': "3636 Chestnut Place Denver, CO 80216", 'other-amenities': ['outside','pet',''], 'has-drink':true, 'has-food':false},</v>
      </c>
      <c r="AY143" t="str">
        <f t="shared" si="336"/>
        <v>&lt;img src=@img/outdoor.png@&gt;</v>
      </c>
      <c r="AZ143" t="str">
        <f t="shared" si="337"/>
        <v>&lt;img src=@img/pets.png@&gt;</v>
      </c>
      <c r="BA143" t="str">
        <f t="shared" si="338"/>
        <v/>
      </c>
      <c r="BB143" t="str">
        <f t="shared" si="339"/>
        <v>&lt;img src=@img/drinkicon.png@&gt;</v>
      </c>
      <c r="BC143" t="str">
        <f t="shared" si="340"/>
        <v/>
      </c>
      <c r="BD143" t="str">
        <f t="shared" si="341"/>
        <v>&lt;img src=@img/outdoor.png@&gt;&lt;img src=@img/pets.png@&gt;&lt;img src=@img/drinkicon.png@&gt;</v>
      </c>
      <c r="BE143" t="str">
        <f t="shared" si="342"/>
        <v>outdoor pet drink  med RiNo</v>
      </c>
      <c r="BF143" t="str">
        <f t="shared" si="343"/>
        <v>RiNo</v>
      </c>
      <c r="BG143">
        <v>39.772946699999999</v>
      </c>
      <c r="BH143">
        <v>-104.9785952</v>
      </c>
      <c r="BI143" t="str">
        <f t="shared" si="344"/>
        <v>[39.7729467,-104.9785952],</v>
      </c>
      <c r="BL143" s="7"/>
    </row>
    <row r="144" spans="2:64" ht="18.75" customHeight="1">
      <c r="B144" t="s">
        <v>159</v>
      </c>
      <c r="C144" t="s">
        <v>524</v>
      </c>
      <c r="E144" t="s">
        <v>952</v>
      </c>
      <c r="G144" t="s">
        <v>519</v>
      </c>
      <c r="L144" t="s">
        <v>330</v>
      </c>
      <c r="M144" t="s">
        <v>331</v>
      </c>
      <c r="N144" t="s">
        <v>330</v>
      </c>
      <c r="O144" t="s">
        <v>331</v>
      </c>
      <c r="P144" t="s">
        <v>330</v>
      </c>
      <c r="Q144" t="s">
        <v>331</v>
      </c>
      <c r="R144" t="s">
        <v>330</v>
      </c>
      <c r="S144" t="s">
        <v>331</v>
      </c>
      <c r="T144" t="s">
        <v>332</v>
      </c>
      <c r="U144" t="s">
        <v>331</v>
      </c>
      <c r="V144" t="s">
        <v>310</v>
      </c>
      <c r="W144" t="str">
        <f t="shared" si="314"/>
        <v/>
      </c>
      <c r="X144" t="str">
        <f t="shared" si="315"/>
        <v/>
      </c>
      <c r="Y144" t="str">
        <f t="shared" si="316"/>
        <v/>
      </c>
      <c r="Z144" t="str">
        <f t="shared" si="317"/>
        <v/>
      </c>
      <c r="AA144">
        <f t="shared" si="318"/>
        <v>18</v>
      </c>
      <c r="AB144">
        <f t="shared" si="319"/>
        <v>19</v>
      </c>
      <c r="AC144">
        <f t="shared" si="320"/>
        <v>18</v>
      </c>
      <c r="AD144">
        <f t="shared" si="321"/>
        <v>19</v>
      </c>
      <c r="AE144">
        <f t="shared" si="322"/>
        <v>18</v>
      </c>
      <c r="AF144">
        <f t="shared" si="323"/>
        <v>19</v>
      </c>
      <c r="AG144">
        <f t="shared" si="324"/>
        <v>18</v>
      </c>
      <c r="AH144">
        <f t="shared" si="325"/>
        <v>19</v>
      </c>
      <c r="AI144">
        <f t="shared" si="326"/>
        <v>17</v>
      </c>
      <c r="AJ144">
        <f t="shared" si="327"/>
        <v>19</v>
      </c>
      <c r="AK144" t="str">
        <f t="shared" si="328"/>
        <v/>
      </c>
      <c r="AL144" t="str">
        <f t="shared" si="329"/>
        <v/>
      </c>
      <c r="AM144" t="str">
        <f t="shared" si="330"/>
        <v>6pm-7pm</v>
      </c>
      <c r="AN144" t="str">
        <f t="shared" si="331"/>
        <v>6pm-7pm</v>
      </c>
      <c r="AO144" t="str">
        <f t="shared" si="332"/>
        <v>6pm-7pm</v>
      </c>
      <c r="AP144" t="str">
        <f t="shared" si="333"/>
        <v>6pm-7pm</v>
      </c>
      <c r="AQ144" t="str">
        <f t="shared" si="334"/>
        <v>5pm-7pm</v>
      </c>
      <c r="AR144" t="s">
        <v>693</v>
      </c>
      <c r="AS144" t="s">
        <v>325</v>
      </c>
      <c r="AV144" t="s">
        <v>28</v>
      </c>
      <c r="AW144" t="s">
        <v>28</v>
      </c>
      <c r="AX144" s="8" t="str">
        <f t="shared" si="335"/>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4" t="str">
        <f t="shared" si="336"/>
        <v>&lt;img src=@img/outdoor.png@&gt;</v>
      </c>
      <c r="AZ144" t="str">
        <f t="shared" si="337"/>
        <v/>
      </c>
      <c r="BA144" t="str">
        <f t="shared" si="338"/>
        <v/>
      </c>
      <c r="BB144" t="str">
        <f t="shared" si="339"/>
        <v>&lt;img src=@img/drinkicon.png@&gt;</v>
      </c>
      <c r="BC144" t="str">
        <f t="shared" si="340"/>
        <v>&lt;img src=@img/foodicon.png@&gt;</v>
      </c>
      <c r="BD144" t="str">
        <f t="shared" si="341"/>
        <v>&lt;img src=@img/outdoor.png@&gt;&lt;img src=@img/drinkicon.png@&gt;&lt;img src=@img/foodicon.png@&gt;</v>
      </c>
      <c r="BE144" t="str">
        <f t="shared" si="342"/>
        <v>outdoor drink food  med Washington</v>
      </c>
      <c r="BF144" t="str">
        <f t="shared" si="343"/>
        <v>Washington Park</v>
      </c>
      <c r="BG144">
        <v>39.689574999999998</v>
      </c>
      <c r="BH144">
        <v>-104.980825</v>
      </c>
      <c r="BI144" t="str">
        <f t="shared" si="344"/>
        <v>[39.689575,-104.980825],</v>
      </c>
      <c r="BK144" t="str">
        <f>IF(BJ144&gt;0,"&lt;img src=@img/kidicon.png@&gt;","")</f>
        <v/>
      </c>
      <c r="BL144" s="7"/>
    </row>
    <row r="145" spans="2:64" ht="18.75" customHeight="1">
      <c r="B145" t="s">
        <v>1241</v>
      </c>
      <c r="C145" t="s">
        <v>219</v>
      </c>
      <c r="E145" t="s">
        <v>952</v>
      </c>
      <c r="G145" t="s">
        <v>391</v>
      </c>
      <c r="V145">
        <v>0</v>
      </c>
      <c r="W145" t="str">
        <f t="shared" si="314"/>
        <v/>
      </c>
      <c r="X145" t="str">
        <f t="shared" si="315"/>
        <v/>
      </c>
      <c r="Y145" t="str">
        <f t="shared" si="316"/>
        <v/>
      </c>
      <c r="Z145" t="str">
        <f t="shared" si="317"/>
        <v/>
      </c>
      <c r="AA145" t="str">
        <f t="shared" si="318"/>
        <v/>
      </c>
      <c r="AB145" t="str">
        <f t="shared" si="319"/>
        <v/>
      </c>
      <c r="AC145" t="str">
        <f t="shared" si="320"/>
        <v/>
      </c>
      <c r="AD145" t="str">
        <f t="shared" si="321"/>
        <v/>
      </c>
      <c r="AE145" t="str">
        <f t="shared" si="322"/>
        <v/>
      </c>
      <c r="AF145" t="str">
        <f t="shared" si="323"/>
        <v/>
      </c>
      <c r="AG145" t="str">
        <f t="shared" si="324"/>
        <v/>
      </c>
      <c r="AH145" t="str">
        <f t="shared" si="325"/>
        <v/>
      </c>
      <c r="AI145" t="str">
        <f t="shared" si="326"/>
        <v/>
      </c>
      <c r="AJ145" t="str">
        <f t="shared" si="327"/>
        <v/>
      </c>
      <c r="AK145" t="str">
        <f t="shared" si="328"/>
        <v/>
      </c>
      <c r="AL145" t="str">
        <f t="shared" si="329"/>
        <v/>
      </c>
      <c r="AM145" t="str">
        <f t="shared" si="330"/>
        <v/>
      </c>
      <c r="AN145" t="str">
        <f t="shared" si="331"/>
        <v/>
      </c>
      <c r="AO145" t="str">
        <f t="shared" si="332"/>
        <v/>
      </c>
      <c r="AP145" t="str">
        <f t="shared" si="333"/>
        <v/>
      </c>
      <c r="AQ145" t="str">
        <f t="shared" si="334"/>
        <v/>
      </c>
      <c r="AR145" s="1" t="s">
        <v>571</v>
      </c>
      <c r="AV145" s="4" t="s">
        <v>29</v>
      </c>
      <c r="AW145" s="4" t="s">
        <v>29</v>
      </c>
      <c r="AX145" s="8" t="str">
        <f t="shared" si="335"/>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5" t="str">
        <f t="shared" si="336"/>
        <v/>
      </c>
      <c r="AZ145" t="str">
        <f t="shared" si="337"/>
        <v/>
      </c>
      <c r="BA145" t="str">
        <f t="shared" si="338"/>
        <v/>
      </c>
      <c r="BB145" t="str">
        <f t="shared" si="339"/>
        <v/>
      </c>
      <c r="BC145" t="str">
        <f t="shared" si="340"/>
        <v/>
      </c>
      <c r="BD145" t="str">
        <f t="shared" si="341"/>
        <v/>
      </c>
      <c r="BE145" t="str">
        <f t="shared" si="342"/>
        <v xml:space="preserve"> med LoDo</v>
      </c>
      <c r="BF145" t="str">
        <f t="shared" si="343"/>
        <v>LoDo</v>
      </c>
      <c r="BG145">
        <v>39.754506999999997</v>
      </c>
      <c r="BH145">
        <v>-104.99506599999999</v>
      </c>
      <c r="BI145" t="str">
        <f t="shared" si="344"/>
        <v>[39.754507,-104.995066],</v>
      </c>
      <c r="BK145" t="str">
        <f>IF(BJ145&gt;0,"&lt;img src=@img/kidicon.png@&gt;","")</f>
        <v/>
      </c>
      <c r="BL145" s="7"/>
    </row>
    <row r="146" spans="2:64" ht="18.75" customHeight="1">
      <c r="B146" s="9" t="s">
        <v>81</v>
      </c>
      <c r="C146" t="s">
        <v>219</v>
      </c>
      <c r="E146" t="s">
        <v>953</v>
      </c>
      <c r="G146" t="s">
        <v>392</v>
      </c>
      <c r="H146" t="s">
        <v>335</v>
      </c>
      <c r="I146" t="s">
        <v>330</v>
      </c>
      <c r="J146" t="s">
        <v>335</v>
      </c>
      <c r="K146" t="s">
        <v>341</v>
      </c>
      <c r="L146" t="s">
        <v>335</v>
      </c>
      <c r="M146" t="s">
        <v>330</v>
      </c>
      <c r="N146" t="s">
        <v>335</v>
      </c>
      <c r="O146" t="s">
        <v>330</v>
      </c>
      <c r="P146" t="s">
        <v>335</v>
      </c>
      <c r="Q146" t="s">
        <v>330</v>
      </c>
      <c r="R146" t="s">
        <v>335</v>
      </c>
      <c r="S146" t="s">
        <v>330</v>
      </c>
      <c r="T146" t="s">
        <v>335</v>
      </c>
      <c r="U146" t="s">
        <v>330</v>
      </c>
      <c r="V146" t="s">
        <v>232</v>
      </c>
      <c r="W146">
        <f t="shared" si="314"/>
        <v>16</v>
      </c>
      <c r="X146">
        <f t="shared" si="315"/>
        <v>18</v>
      </c>
      <c r="Y146">
        <f t="shared" si="316"/>
        <v>16</v>
      </c>
      <c r="Z146">
        <f t="shared" si="317"/>
        <v>23</v>
      </c>
      <c r="AA146">
        <f t="shared" si="318"/>
        <v>16</v>
      </c>
      <c r="AB146">
        <f t="shared" si="319"/>
        <v>18</v>
      </c>
      <c r="AC146">
        <f t="shared" si="320"/>
        <v>16</v>
      </c>
      <c r="AD146">
        <f t="shared" si="321"/>
        <v>18</v>
      </c>
      <c r="AE146">
        <f t="shared" si="322"/>
        <v>16</v>
      </c>
      <c r="AF146">
        <f t="shared" si="323"/>
        <v>18</v>
      </c>
      <c r="AG146">
        <f t="shared" si="324"/>
        <v>16</v>
      </c>
      <c r="AH146">
        <f t="shared" si="325"/>
        <v>18</v>
      </c>
      <c r="AI146">
        <f t="shared" si="326"/>
        <v>16</v>
      </c>
      <c r="AJ146">
        <f t="shared" si="327"/>
        <v>18</v>
      </c>
      <c r="AK146" t="str">
        <f t="shared" si="328"/>
        <v>4pm-6pm</v>
      </c>
      <c r="AL146" t="str">
        <f t="shared" si="329"/>
        <v>4pm-11pm</v>
      </c>
      <c r="AM146" t="str">
        <f t="shared" si="330"/>
        <v>4pm-6pm</v>
      </c>
      <c r="AN146" t="str">
        <f t="shared" si="331"/>
        <v>4pm-6pm</v>
      </c>
      <c r="AO146" t="str">
        <f t="shared" si="332"/>
        <v>4pm-6pm</v>
      </c>
      <c r="AP146" t="str">
        <f t="shared" si="333"/>
        <v>4pm-6pm</v>
      </c>
      <c r="AQ146" t="str">
        <f t="shared" si="334"/>
        <v>4pm-6pm</v>
      </c>
      <c r="AR146" s="1" t="s">
        <v>572</v>
      </c>
      <c r="AS146" t="s">
        <v>325</v>
      </c>
      <c r="AV146" s="4" t="s">
        <v>28</v>
      </c>
      <c r="AW146" s="4" t="s">
        <v>28</v>
      </c>
      <c r="AX146" s="8" t="str">
        <f t="shared" si="335"/>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6" t="str">
        <f t="shared" si="336"/>
        <v>&lt;img src=@img/outdoor.png@&gt;</v>
      </c>
      <c r="AZ146" t="str">
        <f t="shared" si="337"/>
        <v/>
      </c>
      <c r="BA146" t="str">
        <f t="shared" si="338"/>
        <v/>
      </c>
      <c r="BB146" t="str">
        <f t="shared" si="339"/>
        <v>&lt;img src=@img/drinkicon.png@&gt;</v>
      </c>
      <c r="BC146" t="str">
        <f t="shared" si="340"/>
        <v>&lt;img src=@img/foodicon.png@&gt;</v>
      </c>
      <c r="BD146" t="str">
        <f t="shared" si="341"/>
        <v>&lt;img src=@img/outdoor.png@&gt;&lt;img src=@img/drinkicon.png@&gt;&lt;img src=@img/foodicon.png@&gt;</v>
      </c>
      <c r="BE146" t="str">
        <f t="shared" si="342"/>
        <v>outdoor drink food  high LoDo</v>
      </c>
      <c r="BF146" t="str">
        <f t="shared" si="343"/>
        <v>LoDo</v>
      </c>
      <c r="BG146">
        <v>39.752104000000003</v>
      </c>
      <c r="BH146">
        <v>-104.99851200000001</v>
      </c>
      <c r="BI146" t="str">
        <f t="shared" si="344"/>
        <v>[39.752104,-104.998512],</v>
      </c>
      <c r="BK146" t="str">
        <f>IF(BJ146&gt;0,"&lt;img src=@img/kidicon.png@&gt;","")</f>
        <v/>
      </c>
      <c r="BL146" s="7"/>
    </row>
    <row r="147" spans="2:64" ht="18.75" customHeight="1">
      <c r="B147" t="s">
        <v>82</v>
      </c>
      <c r="C147" t="s">
        <v>523</v>
      </c>
      <c r="E147" t="s">
        <v>953</v>
      </c>
      <c r="G147" t="s">
        <v>393</v>
      </c>
      <c r="H147" t="s">
        <v>335</v>
      </c>
      <c r="I147" t="s">
        <v>330</v>
      </c>
      <c r="J147" t="s">
        <v>335</v>
      </c>
      <c r="K147" t="s">
        <v>341</v>
      </c>
      <c r="L147" t="s">
        <v>335</v>
      </c>
      <c r="M147" t="s">
        <v>330</v>
      </c>
      <c r="N147" t="s">
        <v>335</v>
      </c>
      <c r="O147" t="s">
        <v>330</v>
      </c>
      <c r="P147" t="s">
        <v>335</v>
      </c>
      <c r="Q147" t="s">
        <v>330</v>
      </c>
      <c r="R147" t="s">
        <v>335</v>
      </c>
      <c r="S147" t="s">
        <v>330</v>
      </c>
      <c r="T147" t="s">
        <v>335</v>
      </c>
      <c r="U147" t="s">
        <v>330</v>
      </c>
      <c r="V147" t="s">
        <v>967</v>
      </c>
      <c r="W147">
        <f t="shared" si="314"/>
        <v>16</v>
      </c>
      <c r="X147">
        <f t="shared" si="315"/>
        <v>18</v>
      </c>
      <c r="Y147">
        <f t="shared" si="316"/>
        <v>16</v>
      </c>
      <c r="Z147">
        <f t="shared" si="317"/>
        <v>23</v>
      </c>
      <c r="AA147">
        <f t="shared" si="318"/>
        <v>16</v>
      </c>
      <c r="AB147">
        <f t="shared" si="319"/>
        <v>18</v>
      </c>
      <c r="AC147">
        <f t="shared" si="320"/>
        <v>16</v>
      </c>
      <c r="AD147">
        <f t="shared" si="321"/>
        <v>18</v>
      </c>
      <c r="AE147">
        <f t="shared" si="322"/>
        <v>16</v>
      </c>
      <c r="AF147">
        <f t="shared" si="323"/>
        <v>18</v>
      </c>
      <c r="AG147">
        <f t="shared" si="324"/>
        <v>16</v>
      </c>
      <c r="AH147">
        <f t="shared" si="325"/>
        <v>18</v>
      </c>
      <c r="AI147">
        <f t="shared" si="326"/>
        <v>16</v>
      </c>
      <c r="AJ147">
        <f t="shared" si="327"/>
        <v>18</v>
      </c>
      <c r="AK147" t="str">
        <f t="shared" si="328"/>
        <v>4pm-6pm</v>
      </c>
      <c r="AL147" t="str">
        <f t="shared" si="329"/>
        <v>4pm-11pm</v>
      </c>
      <c r="AM147" t="str">
        <f t="shared" si="330"/>
        <v>4pm-6pm</v>
      </c>
      <c r="AN147" t="str">
        <f t="shared" si="331"/>
        <v>4pm-6pm</v>
      </c>
      <c r="AO147" t="str">
        <f t="shared" si="332"/>
        <v>4pm-6pm</v>
      </c>
      <c r="AP147" t="str">
        <f t="shared" si="333"/>
        <v>4pm-6pm</v>
      </c>
      <c r="AQ147" t="str">
        <f t="shared" si="334"/>
        <v>4pm-6pm</v>
      </c>
      <c r="AR147" t="s">
        <v>573</v>
      </c>
      <c r="AV147" t="s">
        <v>28</v>
      </c>
      <c r="AW147" t="s">
        <v>28</v>
      </c>
      <c r="AX147" s="8" t="str">
        <f t="shared" si="335"/>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7" t="str">
        <f t="shared" si="336"/>
        <v/>
      </c>
      <c r="AZ147" t="str">
        <f t="shared" si="337"/>
        <v/>
      </c>
      <c r="BA147" t="str">
        <f t="shared" si="338"/>
        <v/>
      </c>
      <c r="BB147" t="str">
        <f t="shared" si="339"/>
        <v>&lt;img src=@img/drinkicon.png@&gt;</v>
      </c>
      <c r="BC147" t="str">
        <f t="shared" si="340"/>
        <v>&lt;img src=@img/foodicon.png@&gt;</v>
      </c>
      <c r="BD147" t="str">
        <f t="shared" si="341"/>
        <v>&lt;img src=@img/drinkicon.png@&gt;&lt;img src=@img/foodicon.png@&gt;</v>
      </c>
      <c r="BE147" t="str">
        <f t="shared" si="342"/>
        <v>drink food  high Cherry</v>
      </c>
      <c r="BF147" t="str">
        <f t="shared" si="343"/>
        <v>Cherry Creek</v>
      </c>
      <c r="BG147">
        <v>39.705559000000001</v>
      </c>
      <c r="BH147">
        <v>-104.938931</v>
      </c>
      <c r="BI147" t="str">
        <f t="shared" si="344"/>
        <v>[39.705559,-104.938931],</v>
      </c>
      <c r="BK147" t="str">
        <f>IF(BJ147&gt;0,"&lt;img src=@img/kidicon.png@&gt;","")</f>
        <v/>
      </c>
      <c r="BL147" s="7"/>
    </row>
    <row r="148" spans="2:64" ht="18.75" customHeight="1">
      <c r="B148" t="s">
        <v>1242</v>
      </c>
      <c r="C148" t="s">
        <v>233</v>
      </c>
      <c r="E148" t="s">
        <v>952</v>
      </c>
      <c r="G148" t="s">
        <v>394</v>
      </c>
      <c r="H148" t="s">
        <v>335</v>
      </c>
      <c r="I148" t="s">
        <v>329</v>
      </c>
      <c r="J148" t="s">
        <v>335</v>
      </c>
      <c r="K148" t="s">
        <v>329</v>
      </c>
      <c r="L148" t="s">
        <v>335</v>
      </c>
      <c r="M148" t="s">
        <v>329</v>
      </c>
      <c r="N148" t="s">
        <v>335</v>
      </c>
      <c r="O148" t="s">
        <v>329</v>
      </c>
      <c r="P148" t="s">
        <v>335</v>
      </c>
      <c r="Q148" t="s">
        <v>329</v>
      </c>
      <c r="R148" t="s">
        <v>335</v>
      </c>
      <c r="S148" t="s">
        <v>329</v>
      </c>
      <c r="T148" t="s">
        <v>335</v>
      </c>
      <c r="U148" t="s">
        <v>329</v>
      </c>
      <c r="V148" t="s">
        <v>234</v>
      </c>
      <c r="W148">
        <f t="shared" si="314"/>
        <v>16</v>
      </c>
      <c r="X148">
        <f t="shared" si="315"/>
        <v>18.3</v>
      </c>
      <c r="Y148">
        <f t="shared" si="316"/>
        <v>16</v>
      </c>
      <c r="Z148">
        <f t="shared" si="317"/>
        <v>18.3</v>
      </c>
      <c r="AA148">
        <f t="shared" si="318"/>
        <v>16</v>
      </c>
      <c r="AB148">
        <f t="shared" si="319"/>
        <v>18.3</v>
      </c>
      <c r="AC148">
        <f t="shared" si="320"/>
        <v>16</v>
      </c>
      <c r="AD148">
        <f t="shared" si="321"/>
        <v>18.3</v>
      </c>
      <c r="AE148">
        <f t="shared" si="322"/>
        <v>16</v>
      </c>
      <c r="AF148">
        <f t="shared" si="323"/>
        <v>18.3</v>
      </c>
      <c r="AG148">
        <f t="shared" si="324"/>
        <v>16</v>
      </c>
      <c r="AH148">
        <f t="shared" si="325"/>
        <v>18.3</v>
      </c>
      <c r="AI148">
        <f t="shared" si="326"/>
        <v>16</v>
      </c>
      <c r="AJ148">
        <f t="shared" si="327"/>
        <v>18.3</v>
      </c>
      <c r="AK148" t="str">
        <f t="shared" si="328"/>
        <v>4pm-6.3pm</v>
      </c>
      <c r="AL148" t="str">
        <f t="shared" si="329"/>
        <v>4pm-6.3pm</v>
      </c>
      <c r="AM148" t="str">
        <f t="shared" si="330"/>
        <v>4pm-6.3pm</v>
      </c>
      <c r="AN148" t="str">
        <f t="shared" si="331"/>
        <v>4pm-6.3pm</v>
      </c>
      <c r="AO148" t="str">
        <f t="shared" si="332"/>
        <v>4pm-6.3pm</v>
      </c>
      <c r="AP148" t="str">
        <f t="shared" si="333"/>
        <v>4pm-6.3pm</v>
      </c>
      <c r="AQ148" t="str">
        <f t="shared" si="334"/>
        <v>4pm-6.3pm</v>
      </c>
      <c r="AR148" s="1" t="s">
        <v>574</v>
      </c>
      <c r="AV148" s="4" t="s">
        <v>28</v>
      </c>
      <c r="AW148" s="4" t="s">
        <v>28</v>
      </c>
      <c r="AX148" s="8" t="str">
        <f t="shared" si="335"/>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8" t="str">
        <f t="shared" si="336"/>
        <v/>
      </c>
      <c r="AZ148" t="str">
        <f t="shared" si="337"/>
        <v/>
      </c>
      <c r="BA148" t="str">
        <f t="shared" si="338"/>
        <v/>
      </c>
      <c r="BB148" t="str">
        <f t="shared" si="339"/>
        <v>&lt;img src=@img/drinkicon.png@&gt;</v>
      </c>
      <c r="BC148" t="str">
        <f t="shared" si="340"/>
        <v>&lt;img src=@img/foodicon.png@&gt;</v>
      </c>
      <c r="BD148" t="str">
        <f t="shared" si="341"/>
        <v>&lt;img src=@img/drinkicon.png@&gt;&lt;img src=@img/foodicon.png@&gt;</v>
      </c>
      <c r="BE148" t="str">
        <f t="shared" si="342"/>
        <v>drink food  med Lakewood</v>
      </c>
      <c r="BF148" t="str">
        <f t="shared" si="343"/>
        <v>Lakewood</v>
      </c>
      <c r="BG148">
        <v>39.722323000000003</v>
      </c>
      <c r="BH148">
        <v>-105.132976</v>
      </c>
      <c r="BI148" t="str">
        <f t="shared" si="344"/>
        <v>[39.722323,-105.132976],</v>
      </c>
      <c r="BK148" t="str">
        <f>IF(BJ148&gt;0,"&lt;img src=@img/kidicon.png@&gt;","")</f>
        <v/>
      </c>
      <c r="BL148" s="7"/>
    </row>
    <row r="149" spans="2:64" ht="18.75" customHeight="1">
      <c r="B149" t="s">
        <v>1043</v>
      </c>
      <c r="C149" t="s">
        <v>1047</v>
      </c>
      <c r="E149" t="s">
        <v>952</v>
      </c>
      <c r="G149" t="s">
        <v>1044</v>
      </c>
      <c r="H149">
        <v>1500</v>
      </c>
      <c r="I149">
        <v>1800</v>
      </c>
      <c r="J149">
        <v>1500</v>
      </c>
      <c r="K149">
        <v>1800</v>
      </c>
      <c r="L149">
        <v>1500</v>
      </c>
      <c r="M149">
        <v>1800</v>
      </c>
      <c r="N149">
        <v>1500</v>
      </c>
      <c r="O149">
        <v>1800</v>
      </c>
      <c r="P149">
        <v>1500</v>
      </c>
      <c r="Q149">
        <v>1800</v>
      </c>
      <c r="R149">
        <v>1500</v>
      </c>
      <c r="S149">
        <v>1800</v>
      </c>
      <c r="T149">
        <v>1500</v>
      </c>
      <c r="U149">
        <v>1800</v>
      </c>
      <c r="V149" t="s">
        <v>1045</v>
      </c>
      <c r="W149">
        <f t="shared" si="314"/>
        <v>15</v>
      </c>
      <c r="X149">
        <f t="shared" si="315"/>
        <v>18</v>
      </c>
      <c r="Y149">
        <f t="shared" si="316"/>
        <v>15</v>
      </c>
      <c r="Z149">
        <f t="shared" si="317"/>
        <v>18</v>
      </c>
      <c r="AA149">
        <f t="shared" si="318"/>
        <v>15</v>
      </c>
      <c r="AB149">
        <f t="shared" si="319"/>
        <v>18</v>
      </c>
      <c r="AC149">
        <f t="shared" si="320"/>
        <v>15</v>
      </c>
      <c r="AD149">
        <f t="shared" si="321"/>
        <v>18</v>
      </c>
      <c r="AE149">
        <f t="shared" si="322"/>
        <v>15</v>
      </c>
      <c r="AF149">
        <f t="shared" si="323"/>
        <v>18</v>
      </c>
      <c r="AG149">
        <f t="shared" si="324"/>
        <v>15</v>
      </c>
      <c r="AH149">
        <f t="shared" si="325"/>
        <v>18</v>
      </c>
      <c r="AI149">
        <f t="shared" si="326"/>
        <v>15</v>
      </c>
      <c r="AJ149">
        <f t="shared" si="327"/>
        <v>18</v>
      </c>
      <c r="AK149" t="str">
        <f t="shared" si="328"/>
        <v>3pm-6pm</v>
      </c>
      <c r="AL149" t="str">
        <f t="shared" si="329"/>
        <v>3pm-6pm</v>
      </c>
      <c r="AM149" t="str">
        <f t="shared" si="330"/>
        <v>3pm-6pm</v>
      </c>
      <c r="AN149" t="str">
        <f t="shared" si="331"/>
        <v>3pm-6pm</v>
      </c>
      <c r="AO149" t="str">
        <f t="shared" si="332"/>
        <v>3pm-6pm</v>
      </c>
      <c r="AP149" t="str">
        <f t="shared" si="333"/>
        <v>3pm-6pm</v>
      </c>
      <c r="AQ149" t="str">
        <f t="shared" si="334"/>
        <v>3pm-6pm</v>
      </c>
      <c r="AR149" t="s">
        <v>1046</v>
      </c>
      <c r="AV149" s="4" t="s">
        <v>28</v>
      </c>
      <c r="AW149" s="4" t="s">
        <v>28</v>
      </c>
      <c r="AX149" s="8" t="str">
        <f t="shared" si="335"/>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9" t="str">
        <f t="shared" si="336"/>
        <v/>
      </c>
      <c r="AZ149" t="str">
        <f t="shared" si="337"/>
        <v/>
      </c>
      <c r="BA149" t="str">
        <f t="shared" si="338"/>
        <v/>
      </c>
      <c r="BB149" t="str">
        <f t="shared" si="339"/>
        <v>&lt;img src=@img/drinkicon.png@&gt;</v>
      </c>
      <c r="BC149" t="str">
        <f t="shared" si="340"/>
        <v>&lt;img src=@img/foodicon.png@&gt;</v>
      </c>
      <c r="BD149" t="str">
        <f t="shared" si="341"/>
        <v>&lt;img src=@img/drinkicon.png@&gt;&lt;img src=@img/foodicon.png@&gt;</v>
      </c>
      <c r="BE149" t="str">
        <f t="shared" si="342"/>
        <v>drink food  med lodo</v>
      </c>
      <c r="BF149" t="str">
        <f t="shared" si="343"/>
        <v>LoDo</v>
      </c>
      <c r="BG149">
        <v>39.753819999999997</v>
      </c>
      <c r="BH149">
        <v>-104.99643</v>
      </c>
      <c r="BI149" t="str">
        <f t="shared" si="344"/>
        <v>[39.75382,-104.99643],</v>
      </c>
    </row>
    <row r="150" spans="2:64" ht="18.75" customHeight="1">
      <c r="B150" t="s">
        <v>1192</v>
      </c>
      <c r="C150" t="s">
        <v>524</v>
      </c>
      <c r="E150" t="s">
        <v>952</v>
      </c>
      <c r="G150" t="s">
        <v>1193</v>
      </c>
      <c r="H150">
        <v>1400</v>
      </c>
      <c r="I150">
        <v>1900</v>
      </c>
      <c r="J150">
        <v>1400</v>
      </c>
      <c r="K150">
        <v>1900</v>
      </c>
      <c r="L150">
        <v>1400</v>
      </c>
      <c r="M150">
        <v>1900</v>
      </c>
      <c r="N150">
        <v>1400</v>
      </c>
      <c r="O150">
        <v>1900</v>
      </c>
      <c r="P150">
        <v>1400</v>
      </c>
      <c r="Q150">
        <v>1900</v>
      </c>
      <c r="R150">
        <v>1130</v>
      </c>
      <c r="S150">
        <v>1700</v>
      </c>
      <c r="T150">
        <v>1130</v>
      </c>
      <c r="U150">
        <v>1700</v>
      </c>
      <c r="W150">
        <f t="shared" ref="W150" si="345">IF(H150&gt;0,H150/100,"")</f>
        <v>14</v>
      </c>
      <c r="X150">
        <f t="shared" ref="X150" si="346">IF(I150&gt;0,I150/100,"")</f>
        <v>19</v>
      </c>
      <c r="Y150">
        <f t="shared" ref="Y150" si="347">IF(J150&gt;0,J150/100,"")</f>
        <v>14</v>
      </c>
      <c r="Z150">
        <f t="shared" ref="Z150" si="348">IF(K150&gt;0,K150/100,"")</f>
        <v>19</v>
      </c>
      <c r="AA150">
        <f t="shared" ref="AA150" si="349">IF(L150&gt;0,L150/100,"")</f>
        <v>14</v>
      </c>
      <c r="AB150">
        <f t="shared" ref="AB150" si="350">IF(M150&gt;0,M150/100,"")</f>
        <v>19</v>
      </c>
      <c r="AC150">
        <f t="shared" ref="AC150" si="351">IF(N150&gt;0,N150/100,"")</f>
        <v>14</v>
      </c>
      <c r="AD150">
        <f t="shared" ref="AD150" si="352">IF(O150&gt;0,O150/100,"")</f>
        <v>19</v>
      </c>
      <c r="AE150">
        <f t="shared" ref="AE150" si="353">IF(P150&gt;0,P150/100,"")</f>
        <v>14</v>
      </c>
      <c r="AF150">
        <f t="shared" ref="AF150" si="354">IF(Q150&gt;0,Q150/100,"")</f>
        <v>19</v>
      </c>
      <c r="AG150">
        <f t="shared" ref="AG150" si="355">IF(R150&gt;0,R150/100,"")</f>
        <v>11.3</v>
      </c>
      <c r="AH150">
        <f t="shared" ref="AH150" si="356">IF(S150&gt;0,S150/100,"")</f>
        <v>17</v>
      </c>
      <c r="AI150">
        <f t="shared" ref="AI150" si="357">IF(T150&gt;0,T150/100,"")</f>
        <v>11.3</v>
      </c>
      <c r="AJ150">
        <f t="shared" ref="AJ150" si="358">IF(U150&gt;0,U150/100,"")</f>
        <v>17</v>
      </c>
      <c r="AK150" t="str">
        <f t="shared" ref="AK150" si="359">IF(H150&gt;0,CONCATENATE(IF(W150&lt;=12,W150,W150-12),IF(OR(W150&lt;12,W150=24),"am","pm"),"-",IF(X150&lt;=12,X150,X150-12),IF(OR(X150&lt;12,X150=24),"am","pm")),"")</f>
        <v>2pm-7pm</v>
      </c>
      <c r="AL150" t="str">
        <f t="shared" ref="AL150" si="360">IF(J150&gt;0,CONCATENATE(IF(Y150&lt;=12,Y150,Y150-12),IF(OR(Y150&lt;12,Y150=24),"am","pm"),"-",IF(Z150&lt;=12,Z150,Z150-12),IF(OR(Z150&lt;12,Z150=24),"am","pm")),"")</f>
        <v>2pm-7pm</v>
      </c>
      <c r="AM150" t="str">
        <f t="shared" ref="AM150" si="361">IF(L150&gt;0,CONCATENATE(IF(AA150&lt;=12,AA150,AA150-12),IF(OR(AA150&lt;12,AA150=24),"am","pm"),"-",IF(AB150&lt;=12,AB150,AB150-12),IF(OR(AB150&lt;12,AB150=24),"am","pm")),"")</f>
        <v>2pm-7pm</v>
      </c>
      <c r="AN150" t="str">
        <f t="shared" ref="AN150" si="362">IF(N150&gt;0,CONCATENATE(IF(AC150&lt;=12,AC150,AC150-12),IF(OR(AC150&lt;12,AC150=24),"am","pm"),"-",IF(AD150&lt;=12,AD150,AD150-12),IF(OR(AD150&lt;12,AD150=24),"am","pm")),"")</f>
        <v>2pm-7pm</v>
      </c>
      <c r="AO150" t="str">
        <f t="shared" ref="AO150" si="363">IF(P150&gt;0,CONCATENATE(IF(AE150&lt;=12,AE150,AE150-12),IF(OR(AE150&lt;12,AE150=24),"am","pm"),"-",IF(AF150&lt;=12,AF150,AF150-12),IF(OR(AF150&lt;12,AF150=24),"am","pm")),"")</f>
        <v>2pm-7pm</v>
      </c>
      <c r="AP150" t="str">
        <f t="shared" ref="AP150" si="364">IF(R150&gt;0,CONCATENATE(IF(AG150&lt;=12,AG150,AG150-12),IF(OR(AG150&lt;12,AG150=24),"am","pm"),"-",IF(AH150&lt;=12,AH150,AH150-12),IF(OR(AH150&lt;12,AH150=24),"am","pm")),"")</f>
        <v>11.3am-5pm</v>
      </c>
      <c r="AQ150" t="str">
        <f t="shared" ref="AQ150" si="365">IF(T150&gt;0,CONCATENATE(IF(AI150&lt;=12,AI150,AI150-12),IF(OR(AI150&lt;12,AI150=24),"am","pm"),"-",IF(AJ150&lt;=12,AJ150,AJ150-12),IF(OR(AJ150&lt;12,AJ150=24),"am","pm")),"")</f>
        <v>11.3am-5pm</v>
      </c>
      <c r="AR150" s="1" t="s">
        <v>1194</v>
      </c>
      <c r="AV150" s="4" t="s">
        <v>28</v>
      </c>
      <c r="AW150" s="4" t="s">
        <v>29</v>
      </c>
      <c r="AX150" s="8" t="str">
        <f t="shared" ref="AX150" si="366">CONCATENATE("{
    'name': """,B150,""",
    'area': ","""",C150,""",",
"'hours': {
      'sunday-start':","""",H150,"""",", 'sunday-end':","""",I150,"""",", 'monday-start':","""",J150,"""",", 'monday-end':","""",K150,"""",", 'tuesday-start':","""",L150,"""",", 'tuesday-end':","""",M150,""", 'wednesday-start':","""",N150,""", 'wednesday-end':","""",O150,""", 'thursday-start':","""",P150,""", 'thursday-end':","""",Q150,""", 'friday-start':","""",R150,""", 'friday-end':","""",S150,""", 'saturday-start':","""",T150,""", 'saturday-end':","""",U150,"""","},","  'description': ","""",V150,"""",", 'link':","""",AR150,"""",", 'pricing':","""",E150,"""",",   'phone-number': ","""",F150,"""",", 'address': ","""",G150,"""",", 'other-amenities': [","'",AS150,"','",AT150,"','",AU150,"'","]",", 'has-drink':",AV150,", 'has-food':",AW150,"},")</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50" t="str">
        <f t="shared" ref="AY150" si="367">IF(AS150&gt;0,"&lt;img src=@img/outdoor.png@&gt;","")</f>
        <v/>
      </c>
      <c r="AZ150" t="str">
        <f t="shared" ref="AZ150" si="368">IF(AT150&gt;0,"&lt;img src=@img/pets.png@&gt;","")</f>
        <v/>
      </c>
      <c r="BA150" t="str">
        <f t="shared" ref="BA150" si="369">IF(AU150="hard","&lt;img src=@img/hard.png@&gt;",IF(AU150="medium","&lt;img src=@img/medium.png@&gt;",IF(AU150="easy","&lt;img src=@img/easy.png@&gt;","")))</f>
        <v/>
      </c>
      <c r="BB150" t="str">
        <f t="shared" ref="BB150" si="370">IF(AV150="true","&lt;img src=@img/drinkicon.png@&gt;","")</f>
        <v>&lt;img src=@img/drinkicon.png@&gt;</v>
      </c>
      <c r="BC150" t="str">
        <f t="shared" ref="BC150" si="371">IF(AW150="true","&lt;img src=@img/foodicon.png@&gt;","")</f>
        <v/>
      </c>
      <c r="BD150" t="str">
        <f t="shared" ref="BD150" si="372">CONCATENATE(AY150,AZ150,BA150,BB150,BC150,BK150)</f>
        <v>&lt;img src=@img/drinkicon.png@&gt;</v>
      </c>
      <c r="BE150" t="str">
        <f t="shared" ref="BE150" si="373">CONCATENATE(IF(AS150&gt;0,"outdoor ",""),IF(AT150&gt;0,"pet ",""),IF(AV150="true","drink ",""),IF(AW150="true","food ",""),AU150," ",E150," ",C150,IF(BJ150=TRUE," kid",""))</f>
        <v>drink  med Washington</v>
      </c>
      <c r="BF150" t="str">
        <f t="shared" si="343"/>
        <v>Washington Park</v>
      </c>
      <c r="BG150">
        <v>39.690524099999998</v>
      </c>
      <c r="BH150">
        <v>-104.9806818</v>
      </c>
      <c r="BI150" t="str">
        <f t="shared" si="344"/>
        <v>[39.6905241,-104.9806818],</v>
      </c>
    </row>
    <row r="151" spans="2:64" ht="18.75" customHeight="1">
      <c r="B151" t="s">
        <v>1243</v>
      </c>
      <c r="C151" t="s">
        <v>525</v>
      </c>
      <c r="E151" t="s">
        <v>952</v>
      </c>
      <c r="G151" t="s">
        <v>395</v>
      </c>
      <c r="H151" t="s">
        <v>328</v>
      </c>
      <c r="I151" t="s">
        <v>330</v>
      </c>
      <c r="J151" t="s">
        <v>335</v>
      </c>
      <c r="K151" t="s">
        <v>331</v>
      </c>
      <c r="L151" t="s">
        <v>335</v>
      </c>
      <c r="M151" t="s">
        <v>331</v>
      </c>
      <c r="N151" t="s">
        <v>335</v>
      </c>
      <c r="O151" t="s">
        <v>331</v>
      </c>
      <c r="P151" t="s">
        <v>335</v>
      </c>
      <c r="Q151" t="s">
        <v>331</v>
      </c>
      <c r="R151" t="s">
        <v>335</v>
      </c>
      <c r="S151" t="s">
        <v>331</v>
      </c>
      <c r="T151" t="s">
        <v>328</v>
      </c>
      <c r="U151" t="s">
        <v>330</v>
      </c>
      <c r="V151" t="s">
        <v>235</v>
      </c>
      <c r="W151">
        <f t="shared" si="314"/>
        <v>15</v>
      </c>
      <c r="X151">
        <f t="shared" si="315"/>
        <v>18</v>
      </c>
      <c r="Y151">
        <f t="shared" si="316"/>
        <v>16</v>
      </c>
      <c r="Z151">
        <f t="shared" si="317"/>
        <v>19</v>
      </c>
      <c r="AA151">
        <f t="shared" si="318"/>
        <v>16</v>
      </c>
      <c r="AB151">
        <f t="shared" si="319"/>
        <v>19</v>
      </c>
      <c r="AC151">
        <f t="shared" si="320"/>
        <v>16</v>
      </c>
      <c r="AD151">
        <f t="shared" si="321"/>
        <v>19</v>
      </c>
      <c r="AE151">
        <f t="shared" si="322"/>
        <v>16</v>
      </c>
      <c r="AF151">
        <f t="shared" si="323"/>
        <v>19</v>
      </c>
      <c r="AG151">
        <f t="shared" si="324"/>
        <v>16</v>
      </c>
      <c r="AH151">
        <f t="shared" si="325"/>
        <v>19</v>
      </c>
      <c r="AI151">
        <f t="shared" si="326"/>
        <v>15</v>
      </c>
      <c r="AJ151">
        <f t="shared" si="327"/>
        <v>18</v>
      </c>
      <c r="AK151" t="str">
        <f t="shared" si="328"/>
        <v>3pm-6pm</v>
      </c>
      <c r="AL151" t="str">
        <f t="shared" si="329"/>
        <v>4pm-7pm</v>
      </c>
      <c r="AM151" t="str">
        <f t="shared" si="330"/>
        <v>4pm-7pm</v>
      </c>
      <c r="AN151" t="str">
        <f t="shared" si="331"/>
        <v>4pm-7pm</v>
      </c>
      <c r="AO151" t="str">
        <f t="shared" si="332"/>
        <v>4pm-7pm</v>
      </c>
      <c r="AP151" t="str">
        <f t="shared" si="333"/>
        <v>4pm-7pm</v>
      </c>
      <c r="AQ151" t="str">
        <f t="shared" si="334"/>
        <v>3pm-6pm</v>
      </c>
      <c r="AR151" s="1" t="s">
        <v>575</v>
      </c>
      <c r="AV151" s="4" t="s">
        <v>28</v>
      </c>
      <c r="AW151" s="4" t="s">
        <v>28</v>
      </c>
      <c r="AX151" s="8" t="str">
        <f t="shared" si="335"/>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51" t="str">
        <f t="shared" si="336"/>
        <v/>
      </c>
      <c r="AZ151" t="str">
        <f t="shared" si="337"/>
        <v/>
      </c>
      <c r="BA151" t="str">
        <f t="shared" si="338"/>
        <v/>
      </c>
      <c r="BB151" t="str">
        <f t="shared" si="339"/>
        <v>&lt;img src=@img/drinkicon.png@&gt;</v>
      </c>
      <c r="BC151" t="str">
        <f t="shared" si="340"/>
        <v>&lt;img src=@img/foodicon.png@&gt;</v>
      </c>
      <c r="BD151" t="str">
        <f t="shared" si="341"/>
        <v>&lt;img src=@img/drinkicon.png@&gt;&lt;img src=@img/foodicon.png@&gt;</v>
      </c>
      <c r="BE151" t="str">
        <f t="shared" si="342"/>
        <v>drink food  med city</v>
      </c>
      <c r="BF151" t="str">
        <f t="shared" si="343"/>
        <v>City Park</v>
      </c>
      <c r="BG151">
        <v>39.740251999999998</v>
      </c>
      <c r="BH151">
        <v>-104.972336</v>
      </c>
      <c r="BI151" t="str">
        <f t="shared" si="344"/>
        <v>[39.740252,-104.972336],</v>
      </c>
      <c r="BK151" t="str">
        <f>IF(BJ151&gt;0,"&lt;img src=@img/kidicon.png@&gt;","")</f>
        <v/>
      </c>
      <c r="BL151" s="7"/>
    </row>
    <row r="152" spans="2:64" ht="18.75" customHeight="1">
      <c r="B152" t="s">
        <v>1148</v>
      </c>
      <c r="C152" t="s">
        <v>187</v>
      </c>
      <c r="E152" t="s">
        <v>952</v>
      </c>
      <c r="G152" t="s">
        <v>1146</v>
      </c>
      <c r="H152">
        <v>1100</v>
      </c>
      <c r="I152">
        <v>2100</v>
      </c>
      <c r="J152">
        <v>1100</v>
      </c>
      <c r="K152">
        <v>2100</v>
      </c>
      <c r="L152">
        <v>1600</v>
      </c>
      <c r="M152">
        <v>1900</v>
      </c>
      <c r="N152">
        <v>1600</v>
      </c>
      <c r="O152">
        <v>1900</v>
      </c>
      <c r="P152">
        <v>1600</v>
      </c>
      <c r="Q152">
        <v>1900</v>
      </c>
      <c r="R152">
        <v>1600</v>
      </c>
      <c r="S152">
        <v>1900</v>
      </c>
      <c r="T152">
        <v>1600</v>
      </c>
      <c r="U152">
        <v>1900</v>
      </c>
      <c r="V152" t="s">
        <v>1149</v>
      </c>
      <c r="W152">
        <f t="shared" si="314"/>
        <v>11</v>
      </c>
      <c r="X152">
        <f t="shared" si="315"/>
        <v>21</v>
      </c>
      <c r="Y152">
        <f t="shared" si="316"/>
        <v>11</v>
      </c>
      <c r="Z152">
        <f t="shared" si="317"/>
        <v>21</v>
      </c>
      <c r="AA152">
        <f t="shared" si="318"/>
        <v>16</v>
      </c>
      <c r="AB152">
        <f t="shared" si="319"/>
        <v>19</v>
      </c>
      <c r="AC152">
        <f t="shared" si="320"/>
        <v>16</v>
      </c>
      <c r="AD152">
        <f t="shared" si="321"/>
        <v>19</v>
      </c>
      <c r="AE152">
        <f t="shared" si="322"/>
        <v>16</v>
      </c>
      <c r="AF152">
        <f t="shared" si="323"/>
        <v>19</v>
      </c>
      <c r="AG152">
        <f t="shared" si="324"/>
        <v>16</v>
      </c>
      <c r="AH152">
        <f t="shared" si="325"/>
        <v>19</v>
      </c>
      <c r="AI152">
        <f t="shared" si="326"/>
        <v>16</v>
      </c>
      <c r="AJ152">
        <f t="shared" si="327"/>
        <v>19</v>
      </c>
      <c r="AK152" t="str">
        <f t="shared" si="328"/>
        <v>11am-9pm</v>
      </c>
      <c r="AL152" t="str">
        <f t="shared" si="329"/>
        <v>11am-9pm</v>
      </c>
      <c r="AM152" t="str">
        <f t="shared" si="330"/>
        <v>4pm-7pm</v>
      </c>
      <c r="AN152" t="str">
        <f t="shared" si="331"/>
        <v>4pm-7pm</v>
      </c>
      <c r="AO152" t="str">
        <f t="shared" si="332"/>
        <v>4pm-7pm</v>
      </c>
      <c r="AP152" t="str">
        <f t="shared" si="333"/>
        <v>4pm-7pm</v>
      </c>
      <c r="AQ152" t="str">
        <f t="shared" si="334"/>
        <v>4pm-7pm</v>
      </c>
      <c r="AV152" s="4" t="s">
        <v>28</v>
      </c>
      <c r="AW152" s="4" t="s">
        <v>29</v>
      </c>
      <c r="AX152" s="8" t="str">
        <f t="shared" si="335"/>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2" t="str">
        <f t="shared" si="336"/>
        <v/>
      </c>
      <c r="AZ152" t="str">
        <f t="shared" si="337"/>
        <v/>
      </c>
      <c r="BA152" t="str">
        <f t="shared" si="338"/>
        <v/>
      </c>
      <c r="BB152" t="str">
        <f t="shared" si="339"/>
        <v>&lt;img src=@img/drinkicon.png@&gt;</v>
      </c>
      <c r="BC152" t="str">
        <f t="shared" si="340"/>
        <v/>
      </c>
      <c r="BD152" t="str">
        <f t="shared" si="341"/>
        <v>&lt;img src=@img/drinkicon.png@&gt;</v>
      </c>
      <c r="BE152" t="str">
        <f t="shared" si="342"/>
        <v>drink  med RiNo</v>
      </c>
      <c r="BF152" t="str">
        <f t="shared" si="343"/>
        <v>RiNo</v>
      </c>
      <c r="BG152">
        <v>39.769440000000003</v>
      </c>
      <c r="BH152">
        <v>-104.97676</v>
      </c>
      <c r="BI152" t="str">
        <f t="shared" si="344"/>
        <v>[39.76944,-104.97676],</v>
      </c>
    </row>
    <row r="153" spans="2:64" ht="18.75" customHeight="1">
      <c r="B153" t="s">
        <v>1204</v>
      </c>
      <c r="C153" t="s">
        <v>1205</v>
      </c>
      <c r="G153" t="s">
        <v>1206</v>
      </c>
      <c r="H153">
        <v>1500</v>
      </c>
      <c r="I153">
        <v>1800</v>
      </c>
      <c r="J153">
        <v>1500</v>
      </c>
      <c r="K153">
        <v>1800</v>
      </c>
      <c r="L153">
        <v>1500</v>
      </c>
      <c r="M153">
        <v>1800</v>
      </c>
      <c r="N153">
        <v>1500</v>
      </c>
      <c r="O153">
        <v>1800</v>
      </c>
      <c r="P153">
        <v>1500</v>
      </c>
      <c r="Q153">
        <v>1800</v>
      </c>
      <c r="R153">
        <v>1500</v>
      </c>
      <c r="S153">
        <v>1800</v>
      </c>
      <c r="T153">
        <v>1500</v>
      </c>
      <c r="U153">
        <v>1800</v>
      </c>
      <c r="W153">
        <f t="shared" ref="W153" si="374">IF(H153&gt;0,H153/100,"")</f>
        <v>15</v>
      </c>
      <c r="X153">
        <f t="shared" ref="X153" si="375">IF(I153&gt;0,I153/100,"")</f>
        <v>18</v>
      </c>
      <c r="Y153">
        <f t="shared" ref="Y153" si="376">IF(J153&gt;0,J153/100,"")</f>
        <v>15</v>
      </c>
      <c r="Z153">
        <f t="shared" ref="Z153" si="377">IF(K153&gt;0,K153/100,"")</f>
        <v>18</v>
      </c>
      <c r="AA153">
        <f t="shared" ref="AA153" si="378">IF(L153&gt;0,L153/100,"")</f>
        <v>15</v>
      </c>
      <c r="AB153">
        <f t="shared" ref="AB153" si="379">IF(M153&gt;0,M153/100,"")</f>
        <v>18</v>
      </c>
      <c r="AC153">
        <f t="shared" ref="AC153" si="380">IF(N153&gt;0,N153/100,"")</f>
        <v>15</v>
      </c>
      <c r="AD153">
        <f t="shared" ref="AD153" si="381">IF(O153&gt;0,O153/100,"")</f>
        <v>18</v>
      </c>
      <c r="AE153">
        <f t="shared" ref="AE153" si="382">IF(P153&gt;0,P153/100,"")</f>
        <v>15</v>
      </c>
      <c r="AF153">
        <f t="shared" ref="AF153" si="383">IF(Q153&gt;0,Q153/100,"")</f>
        <v>18</v>
      </c>
      <c r="AG153">
        <f t="shared" ref="AG153" si="384">IF(R153&gt;0,R153/100,"")</f>
        <v>15</v>
      </c>
      <c r="AH153">
        <f t="shared" ref="AH153" si="385">IF(S153&gt;0,S153/100,"")</f>
        <v>18</v>
      </c>
      <c r="AI153">
        <f t="shared" ref="AI153" si="386">IF(T153&gt;0,T153/100,"")</f>
        <v>15</v>
      </c>
      <c r="AJ153">
        <f t="shared" ref="AJ153" si="387">IF(U153&gt;0,U153/100,"")</f>
        <v>18</v>
      </c>
      <c r="AK153" t="str">
        <f t="shared" ref="AK153" si="388">IF(H153&gt;0,CONCATENATE(IF(W153&lt;=12,W153,W153-12),IF(OR(W153&lt;12,W153=24),"am","pm"),"-",IF(X153&lt;=12,X153,X153-12),IF(OR(X153&lt;12,X153=24),"am","pm")),"")</f>
        <v>3pm-6pm</v>
      </c>
      <c r="AL153" t="str">
        <f t="shared" ref="AL153" si="389">IF(J153&gt;0,CONCATENATE(IF(Y153&lt;=12,Y153,Y153-12),IF(OR(Y153&lt;12,Y153=24),"am","pm"),"-",IF(Z153&lt;=12,Z153,Z153-12),IF(OR(Z153&lt;12,Z153=24),"am","pm")),"")</f>
        <v>3pm-6pm</v>
      </c>
      <c r="AM153" t="str">
        <f t="shared" ref="AM153" si="390">IF(L153&gt;0,CONCATENATE(IF(AA153&lt;=12,AA153,AA153-12),IF(OR(AA153&lt;12,AA153=24),"am","pm"),"-",IF(AB153&lt;=12,AB153,AB153-12),IF(OR(AB153&lt;12,AB153=24),"am","pm")),"")</f>
        <v>3pm-6pm</v>
      </c>
      <c r="AN153" t="str">
        <f t="shared" ref="AN153" si="391">IF(N153&gt;0,CONCATENATE(IF(AC153&lt;=12,AC153,AC153-12),IF(OR(AC153&lt;12,AC153=24),"am","pm"),"-",IF(AD153&lt;=12,AD153,AD153-12),IF(OR(AD153&lt;12,AD153=24),"am","pm")),"")</f>
        <v>3pm-6pm</v>
      </c>
      <c r="AO153" t="str">
        <f t="shared" ref="AO153" si="392">IF(P153&gt;0,CONCATENATE(IF(AE153&lt;=12,AE153,AE153-12),IF(OR(AE153&lt;12,AE153=24),"am","pm"),"-",IF(AF153&lt;=12,AF153,AF153-12),IF(OR(AF153&lt;12,AF153=24),"am","pm")),"")</f>
        <v>3pm-6pm</v>
      </c>
      <c r="AP153" t="str">
        <f t="shared" ref="AP153" si="393">IF(R153&gt;0,CONCATENATE(IF(AG153&lt;=12,AG153,AG153-12),IF(OR(AG153&lt;12,AG153=24),"am","pm"),"-",IF(AH153&lt;=12,AH153,AH153-12),IF(OR(AH153&lt;12,AH153=24),"am","pm")),"")</f>
        <v>3pm-6pm</v>
      </c>
      <c r="AQ153" t="str">
        <f t="shared" ref="AQ153" si="394">IF(T153&gt;0,CONCATENATE(IF(AI153&lt;=12,AI153,AI153-12),IF(OR(AI153&lt;12,AI153=24),"am","pm"),"-",IF(AJ153&lt;=12,AJ153,AJ153-12),IF(OR(AJ153&lt;12,AJ153=24),"am","pm")),"")</f>
        <v>3pm-6pm</v>
      </c>
      <c r="AV153" s="4" t="s">
        <v>29</v>
      </c>
      <c r="AW153" s="4" t="s">
        <v>28</v>
      </c>
      <c r="AX153" s="8" t="str">
        <f t="shared" ref="AX153" si="395">CONCATENATE("{
    'name': """,B153,""",
    'area': ","""",C153,""",",
"'hours': {
      'sunday-start':","""",H153,"""",", 'sunday-end':","""",I153,"""",", 'monday-start':","""",J153,"""",", 'monday-end':","""",K153,"""",", 'tuesday-start':","""",L153,"""",", 'tuesday-end':","""",M153,""", 'wednesday-start':","""",N153,""", 'wednesday-end':","""",O153,""", 'thursday-start':","""",P153,""", 'thursday-end':","""",Q153,""", 'friday-start':","""",R153,""", 'friday-end':","""",S153,""", 'saturday-start':","""",T153,""", 'saturday-end':","""",U153,"""","},","  'description': ","""",V153,"""",", 'link':","""",AR153,"""",", 'pricing':","""",E153,"""",",   'phone-number': ","""",F153,"""",", 'address': ","""",G153,"""",", 'other-amenities': [","'",AS153,"','",AT153,"','",AU153,"'","]",", 'has-drink':",AV153,", 'has-food':",AW153,"},")</f>
        <v>{
    'name': "La Loteria",
    'area': "baker",'hours': {
      'sunday-start':"1500", 'sunday-end':"1800", 'monday-start':"1500", 'monday-end':"1800", 'tuesday-start':"1500", 'tuesday-end':"1800", 'wednesday-start':"1500", 'wednesday-end':"1800", 'thursday-start':"1500", 'thursday-end':"1800", 'friday-start':"1500", 'friday-end':"1800", 'saturday-start':"1500", 'saturday-end':"1800"},  'description': "", 'link':"", 'pricing':"",   'phone-number': "", 'address': "42 South Broadway Denver, CO 80209", 'other-amenities': ['','',''], 'has-drink':false, 'has-food':true},</v>
      </c>
      <c r="AY153" t="str">
        <f t="shared" ref="AY153" si="396">IF(AS153&gt;0,"&lt;img src=@img/outdoor.png@&gt;","")</f>
        <v/>
      </c>
      <c r="AZ153" t="str">
        <f t="shared" ref="AZ153" si="397">IF(AT153&gt;0,"&lt;img src=@img/pets.png@&gt;","")</f>
        <v/>
      </c>
      <c r="BA153" t="str">
        <f t="shared" ref="BA153" si="398">IF(AU153="hard","&lt;img src=@img/hard.png@&gt;",IF(AU153="medium","&lt;img src=@img/medium.png@&gt;",IF(AU153="easy","&lt;img src=@img/easy.png@&gt;","")))</f>
        <v/>
      </c>
      <c r="BB153" t="str">
        <f t="shared" ref="BB153" si="399">IF(AV153="true","&lt;img src=@img/drinkicon.png@&gt;","")</f>
        <v/>
      </c>
      <c r="BC153" t="str">
        <f t="shared" ref="BC153" si="400">IF(AW153="true","&lt;img src=@img/foodicon.png@&gt;","")</f>
        <v>&lt;img src=@img/foodicon.png@&gt;</v>
      </c>
      <c r="BD153" t="str">
        <f t="shared" ref="BD153" si="401">CONCATENATE(AY153,AZ153,BA153,BB153,BC153,BK153)</f>
        <v>&lt;img src=@img/foodicon.png@&gt;</v>
      </c>
      <c r="BE153" t="str">
        <f t="shared" ref="BE153" si="402">CONCATENATE(IF(AS153&gt;0,"outdoor ",""),IF(AT153&gt;0,"pet ",""),IF(AV153="true","drink ",""),IF(AW153="true","food ",""),AU153," ",E153," ",C153,IF(BJ153=TRUE," kid",""))</f>
        <v>food   baker</v>
      </c>
      <c r="BF153" t="str">
        <f t="shared" ref="BF153" si="403">IF(C153="highlands","Highlands",IF(C153="Washington","Washington Park",IF(C153="Downtown","Downtown",IF(C153="city","City Park",IF(C153="Uptown","Uptown",IF(C153="capital","Capital Hill",IF(C153="Ballpark","Ballpark",IF(C153="LoDo","LoDo",IF(C153="ranch","Highlands Ranch",IF(C153="five","Five Points",IF(C153="stapleton","Stapleton",IF(C153="Cherry","Cherry Creek",IF(C153="dtc","DTC",IF(C153="Baker","Baker",IF(C153="Lakewood","Lakewood",IF(C153="Westminster","Westminster",IF(C153="lowery","Lowery",IF(C153="meadows","Park Meadows",IF(C153="larimer","Larimer Square",IF(C153="RiNo","RiNo",IF(C153="aurora","Aurora","")))))))))))))))))))))</f>
        <v>Baker</v>
      </c>
      <c r="BG153">
        <v>39.715853699999997</v>
      </c>
      <c r="BH153">
        <v>-104.98740100000001</v>
      </c>
      <c r="BI153" t="str">
        <f t="shared" ref="BI153" si="404">CONCATENATE("[",BG153,",",BH153,"],")</f>
        <v>[39.7158537,-104.987401],</v>
      </c>
    </row>
    <row r="154" spans="2:64" ht="18.75" customHeight="1">
      <c r="B154" t="s">
        <v>129</v>
      </c>
      <c r="C154" t="s">
        <v>218</v>
      </c>
      <c r="E154" t="s">
        <v>952</v>
      </c>
      <c r="G154" t="s">
        <v>478</v>
      </c>
      <c r="J154" t="s">
        <v>328</v>
      </c>
      <c r="K154" t="s">
        <v>330</v>
      </c>
      <c r="L154">
        <v>1500</v>
      </c>
      <c r="M154">
        <v>1800</v>
      </c>
      <c r="N154" t="s">
        <v>328</v>
      </c>
      <c r="O154" t="s">
        <v>330</v>
      </c>
      <c r="P154">
        <v>1500</v>
      </c>
      <c r="Q154">
        <v>1800</v>
      </c>
      <c r="R154">
        <v>1500</v>
      </c>
      <c r="S154">
        <v>1800</v>
      </c>
      <c r="V154" t="s">
        <v>1191</v>
      </c>
      <c r="W154" t="str">
        <f t="shared" si="314"/>
        <v/>
      </c>
      <c r="X154" t="str">
        <f t="shared" si="315"/>
        <v/>
      </c>
      <c r="Y154">
        <f t="shared" si="316"/>
        <v>15</v>
      </c>
      <c r="Z154">
        <f t="shared" si="317"/>
        <v>18</v>
      </c>
      <c r="AA154">
        <f t="shared" si="318"/>
        <v>15</v>
      </c>
      <c r="AB154">
        <f t="shared" si="319"/>
        <v>18</v>
      </c>
      <c r="AC154">
        <f t="shared" si="320"/>
        <v>15</v>
      </c>
      <c r="AD154">
        <f t="shared" si="321"/>
        <v>18</v>
      </c>
      <c r="AE154">
        <f t="shared" si="322"/>
        <v>15</v>
      </c>
      <c r="AF154">
        <f t="shared" si="323"/>
        <v>18</v>
      </c>
      <c r="AG154">
        <f t="shared" si="324"/>
        <v>15</v>
      </c>
      <c r="AH154">
        <f t="shared" si="325"/>
        <v>18</v>
      </c>
      <c r="AI154" t="str">
        <f t="shared" si="326"/>
        <v/>
      </c>
      <c r="AJ154" t="str">
        <f t="shared" si="327"/>
        <v/>
      </c>
      <c r="AK154" t="str">
        <f t="shared" si="328"/>
        <v/>
      </c>
      <c r="AL154" t="str">
        <f t="shared" si="329"/>
        <v>3pm-6pm</v>
      </c>
      <c r="AM154" t="str">
        <f t="shared" si="330"/>
        <v>3pm-6pm</v>
      </c>
      <c r="AN154" t="str">
        <f t="shared" si="331"/>
        <v>3pm-6pm</v>
      </c>
      <c r="AO154" t="str">
        <f t="shared" si="332"/>
        <v>3pm-6pm</v>
      </c>
      <c r="AP154" t="str">
        <f t="shared" si="333"/>
        <v>3pm-6pm</v>
      </c>
      <c r="AQ154" t="str">
        <f t="shared" si="334"/>
        <v/>
      </c>
      <c r="AR154" s="10" t="s">
        <v>654</v>
      </c>
      <c r="AV154" s="4" t="s">
        <v>28</v>
      </c>
      <c r="AW154" s="4" t="s">
        <v>28</v>
      </c>
      <c r="AX154" s="8" t="str">
        <f t="shared" si="335"/>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4" t="str">
        <f t="shared" si="336"/>
        <v/>
      </c>
      <c r="AZ154" t="str">
        <f t="shared" si="337"/>
        <v/>
      </c>
      <c r="BA154" t="str">
        <f t="shared" si="338"/>
        <v/>
      </c>
      <c r="BB154" t="str">
        <f t="shared" si="339"/>
        <v>&lt;img src=@img/drinkicon.png@&gt;</v>
      </c>
      <c r="BC154" t="str">
        <f t="shared" si="340"/>
        <v>&lt;img src=@img/foodicon.png@&gt;</v>
      </c>
      <c r="BD154" t="str">
        <f t="shared" si="341"/>
        <v>&lt;img src=@img/drinkicon.png@&gt;&lt;img src=@img/foodicon.png@&gt;</v>
      </c>
      <c r="BE154" t="str">
        <f t="shared" si="342"/>
        <v>drink food  med Downtown</v>
      </c>
      <c r="BF154" t="str">
        <f t="shared" si="343"/>
        <v>Downtown</v>
      </c>
      <c r="BG154">
        <v>39.744905000000003</v>
      </c>
      <c r="BH154">
        <v>-104.987854</v>
      </c>
      <c r="BI154" t="str">
        <f t="shared" si="344"/>
        <v>[39.744905,-104.987854],</v>
      </c>
      <c r="BK154" t="str">
        <f t="shared" ref="BK154:BK159" si="405">IF(BJ154&gt;0,"&lt;img src=@img/kidicon.png@&gt;","")</f>
        <v/>
      </c>
      <c r="BL154" s="7"/>
    </row>
    <row r="155" spans="2:64" ht="18.75" customHeight="1">
      <c r="B155" t="s">
        <v>83</v>
      </c>
      <c r="C155" t="s">
        <v>523</v>
      </c>
      <c r="E155" t="s">
        <v>952</v>
      </c>
      <c r="G155" t="s">
        <v>396</v>
      </c>
      <c r="J155" t="s">
        <v>335</v>
      </c>
      <c r="K155" t="s">
        <v>330</v>
      </c>
      <c r="L155" t="s">
        <v>335</v>
      </c>
      <c r="M155" t="s">
        <v>330</v>
      </c>
      <c r="N155" t="s">
        <v>335</v>
      </c>
      <c r="O155" t="s">
        <v>330</v>
      </c>
      <c r="P155" t="s">
        <v>335</v>
      </c>
      <c r="Q155" t="s">
        <v>330</v>
      </c>
      <c r="R155" t="s">
        <v>335</v>
      </c>
      <c r="S155" t="s">
        <v>330</v>
      </c>
      <c r="V155" t="s">
        <v>236</v>
      </c>
      <c r="W155" t="str">
        <f t="shared" si="314"/>
        <v/>
      </c>
      <c r="X155" t="str">
        <f t="shared" si="315"/>
        <v/>
      </c>
      <c r="Y155">
        <f t="shared" si="316"/>
        <v>16</v>
      </c>
      <c r="Z155">
        <f t="shared" si="317"/>
        <v>18</v>
      </c>
      <c r="AA155">
        <f t="shared" si="318"/>
        <v>16</v>
      </c>
      <c r="AB155">
        <f t="shared" si="319"/>
        <v>18</v>
      </c>
      <c r="AC155">
        <f t="shared" si="320"/>
        <v>16</v>
      </c>
      <c r="AD155">
        <f t="shared" si="321"/>
        <v>18</v>
      </c>
      <c r="AE155">
        <f t="shared" si="322"/>
        <v>16</v>
      </c>
      <c r="AF155">
        <f t="shared" si="323"/>
        <v>18</v>
      </c>
      <c r="AG155">
        <f t="shared" si="324"/>
        <v>16</v>
      </c>
      <c r="AH155">
        <f t="shared" si="325"/>
        <v>18</v>
      </c>
      <c r="AI155" t="str">
        <f t="shared" si="326"/>
        <v/>
      </c>
      <c r="AJ155" t="str">
        <f t="shared" si="327"/>
        <v/>
      </c>
      <c r="AK155" t="str">
        <f t="shared" si="328"/>
        <v/>
      </c>
      <c r="AL155" t="str">
        <f t="shared" si="329"/>
        <v>4pm-6pm</v>
      </c>
      <c r="AM155" t="str">
        <f t="shared" si="330"/>
        <v>4pm-6pm</v>
      </c>
      <c r="AN155" t="str">
        <f t="shared" si="331"/>
        <v>4pm-6pm</v>
      </c>
      <c r="AO155" t="str">
        <f t="shared" si="332"/>
        <v>4pm-6pm</v>
      </c>
      <c r="AP155" t="str">
        <f t="shared" si="333"/>
        <v>4pm-6pm</v>
      </c>
      <c r="AQ155" t="str">
        <f t="shared" si="334"/>
        <v/>
      </c>
      <c r="AR155" s="1" t="s">
        <v>576</v>
      </c>
      <c r="AV155" s="4" t="s">
        <v>28</v>
      </c>
      <c r="AW155" s="4" t="s">
        <v>29</v>
      </c>
      <c r="AX155" s="8" t="str">
        <f t="shared" si="335"/>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5" t="str">
        <f t="shared" si="336"/>
        <v/>
      </c>
      <c r="AZ155" t="str">
        <f t="shared" si="337"/>
        <v/>
      </c>
      <c r="BA155" t="str">
        <f t="shared" si="338"/>
        <v/>
      </c>
      <c r="BB155" t="str">
        <f t="shared" si="339"/>
        <v>&lt;img src=@img/drinkicon.png@&gt;</v>
      </c>
      <c r="BC155" t="str">
        <f t="shared" si="340"/>
        <v/>
      </c>
      <c r="BD155" t="str">
        <f t="shared" si="341"/>
        <v>&lt;img src=@img/drinkicon.png@&gt;</v>
      </c>
      <c r="BE155" t="str">
        <f t="shared" si="342"/>
        <v>drink  med Cherry</v>
      </c>
      <c r="BF155" t="str">
        <f t="shared" si="343"/>
        <v>Cherry Creek</v>
      </c>
      <c r="BG155">
        <v>39.720790000000001</v>
      </c>
      <c r="BH155">
        <v>-104.95560399999999</v>
      </c>
      <c r="BI155" t="str">
        <f t="shared" si="344"/>
        <v>[39.72079,-104.955604],</v>
      </c>
      <c r="BK155" t="str">
        <f t="shared" si="405"/>
        <v/>
      </c>
      <c r="BL155" s="7"/>
    </row>
    <row r="156" spans="2:64" ht="18.75" customHeight="1">
      <c r="B156" t="s">
        <v>84</v>
      </c>
      <c r="C156" t="s">
        <v>228</v>
      </c>
      <c r="E156" t="s">
        <v>954</v>
      </c>
      <c r="G156" t="s">
        <v>397</v>
      </c>
      <c r="H156" t="s">
        <v>335</v>
      </c>
      <c r="I156" t="s">
        <v>331</v>
      </c>
      <c r="J156" t="s">
        <v>335</v>
      </c>
      <c r="K156" t="s">
        <v>331</v>
      </c>
      <c r="L156" t="s">
        <v>335</v>
      </c>
      <c r="M156" t="s">
        <v>331</v>
      </c>
      <c r="N156" t="s">
        <v>335</v>
      </c>
      <c r="O156" t="s">
        <v>331</v>
      </c>
      <c r="P156" t="s">
        <v>335</v>
      </c>
      <c r="Q156" t="s">
        <v>331</v>
      </c>
      <c r="R156" t="s">
        <v>335</v>
      </c>
      <c r="S156" t="s">
        <v>331</v>
      </c>
      <c r="T156" t="s">
        <v>335</v>
      </c>
      <c r="U156" t="s">
        <v>331</v>
      </c>
      <c r="V156" t="s">
        <v>237</v>
      </c>
      <c r="W156">
        <f t="shared" si="314"/>
        <v>16</v>
      </c>
      <c r="X156">
        <f t="shared" si="315"/>
        <v>19</v>
      </c>
      <c r="Y156">
        <f t="shared" si="316"/>
        <v>16</v>
      </c>
      <c r="Z156">
        <f t="shared" si="317"/>
        <v>19</v>
      </c>
      <c r="AA156">
        <f t="shared" si="318"/>
        <v>16</v>
      </c>
      <c r="AB156">
        <f t="shared" si="319"/>
        <v>19</v>
      </c>
      <c r="AC156">
        <f t="shared" si="320"/>
        <v>16</v>
      </c>
      <c r="AD156">
        <f t="shared" si="321"/>
        <v>19</v>
      </c>
      <c r="AE156">
        <f t="shared" si="322"/>
        <v>16</v>
      </c>
      <c r="AF156">
        <f t="shared" si="323"/>
        <v>19</v>
      </c>
      <c r="AG156">
        <f t="shared" si="324"/>
        <v>16</v>
      </c>
      <c r="AH156">
        <f t="shared" si="325"/>
        <v>19</v>
      </c>
      <c r="AI156">
        <f t="shared" si="326"/>
        <v>16</v>
      </c>
      <c r="AJ156">
        <f t="shared" si="327"/>
        <v>19</v>
      </c>
      <c r="AK156" t="str">
        <f t="shared" si="328"/>
        <v>4pm-7pm</v>
      </c>
      <c r="AL156" t="str">
        <f t="shared" si="329"/>
        <v>4pm-7pm</v>
      </c>
      <c r="AM156" t="str">
        <f t="shared" si="330"/>
        <v>4pm-7pm</v>
      </c>
      <c r="AN156" t="str">
        <f t="shared" si="331"/>
        <v>4pm-7pm</v>
      </c>
      <c r="AO156" t="str">
        <f t="shared" si="332"/>
        <v>4pm-7pm</v>
      </c>
      <c r="AP156" t="str">
        <f t="shared" si="333"/>
        <v>4pm-7pm</v>
      </c>
      <c r="AQ156" t="str">
        <f t="shared" si="334"/>
        <v>4pm-7pm</v>
      </c>
      <c r="AR156" s="1" t="s">
        <v>577</v>
      </c>
      <c r="AV156" s="4" t="s">
        <v>28</v>
      </c>
      <c r="AW156" s="4" t="s">
        <v>29</v>
      </c>
      <c r="AX156" s="8" t="str">
        <f t="shared" si="335"/>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6" t="str">
        <f t="shared" si="336"/>
        <v/>
      </c>
      <c r="AZ156" t="str">
        <f t="shared" si="337"/>
        <v/>
      </c>
      <c r="BA156" t="str">
        <f t="shared" si="338"/>
        <v/>
      </c>
      <c r="BB156" t="str">
        <f t="shared" si="339"/>
        <v>&lt;img src=@img/drinkicon.png@&gt;</v>
      </c>
      <c r="BC156" t="str">
        <f t="shared" si="340"/>
        <v/>
      </c>
      <c r="BD156" t="str">
        <f t="shared" si="341"/>
        <v>&lt;img src=@img/drinkicon.png@&gt;</v>
      </c>
      <c r="BE156" t="str">
        <f t="shared" si="342"/>
        <v>drink  low Ballpark</v>
      </c>
      <c r="BF156" t="str">
        <f t="shared" si="343"/>
        <v>Ballpark</v>
      </c>
      <c r="BG156">
        <v>39.752896999999997</v>
      </c>
      <c r="BH156">
        <v>-104.991894</v>
      </c>
      <c r="BI156" t="str">
        <f t="shared" si="344"/>
        <v>[39.752897,-104.991894],</v>
      </c>
      <c r="BK156" t="str">
        <f t="shared" si="405"/>
        <v/>
      </c>
      <c r="BL156" s="7"/>
    </row>
    <row r="157" spans="2:64" ht="18.75" customHeight="1">
      <c r="B157" t="s">
        <v>806</v>
      </c>
      <c r="C157" t="s">
        <v>215</v>
      </c>
      <c r="E157" t="s">
        <v>954</v>
      </c>
      <c r="G157" s="8" t="s">
        <v>807</v>
      </c>
      <c r="J157">
        <v>1500</v>
      </c>
      <c r="K157">
        <v>2400</v>
      </c>
      <c r="L157">
        <v>1500</v>
      </c>
      <c r="M157">
        <v>1900</v>
      </c>
      <c r="N157">
        <v>1500</v>
      </c>
      <c r="O157">
        <v>1900</v>
      </c>
      <c r="P157">
        <v>1500</v>
      </c>
      <c r="Q157">
        <v>1900</v>
      </c>
      <c r="R157">
        <v>1500</v>
      </c>
      <c r="S157">
        <v>1900</v>
      </c>
      <c r="T157">
        <v>1500</v>
      </c>
      <c r="U157">
        <v>1900</v>
      </c>
      <c r="V157" t="s">
        <v>908</v>
      </c>
      <c r="W157" t="str">
        <f t="shared" si="314"/>
        <v/>
      </c>
      <c r="X157" t="str">
        <f t="shared" si="315"/>
        <v/>
      </c>
      <c r="Y157">
        <f t="shared" si="316"/>
        <v>15</v>
      </c>
      <c r="Z157">
        <f t="shared" si="317"/>
        <v>24</v>
      </c>
      <c r="AA157">
        <f t="shared" si="318"/>
        <v>15</v>
      </c>
      <c r="AB157">
        <f t="shared" si="319"/>
        <v>19</v>
      </c>
      <c r="AC157">
        <f t="shared" si="320"/>
        <v>15</v>
      </c>
      <c r="AD157">
        <f t="shared" si="321"/>
        <v>19</v>
      </c>
      <c r="AE157">
        <f t="shared" si="322"/>
        <v>15</v>
      </c>
      <c r="AF157">
        <f t="shared" si="323"/>
        <v>19</v>
      </c>
      <c r="AG157">
        <f t="shared" si="324"/>
        <v>15</v>
      </c>
      <c r="AH157">
        <f t="shared" si="325"/>
        <v>19</v>
      </c>
      <c r="AI157">
        <f t="shared" si="326"/>
        <v>15</v>
      </c>
      <c r="AJ157">
        <f t="shared" si="327"/>
        <v>19</v>
      </c>
      <c r="AK157" t="str">
        <f t="shared" si="328"/>
        <v/>
      </c>
      <c r="AL157" t="str">
        <f t="shared" si="329"/>
        <v>3pm-12am</v>
      </c>
      <c r="AM157" t="str">
        <f t="shared" si="330"/>
        <v>3pm-7pm</v>
      </c>
      <c r="AN157" t="str">
        <f t="shared" si="331"/>
        <v>3pm-7pm</v>
      </c>
      <c r="AO157" t="str">
        <f t="shared" si="332"/>
        <v>3pm-7pm</v>
      </c>
      <c r="AP157" t="str">
        <f t="shared" si="333"/>
        <v>3pm-7pm</v>
      </c>
      <c r="AQ157" t="str">
        <f t="shared" si="334"/>
        <v>3pm-7pm</v>
      </c>
      <c r="AR157" t="s">
        <v>907</v>
      </c>
      <c r="AV157" s="4" t="s">
        <v>28</v>
      </c>
      <c r="AW157" s="4" t="s">
        <v>29</v>
      </c>
      <c r="AX157" s="8" t="str">
        <f t="shared" si="335"/>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7" t="str">
        <f t="shared" si="336"/>
        <v/>
      </c>
      <c r="AZ157" t="str">
        <f t="shared" si="337"/>
        <v/>
      </c>
      <c r="BA157" t="str">
        <f t="shared" si="338"/>
        <v/>
      </c>
      <c r="BB157" t="str">
        <f t="shared" si="339"/>
        <v>&lt;img src=@img/drinkicon.png@&gt;</v>
      </c>
      <c r="BC157" t="str">
        <f t="shared" si="340"/>
        <v/>
      </c>
      <c r="BD157" t="str">
        <f t="shared" si="341"/>
        <v>&lt;img src=@img/drinkicon.png@&gt;</v>
      </c>
      <c r="BE157" t="str">
        <f t="shared" si="342"/>
        <v>drink  low Uptown</v>
      </c>
      <c r="BF157" t="str">
        <f t="shared" si="343"/>
        <v>Uptown</v>
      </c>
      <c r="BG157">
        <v>39.740530999999997</v>
      </c>
      <c r="BH157">
        <v>-104.97261</v>
      </c>
      <c r="BI157" t="str">
        <f t="shared" si="344"/>
        <v>[39.740531,-104.97261],</v>
      </c>
      <c r="BK157" t="str">
        <f t="shared" si="405"/>
        <v/>
      </c>
    </row>
    <row r="158" spans="2:64" ht="18.75" customHeight="1">
      <c r="B158" t="s">
        <v>1269</v>
      </c>
      <c r="C158" t="s">
        <v>722</v>
      </c>
      <c r="E158" t="s">
        <v>952</v>
      </c>
      <c r="G158" s="8" t="s">
        <v>728</v>
      </c>
      <c r="H158">
        <v>2100</v>
      </c>
      <c r="I158">
        <v>2400</v>
      </c>
      <c r="J158">
        <v>1500</v>
      </c>
      <c r="K158">
        <v>1800</v>
      </c>
      <c r="L158">
        <v>1500</v>
      </c>
      <c r="M158">
        <v>1800</v>
      </c>
      <c r="N158">
        <v>1500</v>
      </c>
      <c r="O158">
        <v>1800</v>
      </c>
      <c r="P158">
        <v>1500</v>
      </c>
      <c r="Q158">
        <v>1800</v>
      </c>
      <c r="R158">
        <v>1500</v>
      </c>
      <c r="S158">
        <v>1800</v>
      </c>
      <c r="V158" s="8" t="s">
        <v>1285</v>
      </c>
      <c r="W158">
        <f t="shared" si="314"/>
        <v>21</v>
      </c>
      <c r="X158">
        <f t="shared" si="315"/>
        <v>24</v>
      </c>
      <c r="Y158">
        <f t="shared" si="316"/>
        <v>15</v>
      </c>
      <c r="Z158">
        <f t="shared" si="317"/>
        <v>18</v>
      </c>
      <c r="AA158">
        <f t="shared" si="318"/>
        <v>15</v>
      </c>
      <c r="AB158">
        <f t="shared" si="319"/>
        <v>18</v>
      </c>
      <c r="AC158">
        <f t="shared" si="320"/>
        <v>15</v>
      </c>
      <c r="AD158">
        <f t="shared" si="321"/>
        <v>18</v>
      </c>
      <c r="AE158">
        <f t="shared" si="322"/>
        <v>15</v>
      </c>
      <c r="AF158">
        <f t="shared" si="323"/>
        <v>18</v>
      </c>
      <c r="AG158">
        <f t="shared" si="324"/>
        <v>15</v>
      </c>
      <c r="AH158">
        <f t="shared" si="325"/>
        <v>18</v>
      </c>
      <c r="AI158" t="str">
        <f t="shared" si="326"/>
        <v/>
      </c>
      <c r="AJ158" t="str">
        <f t="shared" si="327"/>
        <v/>
      </c>
      <c r="AK158" t="str">
        <f t="shared" si="328"/>
        <v>9pm-12am</v>
      </c>
      <c r="AL158" t="str">
        <f t="shared" si="329"/>
        <v>3pm-6pm</v>
      </c>
      <c r="AM158" t="str">
        <f t="shared" si="330"/>
        <v>3pm-6pm</v>
      </c>
      <c r="AN158" t="str">
        <f t="shared" si="331"/>
        <v>3pm-6pm</v>
      </c>
      <c r="AO158" t="str">
        <f t="shared" si="332"/>
        <v>3pm-6pm</v>
      </c>
      <c r="AP158" t="str">
        <f t="shared" si="333"/>
        <v>3pm-6pm</v>
      </c>
      <c r="AQ158" t="str">
        <f t="shared" si="334"/>
        <v/>
      </c>
      <c r="AR158" s="13" t="s">
        <v>848</v>
      </c>
      <c r="AV158" s="4" t="s">
        <v>28</v>
      </c>
      <c r="AW158" s="4" t="s">
        <v>28</v>
      </c>
      <c r="AX158" s="8" t="str">
        <f t="shared" si="335"/>
        <v>{
    'name': "Lazy Dog Restaurant and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and coke&lt;br&gt;house beer sampler&lt;br&gt;cucumber mint martini&lt;br&gt;pink lemon drop martini&lt;br&gt;asian pear martini&lt;br&gt;j.lohr chardonnay&lt;br&gt;campanile pinot grigio&lt;br&gt;matua sauvignon blanc&lt;br&gt;angeline pinot noir&lt;br&gt;16oz and 22 oz draft beers&lt;br&gt;Cowboy Up- 16oz. house draft and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8" t="str">
        <f t="shared" si="336"/>
        <v/>
      </c>
      <c r="AZ158" t="str">
        <f t="shared" si="337"/>
        <v/>
      </c>
      <c r="BA158" t="str">
        <f t="shared" si="338"/>
        <v/>
      </c>
      <c r="BB158" t="str">
        <f t="shared" si="339"/>
        <v>&lt;img src=@img/drinkicon.png@&gt;</v>
      </c>
      <c r="BC158" t="str">
        <f t="shared" si="340"/>
        <v>&lt;img src=@img/foodicon.png@&gt;</v>
      </c>
      <c r="BD158" t="str">
        <f t="shared" si="341"/>
        <v>&lt;img src=@img/drinkicon.png@&gt;&lt;img src=@img/foodicon.png@&gt;</v>
      </c>
      <c r="BE158" t="str">
        <f t="shared" si="342"/>
        <v>drink food  med aurora</v>
      </c>
      <c r="BF158" t="str">
        <f t="shared" si="343"/>
        <v>Aurora</v>
      </c>
      <c r="BG158">
        <v>39.601990000000001</v>
      </c>
      <c r="BH158">
        <v>-104.707764</v>
      </c>
      <c r="BI158" t="str">
        <f t="shared" si="344"/>
        <v>[39.60199,-104.707764],</v>
      </c>
      <c r="BK158" t="str">
        <f t="shared" si="405"/>
        <v/>
      </c>
    </row>
    <row r="159" spans="2:64" ht="18.75" customHeight="1">
      <c r="B159" t="s">
        <v>747</v>
      </c>
      <c r="C159" t="s">
        <v>722</v>
      </c>
      <c r="E159" t="s">
        <v>952</v>
      </c>
      <c r="G159" s="8" t="s">
        <v>748</v>
      </c>
      <c r="H159">
        <v>1400</v>
      </c>
      <c r="I159">
        <v>1830</v>
      </c>
      <c r="J159">
        <v>1400</v>
      </c>
      <c r="K159">
        <v>1830</v>
      </c>
      <c r="L159">
        <v>1400</v>
      </c>
      <c r="M159">
        <v>1830</v>
      </c>
      <c r="N159">
        <v>1400</v>
      </c>
      <c r="O159">
        <v>1830</v>
      </c>
      <c r="P159">
        <v>1400</v>
      </c>
      <c r="Q159">
        <v>1830</v>
      </c>
      <c r="R159">
        <v>1400</v>
      </c>
      <c r="S159">
        <v>1830</v>
      </c>
      <c r="T159">
        <v>1400</v>
      </c>
      <c r="U159">
        <v>1830</v>
      </c>
      <c r="V159" t="s">
        <v>865</v>
      </c>
      <c r="W159">
        <f t="shared" si="314"/>
        <v>14</v>
      </c>
      <c r="X159">
        <f t="shared" si="315"/>
        <v>18.3</v>
      </c>
      <c r="Y159">
        <f t="shared" si="316"/>
        <v>14</v>
      </c>
      <c r="Z159">
        <f t="shared" si="317"/>
        <v>18.3</v>
      </c>
      <c r="AA159">
        <f t="shared" si="318"/>
        <v>14</v>
      </c>
      <c r="AB159">
        <f t="shared" si="319"/>
        <v>18.3</v>
      </c>
      <c r="AC159">
        <f t="shared" si="320"/>
        <v>14</v>
      </c>
      <c r="AD159">
        <f t="shared" si="321"/>
        <v>18.3</v>
      </c>
      <c r="AE159">
        <f t="shared" si="322"/>
        <v>14</v>
      </c>
      <c r="AF159">
        <f t="shared" si="323"/>
        <v>18.3</v>
      </c>
      <c r="AG159">
        <f t="shared" si="324"/>
        <v>14</v>
      </c>
      <c r="AH159">
        <f t="shared" si="325"/>
        <v>18.3</v>
      </c>
      <c r="AI159">
        <f t="shared" si="326"/>
        <v>14</v>
      </c>
      <c r="AJ159">
        <f t="shared" si="327"/>
        <v>18.3</v>
      </c>
      <c r="AK159" t="str">
        <f t="shared" si="328"/>
        <v>2pm-6.3pm</v>
      </c>
      <c r="AL159" t="str">
        <f t="shared" si="329"/>
        <v>2pm-6.3pm</v>
      </c>
      <c r="AM159" t="str">
        <f t="shared" si="330"/>
        <v>2pm-6.3pm</v>
      </c>
      <c r="AN159" t="str">
        <f t="shared" si="331"/>
        <v>2pm-6.3pm</v>
      </c>
      <c r="AO159" t="str">
        <f t="shared" si="332"/>
        <v>2pm-6.3pm</v>
      </c>
      <c r="AP159" t="str">
        <f t="shared" si="333"/>
        <v>2pm-6.3pm</v>
      </c>
      <c r="AQ159" t="str">
        <f t="shared" si="334"/>
        <v>2pm-6.3pm</v>
      </c>
      <c r="AR159" s="13" t="s">
        <v>864</v>
      </c>
      <c r="AV159" s="4" t="s">
        <v>28</v>
      </c>
      <c r="AW159" s="4" t="s">
        <v>29</v>
      </c>
      <c r="AX159" s="8" t="str">
        <f t="shared" si="335"/>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9" t="str">
        <f t="shared" si="336"/>
        <v/>
      </c>
      <c r="AZ159" t="str">
        <f t="shared" si="337"/>
        <v/>
      </c>
      <c r="BA159" t="str">
        <f t="shared" si="338"/>
        <v/>
      </c>
      <c r="BB159" t="str">
        <f t="shared" si="339"/>
        <v>&lt;img src=@img/drinkicon.png@&gt;</v>
      </c>
      <c r="BC159" t="str">
        <f t="shared" si="340"/>
        <v/>
      </c>
      <c r="BD159" t="str">
        <f t="shared" si="341"/>
        <v>&lt;img src=@img/drinkicon.png@&gt;</v>
      </c>
      <c r="BE159" t="str">
        <f t="shared" si="342"/>
        <v>drink  med aurora</v>
      </c>
      <c r="BF159" t="str">
        <f t="shared" si="343"/>
        <v>Aurora</v>
      </c>
      <c r="BG159">
        <v>39.674323999999999</v>
      </c>
      <c r="BH159">
        <v>-104.83219200000001</v>
      </c>
      <c r="BI159" t="str">
        <f t="shared" si="344"/>
        <v>[39.674324,-104.832192],</v>
      </c>
      <c r="BK159" t="str">
        <f t="shared" si="405"/>
        <v/>
      </c>
    </row>
    <row r="160" spans="2:64" ht="18.75" customHeight="1">
      <c r="B160" t="s">
        <v>1118</v>
      </c>
      <c r="C160" t="s">
        <v>1047</v>
      </c>
      <c r="E160" t="s">
        <v>952</v>
      </c>
      <c r="G160" s="8" t="s">
        <v>1119</v>
      </c>
      <c r="H160">
        <v>2000</v>
      </c>
      <c r="I160">
        <v>2100</v>
      </c>
      <c r="J160">
        <v>1400</v>
      </c>
      <c r="K160">
        <v>1800</v>
      </c>
      <c r="L160">
        <v>1400</v>
      </c>
      <c r="M160">
        <v>1800</v>
      </c>
      <c r="N160">
        <v>1400</v>
      </c>
      <c r="O160">
        <v>1800</v>
      </c>
      <c r="P160">
        <v>1400</v>
      </c>
      <c r="Q160">
        <v>1800</v>
      </c>
      <c r="R160">
        <v>1400</v>
      </c>
      <c r="S160">
        <v>1800</v>
      </c>
      <c r="T160">
        <v>1400</v>
      </c>
      <c r="U160">
        <v>1800</v>
      </c>
      <c r="V160" t="s">
        <v>1309</v>
      </c>
      <c r="W160">
        <f t="shared" si="314"/>
        <v>20</v>
      </c>
      <c r="X160">
        <f t="shared" si="315"/>
        <v>21</v>
      </c>
      <c r="Y160">
        <f t="shared" si="316"/>
        <v>14</v>
      </c>
      <c r="Z160">
        <f t="shared" si="317"/>
        <v>18</v>
      </c>
      <c r="AA160">
        <f t="shared" si="318"/>
        <v>14</v>
      </c>
      <c r="AB160">
        <f t="shared" si="319"/>
        <v>18</v>
      </c>
      <c r="AC160">
        <f t="shared" si="320"/>
        <v>14</v>
      </c>
      <c r="AD160">
        <f t="shared" si="321"/>
        <v>18</v>
      </c>
      <c r="AE160">
        <f t="shared" si="322"/>
        <v>14</v>
      </c>
      <c r="AF160">
        <f t="shared" si="323"/>
        <v>18</v>
      </c>
      <c r="AG160">
        <f t="shared" si="324"/>
        <v>14</v>
      </c>
      <c r="AH160">
        <f t="shared" si="325"/>
        <v>18</v>
      </c>
      <c r="AI160">
        <f t="shared" si="326"/>
        <v>14</v>
      </c>
      <c r="AJ160">
        <f t="shared" si="327"/>
        <v>18</v>
      </c>
      <c r="AK160" t="str">
        <f t="shared" si="328"/>
        <v>8pm-9pm</v>
      </c>
      <c r="AL160" t="str">
        <f t="shared" si="329"/>
        <v>2pm-6pm</v>
      </c>
      <c r="AM160" t="str">
        <f t="shared" si="330"/>
        <v>2pm-6pm</v>
      </c>
      <c r="AN160" t="str">
        <f t="shared" si="331"/>
        <v>2pm-6pm</v>
      </c>
      <c r="AO160" t="str">
        <f t="shared" si="332"/>
        <v>2pm-6pm</v>
      </c>
      <c r="AP160" t="str">
        <f t="shared" si="333"/>
        <v>2pm-6pm</v>
      </c>
      <c r="AQ160" t="str">
        <f t="shared" si="334"/>
        <v>2pm-6pm</v>
      </c>
      <c r="AR160" s="1" t="s">
        <v>1120</v>
      </c>
      <c r="AV160" s="4" t="s">
        <v>28</v>
      </c>
      <c r="AW160" s="4" t="b">
        <v>1</v>
      </c>
      <c r="AX160" s="8" t="str">
        <f t="shared" si="335"/>
        <v>{
    'name': "LeRoux",
    'area': "lodo",'hours': {
      'sunday-start':"2000", 'sunday-end':"2100", 'monday-start':"1400", 'monday-end':"1800", 'tuesday-start':"1400", 'tuesday-end':"1800", 'wednesday-start':"1400", 'wednesday-end':"1800", 'thursday-start':"1400", 'thursday-end':"1800", 'friday-start':"1400", 'friday-end':"1800", 'saturday-start':"1400", 'saturday-end':"1800"},  'description': "Happy Hour is Available Only in the Bar&lt;br&gt;Cheese Board 9&lt;br&gt;&lt;b&gt;Gourmandise&lt;/b&gt;&lt;br&gt;French Onion Soup 10&lt;br&gt;Grilled Oysters Bourguignonne  8&lt;br&gt;Wagyu Beef Tartare  21&lt;br&gt;LeRoux Burger 9&lt;br&gt;Pommes Frites  3&lt;br&gt;Cream of Mushroom Soup 9&lt;br&gt;Country Chicken Terrine 13&lt;br&gt;Foie Gras and Chicken Liver Mousse 17&lt;br&gt;French Dip 10&lt;br&gt;&lt;b&gt;Drinks&lt;/b&gt;&lt;br&gt;Specialty Cocktails  11&lt;br&gt;Draft Wines  5&lt;br&gt;Select Draft Beers  5&lt;br&gt;Well Liqours 6", 'link':"https://www.lerouxdenver.com/menu/happy-hour/", 'pricing':"med",   'phone-number': "", 'address': "1555 Blake Street Denver, Colorado", 'other-amenities': ['','',''], 'has-drink':true, 'has-food':TRUE},</v>
      </c>
      <c r="AY160" t="str">
        <f t="shared" si="336"/>
        <v/>
      </c>
      <c r="AZ160" t="str">
        <f t="shared" si="337"/>
        <v/>
      </c>
      <c r="BA160" t="str">
        <f t="shared" si="338"/>
        <v/>
      </c>
      <c r="BB160" t="str">
        <f t="shared" si="339"/>
        <v>&lt;img src=@img/drinkicon.png@&gt;</v>
      </c>
      <c r="BC160" t="str">
        <f t="shared" si="340"/>
        <v/>
      </c>
      <c r="BD160" t="str">
        <f t="shared" si="341"/>
        <v>&lt;img src=@img/drinkicon.png@&gt;</v>
      </c>
      <c r="BE160" t="str">
        <f t="shared" si="342"/>
        <v>drink  med lodo</v>
      </c>
      <c r="BF160" t="str">
        <f t="shared" si="343"/>
        <v>LoDo</v>
      </c>
      <c r="BG160">
        <v>39.750599899999997</v>
      </c>
      <c r="BH160">
        <v>-104.9994734</v>
      </c>
      <c r="BI160" t="str">
        <f t="shared" si="344"/>
        <v>[39.7505999,-104.9994734],</v>
      </c>
    </row>
    <row r="161" spans="2:64" ht="18.75" customHeight="1">
      <c r="B161" t="s">
        <v>1244</v>
      </c>
      <c r="C161" t="s">
        <v>186</v>
      </c>
      <c r="E161" t="s">
        <v>954</v>
      </c>
      <c r="G161" t="s">
        <v>398</v>
      </c>
      <c r="H161" t="s">
        <v>328</v>
      </c>
      <c r="I161" t="s">
        <v>342</v>
      </c>
      <c r="J161" t="s">
        <v>328</v>
      </c>
      <c r="K161" t="s">
        <v>342</v>
      </c>
      <c r="L161" t="s">
        <v>328</v>
      </c>
      <c r="M161" t="s">
        <v>342</v>
      </c>
      <c r="N161" t="s">
        <v>328</v>
      </c>
      <c r="O161" t="s">
        <v>342</v>
      </c>
      <c r="P161" t="s">
        <v>328</v>
      </c>
      <c r="Q161" t="s">
        <v>342</v>
      </c>
      <c r="R161" t="s">
        <v>328</v>
      </c>
      <c r="S161" t="s">
        <v>342</v>
      </c>
      <c r="T161" t="s">
        <v>328</v>
      </c>
      <c r="U161" t="s">
        <v>342</v>
      </c>
      <c r="V161" t="s">
        <v>238</v>
      </c>
      <c r="W161">
        <f t="shared" si="314"/>
        <v>15</v>
      </c>
      <c r="X161">
        <f t="shared" si="315"/>
        <v>20</v>
      </c>
      <c r="Y161">
        <f t="shared" si="316"/>
        <v>15</v>
      </c>
      <c r="Z161">
        <f t="shared" si="317"/>
        <v>20</v>
      </c>
      <c r="AA161">
        <f t="shared" si="318"/>
        <v>15</v>
      </c>
      <c r="AB161">
        <f t="shared" si="319"/>
        <v>20</v>
      </c>
      <c r="AC161">
        <f t="shared" si="320"/>
        <v>15</v>
      </c>
      <c r="AD161">
        <f t="shared" si="321"/>
        <v>20</v>
      </c>
      <c r="AE161">
        <f t="shared" si="322"/>
        <v>15</v>
      </c>
      <c r="AF161">
        <f t="shared" si="323"/>
        <v>20</v>
      </c>
      <c r="AG161">
        <f t="shared" si="324"/>
        <v>15</v>
      </c>
      <c r="AH161">
        <f t="shared" si="325"/>
        <v>20</v>
      </c>
      <c r="AI161">
        <f t="shared" si="326"/>
        <v>15</v>
      </c>
      <c r="AJ161">
        <f t="shared" si="327"/>
        <v>20</v>
      </c>
      <c r="AK161" t="str">
        <f t="shared" si="328"/>
        <v>3pm-8pm</v>
      </c>
      <c r="AL161" t="str">
        <f t="shared" si="329"/>
        <v>3pm-8pm</v>
      </c>
      <c r="AM161" t="str">
        <f t="shared" si="330"/>
        <v>3pm-8pm</v>
      </c>
      <c r="AN161" t="str">
        <f t="shared" si="331"/>
        <v>3pm-8pm</v>
      </c>
      <c r="AO161" t="str">
        <f t="shared" si="332"/>
        <v>3pm-8pm</v>
      </c>
      <c r="AP161" t="str">
        <f t="shared" si="333"/>
        <v>3pm-8pm</v>
      </c>
      <c r="AQ161" t="str">
        <f t="shared" si="334"/>
        <v>3pm-8pm</v>
      </c>
      <c r="AR161" s="1" t="s">
        <v>578</v>
      </c>
      <c r="AV161" s="4" t="s">
        <v>28</v>
      </c>
      <c r="AW161" s="4" t="s">
        <v>29</v>
      </c>
      <c r="AX161" s="8" t="str">
        <f t="shared" si="335"/>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61" t="str">
        <f t="shared" si="336"/>
        <v/>
      </c>
      <c r="AZ161" t="str">
        <f t="shared" si="337"/>
        <v/>
      </c>
      <c r="BA161" t="str">
        <f t="shared" si="338"/>
        <v/>
      </c>
      <c r="BB161" t="str">
        <f t="shared" si="339"/>
        <v>&lt;img src=@img/drinkicon.png@&gt;</v>
      </c>
      <c r="BC161" t="str">
        <f t="shared" si="340"/>
        <v/>
      </c>
      <c r="BD161" t="str">
        <f t="shared" si="341"/>
        <v>&lt;img src=@img/drinkicon.png@&gt;</v>
      </c>
      <c r="BE161" t="str">
        <f t="shared" si="342"/>
        <v>drink  low Baker</v>
      </c>
      <c r="BF161" t="str">
        <f t="shared" si="343"/>
        <v>Baker</v>
      </c>
      <c r="BG161">
        <v>39.711931999999997</v>
      </c>
      <c r="BH161">
        <v>-104.987781</v>
      </c>
      <c r="BI161" t="str">
        <f t="shared" si="344"/>
        <v>[39.711932,-104.987781],</v>
      </c>
      <c r="BK161" t="str">
        <f t="shared" ref="BK161:BK195" si="406">IF(BJ161&gt;0,"&lt;img src=@img/kidicon.png@&gt;","")</f>
        <v/>
      </c>
      <c r="BL161" s="7"/>
    </row>
    <row r="162" spans="2:64" ht="18.75" customHeight="1">
      <c r="B162" t="s">
        <v>130</v>
      </c>
      <c r="C162" t="s">
        <v>218</v>
      </c>
      <c r="E162" t="s">
        <v>952</v>
      </c>
      <c r="G162" t="s">
        <v>479</v>
      </c>
      <c r="J162" t="s">
        <v>335</v>
      </c>
      <c r="K162" t="s">
        <v>329</v>
      </c>
      <c r="L162" t="s">
        <v>335</v>
      </c>
      <c r="M162" t="s">
        <v>329</v>
      </c>
      <c r="N162" t="s">
        <v>335</v>
      </c>
      <c r="O162" t="s">
        <v>329</v>
      </c>
      <c r="P162" t="s">
        <v>335</v>
      </c>
      <c r="Q162" t="s">
        <v>329</v>
      </c>
      <c r="R162" t="s">
        <v>335</v>
      </c>
      <c r="S162" t="s">
        <v>329</v>
      </c>
      <c r="W162" t="str">
        <f t="shared" si="314"/>
        <v/>
      </c>
      <c r="X162" t="str">
        <f t="shared" si="315"/>
        <v/>
      </c>
      <c r="Y162">
        <f t="shared" si="316"/>
        <v>16</v>
      </c>
      <c r="Z162">
        <f t="shared" si="317"/>
        <v>18.3</v>
      </c>
      <c r="AA162">
        <f t="shared" si="318"/>
        <v>16</v>
      </c>
      <c r="AB162">
        <f t="shared" si="319"/>
        <v>18.3</v>
      </c>
      <c r="AC162">
        <f t="shared" si="320"/>
        <v>16</v>
      </c>
      <c r="AD162">
        <f t="shared" si="321"/>
        <v>18.3</v>
      </c>
      <c r="AE162">
        <f t="shared" si="322"/>
        <v>16</v>
      </c>
      <c r="AF162">
        <f t="shared" si="323"/>
        <v>18.3</v>
      </c>
      <c r="AG162">
        <f t="shared" si="324"/>
        <v>16</v>
      </c>
      <c r="AH162">
        <f t="shared" si="325"/>
        <v>18.3</v>
      </c>
      <c r="AI162" t="str">
        <f t="shared" si="326"/>
        <v/>
      </c>
      <c r="AJ162" t="str">
        <f t="shared" si="327"/>
        <v/>
      </c>
      <c r="AK162" t="str">
        <f t="shared" si="328"/>
        <v/>
      </c>
      <c r="AL162" t="str">
        <f t="shared" si="329"/>
        <v>4pm-6.3pm</v>
      </c>
      <c r="AM162" t="str">
        <f t="shared" si="330"/>
        <v>4pm-6.3pm</v>
      </c>
      <c r="AN162" t="str">
        <f t="shared" si="331"/>
        <v>4pm-6.3pm</v>
      </c>
      <c r="AO162" t="str">
        <f t="shared" si="332"/>
        <v>4pm-6.3pm</v>
      </c>
      <c r="AP162" t="str">
        <f t="shared" si="333"/>
        <v>4pm-6.3pm</v>
      </c>
      <c r="AQ162" t="str">
        <f t="shared" si="334"/>
        <v/>
      </c>
      <c r="AR162" t="s">
        <v>655</v>
      </c>
      <c r="AV162" t="s">
        <v>29</v>
      </c>
      <c r="AW162" t="s">
        <v>29</v>
      </c>
      <c r="AX162" s="8" t="str">
        <f t="shared" si="335"/>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62" t="str">
        <f t="shared" si="336"/>
        <v/>
      </c>
      <c r="AZ162" t="str">
        <f t="shared" si="337"/>
        <v/>
      </c>
      <c r="BA162" t="str">
        <f t="shared" si="338"/>
        <v/>
      </c>
      <c r="BB162" t="str">
        <f t="shared" si="339"/>
        <v/>
      </c>
      <c r="BC162" t="str">
        <f t="shared" si="340"/>
        <v/>
      </c>
      <c r="BD162" t="str">
        <f t="shared" si="341"/>
        <v/>
      </c>
      <c r="BE162" t="str">
        <f t="shared" si="342"/>
        <v xml:space="preserve"> med Downtown</v>
      </c>
      <c r="BF162" t="str">
        <f t="shared" si="343"/>
        <v>Downtown</v>
      </c>
      <c r="BG162">
        <v>39.743535999999999</v>
      </c>
      <c r="BH162">
        <v>-104.99136900000001</v>
      </c>
      <c r="BI162" t="str">
        <f t="shared" si="344"/>
        <v>[39.743536,-104.991369],</v>
      </c>
      <c r="BK162" t="str">
        <f t="shared" si="406"/>
        <v/>
      </c>
      <c r="BL162" s="7"/>
    </row>
    <row r="163" spans="2:64" ht="18.75" customHeight="1">
      <c r="B163" t="s">
        <v>131</v>
      </c>
      <c r="C163" t="s">
        <v>719</v>
      </c>
      <c r="E163" t="s">
        <v>952</v>
      </c>
      <c r="G163" t="s">
        <v>480</v>
      </c>
      <c r="J163" t="s">
        <v>328</v>
      </c>
      <c r="K163" t="s">
        <v>330</v>
      </c>
      <c r="L163" t="s">
        <v>328</v>
      </c>
      <c r="M163" t="s">
        <v>330</v>
      </c>
      <c r="N163" t="s">
        <v>328</v>
      </c>
      <c r="O163" t="s">
        <v>330</v>
      </c>
      <c r="P163" t="s">
        <v>328</v>
      </c>
      <c r="Q163" t="s">
        <v>330</v>
      </c>
      <c r="R163" t="s">
        <v>328</v>
      </c>
      <c r="S163" t="s">
        <v>330</v>
      </c>
      <c r="V163" t="s">
        <v>287</v>
      </c>
      <c r="W163" t="str">
        <f t="shared" si="314"/>
        <v/>
      </c>
      <c r="X163" t="str">
        <f t="shared" si="315"/>
        <v/>
      </c>
      <c r="Y163">
        <f t="shared" si="316"/>
        <v>15</v>
      </c>
      <c r="Z163">
        <f t="shared" si="317"/>
        <v>18</v>
      </c>
      <c r="AA163">
        <f t="shared" si="318"/>
        <v>15</v>
      </c>
      <c r="AB163">
        <f t="shared" si="319"/>
        <v>18</v>
      </c>
      <c r="AC163">
        <f t="shared" si="320"/>
        <v>15</v>
      </c>
      <c r="AD163">
        <f t="shared" si="321"/>
        <v>18</v>
      </c>
      <c r="AE163">
        <f t="shared" si="322"/>
        <v>15</v>
      </c>
      <c r="AF163">
        <f t="shared" si="323"/>
        <v>18</v>
      </c>
      <c r="AG163">
        <f t="shared" si="324"/>
        <v>15</v>
      </c>
      <c r="AH163">
        <f t="shared" si="325"/>
        <v>18</v>
      </c>
      <c r="AI163" t="str">
        <f t="shared" si="326"/>
        <v/>
      </c>
      <c r="AJ163" t="str">
        <f t="shared" si="327"/>
        <v/>
      </c>
      <c r="AK163" t="str">
        <f t="shared" si="328"/>
        <v/>
      </c>
      <c r="AL163" t="str">
        <f t="shared" si="329"/>
        <v>3pm-6pm</v>
      </c>
      <c r="AM163" t="str">
        <f t="shared" si="330"/>
        <v>3pm-6pm</v>
      </c>
      <c r="AN163" t="str">
        <f t="shared" si="331"/>
        <v>3pm-6pm</v>
      </c>
      <c r="AO163" t="str">
        <f t="shared" si="332"/>
        <v>3pm-6pm</v>
      </c>
      <c r="AP163" t="str">
        <f t="shared" si="333"/>
        <v>3pm-6pm</v>
      </c>
      <c r="AQ163" t="str">
        <f t="shared" si="334"/>
        <v/>
      </c>
      <c r="AR163" t="s">
        <v>656</v>
      </c>
      <c r="AS163" t="s">
        <v>325</v>
      </c>
      <c r="AV163" t="s">
        <v>28</v>
      </c>
      <c r="AW163" t="s">
        <v>28</v>
      </c>
      <c r="AX163" s="8" t="str">
        <f t="shared" si="335"/>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3" t="str">
        <f t="shared" si="336"/>
        <v>&lt;img src=@img/outdoor.png@&gt;</v>
      </c>
      <c r="AZ163" t="str">
        <f t="shared" si="337"/>
        <v/>
      </c>
      <c r="BA163" t="str">
        <f t="shared" si="338"/>
        <v/>
      </c>
      <c r="BB163" t="str">
        <f t="shared" si="339"/>
        <v>&lt;img src=@img/drinkicon.png@&gt;</v>
      </c>
      <c r="BC163" t="str">
        <f t="shared" si="340"/>
        <v>&lt;img src=@img/foodicon.png@&gt;</v>
      </c>
      <c r="BD163" t="str">
        <f t="shared" si="341"/>
        <v>&lt;img src=@img/outdoor.png@&gt;&lt;img src=@img/drinkicon.png@&gt;&lt;img src=@img/foodicon.png@&gt;</v>
      </c>
      <c r="BE163" t="str">
        <f t="shared" si="342"/>
        <v>outdoor drink food  med highlands</v>
      </c>
      <c r="BF163" t="str">
        <f t="shared" si="343"/>
        <v>Highlands</v>
      </c>
      <c r="BG163">
        <v>39.759523999999999</v>
      </c>
      <c r="BH163">
        <v>-105.011383</v>
      </c>
      <c r="BI163" t="str">
        <f t="shared" si="344"/>
        <v>[39.759524,-105.011383],</v>
      </c>
      <c r="BK163" t="str">
        <f t="shared" si="406"/>
        <v/>
      </c>
      <c r="BL163" s="7"/>
    </row>
    <row r="164" spans="2:64" ht="18.75" customHeight="1">
      <c r="B164" t="s">
        <v>1297</v>
      </c>
      <c r="C164" t="s">
        <v>723</v>
      </c>
      <c r="E164" t="s">
        <v>952</v>
      </c>
      <c r="G164" t="s">
        <v>399</v>
      </c>
      <c r="H164" t="s">
        <v>328</v>
      </c>
      <c r="I164" t="s">
        <v>330</v>
      </c>
      <c r="L164" t="s">
        <v>328</v>
      </c>
      <c r="M164" t="s">
        <v>329</v>
      </c>
      <c r="N164" t="s">
        <v>328</v>
      </c>
      <c r="O164" t="s">
        <v>329</v>
      </c>
      <c r="P164" t="s">
        <v>328</v>
      </c>
      <c r="Q164" t="s">
        <v>329</v>
      </c>
      <c r="R164" t="s">
        <v>328</v>
      </c>
      <c r="S164" t="s">
        <v>329</v>
      </c>
      <c r="T164" t="s">
        <v>328</v>
      </c>
      <c r="U164" t="s">
        <v>329</v>
      </c>
      <c r="V164" t="s">
        <v>942</v>
      </c>
      <c r="W164">
        <f t="shared" si="314"/>
        <v>15</v>
      </c>
      <c r="X164">
        <f t="shared" si="315"/>
        <v>18</v>
      </c>
      <c r="Y164" t="str">
        <f t="shared" si="316"/>
        <v/>
      </c>
      <c r="Z164" t="str">
        <f t="shared" si="317"/>
        <v/>
      </c>
      <c r="AA164">
        <f t="shared" si="318"/>
        <v>15</v>
      </c>
      <c r="AB164">
        <f t="shared" si="319"/>
        <v>18.3</v>
      </c>
      <c r="AC164">
        <f t="shared" si="320"/>
        <v>15</v>
      </c>
      <c r="AD164">
        <f t="shared" si="321"/>
        <v>18.3</v>
      </c>
      <c r="AE164">
        <f t="shared" si="322"/>
        <v>15</v>
      </c>
      <c r="AF164">
        <f t="shared" si="323"/>
        <v>18.3</v>
      </c>
      <c r="AG164">
        <f t="shared" si="324"/>
        <v>15</v>
      </c>
      <c r="AH164">
        <f t="shared" si="325"/>
        <v>18.3</v>
      </c>
      <c r="AI164">
        <f t="shared" si="326"/>
        <v>15</v>
      </c>
      <c r="AJ164">
        <f t="shared" si="327"/>
        <v>18.3</v>
      </c>
      <c r="AK164" t="str">
        <f t="shared" si="328"/>
        <v>3pm-6pm</v>
      </c>
      <c r="AL164" t="str">
        <f t="shared" si="329"/>
        <v/>
      </c>
      <c r="AM164" t="str">
        <f t="shared" si="330"/>
        <v>3pm-6.3pm</v>
      </c>
      <c r="AN164" t="str">
        <f t="shared" si="331"/>
        <v>3pm-6.3pm</v>
      </c>
      <c r="AO164" t="str">
        <f t="shared" si="332"/>
        <v>3pm-6.3pm</v>
      </c>
      <c r="AP164" t="str">
        <f t="shared" si="333"/>
        <v>3pm-6.3pm</v>
      </c>
      <c r="AQ164" t="str">
        <f t="shared" si="334"/>
        <v>3pm-6.3pm</v>
      </c>
      <c r="AR164" s="1" t="s">
        <v>579</v>
      </c>
      <c r="AV164" s="4" t="s">
        <v>28</v>
      </c>
      <c r="AW164" s="4" t="s">
        <v>29</v>
      </c>
      <c r="AX164" s="8" t="str">
        <f t="shared" si="335"/>
        <v>{
    'name': "Lobby",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4" t="str">
        <f t="shared" si="336"/>
        <v/>
      </c>
      <c r="AZ164" t="str">
        <f t="shared" si="337"/>
        <v/>
      </c>
      <c r="BA164" t="str">
        <f t="shared" si="338"/>
        <v/>
      </c>
      <c r="BB164" t="str">
        <f t="shared" si="339"/>
        <v>&lt;img src=@img/drinkicon.png@&gt;</v>
      </c>
      <c r="BC164" t="str">
        <f t="shared" si="340"/>
        <v/>
      </c>
      <c r="BD164" t="str">
        <f t="shared" si="341"/>
        <v>&lt;img src=@img/drinkicon.png@&gt;</v>
      </c>
      <c r="BE164" t="str">
        <f t="shared" si="342"/>
        <v>drink  med five</v>
      </c>
      <c r="BF164" t="str">
        <f t="shared" si="343"/>
        <v>Five Points</v>
      </c>
      <c r="BG164">
        <v>39.753444000000002</v>
      </c>
      <c r="BH164">
        <v>-104.988668</v>
      </c>
      <c r="BI164" t="str">
        <f t="shared" si="344"/>
        <v>[39.753444,-104.988668],</v>
      </c>
      <c r="BK164" t="str">
        <f t="shared" si="406"/>
        <v/>
      </c>
      <c r="BL164" s="7"/>
    </row>
    <row r="165" spans="2:64" ht="18.75" customHeight="1">
      <c r="B165" t="s">
        <v>1270</v>
      </c>
      <c r="C165" t="s">
        <v>719</v>
      </c>
      <c r="E165" t="s">
        <v>954</v>
      </c>
      <c r="G165" t="s">
        <v>481</v>
      </c>
      <c r="J165" t="s">
        <v>328</v>
      </c>
      <c r="K165" t="s">
        <v>330</v>
      </c>
      <c r="L165" t="s">
        <v>328</v>
      </c>
      <c r="M165" t="s">
        <v>330</v>
      </c>
      <c r="N165" t="s">
        <v>328</v>
      </c>
      <c r="O165" t="s">
        <v>330</v>
      </c>
      <c r="P165" t="s">
        <v>328</v>
      </c>
      <c r="Q165" t="s">
        <v>330</v>
      </c>
      <c r="R165" t="s">
        <v>328</v>
      </c>
      <c r="S165" t="s">
        <v>330</v>
      </c>
      <c r="V165" t="s">
        <v>288</v>
      </c>
      <c r="W165" t="str">
        <f t="shared" si="314"/>
        <v/>
      </c>
      <c r="X165" t="str">
        <f t="shared" si="315"/>
        <v/>
      </c>
      <c r="Y165">
        <f t="shared" si="316"/>
        <v>15</v>
      </c>
      <c r="Z165">
        <f t="shared" si="317"/>
        <v>18</v>
      </c>
      <c r="AA165">
        <f t="shared" si="318"/>
        <v>15</v>
      </c>
      <c r="AB165">
        <f t="shared" si="319"/>
        <v>18</v>
      </c>
      <c r="AC165">
        <f t="shared" si="320"/>
        <v>15</v>
      </c>
      <c r="AD165">
        <f t="shared" si="321"/>
        <v>18</v>
      </c>
      <c r="AE165">
        <f t="shared" si="322"/>
        <v>15</v>
      </c>
      <c r="AF165">
        <f t="shared" si="323"/>
        <v>18</v>
      </c>
      <c r="AG165">
        <f t="shared" si="324"/>
        <v>15</v>
      </c>
      <c r="AH165">
        <f t="shared" si="325"/>
        <v>18</v>
      </c>
      <c r="AI165" t="str">
        <f t="shared" si="326"/>
        <v/>
      </c>
      <c r="AJ165" t="str">
        <f t="shared" si="327"/>
        <v/>
      </c>
      <c r="AK165" t="str">
        <f t="shared" si="328"/>
        <v/>
      </c>
      <c r="AL165" t="str">
        <f t="shared" si="329"/>
        <v>3pm-6pm</v>
      </c>
      <c r="AM165" t="str">
        <f t="shared" si="330"/>
        <v>3pm-6pm</v>
      </c>
      <c r="AN165" t="str">
        <f t="shared" si="331"/>
        <v>3pm-6pm</v>
      </c>
      <c r="AO165" t="str">
        <f t="shared" si="332"/>
        <v>3pm-6pm</v>
      </c>
      <c r="AP165" t="str">
        <f t="shared" si="333"/>
        <v>3pm-6pm</v>
      </c>
      <c r="AQ165" t="str">
        <f t="shared" si="334"/>
        <v/>
      </c>
      <c r="AR165" s="3" t="s">
        <v>657</v>
      </c>
      <c r="AS165" t="s">
        <v>325</v>
      </c>
      <c r="AV165" s="4" t="s">
        <v>28</v>
      </c>
      <c r="AW165" s="4" t="s">
        <v>29</v>
      </c>
      <c r="AX165" s="8" t="str">
        <f t="shared" si="335"/>
        <v>{
    'name': "Local 46 Bar and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5" t="str">
        <f t="shared" si="336"/>
        <v>&lt;img src=@img/outdoor.png@&gt;</v>
      </c>
      <c r="AZ165" t="str">
        <f t="shared" si="337"/>
        <v/>
      </c>
      <c r="BA165" t="str">
        <f t="shared" si="338"/>
        <v/>
      </c>
      <c r="BB165" t="str">
        <f t="shared" si="339"/>
        <v>&lt;img src=@img/drinkicon.png@&gt;</v>
      </c>
      <c r="BC165" t="str">
        <f t="shared" si="340"/>
        <v/>
      </c>
      <c r="BD165" t="str">
        <f t="shared" si="341"/>
        <v>&lt;img src=@img/outdoor.png@&gt;&lt;img src=@img/drinkicon.png@&gt;</v>
      </c>
      <c r="BE165" t="str">
        <f t="shared" si="342"/>
        <v>outdoor drink  low highlands</v>
      </c>
      <c r="BF165" t="str">
        <f t="shared" si="343"/>
        <v>Highlands</v>
      </c>
      <c r="BG165">
        <v>39.779904999999999</v>
      </c>
      <c r="BH165">
        <v>-105.043755</v>
      </c>
      <c r="BI165" t="str">
        <f t="shared" si="344"/>
        <v>[39.779905,-105.043755],</v>
      </c>
      <c r="BK165" t="str">
        <f t="shared" si="406"/>
        <v/>
      </c>
      <c r="BL165" s="7"/>
    </row>
    <row r="166" spans="2:64" ht="18.75" customHeight="1">
      <c r="B166" t="s">
        <v>1271</v>
      </c>
      <c r="C166" t="s">
        <v>219</v>
      </c>
      <c r="E166" t="s">
        <v>952</v>
      </c>
      <c r="G166" t="s">
        <v>400</v>
      </c>
      <c r="J166" t="s">
        <v>328</v>
      </c>
      <c r="K166" t="s">
        <v>330</v>
      </c>
      <c r="L166" t="s">
        <v>328</v>
      </c>
      <c r="M166" t="s">
        <v>330</v>
      </c>
      <c r="N166" t="s">
        <v>328</v>
      </c>
      <c r="O166" t="s">
        <v>330</v>
      </c>
      <c r="P166" t="s">
        <v>328</v>
      </c>
      <c r="Q166" t="s">
        <v>330</v>
      </c>
      <c r="R166" t="s">
        <v>328</v>
      </c>
      <c r="S166" t="s">
        <v>330</v>
      </c>
      <c r="V166" s="8" t="s">
        <v>239</v>
      </c>
      <c r="W166" t="str">
        <f t="shared" si="314"/>
        <v/>
      </c>
      <c r="X166" t="str">
        <f t="shared" si="315"/>
        <v/>
      </c>
      <c r="Y166">
        <f t="shared" si="316"/>
        <v>15</v>
      </c>
      <c r="Z166">
        <f t="shared" si="317"/>
        <v>18</v>
      </c>
      <c r="AA166">
        <f t="shared" si="318"/>
        <v>15</v>
      </c>
      <c r="AB166">
        <f t="shared" si="319"/>
        <v>18</v>
      </c>
      <c r="AC166">
        <f t="shared" si="320"/>
        <v>15</v>
      </c>
      <c r="AD166">
        <f t="shared" si="321"/>
        <v>18</v>
      </c>
      <c r="AE166">
        <f t="shared" si="322"/>
        <v>15</v>
      </c>
      <c r="AF166">
        <f t="shared" si="323"/>
        <v>18</v>
      </c>
      <c r="AG166">
        <f t="shared" si="324"/>
        <v>15</v>
      </c>
      <c r="AH166">
        <f t="shared" si="325"/>
        <v>18</v>
      </c>
      <c r="AI166" t="str">
        <f t="shared" si="326"/>
        <v/>
      </c>
      <c r="AJ166" t="str">
        <f t="shared" si="327"/>
        <v/>
      </c>
      <c r="AK166" t="str">
        <f t="shared" si="328"/>
        <v/>
      </c>
      <c r="AL166" t="str">
        <f t="shared" si="329"/>
        <v>3pm-6pm</v>
      </c>
      <c r="AM166" t="str">
        <f t="shared" si="330"/>
        <v>3pm-6pm</v>
      </c>
      <c r="AN166" t="str">
        <f t="shared" si="331"/>
        <v>3pm-6pm</v>
      </c>
      <c r="AO166" t="str">
        <f t="shared" si="332"/>
        <v>3pm-6pm</v>
      </c>
      <c r="AP166" t="str">
        <f t="shared" si="333"/>
        <v>3pm-6pm</v>
      </c>
      <c r="AQ166" t="str">
        <f t="shared" si="334"/>
        <v/>
      </c>
      <c r="AR166" s="2" t="s">
        <v>580</v>
      </c>
      <c r="AS166" t="s">
        <v>325</v>
      </c>
      <c r="AV166" s="4" t="s">
        <v>28</v>
      </c>
      <c r="AW166" s="4" t="s">
        <v>29</v>
      </c>
      <c r="AX166" s="8" t="str">
        <f t="shared" si="335"/>
        <v>{
    'name': "LoDos Bar and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6" t="str">
        <f t="shared" si="336"/>
        <v>&lt;img src=@img/outdoor.png@&gt;</v>
      </c>
      <c r="AZ166" t="str">
        <f t="shared" si="337"/>
        <v/>
      </c>
      <c r="BA166" t="str">
        <f t="shared" si="338"/>
        <v/>
      </c>
      <c r="BB166" t="str">
        <f t="shared" si="339"/>
        <v>&lt;img src=@img/drinkicon.png@&gt;</v>
      </c>
      <c r="BC166" t="str">
        <f t="shared" si="340"/>
        <v/>
      </c>
      <c r="BD166" t="str">
        <f t="shared" si="341"/>
        <v>&lt;img src=@img/outdoor.png@&gt;&lt;img src=@img/drinkicon.png@&gt;</v>
      </c>
      <c r="BE166" t="str">
        <f t="shared" si="342"/>
        <v>outdoor drink  med LoDo</v>
      </c>
      <c r="BF166" t="str">
        <f t="shared" si="343"/>
        <v>LoDo</v>
      </c>
      <c r="BG166">
        <v>39.753259999999997</v>
      </c>
      <c r="BH166">
        <v>-104.993709</v>
      </c>
      <c r="BI166" t="str">
        <f t="shared" si="344"/>
        <v>[39.75326,-104.993709],</v>
      </c>
      <c r="BK166" t="str">
        <f t="shared" si="406"/>
        <v/>
      </c>
      <c r="BL166" s="7"/>
    </row>
    <row r="167" spans="2:64" ht="18.75" customHeight="1">
      <c r="B167" t="s">
        <v>1272</v>
      </c>
      <c r="C167" t="s">
        <v>718</v>
      </c>
      <c r="E167" t="s">
        <v>952</v>
      </c>
      <c r="G167" t="s">
        <v>401</v>
      </c>
      <c r="J167" t="s">
        <v>328</v>
      </c>
      <c r="K167" t="s">
        <v>331</v>
      </c>
      <c r="L167" t="s">
        <v>328</v>
      </c>
      <c r="M167" t="s">
        <v>331</v>
      </c>
      <c r="N167" t="s">
        <v>328</v>
      </c>
      <c r="O167" t="s">
        <v>331</v>
      </c>
      <c r="P167" t="s">
        <v>328</v>
      </c>
      <c r="Q167" t="s">
        <v>331</v>
      </c>
      <c r="R167" t="s">
        <v>328</v>
      </c>
      <c r="S167" t="s">
        <v>331</v>
      </c>
      <c r="V167" t="s">
        <v>240</v>
      </c>
      <c r="W167" t="str">
        <f t="shared" si="314"/>
        <v/>
      </c>
      <c r="X167" t="str">
        <f t="shared" si="315"/>
        <v/>
      </c>
      <c r="Y167">
        <f t="shared" si="316"/>
        <v>15</v>
      </c>
      <c r="Z167">
        <f t="shared" si="317"/>
        <v>19</v>
      </c>
      <c r="AA167">
        <f t="shared" si="318"/>
        <v>15</v>
      </c>
      <c r="AB167">
        <f t="shared" si="319"/>
        <v>19</v>
      </c>
      <c r="AC167">
        <f t="shared" si="320"/>
        <v>15</v>
      </c>
      <c r="AD167">
        <f t="shared" si="321"/>
        <v>19</v>
      </c>
      <c r="AE167">
        <f t="shared" si="322"/>
        <v>15</v>
      </c>
      <c r="AF167">
        <f t="shared" si="323"/>
        <v>19</v>
      </c>
      <c r="AG167">
        <f t="shared" si="324"/>
        <v>15</v>
      </c>
      <c r="AH167">
        <f t="shared" si="325"/>
        <v>19</v>
      </c>
      <c r="AI167" t="str">
        <f t="shared" si="326"/>
        <v/>
      </c>
      <c r="AJ167" t="str">
        <f t="shared" si="327"/>
        <v/>
      </c>
      <c r="AK167" t="str">
        <f t="shared" si="328"/>
        <v/>
      </c>
      <c r="AL167" t="str">
        <f t="shared" si="329"/>
        <v>3pm-7pm</v>
      </c>
      <c r="AM167" t="str">
        <f t="shared" si="330"/>
        <v>3pm-7pm</v>
      </c>
      <c r="AN167" t="str">
        <f t="shared" si="331"/>
        <v>3pm-7pm</v>
      </c>
      <c r="AO167" t="str">
        <f t="shared" si="332"/>
        <v>3pm-7pm</v>
      </c>
      <c r="AP167" t="str">
        <f t="shared" si="333"/>
        <v>3pm-7pm</v>
      </c>
      <c r="AQ167" t="str">
        <f t="shared" si="334"/>
        <v/>
      </c>
      <c r="AR167" s="3" t="s">
        <v>580</v>
      </c>
      <c r="AV167" s="4" t="s">
        <v>28</v>
      </c>
      <c r="AW167" s="4" t="s">
        <v>28</v>
      </c>
      <c r="AX167" s="8" t="str">
        <f t="shared" si="335"/>
        <v>{
    'name': "LoDos Bar and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7" t="str">
        <f t="shared" si="336"/>
        <v/>
      </c>
      <c r="AZ167" t="str">
        <f t="shared" si="337"/>
        <v/>
      </c>
      <c r="BA167" t="str">
        <f t="shared" si="338"/>
        <v/>
      </c>
      <c r="BB167" t="str">
        <f t="shared" si="339"/>
        <v>&lt;img src=@img/drinkicon.png@&gt;</v>
      </c>
      <c r="BC167" t="str">
        <f t="shared" si="340"/>
        <v>&lt;img src=@img/foodicon.png@&gt;</v>
      </c>
      <c r="BD167" t="str">
        <f t="shared" si="341"/>
        <v>&lt;img src=@img/drinkicon.png@&gt;&lt;img src=@img/foodicon.png@&gt;</v>
      </c>
      <c r="BE167" t="str">
        <f t="shared" si="342"/>
        <v>drink food  med ranch</v>
      </c>
      <c r="BF167" t="str">
        <f t="shared" si="343"/>
        <v>Highlands Ranch</v>
      </c>
      <c r="BG167">
        <v>39.562533000000002</v>
      </c>
      <c r="BH167">
        <v>-104.90545400000001</v>
      </c>
      <c r="BI167" t="str">
        <f t="shared" si="344"/>
        <v>[39.562533,-104.905454],</v>
      </c>
      <c r="BK167" t="str">
        <f t="shared" si="406"/>
        <v/>
      </c>
      <c r="BL167" s="7"/>
    </row>
    <row r="168" spans="2:64" ht="18.75" customHeight="1">
      <c r="B168" t="s">
        <v>1273</v>
      </c>
      <c r="C168" t="s">
        <v>273</v>
      </c>
      <c r="E168" t="s">
        <v>952</v>
      </c>
      <c r="G168" t="s">
        <v>402</v>
      </c>
      <c r="J168" t="s">
        <v>328</v>
      </c>
      <c r="K168" t="s">
        <v>331</v>
      </c>
      <c r="L168" t="s">
        <v>328</v>
      </c>
      <c r="M168" t="s">
        <v>331</v>
      </c>
      <c r="N168" t="s">
        <v>328</v>
      </c>
      <c r="O168" t="s">
        <v>331</v>
      </c>
      <c r="P168" t="s">
        <v>328</v>
      </c>
      <c r="Q168" t="s">
        <v>331</v>
      </c>
      <c r="R168" t="s">
        <v>328</v>
      </c>
      <c r="S168" t="s">
        <v>331</v>
      </c>
      <c r="V168" t="s">
        <v>241</v>
      </c>
      <c r="W168" t="str">
        <f t="shared" si="314"/>
        <v/>
      </c>
      <c r="X168" t="str">
        <f t="shared" si="315"/>
        <v/>
      </c>
      <c r="Y168">
        <f t="shared" si="316"/>
        <v>15</v>
      </c>
      <c r="Z168">
        <f t="shared" si="317"/>
        <v>19</v>
      </c>
      <c r="AA168">
        <f t="shared" si="318"/>
        <v>15</v>
      </c>
      <c r="AB168">
        <f t="shared" si="319"/>
        <v>19</v>
      </c>
      <c r="AC168">
        <f t="shared" si="320"/>
        <v>15</v>
      </c>
      <c r="AD168">
        <f t="shared" si="321"/>
        <v>19</v>
      </c>
      <c r="AE168">
        <f t="shared" si="322"/>
        <v>15</v>
      </c>
      <c r="AF168">
        <f t="shared" si="323"/>
        <v>19</v>
      </c>
      <c r="AG168">
        <f t="shared" si="324"/>
        <v>15</v>
      </c>
      <c r="AH168">
        <f t="shared" si="325"/>
        <v>19</v>
      </c>
      <c r="AI168" t="str">
        <f t="shared" si="326"/>
        <v/>
      </c>
      <c r="AJ168" t="str">
        <f t="shared" si="327"/>
        <v/>
      </c>
      <c r="AK168" t="str">
        <f t="shared" si="328"/>
        <v/>
      </c>
      <c r="AL168" t="str">
        <f t="shared" si="329"/>
        <v>3pm-7pm</v>
      </c>
      <c r="AM168" t="str">
        <f t="shared" si="330"/>
        <v>3pm-7pm</v>
      </c>
      <c r="AN168" t="str">
        <f t="shared" si="331"/>
        <v>3pm-7pm</v>
      </c>
      <c r="AO168" t="str">
        <f t="shared" si="332"/>
        <v>3pm-7pm</v>
      </c>
      <c r="AP168" t="str">
        <f t="shared" si="333"/>
        <v>3pm-7pm</v>
      </c>
      <c r="AQ168" t="str">
        <f t="shared" si="334"/>
        <v/>
      </c>
      <c r="AR168" t="s">
        <v>580</v>
      </c>
      <c r="AV168" t="s">
        <v>28</v>
      </c>
      <c r="AW168" t="s">
        <v>28</v>
      </c>
      <c r="AX168" s="8" t="str">
        <f t="shared" si="335"/>
        <v>{
    'name': "LoDos Bar and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8" t="str">
        <f t="shared" si="336"/>
        <v/>
      </c>
      <c r="AZ168" t="str">
        <f t="shared" si="337"/>
        <v/>
      </c>
      <c r="BA168" t="str">
        <f t="shared" si="338"/>
        <v/>
      </c>
      <c r="BB168" t="str">
        <f t="shared" si="339"/>
        <v>&lt;img src=@img/drinkicon.png@&gt;</v>
      </c>
      <c r="BC168" t="str">
        <f t="shared" si="340"/>
        <v>&lt;img src=@img/foodicon.png@&gt;</v>
      </c>
      <c r="BD168" t="str">
        <f t="shared" si="341"/>
        <v>&lt;img src=@img/drinkicon.png@&gt;&lt;img src=@img/foodicon.png@&gt;</v>
      </c>
      <c r="BE168" t="str">
        <f t="shared" si="342"/>
        <v>drink food  med Westminster</v>
      </c>
      <c r="BF168" t="str">
        <f t="shared" si="343"/>
        <v>Westminster</v>
      </c>
      <c r="BG168">
        <v>39.886087000000003</v>
      </c>
      <c r="BH168">
        <v>-105.026976</v>
      </c>
      <c r="BI168" t="str">
        <f t="shared" si="344"/>
        <v>[39.886087,-105.026976],</v>
      </c>
      <c r="BK168" t="str">
        <f t="shared" si="406"/>
        <v/>
      </c>
      <c r="BL168" s="7"/>
    </row>
    <row r="169" spans="2:64" ht="18.75" customHeight="1">
      <c r="B169" t="s">
        <v>85</v>
      </c>
      <c r="C169" t="s">
        <v>719</v>
      </c>
      <c r="E169" t="s">
        <v>952</v>
      </c>
      <c r="G169" t="s">
        <v>403</v>
      </c>
      <c r="H169" t="s">
        <v>337</v>
      </c>
      <c r="I169" t="s">
        <v>332</v>
      </c>
      <c r="L169" t="s">
        <v>335</v>
      </c>
      <c r="M169" t="s">
        <v>330</v>
      </c>
      <c r="N169" t="s">
        <v>335</v>
      </c>
      <c r="O169" t="s">
        <v>330</v>
      </c>
      <c r="P169" t="s">
        <v>335</v>
      </c>
      <c r="Q169" t="s">
        <v>330</v>
      </c>
      <c r="R169" t="s">
        <v>335</v>
      </c>
      <c r="S169" t="s">
        <v>330</v>
      </c>
      <c r="T169" t="s">
        <v>337</v>
      </c>
      <c r="U169" t="s">
        <v>332</v>
      </c>
      <c r="V169" t="s">
        <v>242</v>
      </c>
      <c r="W169">
        <f t="shared" si="314"/>
        <v>14.3</v>
      </c>
      <c r="X169">
        <f t="shared" si="315"/>
        <v>17</v>
      </c>
      <c r="Y169" t="str">
        <f t="shared" si="316"/>
        <v/>
      </c>
      <c r="Z169" t="str">
        <f t="shared" si="317"/>
        <v/>
      </c>
      <c r="AA169">
        <f t="shared" si="318"/>
        <v>16</v>
      </c>
      <c r="AB169">
        <f t="shared" si="319"/>
        <v>18</v>
      </c>
      <c r="AC169">
        <f t="shared" si="320"/>
        <v>16</v>
      </c>
      <c r="AD169">
        <f t="shared" si="321"/>
        <v>18</v>
      </c>
      <c r="AE169">
        <f t="shared" si="322"/>
        <v>16</v>
      </c>
      <c r="AF169">
        <f t="shared" si="323"/>
        <v>18</v>
      </c>
      <c r="AG169">
        <f t="shared" si="324"/>
        <v>16</v>
      </c>
      <c r="AH169">
        <f t="shared" si="325"/>
        <v>18</v>
      </c>
      <c r="AI169">
        <f t="shared" si="326"/>
        <v>14.3</v>
      </c>
      <c r="AJ169">
        <f t="shared" si="327"/>
        <v>17</v>
      </c>
      <c r="AK169" t="str">
        <f t="shared" si="328"/>
        <v>2.3pm-5pm</v>
      </c>
      <c r="AL169" t="str">
        <f t="shared" si="329"/>
        <v/>
      </c>
      <c r="AM169" t="str">
        <f t="shared" si="330"/>
        <v>4pm-6pm</v>
      </c>
      <c r="AN169" t="str">
        <f t="shared" si="331"/>
        <v>4pm-6pm</v>
      </c>
      <c r="AO169" t="str">
        <f t="shared" si="332"/>
        <v>4pm-6pm</v>
      </c>
      <c r="AP169" t="str">
        <f t="shared" si="333"/>
        <v>4pm-6pm</v>
      </c>
      <c r="AQ169" t="str">
        <f t="shared" si="334"/>
        <v>2.3pm-5pm</v>
      </c>
      <c r="AR169" s="2" t="s">
        <v>581</v>
      </c>
      <c r="AV169" s="4" t="s">
        <v>28</v>
      </c>
      <c r="AW169" s="4" t="s">
        <v>28</v>
      </c>
      <c r="AX169" s="8" t="str">
        <f t="shared" si="335"/>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9" t="str">
        <f t="shared" si="336"/>
        <v/>
      </c>
      <c r="AZ169" t="str">
        <f t="shared" si="337"/>
        <v/>
      </c>
      <c r="BA169" t="str">
        <f t="shared" si="338"/>
        <v/>
      </c>
      <c r="BB169" t="str">
        <f t="shared" si="339"/>
        <v>&lt;img src=@img/drinkicon.png@&gt;</v>
      </c>
      <c r="BC169" t="str">
        <f t="shared" si="340"/>
        <v>&lt;img src=@img/foodicon.png@&gt;</v>
      </c>
      <c r="BD169" t="str">
        <f t="shared" si="341"/>
        <v>&lt;img src=@img/drinkicon.png@&gt;&lt;img src=@img/foodicon.png@&gt;</v>
      </c>
      <c r="BE169" t="str">
        <f t="shared" si="342"/>
        <v>drink food  med highlands</v>
      </c>
      <c r="BF169" t="str">
        <f t="shared" si="343"/>
        <v>Highlands</v>
      </c>
      <c r="BG169">
        <v>39.759230000000002</v>
      </c>
      <c r="BH169">
        <v>-105.01090600000001</v>
      </c>
      <c r="BI169" t="str">
        <f t="shared" si="344"/>
        <v>[39.75923,-105.010906],</v>
      </c>
      <c r="BK169" t="str">
        <f t="shared" si="406"/>
        <v/>
      </c>
      <c r="BL169" s="7"/>
    </row>
    <row r="170" spans="2:64" ht="18.75" customHeight="1">
      <c r="B170" t="s">
        <v>132</v>
      </c>
      <c r="C170" t="s">
        <v>721</v>
      </c>
      <c r="E170" t="s">
        <v>952</v>
      </c>
      <c r="G170" t="s">
        <v>482</v>
      </c>
      <c r="J170" t="s">
        <v>330</v>
      </c>
      <c r="K170" t="s">
        <v>342</v>
      </c>
      <c r="L170" t="s">
        <v>330</v>
      </c>
      <c r="M170" t="s">
        <v>342</v>
      </c>
      <c r="N170" t="s">
        <v>330</v>
      </c>
      <c r="O170" t="s">
        <v>342</v>
      </c>
      <c r="P170" t="s">
        <v>330</v>
      </c>
      <c r="Q170" t="s">
        <v>342</v>
      </c>
      <c r="R170" t="s">
        <v>330</v>
      </c>
      <c r="S170" t="s">
        <v>342</v>
      </c>
      <c r="V170" t="s">
        <v>222</v>
      </c>
      <c r="W170" t="str">
        <f t="shared" si="314"/>
        <v/>
      </c>
      <c r="X170" t="str">
        <f t="shared" si="315"/>
        <v/>
      </c>
      <c r="Y170">
        <f t="shared" si="316"/>
        <v>18</v>
      </c>
      <c r="Z170">
        <f t="shared" si="317"/>
        <v>20</v>
      </c>
      <c r="AA170">
        <f t="shared" si="318"/>
        <v>18</v>
      </c>
      <c r="AB170">
        <f t="shared" si="319"/>
        <v>20</v>
      </c>
      <c r="AC170">
        <f t="shared" si="320"/>
        <v>18</v>
      </c>
      <c r="AD170">
        <f t="shared" si="321"/>
        <v>20</v>
      </c>
      <c r="AE170">
        <f t="shared" si="322"/>
        <v>18</v>
      </c>
      <c r="AF170">
        <f t="shared" si="323"/>
        <v>20</v>
      </c>
      <c r="AG170">
        <f t="shared" si="324"/>
        <v>18</v>
      </c>
      <c r="AH170">
        <f t="shared" si="325"/>
        <v>20</v>
      </c>
      <c r="AI170" t="str">
        <f t="shared" si="326"/>
        <v/>
      </c>
      <c r="AJ170" t="str">
        <f t="shared" si="327"/>
        <v/>
      </c>
      <c r="AK170" t="str">
        <f t="shared" si="328"/>
        <v/>
      </c>
      <c r="AL170" t="str">
        <f t="shared" si="329"/>
        <v>6pm-8pm</v>
      </c>
      <c r="AM170" t="str">
        <f t="shared" si="330"/>
        <v>6pm-8pm</v>
      </c>
      <c r="AN170" t="str">
        <f t="shared" si="331"/>
        <v>6pm-8pm</v>
      </c>
      <c r="AO170" t="str">
        <f t="shared" si="332"/>
        <v>6pm-8pm</v>
      </c>
      <c r="AP170" t="str">
        <f t="shared" si="333"/>
        <v>6pm-8pm</v>
      </c>
      <c r="AQ170" t="str">
        <f t="shared" si="334"/>
        <v/>
      </c>
      <c r="AR170" t="s">
        <v>658</v>
      </c>
      <c r="AS170" t="s">
        <v>325</v>
      </c>
      <c r="AV170" s="4" t="s">
        <v>28</v>
      </c>
      <c r="AW170" s="4" t="s">
        <v>28</v>
      </c>
      <c r="AX170" s="8" t="str">
        <f t="shared" si="335"/>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70" t="str">
        <f t="shared" si="336"/>
        <v>&lt;img src=@img/outdoor.png@&gt;</v>
      </c>
      <c r="AZ170" t="str">
        <f t="shared" si="337"/>
        <v/>
      </c>
      <c r="BA170" t="str">
        <f t="shared" si="338"/>
        <v/>
      </c>
      <c r="BB170" t="str">
        <f t="shared" si="339"/>
        <v>&lt;img src=@img/drinkicon.png@&gt;</v>
      </c>
      <c r="BC170" t="str">
        <f t="shared" si="340"/>
        <v>&lt;img src=@img/foodicon.png@&gt;</v>
      </c>
      <c r="BD170" t="str">
        <f t="shared" si="341"/>
        <v>&lt;img src=@img/outdoor.png@&gt;&lt;img src=@img/drinkicon.png@&gt;&lt;img src=@img/foodicon.png@&gt;</v>
      </c>
      <c r="BE170" t="str">
        <f t="shared" si="342"/>
        <v>outdoor drink food  med dtc</v>
      </c>
      <c r="BF170" t="str">
        <f t="shared" si="343"/>
        <v>DTC</v>
      </c>
      <c r="BG170">
        <v>39.624664000000003</v>
      </c>
      <c r="BH170">
        <v>-104.907248</v>
      </c>
      <c r="BI170" t="str">
        <f t="shared" si="344"/>
        <v>[39.624664,-104.907248],</v>
      </c>
      <c r="BK170" t="str">
        <f t="shared" si="406"/>
        <v/>
      </c>
      <c r="BL170" s="7"/>
    </row>
    <row r="171" spans="2:64" ht="18.75" customHeight="1">
      <c r="B171" t="s">
        <v>133</v>
      </c>
      <c r="C171" t="s">
        <v>525</v>
      </c>
      <c r="E171" t="s">
        <v>954</v>
      </c>
      <c r="G171" t="s">
        <v>483</v>
      </c>
      <c r="J171" t="s">
        <v>334</v>
      </c>
      <c r="K171" t="s">
        <v>330</v>
      </c>
      <c r="L171" t="s">
        <v>334</v>
      </c>
      <c r="M171" t="s">
        <v>330</v>
      </c>
      <c r="N171" t="s">
        <v>334</v>
      </c>
      <c r="O171" t="s">
        <v>330</v>
      </c>
      <c r="P171" t="s">
        <v>334</v>
      </c>
      <c r="Q171" t="s">
        <v>330</v>
      </c>
      <c r="R171" t="s">
        <v>334</v>
      </c>
      <c r="S171" t="s">
        <v>330</v>
      </c>
      <c r="V171" t="s">
        <v>238</v>
      </c>
      <c r="W171" t="str">
        <f t="shared" si="314"/>
        <v/>
      </c>
      <c r="X171" t="str">
        <f t="shared" si="315"/>
        <v/>
      </c>
      <c r="Y171">
        <f t="shared" si="316"/>
        <v>11</v>
      </c>
      <c r="Z171">
        <f t="shared" si="317"/>
        <v>18</v>
      </c>
      <c r="AA171">
        <f t="shared" si="318"/>
        <v>11</v>
      </c>
      <c r="AB171">
        <f t="shared" si="319"/>
        <v>18</v>
      </c>
      <c r="AC171">
        <f t="shared" si="320"/>
        <v>11</v>
      </c>
      <c r="AD171">
        <f t="shared" si="321"/>
        <v>18</v>
      </c>
      <c r="AE171">
        <f t="shared" si="322"/>
        <v>11</v>
      </c>
      <c r="AF171">
        <f t="shared" si="323"/>
        <v>18</v>
      </c>
      <c r="AG171">
        <f t="shared" si="324"/>
        <v>11</v>
      </c>
      <c r="AH171">
        <f t="shared" si="325"/>
        <v>18</v>
      </c>
      <c r="AI171" t="str">
        <f t="shared" si="326"/>
        <v/>
      </c>
      <c r="AJ171" t="str">
        <f t="shared" si="327"/>
        <v/>
      </c>
      <c r="AK171" t="str">
        <f t="shared" si="328"/>
        <v/>
      </c>
      <c r="AL171" t="str">
        <f t="shared" si="329"/>
        <v>11am-6pm</v>
      </c>
      <c r="AM171" t="str">
        <f t="shared" si="330"/>
        <v>11am-6pm</v>
      </c>
      <c r="AN171" t="str">
        <f t="shared" si="331"/>
        <v>11am-6pm</v>
      </c>
      <c r="AO171" t="str">
        <f t="shared" si="332"/>
        <v>11am-6pm</v>
      </c>
      <c r="AP171" t="str">
        <f t="shared" si="333"/>
        <v>11am-6pm</v>
      </c>
      <c r="AQ171" t="str">
        <f t="shared" si="334"/>
        <v/>
      </c>
      <c r="AR171" s="1" t="s">
        <v>659</v>
      </c>
      <c r="AV171" s="4" t="s">
        <v>28</v>
      </c>
      <c r="AW171" s="4" t="s">
        <v>29</v>
      </c>
      <c r="AX171" s="8" t="str">
        <f t="shared" si="335"/>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71" t="str">
        <f t="shared" si="336"/>
        <v/>
      </c>
      <c r="AZ171" t="str">
        <f t="shared" si="337"/>
        <v/>
      </c>
      <c r="BA171" t="str">
        <f t="shared" si="338"/>
        <v/>
      </c>
      <c r="BB171" t="str">
        <f t="shared" si="339"/>
        <v>&lt;img src=@img/drinkicon.png@&gt;</v>
      </c>
      <c r="BC171" t="str">
        <f t="shared" si="340"/>
        <v/>
      </c>
      <c r="BD171" t="str">
        <f t="shared" si="341"/>
        <v>&lt;img src=@img/drinkicon.png@&gt;</v>
      </c>
      <c r="BE171" t="str">
        <f t="shared" si="342"/>
        <v>drink  low city</v>
      </c>
      <c r="BF171" t="str">
        <f t="shared" si="343"/>
        <v>City Park</v>
      </c>
      <c r="BG171">
        <v>39.739994000000003</v>
      </c>
      <c r="BH171">
        <v>-104.94472500000001</v>
      </c>
      <c r="BI171" t="str">
        <f t="shared" si="344"/>
        <v>[39.739994,-104.944725],</v>
      </c>
      <c r="BK171" t="str">
        <f t="shared" si="406"/>
        <v/>
      </c>
      <c r="BL171" s="7"/>
    </row>
    <row r="172" spans="2:64" ht="18.75" customHeight="1">
      <c r="B172" t="s">
        <v>869</v>
      </c>
      <c r="C172" t="s">
        <v>724</v>
      </c>
      <c r="E172" t="s">
        <v>952</v>
      </c>
      <c r="G172" s="8" t="s">
        <v>757</v>
      </c>
      <c r="J172">
        <v>1500</v>
      </c>
      <c r="K172">
        <v>1800</v>
      </c>
      <c r="L172">
        <v>1500</v>
      </c>
      <c r="M172">
        <v>1800</v>
      </c>
      <c r="N172">
        <v>1500</v>
      </c>
      <c r="O172">
        <v>1800</v>
      </c>
      <c r="P172">
        <v>1500</v>
      </c>
      <c r="Q172">
        <v>1800</v>
      </c>
      <c r="R172">
        <v>1500</v>
      </c>
      <c r="S172">
        <v>1800</v>
      </c>
      <c r="V172" t="s">
        <v>870</v>
      </c>
      <c r="W172" t="str">
        <f t="shared" si="314"/>
        <v/>
      </c>
      <c r="X172" t="str">
        <f t="shared" si="315"/>
        <v/>
      </c>
      <c r="Y172">
        <f t="shared" si="316"/>
        <v>15</v>
      </c>
      <c r="Z172">
        <f t="shared" si="317"/>
        <v>18</v>
      </c>
      <c r="AA172">
        <f t="shared" si="318"/>
        <v>15</v>
      </c>
      <c r="AB172">
        <f t="shared" si="319"/>
        <v>18</v>
      </c>
      <c r="AC172">
        <f t="shared" si="320"/>
        <v>15</v>
      </c>
      <c r="AD172">
        <f t="shared" si="321"/>
        <v>18</v>
      </c>
      <c r="AE172">
        <f t="shared" si="322"/>
        <v>15</v>
      </c>
      <c r="AF172">
        <f t="shared" si="323"/>
        <v>18</v>
      </c>
      <c r="AG172">
        <f t="shared" si="324"/>
        <v>15</v>
      </c>
      <c r="AH172">
        <f t="shared" si="325"/>
        <v>18</v>
      </c>
      <c r="AI172" t="str">
        <f t="shared" si="326"/>
        <v/>
      </c>
      <c r="AJ172" t="str">
        <f t="shared" si="327"/>
        <v/>
      </c>
      <c r="AK172" t="str">
        <f t="shared" si="328"/>
        <v/>
      </c>
      <c r="AL172" t="str">
        <f t="shared" si="329"/>
        <v>3pm-6pm</v>
      </c>
      <c r="AM172" t="str">
        <f t="shared" si="330"/>
        <v>3pm-6pm</v>
      </c>
      <c r="AN172" t="str">
        <f t="shared" si="331"/>
        <v>3pm-6pm</v>
      </c>
      <c r="AO172" t="str">
        <f t="shared" si="332"/>
        <v>3pm-6pm</v>
      </c>
      <c r="AP172" t="str">
        <f t="shared" si="333"/>
        <v>3pm-6pm</v>
      </c>
      <c r="AQ172" t="str">
        <f t="shared" si="334"/>
        <v/>
      </c>
      <c r="AR172" t="s">
        <v>871</v>
      </c>
      <c r="AV172" s="4" t="s">
        <v>28</v>
      </c>
      <c r="AW172" s="4" t="s">
        <v>28</v>
      </c>
      <c r="AX172" s="8" t="str">
        <f t="shared" si="335"/>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72" t="str">
        <f t="shared" si="336"/>
        <v/>
      </c>
      <c r="AZ172" t="str">
        <f t="shared" si="337"/>
        <v/>
      </c>
      <c r="BA172" t="str">
        <f t="shared" si="338"/>
        <v/>
      </c>
      <c r="BB172" t="str">
        <f t="shared" si="339"/>
        <v>&lt;img src=@img/drinkicon.png@&gt;</v>
      </c>
      <c r="BC172" t="str">
        <f t="shared" si="340"/>
        <v>&lt;img src=@img/foodicon.png@&gt;</v>
      </c>
      <c r="BD172" t="str">
        <f t="shared" si="341"/>
        <v>&lt;img src=@img/drinkicon.png@&gt;&lt;img src=@img/foodicon.png@&gt;</v>
      </c>
      <c r="BE172" t="str">
        <f t="shared" si="342"/>
        <v>drink food  med lowery</v>
      </c>
      <c r="BF172" t="str">
        <f t="shared" si="343"/>
        <v>Lowery</v>
      </c>
      <c r="BG172">
        <v>39.720298</v>
      </c>
      <c r="BH172">
        <v>-104.8963</v>
      </c>
      <c r="BI172" t="str">
        <f t="shared" si="344"/>
        <v>[39.720298,-104.8963],</v>
      </c>
      <c r="BK172" t="str">
        <f t="shared" si="406"/>
        <v/>
      </c>
    </row>
    <row r="173" spans="2:64" ht="18.75" customHeight="1">
      <c r="B173" t="s">
        <v>1286</v>
      </c>
      <c r="C173" t="s">
        <v>523</v>
      </c>
      <c r="E173" t="s">
        <v>952</v>
      </c>
      <c r="G173" t="s">
        <v>484</v>
      </c>
      <c r="J173" t="s">
        <v>334</v>
      </c>
      <c r="K173" t="s">
        <v>330</v>
      </c>
      <c r="L173" t="s">
        <v>334</v>
      </c>
      <c r="M173" t="s">
        <v>330</v>
      </c>
      <c r="N173" t="s">
        <v>334</v>
      </c>
      <c r="O173" t="s">
        <v>330</v>
      </c>
      <c r="P173" t="s">
        <v>334</v>
      </c>
      <c r="Q173" t="s">
        <v>330</v>
      </c>
      <c r="R173" t="s">
        <v>334</v>
      </c>
      <c r="S173" t="s">
        <v>330</v>
      </c>
      <c r="V173" t="s">
        <v>950</v>
      </c>
      <c r="W173" t="str">
        <f t="shared" si="314"/>
        <v/>
      </c>
      <c r="X173" t="str">
        <f t="shared" si="315"/>
        <v/>
      </c>
      <c r="Y173">
        <f t="shared" si="316"/>
        <v>11</v>
      </c>
      <c r="Z173">
        <f t="shared" si="317"/>
        <v>18</v>
      </c>
      <c r="AA173">
        <f t="shared" si="318"/>
        <v>11</v>
      </c>
      <c r="AB173">
        <f t="shared" si="319"/>
        <v>18</v>
      </c>
      <c r="AC173">
        <f t="shared" si="320"/>
        <v>11</v>
      </c>
      <c r="AD173">
        <f t="shared" si="321"/>
        <v>18</v>
      </c>
      <c r="AE173">
        <f t="shared" si="322"/>
        <v>11</v>
      </c>
      <c r="AF173">
        <f t="shared" si="323"/>
        <v>18</v>
      </c>
      <c r="AG173">
        <f t="shared" si="324"/>
        <v>11</v>
      </c>
      <c r="AH173">
        <f t="shared" si="325"/>
        <v>18</v>
      </c>
      <c r="AI173" t="str">
        <f t="shared" si="326"/>
        <v/>
      </c>
      <c r="AJ173" t="str">
        <f t="shared" si="327"/>
        <v/>
      </c>
      <c r="AK173" t="str">
        <f t="shared" si="328"/>
        <v/>
      </c>
      <c r="AL173" t="str">
        <f t="shared" si="329"/>
        <v>11am-6pm</v>
      </c>
      <c r="AM173" t="str">
        <f t="shared" si="330"/>
        <v>11am-6pm</v>
      </c>
      <c r="AN173" t="str">
        <f t="shared" si="331"/>
        <v>11am-6pm</v>
      </c>
      <c r="AO173" t="str">
        <f t="shared" si="332"/>
        <v>11am-6pm</v>
      </c>
      <c r="AP173" t="str">
        <f t="shared" si="333"/>
        <v>11am-6pm</v>
      </c>
      <c r="AQ173" t="str">
        <f t="shared" si="334"/>
        <v/>
      </c>
      <c r="AR173" s="1" t="s">
        <v>660</v>
      </c>
      <c r="AV173" s="4" t="s">
        <v>28</v>
      </c>
      <c r="AW173" s="4" t="s">
        <v>28</v>
      </c>
      <c r="AX173" s="8" t="str">
        <f t="shared" si="335"/>
        <v>{
    'name': "Machete Tequila and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3" t="str">
        <f t="shared" si="336"/>
        <v/>
      </c>
      <c r="AZ173" t="str">
        <f t="shared" si="337"/>
        <v/>
      </c>
      <c r="BA173" t="str">
        <f t="shared" si="338"/>
        <v/>
      </c>
      <c r="BB173" t="str">
        <f t="shared" si="339"/>
        <v>&lt;img src=@img/drinkicon.png@&gt;</v>
      </c>
      <c r="BC173" t="str">
        <f t="shared" si="340"/>
        <v>&lt;img src=@img/foodicon.png@&gt;</v>
      </c>
      <c r="BD173" t="str">
        <f t="shared" si="341"/>
        <v>&lt;img src=@img/drinkicon.png@&gt;&lt;img src=@img/foodicon.png@&gt;</v>
      </c>
      <c r="BE173" t="str">
        <f t="shared" si="342"/>
        <v>drink food  med Cherry</v>
      </c>
      <c r="BF173" t="str">
        <f t="shared" si="343"/>
        <v>Cherry Creek</v>
      </c>
      <c r="BG173">
        <v>39.721240000000002</v>
      </c>
      <c r="BH173">
        <v>-104.954297</v>
      </c>
      <c r="BI173" t="str">
        <f t="shared" si="344"/>
        <v>[39.72124,-104.954297],</v>
      </c>
      <c r="BK173" t="str">
        <f t="shared" si="406"/>
        <v/>
      </c>
      <c r="BL173" s="7"/>
    </row>
    <row r="174" spans="2:64" ht="18.75" customHeight="1">
      <c r="B174" t="s">
        <v>1287</v>
      </c>
      <c r="C174" t="s">
        <v>219</v>
      </c>
      <c r="E174" t="s">
        <v>952</v>
      </c>
      <c r="G174" t="s">
        <v>485</v>
      </c>
      <c r="J174" t="s">
        <v>328</v>
      </c>
      <c r="K174" t="s">
        <v>330</v>
      </c>
      <c r="L174" t="s">
        <v>328</v>
      </c>
      <c r="M174" t="s">
        <v>330</v>
      </c>
      <c r="N174" t="s">
        <v>328</v>
      </c>
      <c r="O174" t="s">
        <v>330</v>
      </c>
      <c r="P174" t="s">
        <v>328</v>
      </c>
      <c r="Q174" t="s">
        <v>330</v>
      </c>
      <c r="R174" t="s">
        <v>328</v>
      </c>
      <c r="S174" t="s">
        <v>330</v>
      </c>
      <c r="V174" t="s">
        <v>950</v>
      </c>
      <c r="W174" t="str">
        <f t="shared" si="314"/>
        <v/>
      </c>
      <c r="X174" t="str">
        <f t="shared" si="315"/>
        <v/>
      </c>
      <c r="Y174">
        <f t="shared" si="316"/>
        <v>15</v>
      </c>
      <c r="Z174">
        <f t="shared" si="317"/>
        <v>18</v>
      </c>
      <c r="AA174">
        <f t="shared" si="318"/>
        <v>15</v>
      </c>
      <c r="AB174">
        <f t="shared" si="319"/>
        <v>18</v>
      </c>
      <c r="AC174">
        <f t="shared" si="320"/>
        <v>15</v>
      </c>
      <c r="AD174">
        <f t="shared" si="321"/>
        <v>18</v>
      </c>
      <c r="AE174">
        <f t="shared" si="322"/>
        <v>15</v>
      </c>
      <c r="AF174">
        <f t="shared" si="323"/>
        <v>18</v>
      </c>
      <c r="AG174">
        <f t="shared" si="324"/>
        <v>15</v>
      </c>
      <c r="AH174">
        <f t="shared" si="325"/>
        <v>18</v>
      </c>
      <c r="AI174" t="str">
        <f t="shared" si="326"/>
        <v/>
      </c>
      <c r="AJ174" t="str">
        <f t="shared" si="327"/>
        <v/>
      </c>
      <c r="AK174" t="str">
        <f t="shared" si="328"/>
        <v/>
      </c>
      <c r="AL174" t="str">
        <f t="shared" si="329"/>
        <v>3pm-6pm</v>
      </c>
      <c r="AM174" t="str">
        <f t="shared" si="330"/>
        <v>3pm-6pm</v>
      </c>
      <c r="AN174" t="str">
        <f t="shared" si="331"/>
        <v>3pm-6pm</v>
      </c>
      <c r="AO174" t="str">
        <f t="shared" si="332"/>
        <v>3pm-6pm</v>
      </c>
      <c r="AP174" t="str">
        <f t="shared" si="333"/>
        <v>3pm-6pm</v>
      </c>
      <c r="AQ174" t="str">
        <f t="shared" si="334"/>
        <v/>
      </c>
      <c r="AR174" t="s">
        <v>660</v>
      </c>
      <c r="AV174" t="s">
        <v>28</v>
      </c>
      <c r="AW174" t="s">
        <v>28</v>
      </c>
      <c r="AX174" s="8" t="str">
        <f t="shared" si="335"/>
        <v>{
    'name': "Machete Tequila and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4" t="str">
        <f t="shared" si="336"/>
        <v/>
      </c>
      <c r="AZ174" t="str">
        <f t="shared" si="337"/>
        <v/>
      </c>
      <c r="BA174" t="str">
        <f t="shared" si="338"/>
        <v/>
      </c>
      <c r="BB174" t="str">
        <f t="shared" si="339"/>
        <v>&lt;img src=@img/drinkicon.png@&gt;</v>
      </c>
      <c r="BC174" t="str">
        <f t="shared" si="340"/>
        <v>&lt;img src=@img/foodicon.png@&gt;</v>
      </c>
      <c r="BD174" t="str">
        <f t="shared" si="341"/>
        <v>&lt;img src=@img/drinkicon.png@&gt;&lt;img src=@img/foodicon.png@&gt;</v>
      </c>
      <c r="BE174" t="str">
        <f t="shared" si="342"/>
        <v>drink food  med LoDo</v>
      </c>
      <c r="BF174" t="str">
        <f t="shared" si="343"/>
        <v>LoDo</v>
      </c>
      <c r="BG174">
        <v>39.752943999999999</v>
      </c>
      <c r="BH174">
        <v>-104.999077</v>
      </c>
      <c r="BI174" t="str">
        <f t="shared" si="344"/>
        <v>[39.752944,-104.999077],</v>
      </c>
      <c r="BK174" t="str">
        <f t="shared" si="406"/>
        <v/>
      </c>
      <c r="BL174" s="7"/>
    </row>
    <row r="175" spans="2:64" ht="18.75" customHeight="1">
      <c r="B175" t="s">
        <v>1245</v>
      </c>
      <c r="C175" t="s">
        <v>228</v>
      </c>
      <c r="E175" t="s">
        <v>952</v>
      </c>
      <c r="G175" t="s">
        <v>404</v>
      </c>
      <c r="H175" t="s">
        <v>328</v>
      </c>
      <c r="I175" t="s">
        <v>330</v>
      </c>
      <c r="J175" t="s">
        <v>328</v>
      </c>
      <c r="K175" t="s">
        <v>330</v>
      </c>
      <c r="L175" t="s">
        <v>328</v>
      </c>
      <c r="M175" t="s">
        <v>330</v>
      </c>
      <c r="N175">
        <v>1500</v>
      </c>
      <c r="O175" t="s">
        <v>330</v>
      </c>
      <c r="P175" t="s">
        <v>328</v>
      </c>
      <c r="Q175" t="s">
        <v>330</v>
      </c>
      <c r="R175" t="s">
        <v>328</v>
      </c>
      <c r="S175" t="s">
        <v>330</v>
      </c>
      <c r="T175" t="s">
        <v>328</v>
      </c>
      <c r="U175" t="s">
        <v>330</v>
      </c>
      <c r="V175" t="s">
        <v>243</v>
      </c>
      <c r="W175">
        <f t="shared" si="314"/>
        <v>15</v>
      </c>
      <c r="X175">
        <f t="shared" si="315"/>
        <v>18</v>
      </c>
      <c r="Y175">
        <f t="shared" si="316"/>
        <v>15</v>
      </c>
      <c r="Z175">
        <f t="shared" si="317"/>
        <v>18</v>
      </c>
      <c r="AA175">
        <f t="shared" si="318"/>
        <v>15</v>
      </c>
      <c r="AB175">
        <f t="shared" si="319"/>
        <v>18</v>
      </c>
      <c r="AC175">
        <f t="shared" si="320"/>
        <v>15</v>
      </c>
      <c r="AD175">
        <f t="shared" si="321"/>
        <v>18</v>
      </c>
      <c r="AE175">
        <f t="shared" si="322"/>
        <v>15</v>
      </c>
      <c r="AF175">
        <f t="shared" si="323"/>
        <v>18</v>
      </c>
      <c r="AG175">
        <f t="shared" si="324"/>
        <v>15</v>
      </c>
      <c r="AH175">
        <f t="shared" si="325"/>
        <v>18</v>
      </c>
      <c r="AI175">
        <f t="shared" si="326"/>
        <v>15</v>
      </c>
      <c r="AJ175">
        <f t="shared" si="327"/>
        <v>18</v>
      </c>
      <c r="AK175" t="str">
        <f t="shared" si="328"/>
        <v>3pm-6pm</v>
      </c>
      <c r="AL175" t="str">
        <f t="shared" si="329"/>
        <v>3pm-6pm</v>
      </c>
      <c r="AM175" t="str">
        <f t="shared" si="330"/>
        <v>3pm-6pm</v>
      </c>
      <c r="AN175" t="str">
        <f t="shared" si="331"/>
        <v>3pm-6pm</v>
      </c>
      <c r="AO175" t="str">
        <f t="shared" si="332"/>
        <v>3pm-6pm</v>
      </c>
      <c r="AP175" t="str">
        <f t="shared" si="333"/>
        <v>3pm-6pm</v>
      </c>
      <c r="AQ175" t="str">
        <f t="shared" si="334"/>
        <v>3pm-6pm</v>
      </c>
      <c r="AR175" s="1" t="s">
        <v>582</v>
      </c>
      <c r="AV175" s="4" t="s">
        <v>28</v>
      </c>
      <c r="AW175" s="4" t="s">
        <v>28</v>
      </c>
      <c r="AX175" s="8" t="str">
        <f t="shared" si="335"/>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5" t="str">
        <f t="shared" si="336"/>
        <v/>
      </c>
      <c r="AZ175" t="str">
        <f t="shared" si="337"/>
        <v/>
      </c>
      <c r="BA175" t="str">
        <f t="shared" si="338"/>
        <v/>
      </c>
      <c r="BB175" t="str">
        <f t="shared" si="339"/>
        <v>&lt;img src=@img/drinkicon.png@&gt;</v>
      </c>
      <c r="BC175" t="str">
        <f t="shared" si="340"/>
        <v>&lt;img src=@img/foodicon.png@&gt;</v>
      </c>
      <c r="BD175" t="str">
        <f t="shared" si="341"/>
        <v>&lt;img src=@img/drinkicon.png@&gt;&lt;img src=@img/foodicon.png@&gt;</v>
      </c>
      <c r="BE175" t="str">
        <f t="shared" si="342"/>
        <v>drink food  med Ballpark</v>
      </c>
      <c r="BF175" t="str">
        <f t="shared" si="343"/>
        <v>Ballpark</v>
      </c>
      <c r="BG175">
        <v>39.754505999999999</v>
      </c>
      <c r="BH175">
        <v>-104.99097</v>
      </c>
      <c r="BI175" t="str">
        <f t="shared" si="344"/>
        <v>[39.754506,-104.99097],</v>
      </c>
      <c r="BK175" t="str">
        <f t="shared" si="406"/>
        <v/>
      </c>
      <c r="BL175" s="7"/>
    </row>
    <row r="176" spans="2:64" ht="18.75" customHeight="1">
      <c r="B176" t="s">
        <v>1246</v>
      </c>
      <c r="C176" t="s">
        <v>725</v>
      </c>
      <c r="E176" t="s">
        <v>952</v>
      </c>
      <c r="G176" t="s">
        <v>405</v>
      </c>
      <c r="H176" t="s">
        <v>328</v>
      </c>
      <c r="I176" t="s">
        <v>330</v>
      </c>
      <c r="J176" t="s">
        <v>328</v>
      </c>
      <c r="K176" t="s">
        <v>330</v>
      </c>
      <c r="L176" t="s">
        <v>328</v>
      </c>
      <c r="M176" t="s">
        <v>330</v>
      </c>
      <c r="N176" t="s">
        <v>328</v>
      </c>
      <c r="O176" t="s">
        <v>330</v>
      </c>
      <c r="P176" t="s">
        <v>328</v>
      </c>
      <c r="Q176" t="s">
        <v>330</v>
      </c>
      <c r="R176">
        <v>1500</v>
      </c>
      <c r="S176" t="s">
        <v>330</v>
      </c>
      <c r="T176" t="s">
        <v>328</v>
      </c>
      <c r="U176" t="s">
        <v>330</v>
      </c>
      <c r="V176" t="s">
        <v>243</v>
      </c>
      <c r="W176">
        <f t="shared" si="314"/>
        <v>15</v>
      </c>
      <c r="X176">
        <f t="shared" si="315"/>
        <v>18</v>
      </c>
      <c r="Y176">
        <f t="shared" si="316"/>
        <v>15</v>
      </c>
      <c r="Z176">
        <f t="shared" si="317"/>
        <v>18</v>
      </c>
      <c r="AA176">
        <f t="shared" si="318"/>
        <v>15</v>
      </c>
      <c r="AB176">
        <f t="shared" si="319"/>
        <v>18</v>
      </c>
      <c r="AC176">
        <f t="shared" si="320"/>
        <v>15</v>
      </c>
      <c r="AD176">
        <f t="shared" si="321"/>
        <v>18</v>
      </c>
      <c r="AE176">
        <f t="shared" si="322"/>
        <v>15</v>
      </c>
      <c r="AF176">
        <f t="shared" si="323"/>
        <v>18</v>
      </c>
      <c r="AG176">
        <f t="shared" si="324"/>
        <v>15</v>
      </c>
      <c r="AH176">
        <f t="shared" si="325"/>
        <v>18</v>
      </c>
      <c r="AI176">
        <f t="shared" si="326"/>
        <v>15</v>
      </c>
      <c r="AJ176">
        <f t="shared" si="327"/>
        <v>18</v>
      </c>
      <c r="AK176" t="str">
        <f t="shared" si="328"/>
        <v>3pm-6pm</v>
      </c>
      <c r="AL176" t="str">
        <f t="shared" si="329"/>
        <v>3pm-6pm</v>
      </c>
      <c r="AM176" t="str">
        <f t="shared" si="330"/>
        <v>3pm-6pm</v>
      </c>
      <c r="AN176" t="str">
        <f t="shared" si="331"/>
        <v>3pm-6pm</v>
      </c>
      <c r="AO176" t="str">
        <f t="shared" si="332"/>
        <v>3pm-6pm</v>
      </c>
      <c r="AP176" t="str">
        <f t="shared" si="333"/>
        <v>3pm-6pm</v>
      </c>
      <c r="AQ176" t="str">
        <f t="shared" si="334"/>
        <v>3pm-6pm</v>
      </c>
      <c r="AR176" s="1" t="s">
        <v>582</v>
      </c>
      <c r="AV176" s="4" t="s">
        <v>28</v>
      </c>
      <c r="AW176" s="4" t="s">
        <v>28</v>
      </c>
      <c r="AX176" s="8" t="str">
        <f t="shared" si="335"/>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6" t="str">
        <f t="shared" si="336"/>
        <v/>
      </c>
      <c r="AZ176" t="str">
        <f t="shared" si="337"/>
        <v/>
      </c>
      <c r="BA176" t="str">
        <f t="shared" si="338"/>
        <v/>
      </c>
      <c r="BB176" t="str">
        <f t="shared" si="339"/>
        <v>&lt;img src=@img/drinkicon.png@&gt;</v>
      </c>
      <c r="BC176" t="str">
        <f t="shared" si="340"/>
        <v>&lt;img src=@img/foodicon.png@&gt;</v>
      </c>
      <c r="BD176" t="str">
        <f t="shared" si="341"/>
        <v>&lt;img src=@img/drinkicon.png@&gt;&lt;img src=@img/foodicon.png@&gt;</v>
      </c>
      <c r="BE176" t="str">
        <f t="shared" si="342"/>
        <v>drink food  med meadows</v>
      </c>
      <c r="BF176" t="str">
        <f t="shared" si="343"/>
        <v>Park Meadows</v>
      </c>
      <c r="BG176">
        <v>39.579492999999999</v>
      </c>
      <c r="BH176">
        <v>-104.87091100000001</v>
      </c>
      <c r="BI176" t="str">
        <f t="shared" si="344"/>
        <v>[39.579493,-104.870911],</v>
      </c>
      <c r="BK176" t="str">
        <f t="shared" si="406"/>
        <v/>
      </c>
      <c r="BL176" s="7"/>
    </row>
    <row r="177" spans="2:64" ht="18.75" customHeight="1">
      <c r="B177" t="s">
        <v>1247</v>
      </c>
      <c r="C177" t="s">
        <v>523</v>
      </c>
      <c r="E177" t="s">
        <v>952</v>
      </c>
      <c r="G177" t="s">
        <v>406</v>
      </c>
      <c r="H177" t="s">
        <v>328</v>
      </c>
      <c r="I177" t="s">
        <v>330</v>
      </c>
      <c r="J177" t="s">
        <v>328</v>
      </c>
      <c r="K177" t="s">
        <v>330</v>
      </c>
      <c r="L177" t="s">
        <v>328</v>
      </c>
      <c r="M177" t="s">
        <v>330</v>
      </c>
      <c r="N177" t="s">
        <v>328</v>
      </c>
      <c r="O177" t="s">
        <v>333</v>
      </c>
      <c r="P177" t="s">
        <v>328</v>
      </c>
      <c r="Q177" t="s">
        <v>330</v>
      </c>
      <c r="R177" t="s">
        <v>328</v>
      </c>
      <c r="S177" t="s">
        <v>330</v>
      </c>
      <c r="T177" t="s">
        <v>328</v>
      </c>
      <c r="U177" t="s">
        <v>330</v>
      </c>
      <c r="V177" t="s">
        <v>244</v>
      </c>
      <c r="W177">
        <f t="shared" si="314"/>
        <v>15</v>
      </c>
      <c r="X177">
        <f t="shared" si="315"/>
        <v>18</v>
      </c>
      <c r="Y177">
        <f t="shared" si="316"/>
        <v>15</v>
      </c>
      <c r="Z177">
        <f t="shared" si="317"/>
        <v>18</v>
      </c>
      <c r="AA177">
        <f t="shared" si="318"/>
        <v>15</v>
      </c>
      <c r="AB177">
        <f t="shared" si="319"/>
        <v>18</v>
      </c>
      <c r="AC177">
        <f t="shared" si="320"/>
        <v>15</v>
      </c>
      <c r="AD177">
        <f t="shared" si="321"/>
        <v>17.3</v>
      </c>
      <c r="AE177">
        <f t="shared" si="322"/>
        <v>15</v>
      </c>
      <c r="AF177">
        <f t="shared" si="323"/>
        <v>18</v>
      </c>
      <c r="AG177">
        <f t="shared" si="324"/>
        <v>15</v>
      </c>
      <c r="AH177">
        <f t="shared" si="325"/>
        <v>18</v>
      </c>
      <c r="AI177">
        <f t="shared" si="326"/>
        <v>15</v>
      </c>
      <c r="AJ177">
        <f t="shared" si="327"/>
        <v>18</v>
      </c>
      <c r="AK177" t="str">
        <f t="shared" si="328"/>
        <v>3pm-6pm</v>
      </c>
      <c r="AL177" t="str">
        <f t="shared" si="329"/>
        <v>3pm-6pm</v>
      </c>
      <c r="AM177" t="str">
        <f t="shared" si="330"/>
        <v>3pm-6pm</v>
      </c>
      <c r="AN177" t="str">
        <f t="shared" si="331"/>
        <v>3pm-5.3pm</v>
      </c>
      <c r="AO177" t="str">
        <f t="shared" si="332"/>
        <v>3pm-6pm</v>
      </c>
      <c r="AP177" t="str">
        <f t="shared" si="333"/>
        <v>3pm-6pm</v>
      </c>
      <c r="AQ177" t="str">
        <f t="shared" si="334"/>
        <v>3pm-6pm</v>
      </c>
      <c r="AR177" t="s">
        <v>583</v>
      </c>
      <c r="AV177" s="4" t="s">
        <v>28</v>
      </c>
      <c r="AW177" s="4" t="s">
        <v>29</v>
      </c>
      <c r="AX177" s="8" t="str">
        <f t="shared" si="335"/>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7" t="str">
        <f t="shared" si="336"/>
        <v/>
      </c>
      <c r="AZ177" t="str">
        <f t="shared" si="337"/>
        <v/>
      </c>
      <c r="BA177" t="str">
        <f t="shared" si="338"/>
        <v/>
      </c>
      <c r="BB177" t="str">
        <f t="shared" si="339"/>
        <v>&lt;img src=@img/drinkicon.png@&gt;</v>
      </c>
      <c r="BC177" t="str">
        <f t="shared" si="340"/>
        <v/>
      </c>
      <c r="BD177" t="str">
        <f t="shared" si="341"/>
        <v>&lt;img src=@img/drinkicon.png@&gt;</v>
      </c>
      <c r="BE177" t="str">
        <f t="shared" si="342"/>
        <v>drink  med Cherry</v>
      </c>
      <c r="BF177" t="str">
        <f t="shared" si="343"/>
        <v>Cherry Creek</v>
      </c>
      <c r="BG177">
        <v>39.719656000000001</v>
      </c>
      <c r="BH177">
        <v>-104.953124</v>
      </c>
      <c r="BI177" t="str">
        <f t="shared" si="344"/>
        <v>[39.719656,-104.953124],</v>
      </c>
      <c r="BK177" t="str">
        <f t="shared" si="406"/>
        <v/>
      </c>
      <c r="BL177" s="7"/>
    </row>
    <row r="178" spans="2:64" ht="18.75" customHeight="1">
      <c r="B178" t="s">
        <v>1248</v>
      </c>
      <c r="C178" t="s">
        <v>219</v>
      </c>
      <c r="E178" t="s">
        <v>952</v>
      </c>
      <c r="G178" t="s">
        <v>407</v>
      </c>
      <c r="H178" t="s">
        <v>328</v>
      </c>
      <c r="I178" t="s">
        <v>330</v>
      </c>
      <c r="J178" t="s">
        <v>328</v>
      </c>
      <c r="K178" t="s">
        <v>330</v>
      </c>
      <c r="L178" t="s">
        <v>328</v>
      </c>
      <c r="M178" t="s">
        <v>330</v>
      </c>
      <c r="N178" t="s">
        <v>328</v>
      </c>
      <c r="O178" t="s">
        <v>330</v>
      </c>
      <c r="P178" t="s">
        <v>328</v>
      </c>
      <c r="Q178" t="s">
        <v>330</v>
      </c>
      <c r="R178" t="s">
        <v>328</v>
      </c>
      <c r="S178" t="s">
        <v>330</v>
      </c>
      <c r="T178" t="s">
        <v>328</v>
      </c>
      <c r="U178" t="s">
        <v>330</v>
      </c>
      <c r="V178" t="s">
        <v>245</v>
      </c>
      <c r="W178">
        <f t="shared" si="314"/>
        <v>15</v>
      </c>
      <c r="X178">
        <f t="shared" si="315"/>
        <v>18</v>
      </c>
      <c r="Y178">
        <f t="shared" si="316"/>
        <v>15</v>
      </c>
      <c r="Z178">
        <f t="shared" si="317"/>
        <v>18</v>
      </c>
      <c r="AA178">
        <f t="shared" si="318"/>
        <v>15</v>
      </c>
      <c r="AB178">
        <f t="shared" si="319"/>
        <v>18</v>
      </c>
      <c r="AC178">
        <f t="shared" si="320"/>
        <v>15</v>
      </c>
      <c r="AD178">
        <f t="shared" si="321"/>
        <v>18</v>
      </c>
      <c r="AE178">
        <f t="shared" si="322"/>
        <v>15</v>
      </c>
      <c r="AF178">
        <f t="shared" si="323"/>
        <v>18</v>
      </c>
      <c r="AG178">
        <f t="shared" si="324"/>
        <v>15</v>
      </c>
      <c r="AH178">
        <f t="shared" si="325"/>
        <v>18</v>
      </c>
      <c r="AI178">
        <f t="shared" si="326"/>
        <v>15</v>
      </c>
      <c r="AJ178">
        <f t="shared" si="327"/>
        <v>18</v>
      </c>
      <c r="AK178" t="str">
        <f t="shared" si="328"/>
        <v>3pm-6pm</v>
      </c>
      <c r="AL178" t="str">
        <f t="shared" si="329"/>
        <v>3pm-6pm</v>
      </c>
      <c r="AM178" t="str">
        <f t="shared" si="330"/>
        <v>3pm-6pm</v>
      </c>
      <c r="AN178" t="str">
        <f t="shared" si="331"/>
        <v>3pm-6pm</v>
      </c>
      <c r="AO178" t="str">
        <f t="shared" si="332"/>
        <v>3pm-6pm</v>
      </c>
      <c r="AP178" t="str">
        <f t="shared" si="333"/>
        <v>3pm-6pm</v>
      </c>
      <c r="AQ178" t="str">
        <f t="shared" si="334"/>
        <v>3pm-6pm</v>
      </c>
      <c r="AR178" s="1" t="s">
        <v>583</v>
      </c>
      <c r="AV178" s="4" t="s">
        <v>28</v>
      </c>
      <c r="AW178" s="4" t="s">
        <v>29</v>
      </c>
      <c r="AX178" s="8" t="str">
        <f t="shared" si="335"/>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8" t="str">
        <f t="shared" si="336"/>
        <v/>
      </c>
      <c r="AZ178" t="str">
        <f t="shared" si="337"/>
        <v/>
      </c>
      <c r="BA178" t="str">
        <f t="shared" si="338"/>
        <v/>
      </c>
      <c r="BB178" t="str">
        <f t="shared" si="339"/>
        <v>&lt;img src=@img/drinkicon.png@&gt;</v>
      </c>
      <c r="BC178" t="str">
        <f t="shared" si="340"/>
        <v/>
      </c>
      <c r="BD178" t="str">
        <f t="shared" si="341"/>
        <v>&lt;img src=@img/drinkicon.png@&gt;</v>
      </c>
      <c r="BE178" t="str">
        <f t="shared" si="342"/>
        <v>drink  med LoDo</v>
      </c>
      <c r="BF178" t="str">
        <f t="shared" si="343"/>
        <v>LoDo</v>
      </c>
      <c r="BG178">
        <v>39.751446000000001</v>
      </c>
      <c r="BH178">
        <v>-105.00169200000001</v>
      </c>
      <c r="BI178" t="str">
        <f t="shared" si="344"/>
        <v>[39.751446,-105.001692],</v>
      </c>
      <c r="BK178" t="str">
        <f t="shared" si="406"/>
        <v/>
      </c>
      <c r="BL178" s="7"/>
    </row>
    <row r="179" spans="2:64" ht="18.75" customHeight="1">
      <c r="B179" t="s">
        <v>1249</v>
      </c>
      <c r="C179" t="s">
        <v>215</v>
      </c>
      <c r="E179" t="s">
        <v>952</v>
      </c>
      <c r="G179" t="s">
        <v>408</v>
      </c>
      <c r="H179" t="s">
        <v>328</v>
      </c>
      <c r="I179" t="s">
        <v>330</v>
      </c>
      <c r="J179" t="s">
        <v>328</v>
      </c>
      <c r="K179" t="s">
        <v>330</v>
      </c>
      <c r="L179" t="s">
        <v>328</v>
      </c>
      <c r="M179" t="s">
        <v>330</v>
      </c>
      <c r="N179" t="s">
        <v>328</v>
      </c>
      <c r="O179" t="s">
        <v>330</v>
      </c>
      <c r="P179" t="s">
        <v>328</v>
      </c>
      <c r="Q179" t="s">
        <v>330</v>
      </c>
      <c r="R179" t="s">
        <v>328</v>
      </c>
      <c r="S179" t="s">
        <v>330</v>
      </c>
      <c r="T179" t="s">
        <v>328</v>
      </c>
      <c r="U179" t="s">
        <v>330</v>
      </c>
      <c r="V179" t="s">
        <v>244</v>
      </c>
      <c r="W179">
        <f t="shared" si="314"/>
        <v>15</v>
      </c>
      <c r="X179">
        <f t="shared" si="315"/>
        <v>18</v>
      </c>
      <c r="Y179">
        <f t="shared" si="316"/>
        <v>15</v>
      </c>
      <c r="Z179">
        <f t="shared" si="317"/>
        <v>18</v>
      </c>
      <c r="AA179">
        <f t="shared" si="318"/>
        <v>15</v>
      </c>
      <c r="AB179">
        <f t="shared" si="319"/>
        <v>18</v>
      </c>
      <c r="AC179">
        <f t="shared" si="320"/>
        <v>15</v>
      </c>
      <c r="AD179">
        <f t="shared" si="321"/>
        <v>18</v>
      </c>
      <c r="AE179">
        <f t="shared" si="322"/>
        <v>15</v>
      </c>
      <c r="AF179">
        <f t="shared" si="323"/>
        <v>18</v>
      </c>
      <c r="AG179">
        <f t="shared" si="324"/>
        <v>15</v>
      </c>
      <c r="AH179">
        <f t="shared" si="325"/>
        <v>18</v>
      </c>
      <c r="AI179">
        <f t="shared" si="326"/>
        <v>15</v>
      </c>
      <c r="AJ179">
        <f t="shared" si="327"/>
        <v>18</v>
      </c>
      <c r="AK179" t="str">
        <f t="shared" si="328"/>
        <v>3pm-6pm</v>
      </c>
      <c r="AL179" t="str">
        <f t="shared" si="329"/>
        <v>3pm-6pm</v>
      </c>
      <c r="AM179" t="str">
        <f t="shared" si="330"/>
        <v>3pm-6pm</v>
      </c>
      <c r="AN179" t="str">
        <f t="shared" si="331"/>
        <v>3pm-6pm</v>
      </c>
      <c r="AO179" t="str">
        <f t="shared" si="332"/>
        <v>3pm-6pm</v>
      </c>
      <c r="AP179" t="str">
        <f t="shared" si="333"/>
        <v>3pm-6pm</v>
      </c>
      <c r="AQ179" t="str">
        <f t="shared" si="334"/>
        <v>3pm-6pm</v>
      </c>
      <c r="AR179" t="s">
        <v>583</v>
      </c>
      <c r="AV179" t="s">
        <v>28</v>
      </c>
      <c r="AW179" t="s">
        <v>29</v>
      </c>
      <c r="AX179" s="8" t="str">
        <f t="shared" si="335"/>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9" t="str">
        <f t="shared" si="336"/>
        <v/>
      </c>
      <c r="AZ179" t="str">
        <f t="shared" si="337"/>
        <v/>
      </c>
      <c r="BA179" t="str">
        <f t="shared" si="338"/>
        <v/>
      </c>
      <c r="BB179" t="str">
        <f t="shared" si="339"/>
        <v>&lt;img src=@img/drinkicon.png@&gt;</v>
      </c>
      <c r="BC179" t="str">
        <f t="shared" si="340"/>
        <v/>
      </c>
      <c r="BD179" t="str">
        <f t="shared" si="341"/>
        <v>&lt;img src=@img/drinkicon.png@&gt;</v>
      </c>
      <c r="BE179" t="str">
        <f t="shared" si="342"/>
        <v>drink  med Uptown</v>
      </c>
      <c r="BF179" t="str">
        <f t="shared" si="343"/>
        <v>Uptown</v>
      </c>
      <c r="BG179">
        <v>39.746012999999998</v>
      </c>
      <c r="BH179">
        <v>-104.980836</v>
      </c>
      <c r="BI179" t="str">
        <f t="shared" si="344"/>
        <v>[39.746013,-104.980836],</v>
      </c>
      <c r="BK179" t="str">
        <f t="shared" si="406"/>
        <v/>
      </c>
      <c r="BL179" s="7"/>
    </row>
    <row r="180" spans="2:64" ht="18.75" customHeight="1">
      <c r="B180" t="s">
        <v>1250</v>
      </c>
      <c r="C180" t="s">
        <v>219</v>
      </c>
      <c r="E180" t="s">
        <v>952</v>
      </c>
      <c r="G180" t="s">
        <v>409</v>
      </c>
      <c r="J180" t="s">
        <v>332</v>
      </c>
      <c r="K180" t="s">
        <v>331</v>
      </c>
      <c r="N180" t="s">
        <v>332</v>
      </c>
      <c r="O180" t="s">
        <v>331</v>
      </c>
      <c r="P180" t="s">
        <v>332</v>
      </c>
      <c r="Q180" t="s">
        <v>331</v>
      </c>
      <c r="R180" t="s">
        <v>332</v>
      </c>
      <c r="S180" t="s">
        <v>331</v>
      </c>
      <c r="T180" t="s">
        <v>332</v>
      </c>
      <c r="U180" t="s">
        <v>331</v>
      </c>
      <c r="V180" t="s">
        <v>246</v>
      </c>
      <c r="W180" t="str">
        <f t="shared" si="314"/>
        <v/>
      </c>
      <c r="X180" t="str">
        <f t="shared" si="315"/>
        <v/>
      </c>
      <c r="Y180">
        <f t="shared" si="316"/>
        <v>17</v>
      </c>
      <c r="Z180">
        <f t="shared" si="317"/>
        <v>19</v>
      </c>
      <c r="AA180" t="str">
        <f t="shared" si="318"/>
        <v/>
      </c>
      <c r="AB180" t="str">
        <f t="shared" si="319"/>
        <v/>
      </c>
      <c r="AC180">
        <f t="shared" si="320"/>
        <v>17</v>
      </c>
      <c r="AD180">
        <f t="shared" si="321"/>
        <v>19</v>
      </c>
      <c r="AE180">
        <f t="shared" si="322"/>
        <v>17</v>
      </c>
      <c r="AF180">
        <f t="shared" si="323"/>
        <v>19</v>
      </c>
      <c r="AG180">
        <f t="shared" si="324"/>
        <v>17</v>
      </c>
      <c r="AH180">
        <f t="shared" si="325"/>
        <v>19</v>
      </c>
      <c r="AI180">
        <f t="shared" si="326"/>
        <v>17</v>
      </c>
      <c r="AJ180">
        <f t="shared" si="327"/>
        <v>19</v>
      </c>
      <c r="AK180" t="str">
        <f t="shared" si="328"/>
        <v/>
      </c>
      <c r="AL180" t="str">
        <f t="shared" si="329"/>
        <v>5pm-7pm</v>
      </c>
      <c r="AM180" t="str">
        <f t="shared" si="330"/>
        <v/>
      </c>
      <c r="AN180" t="str">
        <f t="shared" si="331"/>
        <v>5pm-7pm</v>
      </c>
      <c r="AO180" t="str">
        <f t="shared" si="332"/>
        <v>5pm-7pm</v>
      </c>
      <c r="AP180" t="str">
        <f t="shared" si="333"/>
        <v>5pm-7pm</v>
      </c>
      <c r="AQ180" t="str">
        <f t="shared" si="334"/>
        <v>5pm-7pm</v>
      </c>
      <c r="AR180" s="1" t="s">
        <v>584</v>
      </c>
      <c r="AV180" s="4" t="s">
        <v>28</v>
      </c>
      <c r="AW180" s="4" t="s">
        <v>29</v>
      </c>
      <c r="AX180" s="8" t="str">
        <f t="shared" si="335"/>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80" t="str">
        <f t="shared" si="336"/>
        <v/>
      </c>
      <c r="AZ180" t="str">
        <f t="shared" si="337"/>
        <v/>
      </c>
      <c r="BA180" t="str">
        <f t="shared" si="338"/>
        <v/>
      </c>
      <c r="BB180" t="str">
        <f t="shared" si="339"/>
        <v>&lt;img src=@img/drinkicon.png@&gt;</v>
      </c>
      <c r="BC180" t="str">
        <f t="shared" si="340"/>
        <v/>
      </c>
      <c r="BD180" t="str">
        <f t="shared" si="341"/>
        <v>&lt;img src=@img/drinkicon.png@&gt;</v>
      </c>
      <c r="BE180" t="str">
        <f t="shared" si="342"/>
        <v>drink  med LoDo</v>
      </c>
      <c r="BF180" t="str">
        <f t="shared" si="343"/>
        <v>LoDo</v>
      </c>
      <c r="BG180">
        <v>39.750191000000001</v>
      </c>
      <c r="BH180">
        <v>-104.997406</v>
      </c>
      <c r="BI180" t="str">
        <f t="shared" si="344"/>
        <v>[39.750191,-104.997406],</v>
      </c>
      <c r="BK180" t="str">
        <f t="shared" si="406"/>
        <v/>
      </c>
      <c r="BL180" s="7"/>
    </row>
    <row r="181" spans="2:64" ht="18.75" customHeight="1">
      <c r="B181" t="s">
        <v>1251</v>
      </c>
      <c r="C181" t="s">
        <v>218</v>
      </c>
      <c r="E181" t="s">
        <v>952</v>
      </c>
      <c r="G181" t="s">
        <v>486</v>
      </c>
      <c r="J181" t="s">
        <v>335</v>
      </c>
      <c r="K181" t="s">
        <v>330</v>
      </c>
      <c r="L181" t="s">
        <v>335</v>
      </c>
      <c r="M181" t="s">
        <v>330</v>
      </c>
      <c r="N181" t="s">
        <v>335</v>
      </c>
      <c r="O181" t="s">
        <v>330</v>
      </c>
      <c r="P181" t="s">
        <v>335</v>
      </c>
      <c r="Q181" t="s">
        <v>330</v>
      </c>
      <c r="R181" t="s">
        <v>335</v>
      </c>
      <c r="S181" t="s">
        <v>330</v>
      </c>
      <c r="V181" t="s">
        <v>289</v>
      </c>
      <c r="W181" t="str">
        <f t="shared" si="314"/>
        <v/>
      </c>
      <c r="X181" t="str">
        <f t="shared" si="315"/>
        <v/>
      </c>
      <c r="Y181">
        <f t="shared" si="316"/>
        <v>16</v>
      </c>
      <c r="Z181">
        <f t="shared" si="317"/>
        <v>18</v>
      </c>
      <c r="AA181">
        <f t="shared" si="318"/>
        <v>16</v>
      </c>
      <c r="AB181">
        <f t="shared" si="319"/>
        <v>18</v>
      </c>
      <c r="AC181">
        <f t="shared" si="320"/>
        <v>16</v>
      </c>
      <c r="AD181">
        <f t="shared" si="321"/>
        <v>18</v>
      </c>
      <c r="AE181">
        <f t="shared" si="322"/>
        <v>16</v>
      </c>
      <c r="AF181">
        <f t="shared" si="323"/>
        <v>18</v>
      </c>
      <c r="AG181">
        <f t="shared" si="324"/>
        <v>16</v>
      </c>
      <c r="AH181">
        <f t="shared" si="325"/>
        <v>18</v>
      </c>
      <c r="AI181" t="str">
        <f t="shared" si="326"/>
        <v/>
      </c>
      <c r="AJ181" t="str">
        <f t="shared" si="327"/>
        <v/>
      </c>
      <c r="AK181" t="str">
        <f t="shared" si="328"/>
        <v/>
      </c>
      <c r="AL181" t="str">
        <f t="shared" si="329"/>
        <v>4pm-6pm</v>
      </c>
      <c r="AM181" t="str">
        <f t="shared" si="330"/>
        <v>4pm-6pm</v>
      </c>
      <c r="AN181" t="str">
        <f t="shared" si="331"/>
        <v>4pm-6pm</v>
      </c>
      <c r="AO181" t="str">
        <f t="shared" si="332"/>
        <v>4pm-6pm</v>
      </c>
      <c r="AP181" t="str">
        <f t="shared" si="333"/>
        <v>4pm-6pm</v>
      </c>
      <c r="AQ181" t="str">
        <f t="shared" si="334"/>
        <v/>
      </c>
      <c r="AR181" s="5" t="s">
        <v>661</v>
      </c>
      <c r="AV181" s="4" t="s">
        <v>28</v>
      </c>
      <c r="AW181" s="4" t="s">
        <v>28</v>
      </c>
      <c r="AX181" s="8" t="str">
        <f t="shared" si="335"/>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81" t="str">
        <f t="shared" si="336"/>
        <v/>
      </c>
      <c r="AZ181" t="str">
        <f t="shared" si="337"/>
        <v/>
      </c>
      <c r="BA181" t="str">
        <f t="shared" si="338"/>
        <v/>
      </c>
      <c r="BB181" t="str">
        <f t="shared" si="339"/>
        <v>&lt;img src=@img/drinkicon.png@&gt;</v>
      </c>
      <c r="BC181" t="str">
        <f t="shared" si="340"/>
        <v>&lt;img src=@img/foodicon.png@&gt;</v>
      </c>
      <c r="BD181" t="str">
        <f t="shared" si="341"/>
        <v>&lt;img src=@img/drinkicon.png@&gt;&lt;img src=@img/foodicon.png@&gt;</v>
      </c>
      <c r="BE181" t="str">
        <f t="shared" si="342"/>
        <v>drink food  med Downtown</v>
      </c>
      <c r="BF181" t="str">
        <f t="shared" si="343"/>
        <v>Downtown</v>
      </c>
      <c r="BG181">
        <v>39.744129999999998</v>
      </c>
      <c r="BH181">
        <v>-104.99036700000001</v>
      </c>
      <c r="BI181" t="str">
        <f t="shared" si="344"/>
        <v>[39.74413,-104.990367],</v>
      </c>
      <c r="BK181" t="str">
        <f t="shared" si="406"/>
        <v/>
      </c>
      <c r="BL181" s="7"/>
    </row>
    <row r="182" spans="2:64" ht="18.75" customHeight="1">
      <c r="B182" t="s">
        <v>179</v>
      </c>
      <c r="C182" t="s">
        <v>723</v>
      </c>
      <c r="E182" t="s">
        <v>954</v>
      </c>
      <c r="G182" t="s">
        <v>206</v>
      </c>
      <c r="H182" t="s">
        <v>335</v>
      </c>
      <c r="I182" t="s">
        <v>342</v>
      </c>
      <c r="J182" t="s">
        <v>335</v>
      </c>
      <c r="K182" t="s">
        <v>342</v>
      </c>
      <c r="L182" t="s">
        <v>335</v>
      </c>
      <c r="M182" t="s">
        <v>342</v>
      </c>
      <c r="N182" t="s">
        <v>335</v>
      </c>
      <c r="O182" t="s">
        <v>342</v>
      </c>
      <c r="P182" t="s">
        <v>335</v>
      </c>
      <c r="Q182" t="s">
        <v>342</v>
      </c>
      <c r="R182" t="s">
        <v>335</v>
      </c>
      <c r="S182" t="s">
        <v>342</v>
      </c>
      <c r="T182" t="s">
        <v>335</v>
      </c>
      <c r="U182" t="s">
        <v>342</v>
      </c>
      <c r="V182" t="s">
        <v>946</v>
      </c>
      <c r="W182">
        <f t="shared" si="314"/>
        <v>16</v>
      </c>
      <c r="X182">
        <f t="shared" si="315"/>
        <v>20</v>
      </c>
      <c r="Y182">
        <f t="shared" si="316"/>
        <v>16</v>
      </c>
      <c r="Z182">
        <f t="shared" si="317"/>
        <v>20</v>
      </c>
      <c r="AA182">
        <f t="shared" si="318"/>
        <v>16</v>
      </c>
      <c r="AB182">
        <f t="shared" si="319"/>
        <v>20</v>
      </c>
      <c r="AC182">
        <f t="shared" si="320"/>
        <v>16</v>
      </c>
      <c r="AD182">
        <f t="shared" si="321"/>
        <v>20</v>
      </c>
      <c r="AE182">
        <f t="shared" si="322"/>
        <v>16</v>
      </c>
      <c r="AF182">
        <f t="shared" si="323"/>
        <v>20</v>
      </c>
      <c r="AG182">
        <f t="shared" si="324"/>
        <v>16</v>
      </c>
      <c r="AH182">
        <f t="shared" si="325"/>
        <v>20</v>
      </c>
      <c r="AI182">
        <f t="shared" si="326"/>
        <v>16</v>
      </c>
      <c r="AJ182">
        <f t="shared" si="327"/>
        <v>20</v>
      </c>
      <c r="AK182" t="str">
        <f t="shared" si="328"/>
        <v>4pm-8pm</v>
      </c>
      <c r="AL182" t="str">
        <f t="shared" si="329"/>
        <v>4pm-8pm</v>
      </c>
      <c r="AM182" t="str">
        <f t="shared" si="330"/>
        <v>4pm-8pm</v>
      </c>
      <c r="AN182" t="str">
        <f t="shared" si="331"/>
        <v>4pm-8pm</v>
      </c>
      <c r="AO182" t="str">
        <f t="shared" si="332"/>
        <v>4pm-8pm</v>
      </c>
      <c r="AP182" t="str">
        <f t="shared" si="333"/>
        <v>4pm-8pm</v>
      </c>
      <c r="AQ182" t="str">
        <f t="shared" si="334"/>
        <v>4pm-8pm</v>
      </c>
      <c r="AR182" t="s">
        <v>714</v>
      </c>
      <c r="AS182" t="s">
        <v>325</v>
      </c>
      <c r="AV182" t="s">
        <v>28</v>
      </c>
      <c r="AW182" t="s">
        <v>29</v>
      </c>
      <c r="AX182" s="8" t="str">
        <f t="shared" si="335"/>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2" t="str">
        <f t="shared" si="336"/>
        <v>&lt;img src=@img/outdoor.png@&gt;</v>
      </c>
      <c r="AZ182" t="str">
        <f t="shared" si="337"/>
        <v/>
      </c>
      <c r="BA182" t="str">
        <f t="shared" si="338"/>
        <v/>
      </c>
      <c r="BB182" t="str">
        <f t="shared" si="339"/>
        <v>&lt;img src=@img/drinkicon.png@&gt;</v>
      </c>
      <c r="BC182" t="str">
        <f t="shared" si="340"/>
        <v/>
      </c>
      <c r="BD182" t="str">
        <f t="shared" si="341"/>
        <v>&lt;img src=@img/outdoor.png@&gt;&lt;img src=@img/drinkicon.png@&gt;</v>
      </c>
      <c r="BE182" t="str">
        <f t="shared" si="342"/>
        <v>outdoor drink  low five</v>
      </c>
      <c r="BF182" t="str">
        <f t="shared" si="343"/>
        <v>Five Points</v>
      </c>
      <c r="BG182">
        <v>39.759079999999997</v>
      </c>
      <c r="BH182">
        <v>-104.985001</v>
      </c>
      <c r="BI182" t="str">
        <f t="shared" si="344"/>
        <v>[39.75908,-104.985001],</v>
      </c>
      <c r="BK182" t="str">
        <f t="shared" si="406"/>
        <v/>
      </c>
      <c r="BL182" s="7"/>
    </row>
    <row r="183" spans="2:64" ht="18.75" customHeight="1">
      <c r="B183" t="s">
        <v>1274</v>
      </c>
      <c r="C183" t="s">
        <v>524</v>
      </c>
      <c r="E183" t="s">
        <v>952</v>
      </c>
      <c r="G183" t="s">
        <v>968</v>
      </c>
      <c r="H183" t="s">
        <v>328</v>
      </c>
      <c r="I183" t="s">
        <v>329</v>
      </c>
      <c r="J183" t="s">
        <v>328</v>
      </c>
      <c r="K183" t="s">
        <v>329</v>
      </c>
      <c r="L183" t="s">
        <v>328</v>
      </c>
      <c r="M183" t="s">
        <v>329</v>
      </c>
      <c r="N183" t="s">
        <v>328</v>
      </c>
      <c r="O183" t="s">
        <v>329</v>
      </c>
      <c r="P183" t="s">
        <v>328</v>
      </c>
      <c r="Q183" t="s">
        <v>329</v>
      </c>
      <c r="R183" t="s">
        <v>328</v>
      </c>
      <c r="S183" t="s">
        <v>329</v>
      </c>
      <c r="T183" t="s">
        <v>328</v>
      </c>
      <c r="U183" t="s">
        <v>329</v>
      </c>
      <c r="V183" t="s">
        <v>247</v>
      </c>
      <c r="W183">
        <f t="shared" si="314"/>
        <v>15</v>
      </c>
      <c r="X183">
        <f t="shared" si="315"/>
        <v>18.3</v>
      </c>
      <c r="Y183">
        <f t="shared" si="316"/>
        <v>15</v>
      </c>
      <c r="Z183">
        <f t="shared" si="317"/>
        <v>18.3</v>
      </c>
      <c r="AA183">
        <f t="shared" si="318"/>
        <v>15</v>
      </c>
      <c r="AB183">
        <f t="shared" si="319"/>
        <v>18.3</v>
      </c>
      <c r="AC183">
        <f t="shared" si="320"/>
        <v>15</v>
      </c>
      <c r="AD183">
        <f t="shared" si="321"/>
        <v>18.3</v>
      </c>
      <c r="AE183">
        <f t="shared" si="322"/>
        <v>15</v>
      </c>
      <c r="AF183">
        <f t="shared" si="323"/>
        <v>18.3</v>
      </c>
      <c r="AG183">
        <f t="shared" si="324"/>
        <v>15</v>
      </c>
      <c r="AH183">
        <f t="shared" si="325"/>
        <v>18.3</v>
      </c>
      <c r="AI183">
        <f t="shared" si="326"/>
        <v>15</v>
      </c>
      <c r="AJ183">
        <f t="shared" si="327"/>
        <v>18.3</v>
      </c>
      <c r="AK183" t="str">
        <f t="shared" si="328"/>
        <v>3pm-6.3pm</v>
      </c>
      <c r="AL183" t="str">
        <f t="shared" si="329"/>
        <v>3pm-6.3pm</v>
      </c>
      <c r="AM183" t="str">
        <f t="shared" si="330"/>
        <v>3pm-6.3pm</v>
      </c>
      <c r="AN183" t="str">
        <f t="shared" si="331"/>
        <v>3pm-6.3pm</v>
      </c>
      <c r="AO183" t="str">
        <f t="shared" si="332"/>
        <v>3pm-6.3pm</v>
      </c>
      <c r="AP183" t="str">
        <f t="shared" si="333"/>
        <v>3pm-6.3pm</v>
      </c>
      <c r="AQ183" t="str">
        <f t="shared" si="334"/>
        <v>3pm-6.3pm</v>
      </c>
      <c r="AR183" s="1" t="s">
        <v>585</v>
      </c>
      <c r="AV183" s="4" t="s">
        <v>28</v>
      </c>
      <c r="AW183" s="4" t="s">
        <v>28</v>
      </c>
      <c r="AX183" s="8" t="str">
        <f t="shared" si="335"/>
        <v>{
    'name': "Max Gill and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3" t="str">
        <f t="shared" si="336"/>
        <v/>
      </c>
      <c r="AZ183" t="str">
        <f t="shared" si="337"/>
        <v/>
      </c>
      <c r="BA183" t="str">
        <f t="shared" si="338"/>
        <v/>
      </c>
      <c r="BB183" t="str">
        <f t="shared" si="339"/>
        <v>&lt;img src=@img/drinkicon.png@&gt;</v>
      </c>
      <c r="BC183" t="str">
        <f t="shared" si="340"/>
        <v>&lt;img src=@img/foodicon.png@&gt;</v>
      </c>
      <c r="BD183" t="str">
        <f t="shared" si="341"/>
        <v>&lt;img src=@img/drinkicon.png@&gt;&lt;img src=@img/foodicon.png@&gt;</v>
      </c>
      <c r="BE183" t="str">
        <f t="shared" si="342"/>
        <v>drink food  med Washington</v>
      </c>
      <c r="BF183" t="str">
        <f t="shared" si="343"/>
        <v>Washington Park</v>
      </c>
      <c r="BG183">
        <v>39.697411000000002</v>
      </c>
      <c r="BH183">
        <v>-104.961383</v>
      </c>
      <c r="BI183" t="str">
        <f t="shared" si="344"/>
        <v>[39.697411,-104.961383],</v>
      </c>
      <c r="BK183" t="str">
        <f t="shared" si="406"/>
        <v/>
      </c>
      <c r="BL183" s="7"/>
    </row>
    <row r="184" spans="2:64" ht="18.75" customHeight="1">
      <c r="B184" t="s">
        <v>134</v>
      </c>
      <c r="C184" t="s">
        <v>219</v>
      </c>
      <c r="E184" t="s">
        <v>952</v>
      </c>
      <c r="G184" t="s">
        <v>487</v>
      </c>
      <c r="J184" t="s">
        <v>334</v>
      </c>
      <c r="K184" t="s">
        <v>331</v>
      </c>
      <c r="L184" t="s">
        <v>334</v>
      </c>
      <c r="M184" t="s">
        <v>331</v>
      </c>
      <c r="N184" t="s">
        <v>334</v>
      </c>
      <c r="O184" t="s">
        <v>331</v>
      </c>
      <c r="P184" t="s">
        <v>334</v>
      </c>
      <c r="Q184" t="s">
        <v>331</v>
      </c>
      <c r="R184" t="s">
        <v>334</v>
      </c>
      <c r="S184" t="s">
        <v>331</v>
      </c>
      <c r="V184" t="s">
        <v>290</v>
      </c>
      <c r="W184" t="str">
        <f t="shared" si="314"/>
        <v/>
      </c>
      <c r="X184" t="str">
        <f t="shared" si="315"/>
        <v/>
      </c>
      <c r="Y184">
        <f t="shared" si="316"/>
        <v>11</v>
      </c>
      <c r="Z184">
        <f t="shared" si="317"/>
        <v>19</v>
      </c>
      <c r="AA184">
        <f t="shared" si="318"/>
        <v>11</v>
      </c>
      <c r="AB184">
        <f t="shared" si="319"/>
        <v>19</v>
      </c>
      <c r="AC184">
        <f t="shared" si="320"/>
        <v>11</v>
      </c>
      <c r="AD184">
        <f t="shared" si="321"/>
        <v>19</v>
      </c>
      <c r="AE184">
        <f t="shared" si="322"/>
        <v>11</v>
      </c>
      <c r="AF184">
        <f t="shared" si="323"/>
        <v>19</v>
      </c>
      <c r="AG184">
        <f t="shared" si="324"/>
        <v>11</v>
      </c>
      <c r="AH184">
        <f t="shared" si="325"/>
        <v>19</v>
      </c>
      <c r="AI184" t="str">
        <f t="shared" si="326"/>
        <v/>
      </c>
      <c r="AJ184" t="str">
        <f t="shared" si="327"/>
        <v/>
      </c>
      <c r="AK184" t="str">
        <f t="shared" si="328"/>
        <v/>
      </c>
      <c r="AL184" t="str">
        <f t="shared" si="329"/>
        <v>11am-7pm</v>
      </c>
      <c r="AM184" t="str">
        <f t="shared" si="330"/>
        <v>11am-7pm</v>
      </c>
      <c r="AN184" t="str">
        <f t="shared" si="331"/>
        <v>11am-7pm</v>
      </c>
      <c r="AO184" t="str">
        <f t="shared" si="332"/>
        <v>11am-7pm</v>
      </c>
      <c r="AP184" t="str">
        <f t="shared" si="333"/>
        <v>11am-7pm</v>
      </c>
      <c r="AQ184" t="str">
        <f t="shared" si="334"/>
        <v/>
      </c>
      <c r="AR184" t="s">
        <v>662</v>
      </c>
      <c r="AV184" s="4" t="s">
        <v>28</v>
      </c>
      <c r="AW184" s="4" t="s">
        <v>29</v>
      </c>
      <c r="AX184" s="8" t="str">
        <f t="shared" si="335"/>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4" t="str">
        <f t="shared" si="336"/>
        <v/>
      </c>
      <c r="AZ184" t="str">
        <f t="shared" si="337"/>
        <v/>
      </c>
      <c r="BA184" t="str">
        <f t="shared" si="338"/>
        <v/>
      </c>
      <c r="BB184" t="str">
        <f t="shared" si="339"/>
        <v>&lt;img src=@img/drinkicon.png@&gt;</v>
      </c>
      <c r="BC184" t="str">
        <f t="shared" si="340"/>
        <v/>
      </c>
      <c r="BD184" t="str">
        <f t="shared" si="341"/>
        <v>&lt;img src=@img/drinkicon.png@&gt;</v>
      </c>
      <c r="BE184" t="str">
        <f t="shared" si="342"/>
        <v>drink  med LoDo</v>
      </c>
      <c r="BF184" t="str">
        <f t="shared" si="343"/>
        <v>LoDo</v>
      </c>
      <c r="BG184">
        <v>39.748451000000003</v>
      </c>
      <c r="BH184">
        <v>-104.996092</v>
      </c>
      <c r="BI184" t="str">
        <f t="shared" si="344"/>
        <v>[39.748451,-104.996092],</v>
      </c>
      <c r="BK184" t="str">
        <f t="shared" si="406"/>
        <v/>
      </c>
      <c r="BL184" s="7"/>
    </row>
    <row r="185" spans="2:64" ht="18.75" customHeight="1">
      <c r="B185" t="s">
        <v>86</v>
      </c>
      <c r="C185" t="s">
        <v>525</v>
      </c>
      <c r="E185" t="s">
        <v>952</v>
      </c>
      <c r="G185" t="s">
        <v>410</v>
      </c>
      <c r="H185" t="s">
        <v>328</v>
      </c>
      <c r="I185" t="s">
        <v>330</v>
      </c>
      <c r="J185" t="s">
        <v>328</v>
      </c>
      <c r="K185" t="s">
        <v>330</v>
      </c>
      <c r="L185" t="s">
        <v>328</v>
      </c>
      <c r="M185" t="s">
        <v>330</v>
      </c>
      <c r="N185" t="s">
        <v>328</v>
      </c>
      <c r="O185" t="s">
        <v>330</v>
      </c>
      <c r="P185" t="s">
        <v>328</v>
      </c>
      <c r="Q185" t="s">
        <v>330</v>
      </c>
      <c r="R185" t="s">
        <v>328</v>
      </c>
      <c r="S185" t="s">
        <v>330</v>
      </c>
      <c r="T185" t="s">
        <v>328</v>
      </c>
      <c r="U185" t="s">
        <v>330</v>
      </c>
      <c r="V185" t="s">
        <v>248</v>
      </c>
      <c r="W185">
        <f t="shared" si="314"/>
        <v>15</v>
      </c>
      <c r="X185">
        <f t="shared" si="315"/>
        <v>18</v>
      </c>
      <c r="Y185">
        <f t="shared" si="316"/>
        <v>15</v>
      </c>
      <c r="Z185">
        <f t="shared" si="317"/>
        <v>18</v>
      </c>
      <c r="AA185">
        <f t="shared" si="318"/>
        <v>15</v>
      </c>
      <c r="AB185">
        <f t="shared" si="319"/>
        <v>18</v>
      </c>
      <c r="AC185">
        <f t="shared" si="320"/>
        <v>15</v>
      </c>
      <c r="AD185">
        <f t="shared" si="321"/>
        <v>18</v>
      </c>
      <c r="AE185">
        <f t="shared" si="322"/>
        <v>15</v>
      </c>
      <c r="AF185">
        <f t="shared" si="323"/>
        <v>18</v>
      </c>
      <c r="AG185">
        <f t="shared" si="324"/>
        <v>15</v>
      </c>
      <c r="AH185">
        <f t="shared" si="325"/>
        <v>18</v>
      </c>
      <c r="AI185">
        <f t="shared" si="326"/>
        <v>15</v>
      </c>
      <c r="AJ185">
        <f t="shared" si="327"/>
        <v>18</v>
      </c>
      <c r="AK185" t="str">
        <f t="shared" si="328"/>
        <v>3pm-6pm</v>
      </c>
      <c r="AL185" t="str">
        <f t="shared" si="329"/>
        <v>3pm-6pm</v>
      </c>
      <c r="AM185" t="str">
        <f t="shared" si="330"/>
        <v>3pm-6pm</v>
      </c>
      <c r="AN185" t="str">
        <f t="shared" si="331"/>
        <v>3pm-6pm</v>
      </c>
      <c r="AO185" t="str">
        <f t="shared" si="332"/>
        <v>3pm-6pm</v>
      </c>
      <c r="AP185" t="str">
        <f t="shared" si="333"/>
        <v>3pm-6pm</v>
      </c>
      <c r="AQ185" t="str">
        <f t="shared" si="334"/>
        <v>3pm-6pm</v>
      </c>
      <c r="AR185" t="s">
        <v>586</v>
      </c>
      <c r="AV185" t="s">
        <v>28</v>
      </c>
      <c r="AW185" t="s">
        <v>28</v>
      </c>
      <c r="AX185" s="8" t="str">
        <f t="shared" si="335"/>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5" t="str">
        <f t="shared" si="336"/>
        <v/>
      </c>
      <c r="AZ185" t="str">
        <f t="shared" si="337"/>
        <v/>
      </c>
      <c r="BA185" t="str">
        <f t="shared" si="338"/>
        <v/>
      </c>
      <c r="BB185" t="str">
        <f t="shared" si="339"/>
        <v>&lt;img src=@img/drinkicon.png@&gt;</v>
      </c>
      <c r="BC185" t="str">
        <f t="shared" si="340"/>
        <v>&lt;img src=@img/foodicon.png@&gt;</v>
      </c>
      <c r="BD185" t="str">
        <f t="shared" si="341"/>
        <v>&lt;img src=@img/drinkicon.png@&gt;&lt;img src=@img/foodicon.png@&gt;</v>
      </c>
      <c r="BE185" t="str">
        <f t="shared" si="342"/>
        <v>drink food  med city</v>
      </c>
      <c r="BF185" t="str">
        <f t="shared" si="343"/>
        <v>City Park</v>
      </c>
      <c r="BG185">
        <v>39.739936</v>
      </c>
      <c r="BH185">
        <v>-104.948808</v>
      </c>
      <c r="BI185" t="str">
        <f t="shared" si="344"/>
        <v>[39.739936,-104.948808],</v>
      </c>
      <c r="BK185" t="str">
        <f t="shared" si="406"/>
        <v/>
      </c>
      <c r="BL185" s="7"/>
    </row>
    <row r="186" spans="2:64" ht="18.75" customHeight="1">
      <c r="B186" t="s">
        <v>1252</v>
      </c>
      <c r="C186" t="s">
        <v>219</v>
      </c>
      <c r="E186" t="s">
        <v>953</v>
      </c>
      <c r="G186" t="s">
        <v>411</v>
      </c>
      <c r="H186" t="s">
        <v>335</v>
      </c>
      <c r="I186" t="s">
        <v>329</v>
      </c>
      <c r="J186" t="s">
        <v>335</v>
      </c>
      <c r="K186" t="s">
        <v>329</v>
      </c>
      <c r="L186" t="s">
        <v>335</v>
      </c>
      <c r="M186" t="s">
        <v>329</v>
      </c>
      <c r="N186" t="s">
        <v>335</v>
      </c>
      <c r="O186" t="s">
        <v>329</v>
      </c>
      <c r="P186" t="s">
        <v>335</v>
      </c>
      <c r="Q186" t="s">
        <v>329</v>
      </c>
      <c r="R186" t="s">
        <v>335</v>
      </c>
      <c r="S186" t="s">
        <v>329</v>
      </c>
      <c r="T186" t="s">
        <v>335</v>
      </c>
      <c r="U186" t="s">
        <v>329</v>
      </c>
      <c r="V186" t="s">
        <v>249</v>
      </c>
      <c r="W186">
        <f t="shared" si="314"/>
        <v>16</v>
      </c>
      <c r="X186">
        <f t="shared" si="315"/>
        <v>18.3</v>
      </c>
      <c r="Y186">
        <f t="shared" si="316"/>
        <v>16</v>
      </c>
      <c r="Z186">
        <f t="shared" si="317"/>
        <v>18.3</v>
      </c>
      <c r="AA186">
        <f t="shared" si="318"/>
        <v>16</v>
      </c>
      <c r="AB186">
        <f t="shared" si="319"/>
        <v>18.3</v>
      </c>
      <c r="AC186">
        <f t="shared" si="320"/>
        <v>16</v>
      </c>
      <c r="AD186">
        <f t="shared" si="321"/>
        <v>18.3</v>
      </c>
      <c r="AE186">
        <f t="shared" si="322"/>
        <v>16</v>
      </c>
      <c r="AF186">
        <f t="shared" si="323"/>
        <v>18.3</v>
      </c>
      <c r="AG186">
        <f t="shared" si="324"/>
        <v>16</v>
      </c>
      <c r="AH186">
        <f t="shared" si="325"/>
        <v>18.3</v>
      </c>
      <c r="AI186">
        <f t="shared" si="326"/>
        <v>16</v>
      </c>
      <c r="AJ186">
        <f t="shared" si="327"/>
        <v>18.3</v>
      </c>
      <c r="AK186" t="str">
        <f t="shared" si="328"/>
        <v>4pm-6.3pm</v>
      </c>
      <c r="AL186" t="str">
        <f t="shared" si="329"/>
        <v>4pm-6.3pm</v>
      </c>
      <c r="AM186" t="str">
        <f t="shared" si="330"/>
        <v>4pm-6.3pm</v>
      </c>
      <c r="AN186" t="str">
        <f t="shared" si="331"/>
        <v>4pm-6.3pm</v>
      </c>
      <c r="AO186" t="str">
        <f t="shared" si="332"/>
        <v>4pm-6.3pm</v>
      </c>
      <c r="AP186" t="str">
        <f t="shared" si="333"/>
        <v>4pm-6.3pm</v>
      </c>
      <c r="AQ186" t="str">
        <f t="shared" si="334"/>
        <v>4pm-6.3pm</v>
      </c>
      <c r="AR186" s="2" t="s">
        <v>587</v>
      </c>
      <c r="AV186" s="4" t="s">
        <v>28</v>
      </c>
      <c r="AW186" s="4" t="s">
        <v>28</v>
      </c>
      <c r="AX186" s="8" t="str">
        <f t="shared" si="335"/>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6" t="str">
        <f t="shared" si="336"/>
        <v/>
      </c>
      <c r="AZ186" t="str">
        <f t="shared" si="337"/>
        <v/>
      </c>
      <c r="BA186" t="str">
        <f t="shared" si="338"/>
        <v/>
      </c>
      <c r="BB186" t="str">
        <f t="shared" si="339"/>
        <v>&lt;img src=@img/drinkicon.png@&gt;</v>
      </c>
      <c r="BC186" t="str">
        <f t="shared" si="340"/>
        <v>&lt;img src=@img/foodicon.png@&gt;</v>
      </c>
      <c r="BD186" t="str">
        <f t="shared" si="341"/>
        <v>&lt;img src=@img/drinkicon.png@&gt;&lt;img src=@img/foodicon.png@&gt;</v>
      </c>
      <c r="BE186" t="str">
        <f t="shared" si="342"/>
        <v>drink food  high LoDo</v>
      </c>
      <c r="BF186" t="str">
        <f t="shared" si="343"/>
        <v>LoDo</v>
      </c>
      <c r="BG186">
        <v>39.753041000000003</v>
      </c>
      <c r="BH186">
        <v>-104.998125</v>
      </c>
      <c r="BI186" t="str">
        <f t="shared" si="344"/>
        <v>[39.753041,-104.998125],</v>
      </c>
      <c r="BK186" t="str">
        <f t="shared" si="406"/>
        <v/>
      </c>
      <c r="BL186" s="7"/>
    </row>
    <row r="187" spans="2:64" ht="18.75" customHeight="1">
      <c r="B187" t="s">
        <v>1253</v>
      </c>
      <c r="C187" t="s">
        <v>719</v>
      </c>
      <c r="E187" t="s">
        <v>954</v>
      </c>
      <c r="G187" t="s">
        <v>207</v>
      </c>
      <c r="J187" t="s">
        <v>343</v>
      </c>
      <c r="K187" t="s">
        <v>329</v>
      </c>
      <c r="L187" t="s">
        <v>343</v>
      </c>
      <c r="M187" t="s">
        <v>329</v>
      </c>
      <c r="N187" t="s">
        <v>343</v>
      </c>
      <c r="O187" t="s">
        <v>329</v>
      </c>
      <c r="P187" t="s">
        <v>343</v>
      </c>
      <c r="Q187" t="s">
        <v>329</v>
      </c>
      <c r="R187" t="s">
        <v>343</v>
      </c>
      <c r="S187" t="s">
        <v>329</v>
      </c>
      <c r="V187" t="s">
        <v>947</v>
      </c>
      <c r="W187" t="str">
        <f t="shared" si="314"/>
        <v/>
      </c>
      <c r="X187" t="str">
        <f t="shared" si="315"/>
        <v/>
      </c>
      <c r="Y187">
        <f t="shared" si="316"/>
        <v>16.3</v>
      </c>
      <c r="Z187">
        <f t="shared" si="317"/>
        <v>18.3</v>
      </c>
      <c r="AA187">
        <f t="shared" si="318"/>
        <v>16.3</v>
      </c>
      <c r="AB187">
        <f t="shared" si="319"/>
        <v>18.3</v>
      </c>
      <c r="AC187">
        <f t="shared" si="320"/>
        <v>16.3</v>
      </c>
      <c r="AD187">
        <f t="shared" si="321"/>
        <v>18.3</v>
      </c>
      <c r="AE187">
        <f t="shared" si="322"/>
        <v>16.3</v>
      </c>
      <c r="AF187">
        <f t="shared" si="323"/>
        <v>18.3</v>
      </c>
      <c r="AG187">
        <f t="shared" si="324"/>
        <v>16.3</v>
      </c>
      <c r="AH187">
        <f t="shared" si="325"/>
        <v>18.3</v>
      </c>
      <c r="AI187" t="str">
        <f t="shared" si="326"/>
        <v/>
      </c>
      <c r="AJ187" t="str">
        <f t="shared" si="327"/>
        <v/>
      </c>
      <c r="AK187" t="str">
        <f t="shared" si="328"/>
        <v/>
      </c>
      <c r="AL187" t="str">
        <f t="shared" si="329"/>
        <v>4.3pm-6.3pm</v>
      </c>
      <c r="AM187" t="str">
        <f t="shared" si="330"/>
        <v>4.3pm-6.3pm</v>
      </c>
      <c r="AN187" t="str">
        <f t="shared" si="331"/>
        <v>4.3pm-6.3pm</v>
      </c>
      <c r="AO187" t="str">
        <f t="shared" si="332"/>
        <v>4.3pm-6.3pm</v>
      </c>
      <c r="AP187" t="str">
        <f t="shared" si="333"/>
        <v>4.3pm-6.3pm</v>
      </c>
      <c r="AQ187" t="str">
        <f t="shared" si="334"/>
        <v/>
      </c>
      <c r="AR187" t="s">
        <v>528</v>
      </c>
      <c r="AS187" t="s">
        <v>325</v>
      </c>
      <c r="AV187" t="s">
        <v>28</v>
      </c>
      <c r="AW187" t="s">
        <v>29</v>
      </c>
      <c r="AX187" s="8" t="str">
        <f t="shared" si="335"/>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7" t="str">
        <f t="shared" si="336"/>
        <v>&lt;img src=@img/outdoor.png@&gt;</v>
      </c>
      <c r="AZ187" t="str">
        <f t="shared" si="337"/>
        <v/>
      </c>
      <c r="BA187" t="str">
        <f t="shared" si="338"/>
        <v/>
      </c>
      <c r="BB187" t="str">
        <f t="shared" si="339"/>
        <v>&lt;img src=@img/drinkicon.png@&gt;</v>
      </c>
      <c r="BC187" t="str">
        <f t="shared" si="340"/>
        <v/>
      </c>
      <c r="BD187" t="str">
        <f t="shared" si="341"/>
        <v>&lt;img src=@img/outdoor.png@&gt;&lt;img src=@img/drinkicon.png@&gt;</v>
      </c>
      <c r="BE187" t="str">
        <f t="shared" si="342"/>
        <v>outdoor drink  low highlands</v>
      </c>
      <c r="BF187" t="str">
        <f t="shared" si="343"/>
        <v>Highlands</v>
      </c>
      <c r="BG187">
        <v>39.756174000000001</v>
      </c>
      <c r="BH187">
        <v>-105.009308</v>
      </c>
      <c r="BI187" t="str">
        <f t="shared" si="344"/>
        <v>[39.756174,-105.009308],</v>
      </c>
      <c r="BK187" t="str">
        <f t="shared" si="406"/>
        <v/>
      </c>
      <c r="BL187" s="7"/>
    </row>
    <row r="188" spans="2:64" ht="18.75" customHeight="1">
      <c r="B188" s="1" t="s">
        <v>760</v>
      </c>
      <c r="C188" t="s">
        <v>724</v>
      </c>
      <c r="E188" t="s">
        <v>952</v>
      </c>
      <c r="G188" s="12" t="s">
        <v>761</v>
      </c>
      <c r="L188">
        <v>1700</v>
      </c>
      <c r="M188">
        <v>1900</v>
      </c>
      <c r="N188">
        <v>1700</v>
      </c>
      <c r="O188">
        <v>1900</v>
      </c>
      <c r="P188">
        <v>1700</v>
      </c>
      <c r="Q188">
        <v>1900</v>
      </c>
      <c r="R188">
        <v>1700</v>
      </c>
      <c r="S188">
        <v>1900</v>
      </c>
      <c r="V188" s="8" t="s">
        <v>874</v>
      </c>
      <c r="W188" t="str">
        <f t="shared" si="314"/>
        <v/>
      </c>
      <c r="X188" t="str">
        <f t="shared" si="315"/>
        <v/>
      </c>
      <c r="Y188" t="str">
        <f t="shared" si="316"/>
        <v/>
      </c>
      <c r="Z188" t="str">
        <f t="shared" si="317"/>
        <v/>
      </c>
      <c r="AA188">
        <f t="shared" si="318"/>
        <v>17</v>
      </c>
      <c r="AB188">
        <f t="shared" si="319"/>
        <v>19</v>
      </c>
      <c r="AC188">
        <f t="shared" si="320"/>
        <v>17</v>
      </c>
      <c r="AD188">
        <f t="shared" si="321"/>
        <v>19</v>
      </c>
      <c r="AE188">
        <f t="shared" si="322"/>
        <v>17</v>
      </c>
      <c r="AF188">
        <f t="shared" si="323"/>
        <v>19</v>
      </c>
      <c r="AG188">
        <f t="shared" si="324"/>
        <v>17</v>
      </c>
      <c r="AH188">
        <f t="shared" si="325"/>
        <v>19</v>
      </c>
      <c r="AI188" t="str">
        <f t="shared" si="326"/>
        <v/>
      </c>
      <c r="AJ188" t="str">
        <f t="shared" si="327"/>
        <v/>
      </c>
      <c r="AK188" t="str">
        <f t="shared" si="328"/>
        <v/>
      </c>
      <c r="AL188" t="str">
        <f t="shared" si="329"/>
        <v/>
      </c>
      <c r="AM188" t="str">
        <f t="shared" si="330"/>
        <v>5pm-7pm</v>
      </c>
      <c r="AN188" t="str">
        <f t="shared" si="331"/>
        <v>5pm-7pm</v>
      </c>
      <c r="AO188" t="str">
        <f t="shared" si="332"/>
        <v>5pm-7pm</v>
      </c>
      <c r="AP188" t="str">
        <f t="shared" si="333"/>
        <v>5pm-7pm</v>
      </c>
      <c r="AQ188" t="str">
        <f t="shared" si="334"/>
        <v/>
      </c>
      <c r="AR188" t="s">
        <v>875</v>
      </c>
      <c r="AV188" s="4" t="s">
        <v>28</v>
      </c>
      <c r="AW188" s="4" t="s">
        <v>29</v>
      </c>
      <c r="AX188" s="8" t="str">
        <f t="shared" si="335"/>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8" t="str">
        <f t="shared" si="336"/>
        <v/>
      </c>
      <c r="AZ188" t="str">
        <f t="shared" si="337"/>
        <v/>
      </c>
      <c r="BA188" t="str">
        <f t="shared" si="338"/>
        <v/>
      </c>
      <c r="BB188" t="str">
        <f t="shared" si="339"/>
        <v>&lt;img src=@img/drinkicon.png@&gt;</v>
      </c>
      <c r="BC188" t="str">
        <f t="shared" si="340"/>
        <v/>
      </c>
      <c r="BD188" t="str">
        <f t="shared" si="341"/>
        <v>&lt;img src=@img/drinkicon.png@&gt;</v>
      </c>
      <c r="BE188" t="str">
        <f t="shared" si="342"/>
        <v>drink  med lowery</v>
      </c>
      <c r="BF188" t="str">
        <f t="shared" si="343"/>
        <v>Lowery</v>
      </c>
      <c r="BG188">
        <v>39.749504999999999</v>
      </c>
      <c r="BH188">
        <v>-104.917292</v>
      </c>
      <c r="BI188" t="str">
        <f t="shared" si="344"/>
        <v>[39.749505,-104.917292],</v>
      </c>
      <c r="BK188" t="str">
        <f t="shared" si="406"/>
        <v/>
      </c>
    </row>
    <row r="189" spans="2:64" ht="18.75" customHeight="1">
      <c r="B189" t="s">
        <v>768</v>
      </c>
      <c r="C189" t="s">
        <v>720</v>
      </c>
      <c r="E189" t="s">
        <v>952</v>
      </c>
      <c r="G189" s="8" t="s">
        <v>769</v>
      </c>
      <c r="H189">
        <v>1500</v>
      </c>
      <c r="I189">
        <v>1800</v>
      </c>
      <c r="J189">
        <v>1500</v>
      </c>
      <c r="K189">
        <v>1800</v>
      </c>
      <c r="L189">
        <v>1500</v>
      </c>
      <c r="M189">
        <v>1800</v>
      </c>
      <c r="N189">
        <v>1500</v>
      </c>
      <c r="O189">
        <v>1800</v>
      </c>
      <c r="P189">
        <v>1500</v>
      </c>
      <c r="Q189">
        <v>1800</v>
      </c>
      <c r="R189">
        <v>1500</v>
      </c>
      <c r="S189">
        <v>1800</v>
      </c>
      <c r="T189">
        <v>1500</v>
      </c>
      <c r="U189">
        <v>1800</v>
      </c>
      <c r="V189" t="s">
        <v>883</v>
      </c>
      <c r="W189">
        <f t="shared" si="314"/>
        <v>15</v>
      </c>
      <c r="X189">
        <f t="shared" si="315"/>
        <v>18</v>
      </c>
      <c r="Y189">
        <f t="shared" si="316"/>
        <v>15</v>
      </c>
      <c r="Z189">
        <f t="shared" si="317"/>
        <v>18</v>
      </c>
      <c r="AA189">
        <f t="shared" si="318"/>
        <v>15</v>
      </c>
      <c r="AB189">
        <f t="shared" si="319"/>
        <v>18</v>
      </c>
      <c r="AC189">
        <f t="shared" si="320"/>
        <v>15</v>
      </c>
      <c r="AD189">
        <f t="shared" si="321"/>
        <v>18</v>
      </c>
      <c r="AE189">
        <f t="shared" si="322"/>
        <v>15</v>
      </c>
      <c r="AF189">
        <f t="shared" si="323"/>
        <v>18</v>
      </c>
      <c r="AG189">
        <f t="shared" si="324"/>
        <v>15</v>
      </c>
      <c r="AH189">
        <f t="shared" si="325"/>
        <v>18</v>
      </c>
      <c r="AI189">
        <f t="shared" si="326"/>
        <v>15</v>
      </c>
      <c r="AJ189">
        <f t="shared" si="327"/>
        <v>18</v>
      </c>
      <c r="AK189" t="str">
        <f t="shared" si="328"/>
        <v>3pm-6pm</v>
      </c>
      <c r="AL189" t="str">
        <f t="shared" si="329"/>
        <v>3pm-6pm</v>
      </c>
      <c r="AM189" t="str">
        <f t="shared" si="330"/>
        <v>3pm-6pm</v>
      </c>
      <c r="AN189" t="str">
        <f t="shared" si="331"/>
        <v>3pm-6pm</v>
      </c>
      <c r="AO189" t="str">
        <f t="shared" si="332"/>
        <v>3pm-6pm</v>
      </c>
      <c r="AP189" t="str">
        <f t="shared" si="333"/>
        <v>3pm-6pm</v>
      </c>
      <c r="AQ189" t="str">
        <f t="shared" si="334"/>
        <v>3pm-6pm</v>
      </c>
      <c r="AR189" s="13" t="s">
        <v>882</v>
      </c>
      <c r="AV189" s="4" t="s">
        <v>28</v>
      </c>
      <c r="AW189" s="4" t="s">
        <v>28</v>
      </c>
      <c r="AX189" s="8" t="str">
        <f t="shared" si="335"/>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9" t="str">
        <f t="shared" si="336"/>
        <v/>
      </c>
      <c r="AZ189" t="str">
        <f t="shared" si="337"/>
        <v/>
      </c>
      <c r="BA189" t="str">
        <f t="shared" si="338"/>
        <v/>
      </c>
      <c r="BB189" t="str">
        <f t="shared" si="339"/>
        <v>&lt;img src=@img/drinkicon.png@&gt;</v>
      </c>
      <c r="BC189" t="str">
        <f t="shared" si="340"/>
        <v>&lt;img src=@img/foodicon.png@&gt;</v>
      </c>
      <c r="BD189" t="str">
        <f t="shared" si="341"/>
        <v>&lt;img src=@img/drinkicon.png@&gt;&lt;img src=@img/foodicon.png@&gt;</v>
      </c>
      <c r="BE189" t="str">
        <f t="shared" si="342"/>
        <v>drink food  med stapleton</v>
      </c>
      <c r="BF189" t="str">
        <f t="shared" si="343"/>
        <v>Stapleton</v>
      </c>
      <c r="BG189">
        <v>39.759636</v>
      </c>
      <c r="BH189">
        <v>-104.868858</v>
      </c>
      <c r="BI189" t="str">
        <f t="shared" si="344"/>
        <v>[39.759636,-104.868858],</v>
      </c>
      <c r="BK189" t="str">
        <f t="shared" si="406"/>
        <v/>
      </c>
    </row>
    <row r="190" spans="2:64" ht="18.75" customHeight="1">
      <c r="B190" t="s">
        <v>1298</v>
      </c>
      <c r="C190" t="s">
        <v>218</v>
      </c>
      <c r="E190" t="s">
        <v>952</v>
      </c>
      <c r="G190" t="s">
        <v>412</v>
      </c>
      <c r="H190" t="s">
        <v>328</v>
      </c>
      <c r="I190" t="s">
        <v>332</v>
      </c>
      <c r="J190" t="s">
        <v>328</v>
      </c>
      <c r="K190" t="s">
        <v>332</v>
      </c>
      <c r="L190" t="s">
        <v>328</v>
      </c>
      <c r="M190" t="s">
        <v>332</v>
      </c>
      <c r="N190" t="s">
        <v>328</v>
      </c>
      <c r="O190" t="s">
        <v>332</v>
      </c>
      <c r="P190" t="s">
        <v>328</v>
      </c>
      <c r="Q190" t="s">
        <v>332</v>
      </c>
      <c r="R190" t="s">
        <v>328</v>
      </c>
      <c r="S190" t="s">
        <v>332</v>
      </c>
      <c r="T190" t="s">
        <v>328</v>
      </c>
      <c r="U190" t="s">
        <v>332</v>
      </c>
      <c r="V190" t="s">
        <v>250</v>
      </c>
      <c r="W190">
        <f t="shared" si="314"/>
        <v>15</v>
      </c>
      <c r="X190">
        <f t="shared" si="315"/>
        <v>17</v>
      </c>
      <c r="Y190">
        <f t="shared" si="316"/>
        <v>15</v>
      </c>
      <c r="Z190">
        <f t="shared" si="317"/>
        <v>17</v>
      </c>
      <c r="AA190">
        <f t="shared" si="318"/>
        <v>15</v>
      </c>
      <c r="AB190">
        <f t="shared" si="319"/>
        <v>17</v>
      </c>
      <c r="AC190">
        <f t="shared" si="320"/>
        <v>15</v>
      </c>
      <c r="AD190">
        <f t="shared" si="321"/>
        <v>17</v>
      </c>
      <c r="AE190">
        <f t="shared" si="322"/>
        <v>15</v>
      </c>
      <c r="AF190">
        <f t="shared" si="323"/>
        <v>17</v>
      </c>
      <c r="AG190">
        <f t="shared" si="324"/>
        <v>15</v>
      </c>
      <c r="AH190">
        <f t="shared" si="325"/>
        <v>17</v>
      </c>
      <c r="AI190">
        <f t="shared" si="326"/>
        <v>15</v>
      </c>
      <c r="AJ190">
        <f t="shared" si="327"/>
        <v>17</v>
      </c>
      <c r="AK190" t="str">
        <f t="shared" si="328"/>
        <v>3pm-5pm</v>
      </c>
      <c r="AL190" t="str">
        <f t="shared" si="329"/>
        <v>3pm-5pm</v>
      </c>
      <c r="AM190" t="str">
        <f t="shared" si="330"/>
        <v>3pm-5pm</v>
      </c>
      <c r="AN190" t="str">
        <f t="shared" si="331"/>
        <v>3pm-5pm</v>
      </c>
      <c r="AO190" t="str">
        <f t="shared" si="332"/>
        <v>3pm-5pm</v>
      </c>
      <c r="AP190" t="str">
        <f t="shared" si="333"/>
        <v>3pm-5pm</v>
      </c>
      <c r="AQ190" t="str">
        <f t="shared" si="334"/>
        <v>3pm-5pm</v>
      </c>
      <c r="AR190" t="s">
        <v>588</v>
      </c>
      <c r="AV190" s="4" t="s">
        <v>28</v>
      </c>
      <c r="AW190" s="4" t="s">
        <v>28</v>
      </c>
      <c r="AX190" s="8" t="str">
        <f t="shared" si="335"/>
        <v>{
    'name': "Nickel",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90" t="str">
        <f t="shared" si="336"/>
        <v/>
      </c>
      <c r="AZ190" t="str">
        <f t="shared" si="337"/>
        <v/>
      </c>
      <c r="BA190" t="str">
        <f t="shared" si="338"/>
        <v/>
      </c>
      <c r="BB190" t="str">
        <f t="shared" si="339"/>
        <v>&lt;img src=@img/drinkicon.png@&gt;</v>
      </c>
      <c r="BC190" t="str">
        <f t="shared" si="340"/>
        <v>&lt;img src=@img/foodicon.png@&gt;</v>
      </c>
      <c r="BD190" t="str">
        <f t="shared" si="341"/>
        <v>&lt;img src=@img/drinkicon.png@&gt;&lt;img src=@img/foodicon.png@&gt;</v>
      </c>
      <c r="BE190" t="str">
        <f t="shared" si="342"/>
        <v>drink food  med Downtown</v>
      </c>
      <c r="BF190" t="str">
        <f t="shared" si="343"/>
        <v>Downtown</v>
      </c>
      <c r="BG190">
        <v>39.746029</v>
      </c>
      <c r="BH190">
        <v>-104.998508</v>
      </c>
      <c r="BI190" t="str">
        <f t="shared" si="344"/>
        <v>[39.746029,-104.998508],</v>
      </c>
      <c r="BK190" t="str">
        <f t="shared" si="406"/>
        <v/>
      </c>
      <c r="BL190" s="7"/>
    </row>
    <row r="191" spans="2:64" ht="18.75" customHeight="1">
      <c r="B191" t="s">
        <v>160</v>
      </c>
      <c r="C191" t="s">
        <v>723</v>
      </c>
      <c r="E191" t="s">
        <v>952</v>
      </c>
      <c r="G191" t="s">
        <v>520</v>
      </c>
      <c r="L191" t="s">
        <v>331</v>
      </c>
      <c r="M191" t="s">
        <v>347</v>
      </c>
      <c r="N191" t="s">
        <v>331</v>
      </c>
      <c r="O191" t="s">
        <v>347</v>
      </c>
      <c r="P191" t="s">
        <v>331</v>
      </c>
      <c r="Q191" t="s">
        <v>336</v>
      </c>
      <c r="R191" t="s">
        <v>331</v>
      </c>
      <c r="S191" t="s">
        <v>336</v>
      </c>
      <c r="T191" t="s">
        <v>331</v>
      </c>
      <c r="U191" t="s">
        <v>336</v>
      </c>
      <c r="V191" t="s">
        <v>311</v>
      </c>
      <c r="W191" t="str">
        <f t="shared" si="314"/>
        <v/>
      </c>
      <c r="X191" t="str">
        <f t="shared" si="315"/>
        <v/>
      </c>
      <c r="Y191" t="str">
        <f t="shared" si="316"/>
        <v/>
      </c>
      <c r="Z191" t="str">
        <f t="shared" si="317"/>
        <v/>
      </c>
      <c r="AA191">
        <f t="shared" si="318"/>
        <v>19</v>
      </c>
      <c r="AB191">
        <f t="shared" si="319"/>
        <v>20.3</v>
      </c>
      <c r="AC191">
        <f t="shared" si="320"/>
        <v>19</v>
      </c>
      <c r="AD191">
        <f t="shared" si="321"/>
        <v>20.3</v>
      </c>
      <c r="AE191">
        <f t="shared" si="322"/>
        <v>19</v>
      </c>
      <c r="AF191">
        <f t="shared" si="323"/>
        <v>21</v>
      </c>
      <c r="AG191">
        <f t="shared" si="324"/>
        <v>19</v>
      </c>
      <c r="AH191">
        <f t="shared" si="325"/>
        <v>21</v>
      </c>
      <c r="AI191">
        <f t="shared" si="326"/>
        <v>19</v>
      </c>
      <c r="AJ191">
        <f t="shared" si="327"/>
        <v>21</v>
      </c>
      <c r="AK191" t="str">
        <f t="shared" si="328"/>
        <v/>
      </c>
      <c r="AL191" t="str">
        <f t="shared" si="329"/>
        <v/>
      </c>
      <c r="AM191" t="str">
        <f t="shared" si="330"/>
        <v>7pm-8.3pm</v>
      </c>
      <c r="AN191" t="str">
        <f t="shared" si="331"/>
        <v>7pm-8.3pm</v>
      </c>
      <c r="AO191" t="str">
        <f t="shared" si="332"/>
        <v>7pm-9pm</v>
      </c>
      <c r="AP191" t="str">
        <f t="shared" si="333"/>
        <v>7pm-9pm</v>
      </c>
      <c r="AQ191" t="str">
        <f t="shared" si="334"/>
        <v>7pm-9pm</v>
      </c>
      <c r="AR191" t="s">
        <v>694</v>
      </c>
      <c r="AV191" t="s">
        <v>28</v>
      </c>
      <c r="AW191" t="s">
        <v>29</v>
      </c>
      <c r="AX191" s="8" t="str">
        <f t="shared" si="335"/>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1" t="str">
        <f t="shared" si="336"/>
        <v/>
      </c>
      <c r="AZ191" t="str">
        <f t="shared" si="337"/>
        <v/>
      </c>
      <c r="BA191" t="str">
        <f t="shared" si="338"/>
        <v/>
      </c>
      <c r="BB191" t="str">
        <f t="shared" si="339"/>
        <v>&lt;img src=@img/drinkicon.png@&gt;</v>
      </c>
      <c r="BC191" t="str">
        <f t="shared" si="340"/>
        <v/>
      </c>
      <c r="BD191" t="str">
        <f t="shared" si="341"/>
        <v>&lt;img src=@img/drinkicon.png@&gt;</v>
      </c>
      <c r="BE191" t="str">
        <f t="shared" si="342"/>
        <v>drink  med five</v>
      </c>
      <c r="BF191" t="str">
        <f t="shared" si="343"/>
        <v>Five Points</v>
      </c>
      <c r="BG191">
        <v>39.759624000000002</v>
      </c>
      <c r="BH191">
        <v>-104.98459699999999</v>
      </c>
      <c r="BI191" t="str">
        <f t="shared" si="344"/>
        <v>[39.759624,-104.984597],</v>
      </c>
      <c r="BK191" t="str">
        <f t="shared" si="406"/>
        <v/>
      </c>
      <c r="BL191" s="7"/>
    </row>
    <row r="192" spans="2:64" ht="18.75" customHeight="1">
      <c r="B192" t="s">
        <v>184</v>
      </c>
      <c r="C192" t="s">
        <v>724</v>
      </c>
      <c r="E192" t="s">
        <v>952</v>
      </c>
      <c r="G192" t="s">
        <v>212</v>
      </c>
      <c r="J192" t="s">
        <v>328</v>
      </c>
      <c r="K192" t="s">
        <v>330</v>
      </c>
      <c r="L192" t="s">
        <v>328</v>
      </c>
      <c r="M192" t="s">
        <v>330</v>
      </c>
      <c r="T192" t="s">
        <v>328</v>
      </c>
      <c r="U192" t="s">
        <v>330</v>
      </c>
      <c r="V192" t="s">
        <v>213</v>
      </c>
      <c r="W192" t="str">
        <f t="shared" si="314"/>
        <v/>
      </c>
      <c r="X192" t="str">
        <f t="shared" si="315"/>
        <v/>
      </c>
      <c r="Y192">
        <f t="shared" si="316"/>
        <v>15</v>
      </c>
      <c r="Z192">
        <f t="shared" si="317"/>
        <v>18</v>
      </c>
      <c r="AA192">
        <f t="shared" si="318"/>
        <v>15</v>
      </c>
      <c r="AB192">
        <f t="shared" si="319"/>
        <v>18</v>
      </c>
      <c r="AC192" t="str">
        <f t="shared" si="320"/>
        <v/>
      </c>
      <c r="AD192" t="str">
        <f t="shared" si="321"/>
        <v/>
      </c>
      <c r="AE192" t="str">
        <f t="shared" si="322"/>
        <v/>
      </c>
      <c r="AF192" t="str">
        <f t="shared" si="323"/>
        <v/>
      </c>
      <c r="AG192" t="str">
        <f t="shared" si="324"/>
        <v/>
      </c>
      <c r="AH192" t="str">
        <f t="shared" si="325"/>
        <v/>
      </c>
      <c r="AI192">
        <f t="shared" si="326"/>
        <v>15</v>
      </c>
      <c r="AJ192">
        <f t="shared" si="327"/>
        <v>18</v>
      </c>
      <c r="AK192" t="str">
        <f t="shared" si="328"/>
        <v/>
      </c>
      <c r="AL192" t="str">
        <f t="shared" si="329"/>
        <v>3pm-6pm</v>
      </c>
      <c r="AM192" t="str">
        <f t="shared" si="330"/>
        <v>3pm-6pm</v>
      </c>
      <c r="AN192" t="str">
        <f t="shared" si="331"/>
        <v/>
      </c>
      <c r="AO192" t="str">
        <f t="shared" si="332"/>
        <v/>
      </c>
      <c r="AP192" t="str">
        <f t="shared" si="333"/>
        <v/>
      </c>
      <c r="AQ192" t="str">
        <f t="shared" si="334"/>
        <v>3pm-6pm</v>
      </c>
      <c r="AR192" t="s">
        <v>324</v>
      </c>
      <c r="AT192" t="s">
        <v>326</v>
      </c>
      <c r="AV192" t="s">
        <v>28</v>
      </c>
      <c r="AW192" t="s">
        <v>28</v>
      </c>
      <c r="AX192" s="8" t="str">
        <f t="shared" si="335"/>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2" t="str">
        <f t="shared" si="336"/>
        <v/>
      </c>
      <c r="AZ192" t="str">
        <f t="shared" si="337"/>
        <v>&lt;img src=@img/pets.png@&gt;</v>
      </c>
      <c r="BA192" t="str">
        <f t="shared" si="338"/>
        <v/>
      </c>
      <c r="BB192" t="str">
        <f t="shared" si="339"/>
        <v>&lt;img src=@img/drinkicon.png@&gt;</v>
      </c>
      <c r="BC192" t="str">
        <f t="shared" si="340"/>
        <v>&lt;img src=@img/foodicon.png@&gt;</v>
      </c>
      <c r="BD192" t="str">
        <f t="shared" si="341"/>
        <v>&lt;img src=@img/pets.png@&gt;&lt;img src=@img/drinkicon.png@&gt;&lt;img src=@img/foodicon.png@&gt;</v>
      </c>
      <c r="BE192" t="str">
        <f t="shared" si="342"/>
        <v>pet drink food  med lowery</v>
      </c>
      <c r="BF192" t="str">
        <f t="shared" si="343"/>
        <v>Lowery</v>
      </c>
      <c r="BG192">
        <v>39.719448</v>
      </c>
      <c r="BH192">
        <v>-104.897385</v>
      </c>
      <c r="BI192" t="str">
        <f t="shared" si="344"/>
        <v>[39.719448,-104.897385],</v>
      </c>
      <c r="BK192" t="str">
        <f t="shared" si="406"/>
        <v/>
      </c>
      <c r="BL192" s="7"/>
    </row>
    <row r="193" spans="2:64" ht="18.75" customHeight="1">
      <c r="B193" t="s">
        <v>838</v>
      </c>
      <c r="C193" t="s">
        <v>273</v>
      </c>
      <c r="E193" t="s">
        <v>952</v>
      </c>
      <c r="G193" s="8" t="s">
        <v>839</v>
      </c>
      <c r="H193">
        <v>1500</v>
      </c>
      <c r="I193">
        <v>1800</v>
      </c>
      <c r="J193">
        <v>1100</v>
      </c>
      <c r="K193">
        <v>1800</v>
      </c>
      <c r="L193">
        <v>1100</v>
      </c>
      <c r="M193">
        <v>1800</v>
      </c>
      <c r="N193">
        <v>1100</v>
      </c>
      <c r="O193">
        <v>1800</v>
      </c>
      <c r="P193">
        <v>1100</v>
      </c>
      <c r="Q193">
        <v>1800</v>
      </c>
      <c r="R193">
        <v>1100</v>
      </c>
      <c r="S193">
        <v>1800</v>
      </c>
      <c r="T193">
        <v>1500</v>
      </c>
      <c r="U193">
        <v>1800</v>
      </c>
      <c r="V193" t="s">
        <v>222</v>
      </c>
      <c r="W193">
        <f t="shared" si="314"/>
        <v>15</v>
      </c>
      <c r="X193">
        <f t="shared" si="315"/>
        <v>18</v>
      </c>
      <c r="Y193">
        <f t="shared" si="316"/>
        <v>11</v>
      </c>
      <c r="Z193">
        <f t="shared" si="317"/>
        <v>18</v>
      </c>
      <c r="AA193">
        <f t="shared" si="318"/>
        <v>11</v>
      </c>
      <c r="AB193">
        <f t="shared" si="319"/>
        <v>18</v>
      </c>
      <c r="AC193">
        <f t="shared" si="320"/>
        <v>11</v>
      </c>
      <c r="AD193">
        <f t="shared" si="321"/>
        <v>18</v>
      </c>
      <c r="AE193">
        <f t="shared" si="322"/>
        <v>11</v>
      </c>
      <c r="AF193">
        <f t="shared" si="323"/>
        <v>18</v>
      </c>
      <c r="AG193">
        <f t="shared" si="324"/>
        <v>11</v>
      </c>
      <c r="AH193">
        <f t="shared" si="325"/>
        <v>18</v>
      </c>
      <c r="AI193">
        <f t="shared" si="326"/>
        <v>15</v>
      </c>
      <c r="AJ193">
        <f t="shared" si="327"/>
        <v>18</v>
      </c>
      <c r="AK193" t="str">
        <f t="shared" si="328"/>
        <v>3pm-6pm</v>
      </c>
      <c r="AL193" t="str">
        <f t="shared" si="329"/>
        <v>11am-6pm</v>
      </c>
      <c r="AM193" t="str">
        <f t="shared" si="330"/>
        <v>11am-6pm</v>
      </c>
      <c r="AN193" t="str">
        <f t="shared" si="331"/>
        <v>11am-6pm</v>
      </c>
      <c r="AO193" t="str">
        <f t="shared" si="332"/>
        <v>11am-6pm</v>
      </c>
      <c r="AP193" t="str">
        <f t="shared" si="333"/>
        <v>11am-6pm</v>
      </c>
      <c r="AQ193" t="str">
        <f t="shared" si="334"/>
        <v>3pm-6pm</v>
      </c>
      <c r="AR193" s="1" t="s">
        <v>931</v>
      </c>
      <c r="AV193" s="4" t="s">
        <v>28</v>
      </c>
      <c r="AW193" s="4" t="s">
        <v>28</v>
      </c>
      <c r="AX193" s="8" t="str">
        <f t="shared" si="335"/>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3" t="str">
        <f t="shared" si="336"/>
        <v/>
      </c>
      <c r="AZ193" t="str">
        <f t="shared" si="337"/>
        <v/>
      </c>
      <c r="BA193" t="str">
        <f t="shared" si="338"/>
        <v/>
      </c>
      <c r="BB193" t="str">
        <f t="shared" si="339"/>
        <v>&lt;img src=@img/drinkicon.png@&gt;</v>
      </c>
      <c r="BC193" t="str">
        <f t="shared" si="340"/>
        <v>&lt;img src=@img/foodicon.png@&gt;</v>
      </c>
      <c r="BD193" t="str">
        <f t="shared" si="341"/>
        <v>&lt;img src=@img/drinkicon.png@&gt;&lt;img src=@img/foodicon.png@&gt;</v>
      </c>
      <c r="BE193" t="str">
        <f t="shared" si="342"/>
        <v>drink food  med Westminster</v>
      </c>
      <c r="BF193" t="str">
        <f t="shared" si="343"/>
        <v>Westminster</v>
      </c>
      <c r="BG193">
        <v>39.927202999999999</v>
      </c>
      <c r="BH193">
        <v>-105.03295</v>
      </c>
      <c r="BI193" t="str">
        <f t="shared" si="344"/>
        <v>[39.927203,-105.03295],</v>
      </c>
      <c r="BK193" t="str">
        <f t="shared" si="406"/>
        <v/>
      </c>
    </row>
    <row r="194" spans="2:64" ht="18.75" customHeight="1">
      <c r="B194" t="s">
        <v>774</v>
      </c>
      <c r="C194" t="s">
        <v>720</v>
      </c>
      <c r="E194" t="s">
        <v>953</v>
      </c>
      <c r="G194" s="8" t="s">
        <v>775</v>
      </c>
      <c r="W194" t="str">
        <f t="shared" si="314"/>
        <v/>
      </c>
      <c r="X194" t="str">
        <f t="shared" si="315"/>
        <v/>
      </c>
      <c r="Y194" t="str">
        <f t="shared" si="316"/>
        <v/>
      </c>
      <c r="Z194" t="str">
        <f t="shared" si="317"/>
        <v/>
      </c>
      <c r="AA194" t="str">
        <f t="shared" si="318"/>
        <v/>
      </c>
      <c r="AB194" t="str">
        <f t="shared" si="319"/>
        <v/>
      </c>
      <c r="AC194" t="str">
        <f t="shared" si="320"/>
        <v/>
      </c>
      <c r="AD194" t="str">
        <f t="shared" si="321"/>
        <v/>
      </c>
      <c r="AE194" t="str">
        <f t="shared" si="322"/>
        <v/>
      </c>
      <c r="AF194" t="str">
        <f t="shared" si="323"/>
        <v/>
      </c>
      <c r="AG194" t="str">
        <f t="shared" si="324"/>
        <v/>
      </c>
      <c r="AH194" t="str">
        <f t="shared" si="325"/>
        <v/>
      </c>
      <c r="AI194" t="str">
        <f t="shared" si="326"/>
        <v/>
      </c>
      <c r="AJ194" t="str">
        <f t="shared" si="327"/>
        <v/>
      </c>
      <c r="AK194" t="str">
        <f t="shared" si="328"/>
        <v/>
      </c>
      <c r="AL194" t="str">
        <f t="shared" si="329"/>
        <v/>
      </c>
      <c r="AM194" t="str">
        <f t="shared" si="330"/>
        <v/>
      </c>
      <c r="AN194" t="str">
        <f t="shared" si="331"/>
        <v/>
      </c>
      <c r="AO194" t="str">
        <f t="shared" si="332"/>
        <v/>
      </c>
      <c r="AP194" t="str">
        <f t="shared" si="333"/>
        <v/>
      </c>
      <c r="AQ194" t="str">
        <f t="shared" si="334"/>
        <v/>
      </c>
      <c r="AV194" s="4" t="s">
        <v>29</v>
      </c>
      <c r="AW194" s="4" t="s">
        <v>29</v>
      </c>
      <c r="AX194" s="8" t="str">
        <f t="shared" si="335"/>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4" t="str">
        <f t="shared" si="336"/>
        <v/>
      </c>
      <c r="AZ194" t="str">
        <f t="shared" si="337"/>
        <v/>
      </c>
      <c r="BA194" t="str">
        <f t="shared" si="338"/>
        <v/>
      </c>
      <c r="BB194" t="str">
        <f t="shared" si="339"/>
        <v/>
      </c>
      <c r="BC194" t="str">
        <f t="shared" si="340"/>
        <v/>
      </c>
      <c r="BD194" t="str">
        <f t="shared" si="341"/>
        <v/>
      </c>
      <c r="BE194" t="str">
        <f t="shared" si="342"/>
        <v xml:space="preserve"> high stapleton</v>
      </c>
      <c r="BF194" t="str">
        <f t="shared" si="343"/>
        <v>Stapleton</v>
      </c>
      <c r="BG194">
        <v>39.777763999999998</v>
      </c>
      <c r="BH194">
        <v>-104.865118</v>
      </c>
      <c r="BI194" t="str">
        <f t="shared" si="344"/>
        <v>[39.777764,-104.865118],</v>
      </c>
      <c r="BK194" t="str">
        <f t="shared" si="406"/>
        <v/>
      </c>
    </row>
    <row r="195" spans="2:64" ht="18.75" customHeight="1">
      <c r="B195" t="s">
        <v>135</v>
      </c>
      <c r="C195" t="s">
        <v>526</v>
      </c>
      <c r="E195" t="s">
        <v>953</v>
      </c>
      <c r="G195" t="s">
        <v>488</v>
      </c>
      <c r="J195" t="s">
        <v>346</v>
      </c>
      <c r="K195" t="s">
        <v>330</v>
      </c>
      <c r="L195" t="s">
        <v>346</v>
      </c>
      <c r="M195" t="s">
        <v>330</v>
      </c>
      <c r="N195" t="s">
        <v>346</v>
      </c>
      <c r="O195" t="s">
        <v>330</v>
      </c>
      <c r="P195" t="s">
        <v>346</v>
      </c>
      <c r="Q195" t="s">
        <v>330</v>
      </c>
      <c r="R195" t="s">
        <v>346</v>
      </c>
      <c r="S195" t="s">
        <v>330</v>
      </c>
      <c r="T195" t="s">
        <v>346</v>
      </c>
      <c r="U195" t="s">
        <v>330</v>
      </c>
      <c r="V195" t="s">
        <v>291</v>
      </c>
      <c r="W195" t="str">
        <f t="shared" si="314"/>
        <v/>
      </c>
      <c r="X195" t="str">
        <f t="shared" si="315"/>
        <v/>
      </c>
      <c r="Y195">
        <f t="shared" si="316"/>
        <v>15.3</v>
      </c>
      <c r="Z195">
        <f t="shared" si="317"/>
        <v>18</v>
      </c>
      <c r="AA195">
        <f t="shared" si="318"/>
        <v>15.3</v>
      </c>
      <c r="AB195">
        <f t="shared" si="319"/>
        <v>18</v>
      </c>
      <c r="AC195">
        <f t="shared" si="320"/>
        <v>15.3</v>
      </c>
      <c r="AD195">
        <f t="shared" si="321"/>
        <v>18</v>
      </c>
      <c r="AE195">
        <f t="shared" si="322"/>
        <v>15.3</v>
      </c>
      <c r="AF195">
        <f t="shared" si="323"/>
        <v>18</v>
      </c>
      <c r="AG195">
        <f t="shared" si="324"/>
        <v>15.3</v>
      </c>
      <c r="AH195">
        <f t="shared" si="325"/>
        <v>18</v>
      </c>
      <c r="AI195">
        <f t="shared" si="326"/>
        <v>15.3</v>
      </c>
      <c r="AJ195">
        <f t="shared" si="327"/>
        <v>18</v>
      </c>
      <c r="AK195" t="str">
        <f t="shared" si="328"/>
        <v/>
      </c>
      <c r="AL195" t="str">
        <f t="shared" si="329"/>
        <v>3.3pm-6pm</v>
      </c>
      <c r="AM195" t="str">
        <f t="shared" si="330"/>
        <v>3.3pm-6pm</v>
      </c>
      <c r="AN195" t="str">
        <f t="shared" si="331"/>
        <v>3.3pm-6pm</v>
      </c>
      <c r="AO195" t="str">
        <f t="shared" si="332"/>
        <v>3.3pm-6pm</v>
      </c>
      <c r="AP195" t="str">
        <f t="shared" si="333"/>
        <v>3.3pm-6pm</v>
      </c>
      <c r="AQ195" t="str">
        <f t="shared" si="334"/>
        <v>3.3pm-6pm</v>
      </c>
      <c r="AR195" s="10" t="s">
        <v>663</v>
      </c>
      <c r="AV195" s="4" t="s">
        <v>28</v>
      </c>
      <c r="AW195" s="4" t="s">
        <v>28</v>
      </c>
      <c r="AX195" s="8" t="str">
        <f t="shared" si="335"/>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5" t="str">
        <f t="shared" si="336"/>
        <v/>
      </c>
      <c r="AZ195" t="str">
        <f t="shared" si="337"/>
        <v/>
      </c>
      <c r="BA195" t="str">
        <f t="shared" si="338"/>
        <v/>
      </c>
      <c r="BB195" t="str">
        <f t="shared" si="339"/>
        <v>&lt;img src=@img/drinkicon.png@&gt;</v>
      </c>
      <c r="BC195" t="str">
        <f t="shared" si="340"/>
        <v>&lt;img src=@img/foodicon.png@&gt;</v>
      </c>
      <c r="BD195" t="str">
        <f t="shared" si="341"/>
        <v>&lt;img src=@img/drinkicon.png@&gt;&lt;img src=@img/foodicon.png@&gt;</v>
      </c>
      <c r="BE195" t="str">
        <f t="shared" si="342"/>
        <v>drink food  high larimer</v>
      </c>
      <c r="BF195" t="str">
        <f t="shared" si="343"/>
        <v>Larimer Square</v>
      </c>
      <c r="BG195">
        <v>39.748308999999999</v>
      </c>
      <c r="BH195">
        <v>-104.999083</v>
      </c>
      <c r="BI195" t="str">
        <f t="shared" si="344"/>
        <v>[39.748309,-104.999083],</v>
      </c>
      <c r="BK195" t="str">
        <f t="shared" si="406"/>
        <v/>
      </c>
      <c r="BL195" s="7"/>
    </row>
    <row r="196" spans="2:64" ht="18.75" customHeight="1">
      <c r="B196" t="s">
        <v>1001</v>
      </c>
      <c r="C196" t="s">
        <v>936</v>
      </c>
      <c r="E196" t="s">
        <v>952</v>
      </c>
      <c r="G196" t="s">
        <v>1011</v>
      </c>
      <c r="W196" t="str">
        <f t="shared" si="314"/>
        <v/>
      </c>
      <c r="X196" t="str">
        <f t="shared" si="315"/>
        <v/>
      </c>
      <c r="Y196" t="str">
        <f t="shared" si="316"/>
        <v/>
      </c>
      <c r="Z196" t="str">
        <f t="shared" si="317"/>
        <v/>
      </c>
      <c r="AA196" t="str">
        <f t="shared" si="318"/>
        <v/>
      </c>
      <c r="AB196" t="str">
        <f t="shared" si="319"/>
        <v/>
      </c>
      <c r="AC196" t="str">
        <f t="shared" si="320"/>
        <v/>
      </c>
      <c r="AD196" t="str">
        <f t="shared" si="321"/>
        <v/>
      </c>
      <c r="AE196" t="str">
        <f t="shared" si="322"/>
        <v/>
      </c>
      <c r="AF196" t="str">
        <f t="shared" si="323"/>
        <v/>
      </c>
      <c r="AG196" t="str">
        <f t="shared" si="324"/>
        <v/>
      </c>
      <c r="AH196" t="str">
        <f t="shared" si="325"/>
        <v/>
      </c>
      <c r="AI196" t="str">
        <f t="shared" si="326"/>
        <v/>
      </c>
      <c r="AJ196" t="str">
        <f t="shared" si="327"/>
        <v/>
      </c>
      <c r="AK196" t="str">
        <f t="shared" si="328"/>
        <v/>
      </c>
      <c r="AL196" t="str">
        <f t="shared" si="329"/>
        <v/>
      </c>
      <c r="AM196" t="str">
        <f t="shared" si="330"/>
        <v/>
      </c>
      <c r="AN196" t="str">
        <f t="shared" si="331"/>
        <v/>
      </c>
      <c r="AO196" t="str">
        <f t="shared" si="332"/>
        <v/>
      </c>
      <c r="AP196" t="str">
        <f t="shared" si="333"/>
        <v/>
      </c>
      <c r="AQ196" t="str">
        <f t="shared" si="334"/>
        <v/>
      </c>
      <c r="AR196" t="s">
        <v>1006</v>
      </c>
      <c r="AV196" s="4" t="s">
        <v>29</v>
      </c>
      <c r="AW196" s="4" t="s">
        <v>29</v>
      </c>
      <c r="AX196" s="8" t="str">
        <f t="shared" si="335"/>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6" t="str">
        <f t="shared" si="336"/>
        <v/>
      </c>
      <c r="AZ196" t="str">
        <f t="shared" si="337"/>
        <v/>
      </c>
      <c r="BA196" t="str">
        <f t="shared" si="338"/>
        <v/>
      </c>
      <c r="BB196" t="str">
        <f t="shared" si="339"/>
        <v/>
      </c>
      <c r="BC196" t="str">
        <f t="shared" si="340"/>
        <v/>
      </c>
      <c r="BD196" t="str">
        <f t="shared" si="341"/>
        <v/>
      </c>
      <c r="BE196" t="str">
        <f t="shared" si="342"/>
        <v xml:space="preserve"> med capital</v>
      </c>
      <c r="BF196" t="str">
        <f t="shared" si="343"/>
        <v>Capital Hill</v>
      </c>
      <c r="BG196">
        <v>39.677478000000001</v>
      </c>
      <c r="BH196">
        <v>-104.914182</v>
      </c>
      <c r="BI196" t="str">
        <f t="shared" si="344"/>
        <v>[39.677478,-104.914182],</v>
      </c>
    </row>
    <row r="197" spans="2:64" ht="18.75" customHeight="1">
      <c r="B197" t="s">
        <v>755</v>
      </c>
      <c r="C197" t="s">
        <v>724</v>
      </c>
      <c r="E197" t="s">
        <v>953</v>
      </c>
      <c r="G197" s="12" t="s">
        <v>756</v>
      </c>
      <c r="H197">
        <v>1400</v>
      </c>
      <c r="I197">
        <v>1800</v>
      </c>
      <c r="J197">
        <v>1400</v>
      </c>
      <c r="K197">
        <v>1800</v>
      </c>
      <c r="L197">
        <v>1400</v>
      </c>
      <c r="M197">
        <v>1800</v>
      </c>
      <c r="N197">
        <v>1400</v>
      </c>
      <c r="O197">
        <v>1800</v>
      </c>
      <c r="P197">
        <v>1400</v>
      </c>
      <c r="Q197">
        <v>1800</v>
      </c>
      <c r="R197">
        <v>1400</v>
      </c>
      <c r="S197">
        <v>1800</v>
      </c>
      <c r="T197">
        <v>1400</v>
      </c>
      <c r="U197">
        <v>1800</v>
      </c>
      <c r="V197" s="8" t="s">
        <v>1299</v>
      </c>
      <c r="W197">
        <f t="shared" si="314"/>
        <v>14</v>
      </c>
      <c r="X197">
        <f t="shared" si="315"/>
        <v>18</v>
      </c>
      <c r="Y197">
        <f t="shared" si="316"/>
        <v>14</v>
      </c>
      <c r="Z197">
        <f t="shared" si="317"/>
        <v>18</v>
      </c>
      <c r="AA197">
        <f t="shared" si="318"/>
        <v>14</v>
      </c>
      <c r="AB197">
        <f t="shared" si="319"/>
        <v>18</v>
      </c>
      <c r="AC197">
        <f t="shared" si="320"/>
        <v>14</v>
      </c>
      <c r="AD197">
        <f t="shared" si="321"/>
        <v>18</v>
      </c>
      <c r="AE197">
        <f t="shared" si="322"/>
        <v>14</v>
      </c>
      <c r="AF197">
        <f t="shared" si="323"/>
        <v>18</v>
      </c>
      <c r="AG197">
        <f t="shared" si="324"/>
        <v>14</v>
      </c>
      <c r="AH197">
        <f t="shared" si="325"/>
        <v>18</v>
      </c>
      <c r="AI197">
        <f t="shared" si="326"/>
        <v>14</v>
      </c>
      <c r="AJ197">
        <f t="shared" si="327"/>
        <v>18</v>
      </c>
      <c r="AK197" t="str">
        <f t="shared" si="328"/>
        <v>2pm-6pm</v>
      </c>
      <c r="AL197" t="str">
        <f t="shared" si="329"/>
        <v>2pm-6pm</v>
      </c>
      <c r="AM197" t="str">
        <f t="shared" si="330"/>
        <v>2pm-6pm</v>
      </c>
      <c r="AN197" t="str">
        <f t="shared" si="331"/>
        <v>2pm-6pm</v>
      </c>
      <c r="AO197" t="str">
        <f t="shared" si="332"/>
        <v>2pm-6pm</v>
      </c>
      <c r="AP197" t="str">
        <f t="shared" si="333"/>
        <v>2pm-6pm</v>
      </c>
      <c r="AQ197" t="str">
        <f t="shared" si="334"/>
        <v>2pm-6pm</v>
      </c>
      <c r="AR197" s="13" t="s">
        <v>868</v>
      </c>
      <c r="AV197" s="4" t="s">
        <v>28</v>
      </c>
      <c r="AW197" s="4" t="s">
        <v>28</v>
      </c>
      <c r="AX197" s="8" t="str">
        <f t="shared" si="335"/>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7" t="str">
        <f t="shared" si="336"/>
        <v/>
      </c>
      <c r="AZ197" t="str">
        <f t="shared" si="337"/>
        <v/>
      </c>
      <c r="BA197" t="str">
        <f t="shared" si="338"/>
        <v/>
      </c>
      <c r="BB197" t="str">
        <f t="shared" si="339"/>
        <v>&lt;img src=@img/drinkicon.png@&gt;</v>
      </c>
      <c r="BC197" t="str">
        <f t="shared" si="340"/>
        <v>&lt;img src=@img/foodicon.png@&gt;</v>
      </c>
      <c r="BD197" t="str">
        <f t="shared" si="341"/>
        <v>&lt;img src=@img/drinkicon.png@&gt;&lt;img src=@img/foodicon.png@&gt;</v>
      </c>
      <c r="BE197" t="str">
        <f t="shared" si="342"/>
        <v>drink food  high lowery</v>
      </c>
      <c r="BF197" t="str">
        <f t="shared" si="343"/>
        <v>Lowery</v>
      </c>
      <c r="BG197">
        <v>39.719270999999999</v>
      </c>
      <c r="BH197">
        <v>-104.89708</v>
      </c>
      <c r="BI197" t="str">
        <f t="shared" si="344"/>
        <v>[39.719271,-104.89708],</v>
      </c>
      <c r="BK197" t="str">
        <f>IF(BJ197&gt;0,"&lt;img src=@img/kidicon.png@&gt;","")</f>
        <v/>
      </c>
    </row>
    <row r="198" spans="2:64" ht="18.75" customHeight="1">
      <c r="B198" t="s">
        <v>136</v>
      </c>
      <c r="C198" t="s">
        <v>524</v>
      </c>
      <c r="E198" t="s">
        <v>954</v>
      </c>
      <c r="G198" t="s">
        <v>489</v>
      </c>
      <c r="J198" t="s">
        <v>328</v>
      </c>
      <c r="K198" t="s">
        <v>330</v>
      </c>
      <c r="L198" t="s">
        <v>328</v>
      </c>
      <c r="M198" t="s">
        <v>330</v>
      </c>
      <c r="N198" t="s">
        <v>328</v>
      </c>
      <c r="O198" t="s">
        <v>330</v>
      </c>
      <c r="P198" t="s">
        <v>328</v>
      </c>
      <c r="Q198" t="s">
        <v>330</v>
      </c>
      <c r="R198" t="s">
        <v>328</v>
      </c>
      <c r="S198" t="s">
        <v>330</v>
      </c>
      <c r="V198" t="s">
        <v>292</v>
      </c>
      <c r="W198" t="str">
        <f t="shared" si="314"/>
        <v/>
      </c>
      <c r="X198" t="str">
        <f t="shared" si="315"/>
        <v/>
      </c>
      <c r="Y198">
        <f t="shared" si="316"/>
        <v>15</v>
      </c>
      <c r="Z198">
        <f t="shared" si="317"/>
        <v>18</v>
      </c>
      <c r="AA198">
        <f t="shared" si="318"/>
        <v>15</v>
      </c>
      <c r="AB198">
        <f t="shared" si="319"/>
        <v>18</v>
      </c>
      <c r="AC198">
        <f t="shared" si="320"/>
        <v>15</v>
      </c>
      <c r="AD198">
        <f t="shared" si="321"/>
        <v>18</v>
      </c>
      <c r="AE198">
        <f t="shared" si="322"/>
        <v>15</v>
      </c>
      <c r="AF198">
        <f t="shared" si="323"/>
        <v>18</v>
      </c>
      <c r="AG198">
        <f t="shared" si="324"/>
        <v>15</v>
      </c>
      <c r="AH198">
        <f t="shared" si="325"/>
        <v>18</v>
      </c>
      <c r="AI198" t="str">
        <f t="shared" si="326"/>
        <v/>
      </c>
      <c r="AJ198" t="str">
        <f t="shared" si="327"/>
        <v/>
      </c>
      <c r="AK198" t="str">
        <f t="shared" si="328"/>
        <v/>
      </c>
      <c r="AL198" t="str">
        <f t="shared" si="329"/>
        <v>3pm-6pm</v>
      </c>
      <c r="AM198" t="str">
        <f t="shared" si="330"/>
        <v>3pm-6pm</v>
      </c>
      <c r="AN198" t="str">
        <f t="shared" si="331"/>
        <v>3pm-6pm</v>
      </c>
      <c r="AO198" t="str">
        <f t="shared" si="332"/>
        <v>3pm-6pm</v>
      </c>
      <c r="AP198" t="str">
        <f t="shared" si="333"/>
        <v>3pm-6pm</v>
      </c>
      <c r="AQ198" t="str">
        <f t="shared" si="334"/>
        <v/>
      </c>
      <c r="AR198" s="10" t="s">
        <v>664</v>
      </c>
      <c r="AV198" t="s">
        <v>28</v>
      </c>
      <c r="AW198" t="s">
        <v>28</v>
      </c>
      <c r="AX198" s="8" t="str">
        <f t="shared" si="335"/>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8" t="str">
        <f t="shared" si="336"/>
        <v/>
      </c>
      <c r="AZ198" t="str">
        <f t="shared" si="337"/>
        <v/>
      </c>
      <c r="BA198" t="str">
        <f t="shared" si="338"/>
        <v/>
      </c>
      <c r="BB198" t="str">
        <f t="shared" si="339"/>
        <v>&lt;img src=@img/drinkicon.png@&gt;</v>
      </c>
      <c r="BC198" t="str">
        <f t="shared" si="340"/>
        <v>&lt;img src=@img/foodicon.png@&gt;</v>
      </c>
      <c r="BD198" t="str">
        <f t="shared" si="341"/>
        <v>&lt;img src=@img/drinkicon.png@&gt;&lt;img src=@img/foodicon.png@&gt;</v>
      </c>
      <c r="BE198" t="str">
        <f t="shared" si="342"/>
        <v>drink food  low Washington</v>
      </c>
      <c r="BF198" t="str">
        <f t="shared" si="343"/>
        <v>Washington Park</v>
      </c>
      <c r="BG198">
        <v>39.714562999999998</v>
      </c>
      <c r="BH198">
        <v>-104.975987</v>
      </c>
      <c r="BI198" t="str">
        <f t="shared" si="344"/>
        <v>[39.714563,-104.975987],</v>
      </c>
      <c r="BK198" t="str">
        <f>IF(BJ198&gt;0,"&lt;img src=@img/kidicon.png@&gt;","")</f>
        <v/>
      </c>
      <c r="BL198" s="7"/>
    </row>
    <row r="199" spans="2:64" ht="18.75" customHeight="1">
      <c r="B199" s="6" t="s">
        <v>137</v>
      </c>
      <c r="C199" t="s">
        <v>233</v>
      </c>
      <c r="E199" t="s">
        <v>952</v>
      </c>
      <c r="G199" t="s">
        <v>490</v>
      </c>
      <c r="J199" t="s">
        <v>328</v>
      </c>
      <c r="K199" t="s">
        <v>330</v>
      </c>
      <c r="L199" t="s">
        <v>328</v>
      </c>
      <c r="M199" t="s">
        <v>330</v>
      </c>
      <c r="N199" t="s">
        <v>328</v>
      </c>
      <c r="O199" t="s">
        <v>330</v>
      </c>
      <c r="P199" t="s">
        <v>328</v>
      </c>
      <c r="Q199" t="s">
        <v>330</v>
      </c>
      <c r="R199" t="s">
        <v>328</v>
      </c>
      <c r="S199" t="s">
        <v>330</v>
      </c>
      <c r="V199" t="s">
        <v>293</v>
      </c>
      <c r="W199" t="str">
        <f t="shared" ref="W199:W263" si="407">IF(H199&gt;0,H199/100,"")</f>
        <v/>
      </c>
      <c r="X199" t="str">
        <f t="shared" ref="X199:X263" si="408">IF(I199&gt;0,I199/100,"")</f>
        <v/>
      </c>
      <c r="Y199">
        <f t="shared" ref="Y199:Y263" si="409">IF(J199&gt;0,J199/100,"")</f>
        <v>15</v>
      </c>
      <c r="Z199">
        <f t="shared" ref="Z199:Z263" si="410">IF(K199&gt;0,K199/100,"")</f>
        <v>18</v>
      </c>
      <c r="AA199">
        <f t="shared" ref="AA199:AA263" si="411">IF(L199&gt;0,L199/100,"")</f>
        <v>15</v>
      </c>
      <c r="AB199">
        <f t="shared" ref="AB199:AB263" si="412">IF(M199&gt;0,M199/100,"")</f>
        <v>18</v>
      </c>
      <c r="AC199">
        <f t="shared" ref="AC199:AC263" si="413">IF(N199&gt;0,N199/100,"")</f>
        <v>15</v>
      </c>
      <c r="AD199">
        <f t="shared" ref="AD199:AD263" si="414">IF(O199&gt;0,O199/100,"")</f>
        <v>18</v>
      </c>
      <c r="AE199">
        <f t="shared" ref="AE199:AE263" si="415">IF(P199&gt;0,P199/100,"")</f>
        <v>15</v>
      </c>
      <c r="AF199">
        <f t="shared" ref="AF199:AF263" si="416">IF(Q199&gt;0,Q199/100,"")</f>
        <v>18</v>
      </c>
      <c r="AG199">
        <f t="shared" ref="AG199:AG263" si="417">IF(R199&gt;0,R199/100,"")</f>
        <v>15</v>
      </c>
      <c r="AH199">
        <f t="shared" ref="AH199:AH263" si="418">IF(S199&gt;0,S199/100,"")</f>
        <v>18</v>
      </c>
      <c r="AI199" t="str">
        <f t="shared" ref="AI199:AI263" si="419">IF(T199&gt;0,T199/100,"")</f>
        <v/>
      </c>
      <c r="AJ199" t="str">
        <f t="shared" ref="AJ199:AJ263" si="420">IF(U199&gt;0,U199/100,"")</f>
        <v/>
      </c>
      <c r="AK199" t="str">
        <f t="shared" ref="AK199:AK263" si="421">IF(H199&gt;0,CONCATENATE(IF(W199&lt;=12,W199,W199-12),IF(OR(W199&lt;12,W199=24),"am","pm"),"-",IF(X199&lt;=12,X199,X199-12),IF(OR(X199&lt;12,X199=24),"am","pm")),"")</f>
        <v/>
      </c>
      <c r="AL199" t="str">
        <f t="shared" ref="AL199:AL263" si="422">IF(J199&gt;0,CONCATENATE(IF(Y199&lt;=12,Y199,Y199-12),IF(OR(Y199&lt;12,Y199=24),"am","pm"),"-",IF(Z199&lt;=12,Z199,Z199-12),IF(OR(Z199&lt;12,Z199=24),"am","pm")),"")</f>
        <v>3pm-6pm</v>
      </c>
      <c r="AM199" t="str">
        <f t="shared" ref="AM199:AM263" si="423">IF(L199&gt;0,CONCATENATE(IF(AA199&lt;=12,AA199,AA199-12),IF(OR(AA199&lt;12,AA199=24),"am","pm"),"-",IF(AB199&lt;=12,AB199,AB199-12),IF(OR(AB199&lt;12,AB199=24),"am","pm")),"")</f>
        <v>3pm-6pm</v>
      </c>
      <c r="AN199" t="str">
        <f t="shared" ref="AN199:AN263" si="424">IF(N199&gt;0,CONCATENATE(IF(AC199&lt;=12,AC199,AC199-12),IF(OR(AC199&lt;12,AC199=24),"am","pm"),"-",IF(AD199&lt;=12,AD199,AD199-12),IF(OR(AD199&lt;12,AD199=24),"am","pm")),"")</f>
        <v>3pm-6pm</v>
      </c>
      <c r="AO199" t="str">
        <f t="shared" ref="AO199:AO263" si="425">IF(P199&gt;0,CONCATENATE(IF(AE199&lt;=12,AE199,AE199-12),IF(OR(AE199&lt;12,AE199=24),"am","pm"),"-",IF(AF199&lt;=12,AF199,AF199-12),IF(OR(AF199&lt;12,AF199=24),"am","pm")),"")</f>
        <v>3pm-6pm</v>
      </c>
      <c r="AP199" t="str">
        <f t="shared" ref="AP199:AP263" si="426">IF(R199&gt;0,CONCATENATE(IF(AG199&lt;=12,AG199,AG199-12),IF(OR(AG199&lt;12,AG199=24),"am","pm"),"-",IF(AH199&lt;=12,AH199,AH199-12),IF(OR(AH199&lt;12,AH199=24),"am","pm")),"")</f>
        <v>3pm-6pm</v>
      </c>
      <c r="AQ199" t="str">
        <f t="shared" ref="AQ199:AQ263" si="427">IF(T199&gt;0,CONCATENATE(IF(AI199&lt;=12,AI199,AI199-12),IF(OR(AI199&lt;12,AI199=24),"am","pm"),"-",IF(AJ199&lt;=12,AJ199,AJ199-12),IF(OR(AJ199&lt;12,AJ199=24),"am","pm")),"")</f>
        <v/>
      </c>
      <c r="AR199" t="s">
        <v>665</v>
      </c>
      <c r="AV199" s="4" t="s">
        <v>28</v>
      </c>
      <c r="AW199" s="4" t="s">
        <v>28</v>
      </c>
      <c r="AX199" s="8" t="str">
        <f t="shared" ref="AX199:AX263" si="428">CONCATENATE("{
    'name': """,B199,""",
    'area': ","""",C199,""",",
"'hours': {
      'sunday-start':","""",H199,"""",", 'sunday-end':","""",I199,"""",", 'monday-start':","""",J199,"""",", 'monday-end':","""",K199,"""",", 'tuesday-start':","""",L199,"""",", 'tuesday-end':","""",M199,""", 'wednesday-start':","""",N199,""", 'wednesday-end':","""",O199,""", 'thursday-start':","""",P199,""", 'thursday-end':","""",Q199,""", 'friday-start':","""",R199,""", 'friday-end':","""",S199,""", 'saturday-start':","""",T199,""", 'saturday-end':","""",U199,"""","},","  'description': ","""",V199,"""",", 'link':","""",AR199,"""",", 'pricing':","""",E199,"""",",   'phone-number': ","""",F199,"""",", 'address': ","""",G199,"""",", 'other-amenities': [","'",AS199,"','",AT199,"','",AU199,"'","]",", 'has-drink':",AV199,", 'has-food':",AW199,"},")</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9" t="str">
        <f t="shared" ref="AY199:AY263" si="429">IF(AS199&gt;0,"&lt;img src=@img/outdoor.png@&gt;","")</f>
        <v/>
      </c>
      <c r="AZ199" t="str">
        <f t="shared" ref="AZ199:AZ263" si="430">IF(AT199&gt;0,"&lt;img src=@img/pets.png@&gt;","")</f>
        <v/>
      </c>
      <c r="BA199" t="str">
        <f t="shared" ref="BA199:BA263" si="431">IF(AU199="hard","&lt;img src=@img/hard.png@&gt;",IF(AU199="medium","&lt;img src=@img/medium.png@&gt;",IF(AU199="easy","&lt;img src=@img/easy.png@&gt;","")))</f>
        <v/>
      </c>
      <c r="BB199" t="str">
        <f t="shared" ref="BB199:BB263" si="432">IF(AV199="true","&lt;img src=@img/drinkicon.png@&gt;","")</f>
        <v>&lt;img src=@img/drinkicon.png@&gt;</v>
      </c>
      <c r="BC199" t="str">
        <f t="shared" ref="BC199:BC263" si="433">IF(AW199="true","&lt;img src=@img/foodicon.png@&gt;","")</f>
        <v>&lt;img src=@img/foodicon.png@&gt;</v>
      </c>
      <c r="BD199" t="str">
        <f t="shared" ref="BD199:BD263" si="434">CONCATENATE(AY199,AZ199,BA199,BB199,BC199,BK199)</f>
        <v>&lt;img src=@img/drinkicon.png@&gt;&lt;img src=@img/foodicon.png@&gt;</v>
      </c>
      <c r="BE199" t="str">
        <f t="shared" ref="BE199:BE263" si="435">CONCATENATE(IF(AS199&gt;0,"outdoor ",""),IF(AT199&gt;0,"pet ",""),IF(AV199="true","drink ",""),IF(AW199="true","food ",""),AU199," ",E199," ",C199,IF(BJ199=TRUE," kid",""))</f>
        <v>drink food  med Lakewood</v>
      </c>
      <c r="BF199" t="str">
        <f t="shared" ref="BF199:BF263" si="436">IF(C199="highlands","Highlands",IF(C199="Washington","Washington Park",IF(C199="Downtown","Downtown",IF(C199="city","City Park",IF(C199="Uptown","Uptown",IF(C199="capital","Capital Hill",IF(C199="Ballpark","Ballpark",IF(C199="LoDo","LoDo",IF(C199="ranch","Highlands Ranch",IF(C199="five","Five Points",IF(C199="stapleton","Stapleton",IF(C199="Cherry","Cherry Creek",IF(C199="dtc","DTC",IF(C199="Baker","Baker",IF(C199="Lakewood","Lakewood",IF(C199="Westminster","Westminster",IF(C199="lowery","Lowery",IF(C199="meadows","Park Meadows",IF(C199="larimer","Larimer Square",IF(C199="RiNo","RiNo",IF(C199="aurora","Aurora","")))))))))))))))))))))</f>
        <v>Lakewood</v>
      </c>
      <c r="BG199">
        <v>39.650627</v>
      </c>
      <c r="BH199">
        <v>-105.08063</v>
      </c>
      <c r="BI199" t="str">
        <f t="shared" ref="BI199:BI263" si="437">CONCATENATE("[",BG199,",",BH199,"],")</f>
        <v>[39.650627,-105.08063],</v>
      </c>
      <c r="BK199" t="str">
        <f>IF(BJ199&gt;0,"&lt;img src=@img/kidicon.png@&gt;","")</f>
        <v/>
      </c>
      <c r="BL199" s="7"/>
    </row>
    <row r="200" spans="2:64" ht="18.75" customHeight="1">
      <c r="B200" t="s">
        <v>138</v>
      </c>
      <c r="C200" t="s">
        <v>718</v>
      </c>
      <c r="E200" t="s">
        <v>952</v>
      </c>
      <c r="G200" t="s">
        <v>491</v>
      </c>
      <c r="J200" t="s">
        <v>328</v>
      </c>
      <c r="K200" t="s">
        <v>330</v>
      </c>
      <c r="L200" t="s">
        <v>328</v>
      </c>
      <c r="M200" t="s">
        <v>330</v>
      </c>
      <c r="N200" t="s">
        <v>328</v>
      </c>
      <c r="O200" t="s">
        <v>330</v>
      </c>
      <c r="P200" t="s">
        <v>328</v>
      </c>
      <c r="Q200" t="s">
        <v>330</v>
      </c>
      <c r="R200" t="s">
        <v>328</v>
      </c>
      <c r="S200" t="s">
        <v>330</v>
      </c>
      <c r="V200" t="s">
        <v>293</v>
      </c>
      <c r="W200" t="str">
        <f t="shared" si="407"/>
        <v/>
      </c>
      <c r="X200" t="str">
        <f t="shared" si="408"/>
        <v/>
      </c>
      <c r="Y200">
        <f t="shared" si="409"/>
        <v>15</v>
      </c>
      <c r="Z200">
        <f t="shared" si="410"/>
        <v>18</v>
      </c>
      <c r="AA200">
        <f t="shared" si="411"/>
        <v>15</v>
      </c>
      <c r="AB200">
        <f t="shared" si="412"/>
        <v>18</v>
      </c>
      <c r="AC200">
        <f t="shared" si="413"/>
        <v>15</v>
      </c>
      <c r="AD200">
        <f t="shared" si="414"/>
        <v>18</v>
      </c>
      <c r="AE200">
        <f t="shared" si="415"/>
        <v>15</v>
      </c>
      <c r="AF200">
        <f t="shared" si="416"/>
        <v>18</v>
      </c>
      <c r="AG200">
        <f t="shared" si="417"/>
        <v>15</v>
      </c>
      <c r="AH200">
        <f t="shared" si="418"/>
        <v>18</v>
      </c>
      <c r="AI200" t="str">
        <f t="shared" si="419"/>
        <v/>
      </c>
      <c r="AJ200" t="str">
        <f t="shared" si="420"/>
        <v/>
      </c>
      <c r="AK200" t="str">
        <f t="shared" si="421"/>
        <v/>
      </c>
      <c r="AL200" t="str">
        <f t="shared" si="422"/>
        <v>3pm-6pm</v>
      </c>
      <c r="AM200" t="str">
        <f t="shared" si="423"/>
        <v>3pm-6pm</v>
      </c>
      <c r="AN200" t="str">
        <f t="shared" si="424"/>
        <v>3pm-6pm</v>
      </c>
      <c r="AO200" t="str">
        <f t="shared" si="425"/>
        <v>3pm-6pm</v>
      </c>
      <c r="AP200" t="str">
        <f t="shared" si="426"/>
        <v>3pm-6pm</v>
      </c>
      <c r="AQ200" t="str">
        <f t="shared" si="427"/>
        <v/>
      </c>
      <c r="AR200" s="10" t="s">
        <v>666</v>
      </c>
      <c r="AV200" t="s">
        <v>28</v>
      </c>
      <c r="AW200" t="s">
        <v>28</v>
      </c>
      <c r="AX200" s="8" t="str">
        <f t="shared" si="42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00" t="str">
        <f t="shared" si="429"/>
        <v/>
      </c>
      <c r="AZ200" t="str">
        <f t="shared" si="430"/>
        <v/>
      </c>
      <c r="BA200" t="str">
        <f t="shared" si="431"/>
        <v/>
      </c>
      <c r="BB200" t="str">
        <f t="shared" si="432"/>
        <v>&lt;img src=@img/drinkicon.png@&gt;</v>
      </c>
      <c r="BC200" t="str">
        <f t="shared" si="433"/>
        <v>&lt;img src=@img/foodicon.png@&gt;</v>
      </c>
      <c r="BD200" t="str">
        <f t="shared" si="434"/>
        <v>&lt;img src=@img/drinkicon.png@&gt;&lt;img src=@img/foodicon.png@&gt;</v>
      </c>
      <c r="BE200" t="str">
        <f t="shared" si="435"/>
        <v>drink food  med ranch</v>
      </c>
      <c r="BF200" t="str">
        <f t="shared" si="436"/>
        <v>Highlands Ranch</v>
      </c>
      <c r="BG200">
        <v>39.571725999999998</v>
      </c>
      <c r="BH200">
        <v>-104.989041</v>
      </c>
      <c r="BI200" t="str">
        <f t="shared" si="437"/>
        <v>[39.571726,-104.989041],</v>
      </c>
      <c r="BK200" t="str">
        <f>IF(BJ200&gt;0,"&lt;img src=@img/kidicon.png@&gt;","")</f>
        <v/>
      </c>
      <c r="BL200" s="7"/>
    </row>
    <row r="201" spans="2:64" ht="18.75" customHeight="1">
      <c r="B201" t="s">
        <v>139</v>
      </c>
      <c r="C201" t="s">
        <v>233</v>
      </c>
      <c r="E201" t="s">
        <v>952</v>
      </c>
      <c r="G201" t="s">
        <v>492</v>
      </c>
      <c r="J201" t="s">
        <v>335</v>
      </c>
      <c r="K201" t="s">
        <v>330</v>
      </c>
      <c r="L201" t="s">
        <v>335</v>
      </c>
      <c r="M201" t="s">
        <v>330</v>
      </c>
      <c r="N201" t="s">
        <v>335</v>
      </c>
      <c r="O201" t="s">
        <v>330</v>
      </c>
      <c r="P201" t="s">
        <v>335</v>
      </c>
      <c r="Q201" t="s">
        <v>330</v>
      </c>
      <c r="R201" t="s">
        <v>335</v>
      </c>
      <c r="S201" t="s">
        <v>330</v>
      </c>
      <c r="V201" t="s">
        <v>293</v>
      </c>
      <c r="W201" t="str">
        <f t="shared" si="407"/>
        <v/>
      </c>
      <c r="X201" t="str">
        <f t="shared" si="408"/>
        <v/>
      </c>
      <c r="Y201">
        <f t="shared" si="409"/>
        <v>16</v>
      </c>
      <c r="Z201">
        <f t="shared" si="410"/>
        <v>18</v>
      </c>
      <c r="AA201">
        <f t="shared" si="411"/>
        <v>16</v>
      </c>
      <c r="AB201">
        <f t="shared" si="412"/>
        <v>18</v>
      </c>
      <c r="AC201">
        <f t="shared" si="413"/>
        <v>16</v>
      </c>
      <c r="AD201">
        <f t="shared" si="414"/>
        <v>18</v>
      </c>
      <c r="AE201">
        <f t="shared" si="415"/>
        <v>16</v>
      </c>
      <c r="AF201">
        <f t="shared" si="416"/>
        <v>18</v>
      </c>
      <c r="AG201">
        <f t="shared" si="417"/>
        <v>16</v>
      </c>
      <c r="AH201">
        <f t="shared" si="418"/>
        <v>18</v>
      </c>
      <c r="AI201" t="str">
        <f t="shared" si="419"/>
        <v/>
      </c>
      <c r="AJ201" t="str">
        <f t="shared" si="420"/>
        <v/>
      </c>
      <c r="AK201" t="str">
        <f t="shared" si="421"/>
        <v/>
      </c>
      <c r="AL201" t="str">
        <f t="shared" si="422"/>
        <v>4pm-6pm</v>
      </c>
      <c r="AM201" t="str">
        <f t="shared" si="423"/>
        <v>4pm-6pm</v>
      </c>
      <c r="AN201" t="str">
        <f t="shared" si="424"/>
        <v>4pm-6pm</v>
      </c>
      <c r="AO201" t="str">
        <f t="shared" si="425"/>
        <v>4pm-6pm</v>
      </c>
      <c r="AP201" t="str">
        <f t="shared" si="426"/>
        <v>4pm-6pm</v>
      </c>
      <c r="AQ201" t="str">
        <f t="shared" si="427"/>
        <v/>
      </c>
      <c r="AR201" t="s">
        <v>667</v>
      </c>
      <c r="AV201" t="s">
        <v>28</v>
      </c>
      <c r="AW201" t="s">
        <v>28</v>
      </c>
      <c r="AX201" s="8" t="str">
        <f t="shared" si="42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1" t="str">
        <f t="shared" si="429"/>
        <v/>
      </c>
      <c r="AZ201" t="str">
        <f t="shared" si="430"/>
        <v/>
      </c>
      <c r="BA201" t="str">
        <f t="shared" si="431"/>
        <v/>
      </c>
      <c r="BB201" t="str">
        <f t="shared" si="432"/>
        <v>&lt;img src=@img/drinkicon.png@&gt;</v>
      </c>
      <c r="BC201" t="str">
        <f t="shared" si="433"/>
        <v>&lt;img src=@img/foodicon.png@&gt;</v>
      </c>
      <c r="BD201" t="str">
        <f t="shared" si="434"/>
        <v>&lt;img src=@img/drinkicon.png@&gt;&lt;img src=@img/foodicon.png@&gt;</v>
      </c>
      <c r="BE201" t="str">
        <f t="shared" si="435"/>
        <v>drink food  med Lakewood</v>
      </c>
      <c r="BF201" t="str">
        <f t="shared" si="436"/>
        <v>Lakewood</v>
      </c>
      <c r="BG201">
        <v>39.717309999999998</v>
      </c>
      <c r="BH201">
        <v>-105.133662</v>
      </c>
      <c r="BI201" t="str">
        <f t="shared" si="437"/>
        <v>[39.71731,-105.133662],</v>
      </c>
      <c r="BK201" t="str">
        <f>IF(BJ201&gt;0,"&lt;img src=@img/kidicon.png@&gt;","")</f>
        <v/>
      </c>
      <c r="BL201" s="7"/>
    </row>
    <row r="202" spans="2:64" ht="18.75" customHeight="1">
      <c r="B202" t="s">
        <v>1065</v>
      </c>
      <c r="C202" t="s">
        <v>719</v>
      </c>
      <c r="E202" t="s">
        <v>952</v>
      </c>
      <c r="G202" t="s">
        <v>1068</v>
      </c>
      <c r="H202">
        <v>1600</v>
      </c>
      <c r="I202">
        <v>1800</v>
      </c>
      <c r="N202">
        <v>1600</v>
      </c>
      <c r="O202">
        <v>1800</v>
      </c>
      <c r="P202">
        <v>1600</v>
      </c>
      <c r="Q202">
        <v>1800</v>
      </c>
      <c r="R202">
        <v>1600</v>
      </c>
      <c r="S202">
        <v>1800</v>
      </c>
      <c r="V202" t="s">
        <v>1066</v>
      </c>
      <c r="W202">
        <f t="shared" si="407"/>
        <v>16</v>
      </c>
      <c r="X202">
        <f t="shared" si="408"/>
        <v>18</v>
      </c>
      <c r="Y202" t="str">
        <f t="shared" si="409"/>
        <v/>
      </c>
      <c r="Z202" t="str">
        <f t="shared" si="410"/>
        <v/>
      </c>
      <c r="AA202" t="str">
        <f t="shared" si="411"/>
        <v/>
      </c>
      <c r="AB202" t="str">
        <f t="shared" si="412"/>
        <v/>
      </c>
      <c r="AC202">
        <f t="shared" si="413"/>
        <v>16</v>
      </c>
      <c r="AD202">
        <f t="shared" si="414"/>
        <v>18</v>
      </c>
      <c r="AE202">
        <f t="shared" si="415"/>
        <v>16</v>
      </c>
      <c r="AF202">
        <f t="shared" si="416"/>
        <v>18</v>
      </c>
      <c r="AG202">
        <f t="shared" si="417"/>
        <v>16</v>
      </c>
      <c r="AH202">
        <f t="shared" si="418"/>
        <v>18</v>
      </c>
      <c r="AI202" t="str">
        <f t="shared" si="419"/>
        <v/>
      </c>
      <c r="AJ202" t="str">
        <f t="shared" si="420"/>
        <v/>
      </c>
      <c r="AK202" t="str">
        <f t="shared" si="421"/>
        <v>4pm-6pm</v>
      </c>
      <c r="AL202" t="str">
        <f t="shared" si="422"/>
        <v/>
      </c>
      <c r="AM202" t="str">
        <f t="shared" si="423"/>
        <v/>
      </c>
      <c r="AN202" t="str">
        <f t="shared" si="424"/>
        <v>4pm-6pm</v>
      </c>
      <c r="AO202" t="str">
        <f t="shared" si="425"/>
        <v>4pm-6pm</v>
      </c>
      <c r="AP202" t="str">
        <f t="shared" si="426"/>
        <v>4pm-6pm</v>
      </c>
      <c r="AQ202" t="str">
        <f t="shared" si="427"/>
        <v/>
      </c>
      <c r="AR202" t="s">
        <v>1067</v>
      </c>
      <c r="AV202" s="4" t="s">
        <v>28</v>
      </c>
      <c r="AW202" s="4" t="s">
        <v>28</v>
      </c>
      <c r="AX202" s="8" t="str">
        <f t="shared" si="428"/>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2" t="str">
        <f t="shared" si="429"/>
        <v/>
      </c>
      <c r="AZ202" t="str">
        <f t="shared" si="430"/>
        <v/>
      </c>
      <c r="BA202" t="str">
        <f t="shared" si="431"/>
        <v/>
      </c>
      <c r="BB202" t="str">
        <f t="shared" si="432"/>
        <v>&lt;img src=@img/drinkicon.png@&gt;</v>
      </c>
      <c r="BC202" t="str">
        <f t="shared" si="433"/>
        <v>&lt;img src=@img/foodicon.png@&gt;</v>
      </c>
      <c r="BD202" t="str">
        <f t="shared" si="434"/>
        <v>&lt;img src=@img/drinkicon.png@&gt;&lt;img src=@img/foodicon.png@&gt;</v>
      </c>
      <c r="BE202" t="str">
        <f t="shared" si="435"/>
        <v>drink food  med highlands</v>
      </c>
      <c r="BF202" t="str">
        <f t="shared" si="436"/>
        <v>Highlands</v>
      </c>
      <c r="BG202">
        <v>39.763539999999999</v>
      </c>
      <c r="BH202">
        <v>-105.01106</v>
      </c>
      <c r="BI202" t="str">
        <f t="shared" si="437"/>
        <v>[39.76354,-105.01106],</v>
      </c>
    </row>
    <row r="203" spans="2:64" ht="18.75" customHeight="1">
      <c r="B203" t="s">
        <v>1076</v>
      </c>
      <c r="C203" t="s">
        <v>523</v>
      </c>
      <c r="E203" t="s">
        <v>952</v>
      </c>
      <c r="G203" t="s">
        <v>1077</v>
      </c>
      <c r="H203">
        <v>1500</v>
      </c>
      <c r="I203">
        <v>1800</v>
      </c>
      <c r="J203">
        <v>1500</v>
      </c>
      <c r="K203">
        <v>1800</v>
      </c>
      <c r="L203">
        <v>1500</v>
      </c>
      <c r="M203">
        <v>1800</v>
      </c>
      <c r="N203">
        <v>1500</v>
      </c>
      <c r="O203">
        <v>1800</v>
      </c>
      <c r="P203">
        <v>1500</v>
      </c>
      <c r="Q203">
        <v>1800</v>
      </c>
      <c r="R203">
        <v>1500</v>
      </c>
      <c r="S203">
        <v>1800</v>
      </c>
      <c r="T203">
        <v>1500</v>
      </c>
      <c r="U203">
        <v>1800</v>
      </c>
      <c r="V203" t="s">
        <v>1078</v>
      </c>
      <c r="W203">
        <f t="shared" si="407"/>
        <v>15</v>
      </c>
      <c r="X203">
        <f t="shared" si="408"/>
        <v>18</v>
      </c>
      <c r="Y203">
        <f t="shared" si="409"/>
        <v>15</v>
      </c>
      <c r="Z203">
        <f t="shared" si="410"/>
        <v>18</v>
      </c>
      <c r="AA203">
        <f t="shared" si="411"/>
        <v>15</v>
      </c>
      <c r="AB203">
        <f t="shared" si="412"/>
        <v>18</v>
      </c>
      <c r="AC203">
        <f t="shared" si="413"/>
        <v>15</v>
      </c>
      <c r="AD203">
        <f t="shared" si="414"/>
        <v>18</v>
      </c>
      <c r="AE203">
        <f t="shared" si="415"/>
        <v>15</v>
      </c>
      <c r="AF203">
        <f t="shared" si="416"/>
        <v>18</v>
      </c>
      <c r="AG203">
        <f t="shared" si="417"/>
        <v>15</v>
      </c>
      <c r="AH203">
        <f t="shared" si="418"/>
        <v>18</v>
      </c>
      <c r="AI203">
        <f t="shared" si="419"/>
        <v>15</v>
      </c>
      <c r="AJ203">
        <f t="shared" si="420"/>
        <v>18</v>
      </c>
      <c r="AK203" t="str">
        <f t="shared" si="421"/>
        <v>3pm-6pm</v>
      </c>
      <c r="AL203" t="str">
        <f t="shared" si="422"/>
        <v>3pm-6pm</v>
      </c>
      <c r="AM203" t="str">
        <f t="shared" si="423"/>
        <v>3pm-6pm</v>
      </c>
      <c r="AN203" t="str">
        <f t="shared" si="424"/>
        <v>3pm-6pm</v>
      </c>
      <c r="AO203" t="str">
        <f t="shared" si="425"/>
        <v>3pm-6pm</v>
      </c>
      <c r="AP203" t="str">
        <f t="shared" si="426"/>
        <v>3pm-6pm</v>
      </c>
      <c r="AQ203" t="str">
        <f t="shared" si="427"/>
        <v>3pm-6pm</v>
      </c>
      <c r="AR203" s="1" t="s">
        <v>1079</v>
      </c>
      <c r="AV203" s="4" t="s">
        <v>28</v>
      </c>
      <c r="AW203" s="4" t="s">
        <v>28</v>
      </c>
      <c r="AX203" s="8" t="str">
        <f t="shared" si="428"/>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3" t="str">
        <f t="shared" si="429"/>
        <v/>
      </c>
      <c r="AZ203" t="str">
        <f t="shared" si="430"/>
        <v/>
      </c>
      <c r="BA203" t="str">
        <f t="shared" si="431"/>
        <v/>
      </c>
      <c r="BB203" t="str">
        <f t="shared" si="432"/>
        <v>&lt;img src=@img/drinkicon.png@&gt;</v>
      </c>
      <c r="BC203" t="str">
        <f t="shared" si="433"/>
        <v>&lt;img src=@img/foodicon.png@&gt;</v>
      </c>
      <c r="BD203" t="str">
        <f t="shared" si="434"/>
        <v>&lt;img src=@img/drinkicon.png@&gt;&lt;img src=@img/foodicon.png@&gt;</v>
      </c>
      <c r="BE203" t="str">
        <f t="shared" si="435"/>
        <v>drink food  med Cherry</v>
      </c>
      <c r="BF203" t="str">
        <f t="shared" si="436"/>
        <v>Cherry Creek</v>
      </c>
      <c r="BG203">
        <v>39.717610000000001</v>
      </c>
      <c r="BH203">
        <v>-104.94761</v>
      </c>
      <c r="BI203" t="str">
        <f t="shared" si="437"/>
        <v>[39.71761,-104.94761],</v>
      </c>
    </row>
    <row r="204" spans="2:64" ht="18.75" customHeight="1">
      <c r="B204" t="s">
        <v>1254</v>
      </c>
      <c r="C204" t="s">
        <v>228</v>
      </c>
      <c r="E204" t="s">
        <v>952</v>
      </c>
      <c r="G204" t="s">
        <v>493</v>
      </c>
      <c r="J204" t="s">
        <v>338</v>
      </c>
      <c r="K204" t="s">
        <v>330</v>
      </c>
      <c r="L204" t="s">
        <v>338</v>
      </c>
      <c r="M204" t="s">
        <v>330</v>
      </c>
      <c r="N204" t="s">
        <v>338</v>
      </c>
      <c r="O204" t="s">
        <v>330</v>
      </c>
      <c r="P204" t="s">
        <v>338</v>
      </c>
      <c r="Q204" t="s">
        <v>330</v>
      </c>
      <c r="R204" t="s">
        <v>338</v>
      </c>
      <c r="S204" t="s">
        <v>330</v>
      </c>
      <c r="V204" t="s">
        <v>294</v>
      </c>
      <c r="W204" t="str">
        <f t="shared" si="407"/>
        <v/>
      </c>
      <c r="X204" t="str">
        <f t="shared" si="408"/>
        <v/>
      </c>
      <c r="Y204">
        <f t="shared" si="409"/>
        <v>14</v>
      </c>
      <c r="Z204">
        <f t="shared" si="410"/>
        <v>18</v>
      </c>
      <c r="AA204">
        <f t="shared" si="411"/>
        <v>14</v>
      </c>
      <c r="AB204">
        <f t="shared" si="412"/>
        <v>18</v>
      </c>
      <c r="AC204">
        <f t="shared" si="413"/>
        <v>14</v>
      </c>
      <c r="AD204">
        <f t="shared" si="414"/>
        <v>18</v>
      </c>
      <c r="AE204">
        <f t="shared" si="415"/>
        <v>14</v>
      </c>
      <c r="AF204">
        <f t="shared" si="416"/>
        <v>18</v>
      </c>
      <c r="AG204">
        <f t="shared" si="417"/>
        <v>14</v>
      </c>
      <c r="AH204">
        <f t="shared" si="418"/>
        <v>18</v>
      </c>
      <c r="AI204" t="str">
        <f t="shared" si="419"/>
        <v/>
      </c>
      <c r="AJ204" t="str">
        <f t="shared" si="420"/>
        <v/>
      </c>
      <c r="AK204" t="str">
        <f t="shared" si="421"/>
        <v/>
      </c>
      <c r="AL204" t="str">
        <f t="shared" si="422"/>
        <v>2pm-6pm</v>
      </c>
      <c r="AM204" t="str">
        <f t="shared" si="423"/>
        <v>2pm-6pm</v>
      </c>
      <c r="AN204" t="str">
        <f t="shared" si="424"/>
        <v>2pm-6pm</v>
      </c>
      <c r="AO204" t="str">
        <f t="shared" si="425"/>
        <v>2pm-6pm</v>
      </c>
      <c r="AP204" t="str">
        <f t="shared" si="426"/>
        <v>2pm-6pm</v>
      </c>
      <c r="AQ204" t="str">
        <f t="shared" si="427"/>
        <v/>
      </c>
      <c r="AR204" t="s">
        <v>668</v>
      </c>
      <c r="AV204" t="s">
        <v>28</v>
      </c>
      <c r="AW204" t="s">
        <v>28</v>
      </c>
      <c r="AX204" s="8" t="str">
        <f t="shared" si="42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4" t="str">
        <f t="shared" si="429"/>
        <v/>
      </c>
      <c r="AZ204" t="str">
        <f t="shared" si="430"/>
        <v/>
      </c>
      <c r="BA204" t="str">
        <f t="shared" si="431"/>
        <v/>
      </c>
      <c r="BB204" t="str">
        <f t="shared" si="432"/>
        <v>&lt;img src=@img/drinkicon.png@&gt;</v>
      </c>
      <c r="BC204" t="str">
        <f t="shared" si="433"/>
        <v>&lt;img src=@img/foodicon.png@&gt;</v>
      </c>
      <c r="BD204" t="str">
        <f t="shared" si="434"/>
        <v>&lt;img src=@img/drinkicon.png@&gt;&lt;img src=@img/foodicon.png@&gt;</v>
      </c>
      <c r="BE204" t="str">
        <f t="shared" si="435"/>
        <v>drink food  med Ballpark</v>
      </c>
      <c r="BF204" t="str">
        <f t="shared" si="436"/>
        <v>Ballpark</v>
      </c>
      <c r="BG204">
        <v>39.752623</v>
      </c>
      <c r="BH204">
        <v>-104.991974</v>
      </c>
      <c r="BI204" t="str">
        <f t="shared" si="437"/>
        <v>[39.752623,-104.991974],</v>
      </c>
      <c r="BK204" t="str">
        <f>IF(BJ204&gt;0,"&lt;img src=@img/kidicon.png@&gt;","")</f>
        <v/>
      </c>
      <c r="BL204" s="7"/>
    </row>
    <row r="205" spans="2:64" ht="18.75" customHeight="1">
      <c r="B205" t="s">
        <v>1054</v>
      </c>
      <c r="C205" t="s">
        <v>1047</v>
      </c>
      <c r="E205" t="s">
        <v>952</v>
      </c>
      <c r="G205" t="s">
        <v>1055</v>
      </c>
      <c r="J205">
        <v>1500</v>
      </c>
      <c r="K205">
        <v>1800</v>
      </c>
      <c r="L205">
        <v>1500</v>
      </c>
      <c r="M205">
        <v>1800</v>
      </c>
      <c r="N205">
        <v>1500</v>
      </c>
      <c r="O205">
        <v>1800</v>
      </c>
      <c r="P205">
        <v>1500</v>
      </c>
      <c r="Q205">
        <v>1800</v>
      </c>
      <c r="R205">
        <v>1500</v>
      </c>
      <c r="S205">
        <v>1800</v>
      </c>
      <c r="V205" t="s">
        <v>1159</v>
      </c>
      <c r="W205" t="str">
        <f t="shared" si="407"/>
        <v/>
      </c>
      <c r="X205" t="str">
        <f t="shared" si="408"/>
        <v/>
      </c>
      <c r="Y205">
        <f t="shared" si="409"/>
        <v>15</v>
      </c>
      <c r="Z205">
        <f t="shared" si="410"/>
        <v>18</v>
      </c>
      <c r="AA205">
        <f t="shared" si="411"/>
        <v>15</v>
      </c>
      <c r="AB205">
        <f t="shared" si="412"/>
        <v>18</v>
      </c>
      <c r="AC205">
        <f t="shared" si="413"/>
        <v>15</v>
      </c>
      <c r="AD205">
        <f t="shared" si="414"/>
        <v>18</v>
      </c>
      <c r="AE205">
        <f t="shared" si="415"/>
        <v>15</v>
      </c>
      <c r="AF205">
        <f t="shared" si="416"/>
        <v>18</v>
      </c>
      <c r="AG205">
        <f t="shared" si="417"/>
        <v>15</v>
      </c>
      <c r="AH205">
        <f t="shared" si="418"/>
        <v>18</v>
      </c>
      <c r="AI205" t="str">
        <f t="shared" si="419"/>
        <v/>
      </c>
      <c r="AJ205" t="str">
        <f t="shared" si="420"/>
        <v/>
      </c>
      <c r="AK205" t="str">
        <f t="shared" si="421"/>
        <v/>
      </c>
      <c r="AL205" t="str">
        <f t="shared" si="422"/>
        <v>3pm-6pm</v>
      </c>
      <c r="AM205" t="str">
        <f t="shared" si="423"/>
        <v>3pm-6pm</v>
      </c>
      <c r="AN205" t="str">
        <f t="shared" si="424"/>
        <v>3pm-6pm</v>
      </c>
      <c r="AO205" t="str">
        <f t="shared" si="425"/>
        <v>3pm-6pm</v>
      </c>
      <c r="AP205" t="str">
        <f t="shared" si="426"/>
        <v>3pm-6pm</v>
      </c>
      <c r="AQ205" t="str">
        <f t="shared" si="427"/>
        <v/>
      </c>
      <c r="AR205" s="1" t="s">
        <v>1056</v>
      </c>
      <c r="AV205" s="4" t="s">
        <v>28</v>
      </c>
      <c r="AW205" s="4" t="s">
        <v>28</v>
      </c>
      <c r="AX205" s="8" t="str">
        <f t="shared" si="428"/>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5" t="str">
        <f t="shared" si="429"/>
        <v/>
      </c>
      <c r="AZ205" t="str">
        <f t="shared" si="430"/>
        <v/>
      </c>
      <c r="BA205" t="str">
        <f t="shared" si="431"/>
        <v/>
      </c>
      <c r="BB205" t="str">
        <f t="shared" si="432"/>
        <v>&lt;img src=@img/drinkicon.png@&gt;</v>
      </c>
      <c r="BC205" t="str">
        <f t="shared" si="433"/>
        <v>&lt;img src=@img/foodicon.png@&gt;</v>
      </c>
      <c r="BD205" t="str">
        <f t="shared" si="434"/>
        <v>&lt;img src=@img/drinkicon.png@&gt;&lt;img src=@img/foodicon.png@&gt;</v>
      </c>
      <c r="BE205" t="str">
        <f t="shared" si="435"/>
        <v>drink food  med lodo</v>
      </c>
      <c r="BF205" t="str">
        <f t="shared" si="436"/>
        <v>LoDo</v>
      </c>
      <c r="BG205">
        <v>39.748190000000001</v>
      </c>
      <c r="BH205">
        <v>-104.99897</v>
      </c>
      <c r="BI205" t="str">
        <f t="shared" si="437"/>
        <v>[39.74819,-104.99897],</v>
      </c>
    </row>
    <row r="206" spans="2:64" ht="18.75" customHeight="1">
      <c r="B206" t="s">
        <v>87</v>
      </c>
      <c r="C206" t="s">
        <v>218</v>
      </c>
      <c r="E206" t="s">
        <v>952</v>
      </c>
      <c r="G206" t="s">
        <v>413</v>
      </c>
      <c r="J206" t="s">
        <v>328</v>
      </c>
      <c r="K206" t="s">
        <v>330</v>
      </c>
      <c r="L206" t="s">
        <v>328</v>
      </c>
      <c r="M206" t="s">
        <v>330</v>
      </c>
      <c r="N206" t="s">
        <v>328</v>
      </c>
      <c r="O206" t="s">
        <v>330</v>
      </c>
      <c r="P206" t="s">
        <v>328</v>
      </c>
      <c r="Q206" t="s">
        <v>330</v>
      </c>
      <c r="R206" t="s">
        <v>328</v>
      </c>
      <c r="S206" t="s">
        <v>330</v>
      </c>
      <c r="V206" t="s">
        <v>969</v>
      </c>
      <c r="W206" t="str">
        <f t="shared" si="407"/>
        <v/>
      </c>
      <c r="X206" t="str">
        <f t="shared" si="408"/>
        <v/>
      </c>
      <c r="Y206">
        <f t="shared" si="409"/>
        <v>15</v>
      </c>
      <c r="Z206">
        <f t="shared" si="410"/>
        <v>18</v>
      </c>
      <c r="AA206">
        <f t="shared" si="411"/>
        <v>15</v>
      </c>
      <c r="AB206">
        <f t="shared" si="412"/>
        <v>18</v>
      </c>
      <c r="AC206">
        <f t="shared" si="413"/>
        <v>15</v>
      </c>
      <c r="AD206">
        <f t="shared" si="414"/>
        <v>18</v>
      </c>
      <c r="AE206">
        <f t="shared" si="415"/>
        <v>15</v>
      </c>
      <c r="AF206">
        <f t="shared" si="416"/>
        <v>18</v>
      </c>
      <c r="AG206">
        <f t="shared" si="417"/>
        <v>15</v>
      </c>
      <c r="AH206">
        <f t="shared" si="418"/>
        <v>18</v>
      </c>
      <c r="AI206" t="str">
        <f t="shared" si="419"/>
        <v/>
      </c>
      <c r="AJ206" t="str">
        <f t="shared" si="420"/>
        <v/>
      </c>
      <c r="AK206" t="str">
        <f t="shared" si="421"/>
        <v/>
      </c>
      <c r="AL206" t="str">
        <f t="shared" si="422"/>
        <v>3pm-6pm</v>
      </c>
      <c r="AM206" t="str">
        <f t="shared" si="423"/>
        <v>3pm-6pm</v>
      </c>
      <c r="AN206" t="str">
        <f t="shared" si="424"/>
        <v>3pm-6pm</v>
      </c>
      <c r="AO206" t="str">
        <f t="shared" si="425"/>
        <v>3pm-6pm</v>
      </c>
      <c r="AP206" t="str">
        <f t="shared" si="426"/>
        <v>3pm-6pm</v>
      </c>
      <c r="AQ206" t="str">
        <f t="shared" si="427"/>
        <v/>
      </c>
      <c r="AR206" s="1" t="s">
        <v>589</v>
      </c>
      <c r="AV206" s="4" t="s">
        <v>28</v>
      </c>
      <c r="AW206" s="4" t="s">
        <v>29</v>
      </c>
      <c r="AX206" s="8" t="str">
        <f t="shared" si="42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6" t="str">
        <f t="shared" si="429"/>
        <v/>
      </c>
      <c r="AZ206" t="str">
        <f t="shared" si="430"/>
        <v/>
      </c>
      <c r="BA206" t="str">
        <f t="shared" si="431"/>
        <v/>
      </c>
      <c r="BB206" t="str">
        <f t="shared" si="432"/>
        <v>&lt;img src=@img/drinkicon.png@&gt;</v>
      </c>
      <c r="BC206" t="str">
        <f t="shared" si="433"/>
        <v/>
      </c>
      <c r="BD206" t="str">
        <f t="shared" si="434"/>
        <v>&lt;img src=@img/drinkicon.png@&gt;</v>
      </c>
      <c r="BE206" t="str">
        <f t="shared" si="435"/>
        <v>drink  med Downtown</v>
      </c>
      <c r="BF206" t="str">
        <f t="shared" si="436"/>
        <v>Downtown</v>
      </c>
      <c r="BG206">
        <v>39.744244000000002</v>
      </c>
      <c r="BH206">
        <v>-104.99074400000001</v>
      </c>
      <c r="BI206" t="str">
        <f t="shared" si="437"/>
        <v>[39.744244,-104.990744],</v>
      </c>
      <c r="BK206" t="str">
        <f>IF(BJ206&gt;0,"&lt;img src=@img/kidicon.png@&gt;","")</f>
        <v/>
      </c>
      <c r="BL206" s="7"/>
    </row>
    <row r="207" spans="2:64" ht="18.75" customHeight="1">
      <c r="B207" t="s">
        <v>798</v>
      </c>
      <c r="C207" t="s">
        <v>215</v>
      </c>
      <c r="E207" t="s">
        <v>952</v>
      </c>
      <c r="G207" s="8" t="s">
        <v>799</v>
      </c>
      <c r="J207">
        <v>1400</v>
      </c>
      <c r="K207">
        <v>1800</v>
      </c>
      <c r="L207">
        <v>1400</v>
      </c>
      <c r="M207">
        <v>1800</v>
      </c>
      <c r="N207">
        <v>1400</v>
      </c>
      <c r="O207">
        <v>1800</v>
      </c>
      <c r="P207">
        <v>1400</v>
      </c>
      <c r="Q207">
        <v>1800</v>
      </c>
      <c r="R207">
        <v>1400</v>
      </c>
      <c r="S207">
        <v>1800</v>
      </c>
      <c r="V207" t="s">
        <v>1103</v>
      </c>
      <c r="W207" t="str">
        <f t="shared" si="407"/>
        <v/>
      </c>
      <c r="X207" t="str">
        <f t="shared" si="408"/>
        <v/>
      </c>
      <c r="Y207">
        <f t="shared" si="409"/>
        <v>14</v>
      </c>
      <c r="Z207">
        <f t="shared" si="410"/>
        <v>18</v>
      </c>
      <c r="AA207">
        <f t="shared" si="411"/>
        <v>14</v>
      </c>
      <c r="AB207">
        <f t="shared" si="412"/>
        <v>18</v>
      </c>
      <c r="AC207">
        <f t="shared" si="413"/>
        <v>14</v>
      </c>
      <c r="AD207">
        <f t="shared" si="414"/>
        <v>18</v>
      </c>
      <c r="AE207">
        <f t="shared" si="415"/>
        <v>14</v>
      </c>
      <c r="AF207">
        <f t="shared" si="416"/>
        <v>18</v>
      </c>
      <c r="AG207">
        <f t="shared" si="417"/>
        <v>14</v>
      </c>
      <c r="AH207">
        <f t="shared" si="418"/>
        <v>18</v>
      </c>
      <c r="AI207" t="str">
        <f t="shared" si="419"/>
        <v/>
      </c>
      <c r="AJ207" t="str">
        <f t="shared" si="420"/>
        <v/>
      </c>
      <c r="AK207" t="str">
        <f t="shared" si="421"/>
        <v/>
      </c>
      <c r="AL207" t="str">
        <f t="shared" si="422"/>
        <v>2pm-6pm</v>
      </c>
      <c r="AM207" t="str">
        <f t="shared" si="423"/>
        <v>2pm-6pm</v>
      </c>
      <c r="AN207" t="str">
        <f t="shared" si="424"/>
        <v>2pm-6pm</v>
      </c>
      <c r="AO207" t="str">
        <f t="shared" si="425"/>
        <v>2pm-6pm</v>
      </c>
      <c r="AP207" t="str">
        <f t="shared" si="426"/>
        <v>2pm-6pm</v>
      </c>
      <c r="AQ207" t="str">
        <f t="shared" si="427"/>
        <v/>
      </c>
      <c r="AR207" t="s">
        <v>903</v>
      </c>
      <c r="AV207" s="4" t="s">
        <v>28</v>
      </c>
      <c r="AW207" s="4" t="s">
        <v>28</v>
      </c>
      <c r="AX207" s="8" t="str">
        <f t="shared" si="42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7" t="str">
        <f t="shared" si="429"/>
        <v/>
      </c>
      <c r="AZ207" t="str">
        <f t="shared" si="430"/>
        <v/>
      </c>
      <c r="BA207" t="str">
        <f t="shared" si="431"/>
        <v/>
      </c>
      <c r="BB207" t="str">
        <f t="shared" si="432"/>
        <v>&lt;img src=@img/drinkicon.png@&gt;</v>
      </c>
      <c r="BC207" t="str">
        <f t="shared" si="433"/>
        <v>&lt;img src=@img/foodicon.png@&gt;</v>
      </c>
      <c r="BD207" t="str">
        <f t="shared" si="434"/>
        <v>&lt;img src=@img/drinkicon.png@&gt;&lt;img src=@img/foodicon.png@&gt;</v>
      </c>
      <c r="BE207" t="str">
        <f t="shared" si="435"/>
        <v>drink food  med Uptown</v>
      </c>
      <c r="BF207" t="str">
        <f t="shared" si="436"/>
        <v>Uptown</v>
      </c>
      <c r="BG207">
        <v>39.743422000000002</v>
      </c>
      <c r="BH207">
        <v>-104.981375</v>
      </c>
      <c r="BI207" t="str">
        <f t="shared" si="437"/>
        <v>[39.743422,-104.981375],</v>
      </c>
      <c r="BK207" t="str">
        <f>IF(BJ207&gt;0,"&lt;img src=@img/kidicon.png@&gt;","")</f>
        <v/>
      </c>
    </row>
    <row r="208" spans="2:64" ht="18.75" customHeight="1">
      <c r="B208" t="s">
        <v>1057</v>
      </c>
      <c r="C208" t="s">
        <v>187</v>
      </c>
      <c r="E208" t="s">
        <v>952</v>
      </c>
      <c r="G208" t="s">
        <v>1058</v>
      </c>
      <c r="J208">
        <v>1500</v>
      </c>
      <c r="K208">
        <v>1800</v>
      </c>
      <c r="L208">
        <v>1500</v>
      </c>
      <c r="M208">
        <v>1800</v>
      </c>
      <c r="N208">
        <v>1500</v>
      </c>
      <c r="O208">
        <v>1800</v>
      </c>
      <c r="P208">
        <v>1500</v>
      </c>
      <c r="Q208">
        <v>1800</v>
      </c>
      <c r="R208">
        <v>1500</v>
      </c>
      <c r="S208">
        <v>1800</v>
      </c>
      <c r="V208" t="s">
        <v>1059</v>
      </c>
      <c r="W208" t="str">
        <f t="shared" si="407"/>
        <v/>
      </c>
      <c r="X208" t="str">
        <f t="shared" si="408"/>
        <v/>
      </c>
      <c r="Y208">
        <f t="shared" si="409"/>
        <v>15</v>
      </c>
      <c r="Z208">
        <f t="shared" si="410"/>
        <v>18</v>
      </c>
      <c r="AA208">
        <f t="shared" si="411"/>
        <v>15</v>
      </c>
      <c r="AB208">
        <f t="shared" si="412"/>
        <v>18</v>
      </c>
      <c r="AC208">
        <f t="shared" si="413"/>
        <v>15</v>
      </c>
      <c r="AD208">
        <f t="shared" si="414"/>
        <v>18</v>
      </c>
      <c r="AE208">
        <f t="shared" si="415"/>
        <v>15</v>
      </c>
      <c r="AF208">
        <f t="shared" si="416"/>
        <v>18</v>
      </c>
      <c r="AG208">
        <f t="shared" si="417"/>
        <v>15</v>
      </c>
      <c r="AH208">
        <f t="shared" si="418"/>
        <v>18</v>
      </c>
      <c r="AI208" t="str">
        <f t="shared" si="419"/>
        <v/>
      </c>
      <c r="AJ208" t="str">
        <f t="shared" si="420"/>
        <v/>
      </c>
      <c r="AK208" t="str">
        <f t="shared" si="421"/>
        <v/>
      </c>
      <c r="AL208" t="str">
        <f t="shared" si="422"/>
        <v>3pm-6pm</v>
      </c>
      <c r="AM208" t="str">
        <f t="shared" si="423"/>
        <v>3pm-6pm</v>
      </c>
      <c r="AN208" t="str">
        <f t="shared" si="424"/>
        <v>3pm-6pm</v>
      </c>
      <c r="AO208" t="str">
        <f t="shared" si="425"/>
        <v>3pm-6pm</v>
      </c>
      <c r="AP208" t="str">
        <f t="shared" si="426"/>
        <v>3pm-6pm</v>
      </c>
      <c r="AQ208" t="str">
        <f t="shared" si="427"/>
        <v/>
      </c>
      <c r="AR208" s="1" t="s">
        <v>1060</v>
      </c>
      <c r="AV208" s="4" t="s">
        <v>28</v>
      </c>
      <c r="AW208" s="4" t="s">
        <v>28</v>
      </c>
      <c r="AX208" s="8" t="str">
        <f t="shared" si="42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8" t="str">
        <f t="shared" si="429"/>
        <v/>
      </c>
      <c r="AZ208" t="str">
        <f t="shared" si="430"/>
        <v/>
      </c>
      <c r="BA208" t="str">
        <f t="shared" si="431"/>
        <v/>
      </c>
      <c r="BB208" t="str">
        <f t="shared" si="432"/>
        <v>&lt;img src=@img/drinkicon.png@&gt;</v>
      </c>
      <c r="BC208" t="str">
        <f t="shared" si="433"/>
        <v>&lt;img src=@img/foodicon.png@&gt;</v>
      </c>
      <c r="BD208" t="str">
        <f t="shared" si="434"/>
        <v>&lt;img src=@img/drinkicon.png@&gt;&lt;img src=@img/foodicon.png@&gt;</v>
      </c>
      <c r="BE208" t="str">
        <f t="shared" si="435"/>
        <v>drink food  med RiNo</v>
      </c>
      <c r="BF208" t="str">
        <f t="shared" si="436"/>
        <v>RiNo</v>
      </c>
      <c r="BG208">
        <v>39.759590000000003</v>
      </c>
      <c r="BH208">
        <v>-104.98604</v>
      </c>
      <c r="BI208" t="str">
        <f t="shared" si="437"/>
        <v>[39.75959,-104.98604],</v>
      </c>
    </row>
    <row r="209" spans="2:64" ht="18.75" customHeight="1">
      <c r="B209" t="s">
        <v>1300</v>
      </c>
      <c r="C209" t="s">
        <v>936</v>
      </c>
      <c r="E209" t="s">
        <v>954</v>
      </c>
      <c r="G209" t="s">
        <v>414</v>
      </c>
      <c r="H209" t="s">
        <v>343</v>
      </c>
      <c r="I209" t="s">
        <v>329</v>
      </c>
      <c r="J209" t="s">
        <v>343</v>
      </c>
      <c r="K209" t="s">
        <v>329</v>
      </c>
      <c r="N209" t="s">
        <v>343</v>
      </c>
      <c r="O209" t="s">
        <v>329</v>
      </c>
      <c r="P209" t="s">
        <v>343</v>
      </c>
      <c r="Q209" t="s">
        <v>329</v>
      </c>
      <c r="R209" t="s">
        <v>343</v>
      </c>
      <c r="S209" t="s">
        <v>329</v>
      </c>
      <c r="T209" t="s">
        <v>343</v>
      </c>
      <c r="U209" t="s">
        <v>329</v>
      </c>
      <c r="V209" t="s">
        <v>251</v>
      </c>
      <c r="W209">
        <f t="shared" si="407"/>
        <v>16.3</v>
      </c>
      <c r="X209">
        <f t="shared" si="408"/>
        <v>18.3</v>
      </c>
      <c r="Y209">
        <f t="shared" si="409"/>
        <v>16.3</v>
      </c>
      <c r="Z209">
        <f t="shared" si="410"/>
        <v>18.3</v>
      </c>
      <c r="AA209" t="str">
        <f t="shared" si="411"/>
        <v/>
      </c>
      <c r="AB209" t="str">
        <f t="shared" si="412"/>
        <v/>
      </c>
      <c r="AC209">
        <f t="shared" si="413"/>
        <v>16.3</v>
      </c>
      <c r="AD209">
        <f t="shared" si="414"/>
        <v>18.3</v>
      </c>
      <c r="AE209">
        <f t="shared" si="415"/>
        <v>16.3</v>
      </c>
      <c r="AF209">
        <f t="shared" si="416"/>
        <v>18.3</v>
      </c>
      <c r="AG209">
        <f t="shared" si="417"/>
        <v>16.3</v>
      </c>
      <c r="AH209">
        <f t="shared" si="418"/>
        <v>18.3</v>
      </c>
      <c r="AI209">
        <f t="shared" si="419"/>
        <v>16.3</v>
      </c>
      <c r="AJ209">
        <f t="shared" si="420"/>
        <v>18.3</v>
      </c>
      <c r="AK209" t="str">
        <f t="shared" si="421"/>
        <v>4.3pm-6.3pm</v>
      </c>
      <c r="AL209" t="str">
        <f t="shared" si="422"/>
        <v>4.3pm-6.3pm</v>
      </c>
      <c r="AM209" t="str">
        <f t="shared" si="423"/>
        <v/>
      </c>
      <c r="AN209" t="str">
        <f t="shared" si="424"/>
        <v>4.3pm-6.3pm</v>
      </c>
      <c r="AO209" t="str">
        <f t="shared" si="425"/>
        <v>4.3pm-6.3pm</v>
      </c>
      <c r="AP209" t="str">
        <f t="shared" si="426"/>
        <v>4.3pm-6.3pm</v>
      </c>
      <c r="AQ209" t="str">
        <f t="shared" si="427"/>
        <v>4.3pm-6.3pm</v>
      </c>
      <c r="AR209" s="1" t="s">
        <v>590</v>
      </c>
      <c r="AV209" s="4" t="s">
        <v>28</v>
      </c>
      <c r="AW209" s="4" t="s">
        <v>28</v>
      </c>
      <c r="AX209" s="8" t="str">
        <f t="shared" si="428"/>
        <v>{
    'name': "Park Tavern",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9" t="str">
        <f t="shared" si="429"/>
        <v/>
      </c>
      <c r="AZ209" t="str">
        <f t="shared" si="430"/>
        <v/>
      </c>
      <c r="BA209" t="str">
        <f t="shared" si="431"/>
        <v/>
      </c>
      <c r="BB209" t="str">
        <f t="shared" si="432"/>
        <v>&lt;img src=@img/drinkicon.png@&gt;</v>
      </c>
      <c r="BC209" t="str">
        <f t="shared" si="433"/>
        <v>&lt;img src=@img/foodicon.png@&gt;</v>
      </c>
      <c r="BD209" t="str">
        <f t="shared" si="434"/>
        <v>&lt;img src=@img/drinkicon.png@&gt;&lt;img src=@img/foodicon.png@&gt;</v>
      </c>
      <c r="BE209" t="str">
        <f t="shared" si="435"/>
        <v>drink food  low capital</v>
      </c>
      <c r="BF209" t="str">
        <f t="shared" si="436"/>
        <v>Capital Hill</v>
      </c>
      <c r="BG209">
        <v>39.733856000000003</v>
      </c>
      <c r="BH209">
        <v>-104.97563599999999</v>
      </c>
      <c r="BI209" t="str">
        <f t="shared" si="437"/>
        <v>[39.733856,-104.975636],</v>
      </c>
      <c r="BK209" t="str">
        <f>IF(BJ209&gt;0,"&lt;img src=@img/kidicon.png@&gt;","")</f>
        <v/>
      </c>
      <c r="BL209" s="7"/>
    </row>
    <row r="210" spans="2:64" ht="18.75" customHeight="1">
      <c r="B210" t="s">
        <v>1275</v>
      </c>
      <c r="C210" t="s">
        <v>722</v>
      </c>
      <c r="E210" t="s">
        <v>954</v>
      </c>
      <c r="G210" s="8" t="s">
        <v>727</v>
      </c>
      <c r="J210">
        <v>1500</v>
      </c>
      <c r="K210">
        <v>1800</v>
      </c>
      <c r="L210">
        <v>1500</v>
      </c>
      <c r="M210">
        <v>1800</v>
      </c>
      <c r="N210">
        <v>1500</v>
      </c>
      <c r="O210">
        <v>1800</v>
      </c>
      <c r="P210">
        <v>1500</v>
      </c>
      <c r="Q210">
        <v>1800</v>
      </c>
      <c r="R210">
        <v>1500</v>
      </c>
      <c r="S210">
        <v>1800</v>
      </c>
      <c r="W210" t="str">
        <f t="shared" si="407"/>
        <v/>
      </c>
      <c r="X210" t="str">
        <f t="shared" si="408"/>
        <v/>
      </c>
      <c r="Y210">
        <f t="shared" si="409"/>
        <v>15</v>
      </c>
      <c r="Z210">
        <f t="shared" si="410"/>
        <v>18</v>
      </c>
      <c r="AA210">
        <f t="shared" si="411"/>
        <v>15</v>
      </c>
      <c r="AB210">
        <f t="shared" si="412"/>
        <v>18</v>
      </c>
      <c r="AC210">
        <f t="shared" si="413"/>
        <v>15</v>
      </c>
      <c r="AD210">
        <f t="shared" si="414"/>
        <v>18</v>
      </c>
      <c r="AE210">
        <f t="shared" si="415"/>
        <v>15</v>
      </c>
      <c r="AF210">
        <f t="shared" si="416"/>
        <v>18</v>
      </c>
      <c r="AG210">
        <f t="shared" si="417"/>
        <v>15</v>
      </c>
      <c r="AH210">
        <f t="shared" si="418"/>
        <v>18</v>
      </c>
      <c r="AI210" t="str">
        <f t="shared" si="419"/>
        <v/>
      </c>
      <c r="AJ210" t="str">
        <f t="shared" si="420"/>
        <v/>
      </c>
      <c r="AK210" t="str">
        <f t="shared" si="421"/>
        <v/>
      </c>
      <c r="AL210" t="str">
        <f t="shared" si="422"/>
        <v>3pm-6pm</v>
      </c>
      <c r="AM210" t="str">
        <f t="shared" si="423"/>
        <v>3pm-6pm</v>
      </c>
      <c r="AN210" t="str">
        <f t="shared" si="424"/>
        <v>3pm-6pm</v>
      </c>
      <c r="AO210" t="str">
        <f t="shared" si="425"/>
        <v>3pm-6pm</v>
      </c>
      <c r="AP210" t="str">
        <f t="shared" si="426"/>
        <v>3pm-6pm</v>
      </c>
      <c r="AQ210" t="str">
        <f t="shared" si="427"/>
        <v/>
      </c>
      <c r="AR210" t="s">
        <v>847</v>
      </c>
      <c r="AV210" s="4" t="s">
        <v>28</v>
      </c>
      <c r="AW210" s="4" t="s">
        <v>29</v>
      </c>
      <c r="AX210" s="8" t="str">
        <f t="shared" si="428"/>
        <v>{
    'name': "Peak To Peak Tap and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10" t="str">
        <f t="shared" si="429"/>
        <v/>
      </c>
      <c r="AZ210" t="str">
        <f t="shared" si="430"/>
        <v/>
      </c>
      <c r="BA210" t="str">
        <f t="shared" si="431"/>
        <v/>
      </c>
      <c r="BB210" t="str">
        <f t="shared" si="432"/>
        <v>&lt;img src=@img/drinkicon.png@&gt;</v>
      </c>
      <c r="BC210" t="str">
        <f t="shared" si="433"/>
        <v/>
      </c>
      <c r="BD210" t="str">
        <f t="shared" si="434"/>
        <v>&lt;img src=@img/drinkicon.png@&gt;</v>
      </c>
      <c r="BE210" t="str">
        <f t="shared" si="435"/>
        <v>drink  low aurora</v>
      </c>
      <c r="BF210" t="str">
        <f t="shared" si="436"/>
        <v>Aurora</v>
      </c>
      <c r="BG210">
        <v>39.674106000000002</v>
      </c>
      <c r="BH210">
        <v>-104.793802</v>
      </c>
      <c r="BI210" t="str">
        <f t="shared" si="437"/>
        <v>[39.674106,-104.793802],</v>
      </c>
      <c r="BK210" t="str">
        <f>IF(BJ210&gt;0,"&lt;img src=@img/kidicon.png@&gt;","")</f>
        <v/>
      </c>
    </row>
    <row r="211" spans="2:64" ht="18.75" customHeight="1">
      <c r="B211" t="s">
        <v>1276</v>
      </c>
      <c r="C211" t="s">
        <v>725</v>
      </c>
      <c r="E211" t="s">
        <v>952</v>
      </c>
      <c r="G211" t="s">
        <v>415</v>
      </c>
      <c r="H211" t="s">
        <v>335</v>
      </c>
      <c r="I211" t="s">
        <v>336</v>
      </c>
      <c r="J211" t="s">
        <v>335</v>
      </c>
      <c r="K211" t="s">
        <v>331</v>
      </c>
      <c r="L211" t="s">
        <v>335</v>
      </c>
      <c r="M211" t="s">
        <v>331</v>
      </c>
      <c r="N211" t="s">
        <v>335</v>
      </c>
      <c r="O211" t="s">
        <v>331</v>
      </c>
      <c r="P211" t="s">
        <v>335</v>
      </c>
      <c r="Q211" t="s">
        <v>331</v>
      </c>
      <c r="R211" t="s">
        <v>335</v>
      </c>
      <c r="S211" t="s">
        <v>331</v>
      </c>
      <c r="V211" t="s">
        <v>252</v>
      </c>
      <c r="W211">
        <f t="shared" si="407"/>
        <v>16</v>
      </c>
      <c r="X211">
        <f t="shared" si="408"/>
        <v>21</v>
      </c>
      <c r="Y211">
        <f t="shared" si="409"/>
        <v>16</v>
      </c>
      <c r="Z211">
        <f t="shared" si="410"/>
        <v>19</v>
      </c>
      <c r="AA211">
        <f t="shared" si="411"/>
        <v>16</v>
      </c>
      <c r="AB211">
        <f t="shared" si="412"/>
        <v>19</v>
      </c>
      <c r="AC211">
        <f t="shared" si="413"/>
        <v>16</v>
      </c>
      <c r="AD211">
        <f t="shared" si="414"/>
        <v>19</v>
      </c>
      <c r="AE211">
        <f t="shared" si="415"/>
        <v>16</v>
      </c>
      <c r="AF211">
        <f t="shared" si="416"/>
        <v>19</v>
      </c>
      <c r="AG211">
        <f t="shared" si="417"/>
        <v>16</v>
      </c>
      <c r="AH211">
        <f t="shared" si="418"/>
        <v>19</v>
      </c>
      <c r="AI211" t="str">
        <f t="shared" si="419"/>
        <v/>
      </c>
      <c r="AJ211" t="str">
        <f t="shared" si="420"/>
        <v/>
      </c>
      <c r="AK211" t="str">
        <f t="shared" si="421"/>
        <v>4pm-9pm</v>
      </c>
      <c r="AL211" t="str">
        <f t="shared" si="422"/>
        <v>4pm-7pm</v>
      </c>
      <c r="AM211" t="str">
        <f t="shared" si="423"/>
        <v>4pm-7pm</v>
      </c>
      <c r="AN211" t="str">
        <f t="shared" si="424"/>
        <v>4pm-7pm</v>
      </c>
      <c r="AO211" t="str">
        <f t="shared" si="425"/>
        <v>4pm-7pm</v>
      </c>
      <c r="AP211" t="str">
        <f t="shared" si="426"/>
        <v>4pm-7pm</v>
      </c>
      <c r="AQ211" t="str">
        <f t="shared" si="427"/>
        <v/>
      </c>
      <c r="AR211" s="1" t="s">
        <v>591</v>
      </c>
      <c r="AV211" s="4" t="s">
        <v>28</v>
      </c>
      <c r="AW211" s="4" t="s">
        <v>28</v>
      </c>
      <c r="AX211" s="8" t="str">
        <f t="shared" si="428"/>
        <v>{
    'name': "Perrys Steakhouse and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1" t="str">
        <f t="shared" si="429"/>
        <v/>
      </c>
      <c r="AZ211" t="str">
        <f t="shared" si="430"/>
        <v/>
      </c>
      <c r="BA211" t="str">
        <f t="shared" si="431"/>
        <v/>
      </c>
      <c r="BB211" t="str">
        <f t="shared" si="432"/>
        <v>&lt;img src=@img/drinkicon.png@&gt;</v>
      </c>
      <c r="BC211" t="str">
        <f t="shared" si="433"/>
        <v>&lt;img src=@img/foodicon.png@&gt;</v>
      </c>
      <c r="BD211" t="str">
        <f t="shared" si="434"/>
        <v>&lt;img src=@img/drinkicon.png@&gt;&lt;img src=@img/foodicon.png@&gt;</v>
      </c>
      <c r="BE211" t="str">
        <f t="shared" si="435"/>
        <v>drink food  med meadows</v>
      </c>
      <c r="BF211" t="str">
        <f t="shared" si="436"/>
        <v>Park Meadows</v>
      </c>
      <c r="BG211">
        <v>39.561844999999998</v>
      </c>
      <c r="BH211">
        <v>-104.877948</v>
      </c>
      <c r="BI211" t="str">
        <f t="shared" si="437"/>
        <v>[39.561845,-104.877948],</v>
      </c>
      <c r="BK211" t="str">
        <f>IF(BJ211&gt;0,"&lt;img src=@img/kidicon.png@&gt;","")</f>
        <v/>
      </c>
      <c r="BL211" s="7"/>
    </row>
    <row r="212" spans="2:64" ht="18.75" customHeight="1">
      <c r="B212" t="s">
        <v>1301</v>
      </c>
      <c r="C212" t="s">
        <v>219</v>
      </c>
      <c r="E212" t="s">
        <v>952</v>
      </c>
      <c r="G212" t="s">
        <v>416</v>
      </c>
      <c r="H212" t="s">
        <v>328</v>
      </c>
      <c r="I212" t="s">
        <v>330</v>
      </c>
      <c r="J212" t="s">
        <v>328</v>
      </c>
      <c r="K212" t="s">
        <v>330</v>
      </c>
      <c r="L212" t="s">
        <v>328</v>
      </c>
      <c r="M212" t="s">
        <v>330</v>
      </c>
      <c r="N212" t="s">
        <v>328</v>
      </c>
      <c r="O212" t="s">
        <v>330</v>
      </c>
      <c r="P212" t="s">
        <v>328</v>
      </c>
      <c r="Q212" t="s">
        <v>330</v>
      </c>
      <c r="R212" t="s">
        <v>328</v>
      </c>
      <c r="S212" t="s">
        <v>330</v>
      </c>
      <c r="T212" t="s">
        <v>328</v>
      </c>
      <c r="U212" t="s">
        <v>330</v>
      </c>
      <c r="V212" t="s">
        <v>970</v>
      </c>
      <c r="W212">
        <f t="shared" si="407"/>
        <v>15</v>
      </c>
      <c r="X212">
        <f t="shared" si="408"/>
        <v>18</v>
      </c>
      <c r="Y212">
        <f t="shared" si="409"/>
        <v>15</v>
      </c>
      <c r="Z212">
        <f t="shared" si="410"/>
        <v>18</v>
      </c>
      <c r="AA212">
        <f t="shared" si="411"/>
        <v>15</v>
      </c>
      <c r="AB212">
        <f t="shared" si="412"/>
        <v>18</v>
      </c>
      <c r="AC212">
        <f t="shared" si="413"/>
        <v>15</v>
      </c>
      <c r="AD212">
        <f t="shared" si="414"/>
        <v>18</v>
      </c>
      <c r="AE212">
        <f t="shared" si="415"/>
        <v>15</v>
      </c>
      <c r="AF212">
        <f t="shared" si="416"/>
        <v>18</v>
      </c>
      <c r="AG212">
        <f t="shared" si="417"/>
        <v>15</v>
      </c>
      <c r="AH212">
        <f t="shared" si="418"/>
        <v>18</v>
      </c>
      <c r="AI212">
        <f t="shared" si="419"/>
        <v>15</v>
      </c>
      <c r="AJ212">
        <f t="shared" si="420"/>
        <v>18</v>
      </c>
      <c r="AK212" t="str">
        <f t="shared" si="421"/>
        <v>3pm-6pm</v>
      </c>
      <c r="AL212" t="str">
        <f t="shared" si="422"/>
        <v>3pm-6pm</v>
      </c>
      <c r="AM212" t="str">
        <f t="shared" si="423"/>
        <v>3pm-6pm</v>
      </c>
      <c r="AN212" t="str">
        <f t="shared" si="424"/>
        <v>3pm-6pm</v>
      </c>
      <c r="AO212" t="str">
        <f t="shared" si="425"/>
        <v>3pm-6pm</v>
      </c>
      <c r="AP212" t="str">
        <f t="shared" si="426"/>
        <v>3pm-6pm</v>
      </c>
      <c r="AQ212" t="str">
        <f t="shared" si="427"/>
        <v>3pm-6pm</v>
      </c>
      <c r="AR212" s="1" t="s">
        <v>592</v>
      </c>
      <c r="AV212" s="4" t="s">
        <v>28</v>
      </c>
      <c r="AW212" s="4" t="s">
        <v>29</v>
      </c>
      <c r="AX212" s="8" t="str">
        <f t="shared" si="428"/>
        <v>{
    'name': "Pig and The Sprout",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2" t="str">
        <f t="shared" si="429"/>
        <v/>
      </c>
      <c r="AZ212" t="str">
        <f t="shared" si="430"/>
        <v/>
      </c>
      <c r="BA212" t="str">
        <f t="shared" si="431"/>
        <v/>
      </c>
      <c r="BB212" t="str">
        <f t="shared" si="432"/>
        <v>&lt;img src=@img/drinkicon.png@&gt;</v>
      </c>
      <c r="BC212" t="str">
        <f t="shared" si="433"/>
        <v/>
      </c>
      <c r="BD212" t="str">
        <f t="shared" si="434"/>
        <v>&lt;img src=@img/drinkicon.png@&gt;</v>
      </c>
      <c r="BE212" t="str">
        <f t="shared" si="435"/>
        <v>drink  med LoDo</v>
      </c>
      <c r="BF212" t="str">
        <f t="shared" si="436"/>
        <v>LoDo</v>
      </c>
      <c r="BG212">
        <v>39.756714000000002</v>
      </c>
      <c r="BH212">
        <v>-104.99962600000001</v>
      </c>
      <c r="BI212" t="str">
        <f t="shared" si="437"/>
        <v>[39.756714,-104.999626],</v>
      </c>
      <c r="BK212" t="str">
        <f>IF(BJ212&gt;0,"&lt;img src=@img/kidicon.png@&gt;","")</f>
        <v/>
      </c>
      <c r="BL212" s="7"/>
    </row>
    <row r="213" spans="2:64" ht="18.75" customHeight="1">
      <c r="B213" t="s">
        <v>1023</v>
      </c>
      <c r="C213" t="s">
        <v>936</v>
      </c>
      <c r="E213" t="s">
        <v>952</v>
      </c>
      <c r="G213" t="s">
        <v>1024</v>
      </c>
      <c r="J213">
        <v>1600</v>
      </c>
      <c r="K213">
        <v>1800</v>
      </c>
      <c r="L213">
        <v>1600</v>
      </c>
      <c r="M213">
        <v>1800</v>
      </c>
      <c r="N213">
        <v>1600</v>
      </c>
      <c r="O213">
        <v>1800</v>
      </c>
      <c r="P213">
        <v>1600</v>
      </c>
      <c r="Q213">
        <v>1800</v>
      </c>
      <c r="R213">
        <v>1600</v>
      </c>
      <c r="S213">
        <v>1800</v>
      </c>
      <c r="V213" t="s">
        <v>1104</v>
      </c>
      <c r="W213" t="str">
        <f t="shared" si="407"/>
        <v/>
      </c>
      <c r="X213" t="str">
        <f t="shared" si="408"/>
        <v/>
      </c>
      <c r="Y213">
        <f t="shared" si="409"/>
        <v>16</v>
      </c>
      <c r="Z213">
        <f t="shared" si="410"/>
        <v>18</v>
      </c>
      <c r="AA213">
        <f t="shared" si="411"/>
        <v>16</v>
      </c>
      <c r="AB213">
        <f t="shared" si="412"/>
        <v>18</v>
      </c>
      <c r="AC213">
        <f t="shared" si="413"/>
        <v>16</v>
      </c>
      <c r="AD213">
        <f t="shared" si="414"/>
        <v>18</v>
      </c>
      <c r="AE213">
        <f t="shared" si="415"/>
        <v>16</v>
      </c>
      <c r="AF213">
        <f t="shared" si="416"/>
        <v>18</v>
      </c>
      <c r="AG213">
        <f t="shared" si="417"/>
        <v>16</v>
      </c>
      <c r="AH213">
        <f t="shared" si="418"/>
        <v>18</v>
      </c>
      <c r="AI213" t="str">
        <f t="shared" si="419"/>
        <v/>
      </c>
      <c r="AJ213" t="str">
        <f t="shared" si="420"/>
        <v/>
      </c>
      <c r="AK213" t="str">
        <f t="shared" si="421"/>
        <v/>
      </c>
      <c r="AL213" t="str">
        <f t="shared" si="422"/>
        <v>4pm-6pm</v>
      </c>
      <c r="AM213" t="str">
        <f t="shared" si="423"/>
        <v>4pm-6pm</v>
      </c>
      <c r="AN213" t="str">
        <f t="shared" si="424"/>
        <v>4pm-6pm</v>
      </c>
      <c r="AO213" t="str">
        <f t="shared" si="425"/>
        <v>4pm-6pm</v>
      </c>
      <c r="AP213" t="str">
        <f t="shared" si="426"/>
        <v>4pm-6pm</v>
      </c>
      <c r="AQ213" t="str">
        <f t="shared" si="427"/>
        <v/>
      </c>
      <c r="AR213" s="1" t="s">
        <v>1025</v>
      </c>
      <c r="AV213" s="4" t="s">
        <v>28</v>
      </c>
      <c r="AW213" s="4" t="s">
        <v>29</v>
      </c>
      <c r="AX213" s="8" t="str">
        <f t="shared" si="42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3" t="str">
        <f t="shared" si="429"/>
        <v/>
      </c>
      <c r="AZ213" t="str">
        <f t="shared" si="430"/>
        <v/>
      </c>
      <c r="BA213" t="str">
        <f t="shared" si="431"/>
        <v/>
      </c>
      <c r="BB213" t="str">
        <f t="shared" si="432"/>
        <v>&lt;img src=@img/drinkicon.png@&gt;</v>
      </c>
      <c r="BC213" t="str">
        <f t="shared" si="433"/>
        <v/>
      </c>
      <c r="BD213" t="str">
        <f t="shared" si="434"/>
        <v>&lt;img src=@img/drinkicon.png@&gt;</v>
      </c>
      <c r="BE213" t="str">
        <f t="shared" si="435"/>
        <v>drink  med capital</v>
      </c>
      <c r="BF213" t="str">
        <f t="shared" si="436"/>
        <v>Capital Hill</v>
      </c>
      <c r="BG213">
        <v>39.736972600000001</v>
      </c>
      <c r="BH213">
        <v>-104.9908527</v>
      </c>
      <c r="BI213" t="str">
        <f t="shared" si="437"/>
        <v>[39.7369726,-104.9908527],</v>
      </c>
      <c r="BL213" s="7"/>
    </row>
    <row r="214" spans="2:64" ht="18.75" customHeight="1">
      <c r="B214" t="s">
        <v>88</v>
      </c>
      <c r="C214" t="s">
        <v>719</v>
      </c>
      <c r="E214" t="s">
        <v>952</v>
      </c>
      <c r="G214" t="s">
        <v>417</v>
      </c>
      <c r="H214">
        <v>900</v>
      </c>
      <c r="I214">
        <v>1700</v>
      </c>
      <c r="J214">
        <v>1100</v>
      </c>
      <c r="K214">
        <v>1700</v>
      </c>
      <c r="L214">
        <v>1100</v>
      </c>
      <c r="M214">
        <v>1700</v>
      </c>
      <c r="N214">
        <v>1100</v>
      </c>
      <c r="O214">
        <v>1700</v>
      </c>
      <c r="P214">
        <v>1100</v>
      </c>
      <c r="Q214">
        <v>1700</v>
      </c>
      <c r="R214">
        <v>1100</v>
      </c>
      <c r="S214">
        <v>1700</v>
      </c>
      <c r="T214">
        <v>900</v>
      </c>
      <c r="U214">
        <v>1700</v>
      </c>
      <c r="V214" t="s">
        <v>1107</v>
      </c>
      <c r="W214">
        <f t="shared" si="407"/>
        <v>9</v>
      </c>
      <c r="X214">
        <f t="shared" si="408"/>
        <v>17</v>
      </c>
      <c r="Y214">
        <f t="shared" si="409"/>
        <v>11</v>
      </c>
      <c r="Z214">
        <f t="shared" si="410"/>
        <v>17</v>
      </c>
      <c r="AA214">
        <f t="shared" si="411"/>
        <v>11</v>
      </c>
      <c r="AB214">
        <f t="shared" si="412"/>
        <v>17</v>
      </c>
      <c r="AC214">
        <f t="shared" si="413"/>
        <v>11</v>
      </c>
      <c r="AD214">
        <f t="shared" si="414"/>
        <v>17</v>
      </c>
      <c r="AE214">
        <f t="shared" si="415"/>
        <v>11</v>
      </c>
      <c r="AF214">
        <f t="shared" si="416"/>
        <v>17</v>
      </c>
      <c r="AG214">
        <f t="shared" si="417"/>
        <v>11</v>
      </c>
      <c r="AH214">
        <f t="shared" si="418"/>
        <v>17</v>
      </c>
      <c r="AI214">
        <f t="shared" si="419"/>
        <v>9</v>
      </c>
      <c r="AJ214">
        <f t="shared" si="420"/>
        <v>17</v>
      </c>
      <c r="AK214" t="str">
        <f t="shared" si="421"/>
        <v>9am-5pm</v>
      </c>
      <c r="AL214" t="str">
        <f t="shared" si="422"/>
        <v>11am-5pm</v>
      </c>
      <c r="AM214" t="str">
        <f t="shared" si="423"/>
        <v>11am-5pm</v>
      </c>
      <c r="AN214" t="str">
        <f t="shared" si="424"/>
        <v>11am-5pm</v>
      </c>
      <c r="AO214" t="str">
        <f t="shared" si="425"/>
        <v>11am-5pm</v>
      </c>
      <c r="AP214" t="str">
        <f t="shared" si="426"/>
        <v>11am-5pm</v>
      </c>
      <c r="AQ214" t="str">
        <f t="shared" si="427"/>
        <v>9am-5pm</v>
      </c>
      <c r="AR214" s="1" t="s">
        <v>593</v>
      </c>
      <c r="AS214" t="s">
        <v>325</v>
      </c>
      <c r="AV214" s="4" t="s">
        <v>28</v>
      </c>
      <c r="AW214" s="4" t="s">
        <v>29</v>
      </c>
      <c r="AX214" s="8" t="str">
        <f t="shared" si="42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4" t="str">
        <f t="shared" si="429"/>
        <v>&lt;img src=@img/outdoor.png@&gt;</v>
      </c>
      <c r="AZ214" t="str">
        <f t="shared" si="430"/>
        <v/>
      </c>
      <c r="BA214" t="str">
        <f t="shared" si="431"/>
        <v/>
      </c>
      <c r="BB214" t="str">
        <f t="shared" si="432"/>
        <v>&lt;img src=@img/drinkicon.png@&gt;</v>
      </c>
      <c r="BC214" t="str">
        <f t="shared" si="433"/>
        <v/>
      </c>
      <c r="BD214" t="str">
        <f t="shared" si="434"/>
        <v>&lt;img src=@img/outdoor.png@&gt;&lt;img src=@img/drinkicon.png@&gt;</v>
      </c>
      <c r="BE214" t="str">
        <f t="shared" si="435"/>
        <v>outdoor drink  med highlands</v>
      </c>
      <c r="BF214" t="str">
        <f t="shared" si="436"/>
        <v>Highlands</v>
      </c>
      <c r="BG214">
        <v>39.761527999999998</v>
      </c>
      <c r="BH214">
        <v>-105.01049500000001</v>
      </c>
      <c r="BI214" t="str">
        <f t="shared" si="437"/>
        <v>[39.761528,-105.010495],</v>
      </c>
      <c r="BK214" t="str">
        <f t="shared" ref="BK214:BK236" si="438">IF(BJ214&gt;0,"&lt;img src=@img/kidicon.png@&gt;","")</f>
        <v/>
      </c>
      <c r="BL214" s="7"/>
    </row>
    <row r="215" spans="2:64" ht="18.75" customHeight="1">
      <c r="B215" t="s">
        <v>88</v>
      </c>
      <c r="C215" t="s">
        <v>1205</v>
      </c>
      <c r="E215" t="s">
        <v>952</v>
      </c>
      <c r="G215" t="s">
        <v>1215</v>
      </c>
      <c r="H215">
        <v>900</v>
      </c>
      <c r="I215">
        <v>1700</v>
      </c>
      <c r="J215">
        <v>1100</v>
      </c>
      <c r="K215">
        <v>1700</v>
      </c>
      <c r="L215">
        <v>1100</v>
      </c>
      <c r="M215">
        <v>1700</v>
      </c>
      <c r="N215">
        <v>1100</v>
      </c>
      <c r="O215">
        <v>1700</v>
      </c>
      <c r="P215">
        <v>1100</v>
      </c>
      <c r="Q215">
        <v>1700</v>
      </c>
      <c r="R215">
        <v>1100</v>
      </c>
      <c r="S215">
        <v>1700</v>
      </c>
      <c r="T215">
        <v>900</v>
      </c>
      <c r="U215">
        <v>1700</v>
      </c>
      <c r="V215" t="s">
        <v>1107</v>
      </c>
      <c r="W215">
        <f t="shared" ref="W215" si="439">IF(H215&gt;0,H215/100,"")</f>
        <v>9</v>
      </c>
      <c r="X215">
        <f t="shared" ref="X215" si="440">IF(I215&gt;0,I215/100,"")</f>
        <v>17</v>
      </c>
      <c r="Y215">
        <f t="shared" ref="Y215" si="441">IF(J215&gt;0,J215/100,"")</f>
        <v>11</v>
      </c>
      <c r="Z215">
        <f t="shared" ref="Z215" si="442">IF(K215&gt;0,K215/100,"")</f>
        <v>17</v>
      </c>
      <c r="AA215">
        <f t="shared" ref="AA215" si="443">IF(L215&gt;0,L215/100,"")</f>
        <v>11</v>
      </c>
      <c r="AB215">
        <f t="shared" ref="AB215" si="444">IF(M215&gt;0,M215/100,"")</f>
        <v>17</v>
      </c>
      <c r="AC215">
        <f t="shared" ref="AC215" si="445">IF(N215&gt;0,N215/100,"")</f>
        <v>11</v>
      </c>
      <c r="AD215">
        <f t="shared" ref="AD215" si="446">IF(O215&gt;0,O215/100,"")</f>
        <v>17</v>
      </c>
      <c r="AE215">
        <f t="shared" ref="AE215" si="447">IF(P215&gt;0,P215/100,"")</f>
        <v>11</v>
      </c>
      <c r="AF215">
        <f t="shared" ref="AF215" si="448">IF(Q215&gt;0,Q215/100,"")</f>
        <v>17</v>
      </c>
      <c r="AG215">
        <f t="shared" ref="AG215" si="449">IF(R215&gt;0,R215/100,"")</f>
        <v>11</v>
      </c>
      <c r="AH215">
        <f t="shared" ref="AH215" si="450">IF(S215&gt;0,S215/100,"")</f>
        <v>17</v>
      </c>
      <c r="AI215">
        <f t="shared" ref="AI215" si="451">IF(T215&gt;0,T215/100,"")</f>
        <v>9</v>
      </c>
      <c r="AJ215">
        <f t="shared" ref="AJ215" si="452">IF(U215&gt;0,U215/100,"")</f>
        <v>17</v>
      </c>
      <c r="AK215" t="str">
        <f t="shared" ref="AK215" si="453">IF(H215&gt;0,CONCATENATE(IF(W215&lt;=12,W215,W215-12),IF(OR(W215&lt;12,W215=24),"am","pm"),"-",IF(X215&lt;=12,X215,X215-12),IF(OR(X215&lt;12,X215=24),"am","pm")),"")</f>
        <v>9am-5pm</v>
      </c>
      <c r="AL215" t="str">
        <f t="shared" ref="AL215" si="454">IF(J215&gt;0,CONCATENATE(IF(Y215&lt;=12,Y215,Y215-12),IF(OR(Y215&lt;12,Y215=24),"am","pm"),"-",IF(Z215&lt;=12,Z215,Z215-12),IF(OR(Z215&lt;12,Z215=24),"am","pm")),"")</f>
        <v>11am-5pm</v>
      </c>
      <c r="AM215" t="str">
        <f t="shared" ref="AM215" si="455">IF(L215&gt;0,CONCATENATE(IF(AA215&lt;=12,AA215,AA215-12),IF(OR(AA215&lt;12,AA215=24),"am","pm"),"-",IF(AB215&lt;=12,AB215,AB215-12),IF(OR(AB215&lt;12,AB215=24),"am","pm")),"")</f>
        <v>11am-5pm</v>
      </c>
      <c r="AN215" t="str">
        <f t="shared" ref="AN215" si="456">IF(N215&gt;0,CONCATENATE(IF(AC215&lt;=12,AC215,AC215-12),IF(OR(AC215&lt;12,AC215=24),"am","pm"),"-",IF(AD215&lt;=12,AD215,AD215-12),IF(OR(AD215&lt;12,AD215=24),"am","pm")),"")</f>
        <v>11am-5pm</v>
      </c>
      <c r="AO215" t="str">
        <f t="shared" ref="AO215" si="457">IF(P215&gt;0,CONCATENATE(IF(AE215&lt;=12,AE215,AE215-12),IF(OR(AE215&lt;12,AE215=24),"am","pm"),"-",IF(AF215&lt;=12,AF215,AF215-12),IF(OR(AF215&lt;12,AF215=24),"am","pm")),"")</f>
        <v>11am-5pm</v>
      </c>
      <c r="AP215" t="str">
        <f t="shared" ref="AP215" si="458">IF(R215&gt;0,CONCATENATE(IF(AG215&lt;=12,AG215,AG215-12),IF(OR(AG215&lt;12,AG215=24),"am","pm"),"-",IF(AH215&lt;=12,AH215,AH215-12),IF(OR(AH215&lt;12,AH215=24),"am","pm")),"")</f>
        <v>11am-5pm</v>
      </c>
      <c r="AQ215" t="str">
        <f t="shared" ref="AQ215" si="459">IF(T215&gt;0,CONCATENATE(IF(AI215&lt;=12,AI215,AI215-12),IF(OR(AI215&lt;12,AI215=24),"am","pm"),"-",IF(AJ215&lt;=12,AJ215,AJ215-12),IF(OR(AJ215&lt;12,AJ215=24),"am","pm")),"")</f>
        <v>9am-5pm</v>
      </c>
      <c r="AR215" s="1"/>
      <c r="AV215" s="4" t="s">
        <v>28</v>
      </c>
      <c r="AW215" s="4" t="s">
        <v>29</v>
      </c>
      <c r="AX215" s="8" t="str">
        <f t="shared" ref="AX215" si="460">CONCATENATE("{
    'name': """,B215,""",
    'area': ","""",C215,""",",
"'hours': {
      'sunday-start':","""",H215,"""",", 'sunday-end':","""",I215,"""",", 'monday-start':","""",J215,"""",", 'monday-end':","""",K215,"""",", 'tuesday-start':","""",L215,"""",", 'tuesday-end':","""",M215,""", 'wednesday-start':","""",N215,""", 'wednesday-end':","""",O215,""", 'thursday-start':","""",P215,""", 'thursday-end':","""",Q215,""", 'friday-start':","""",R215,""", 'friday-end':","""",S215,""", 'saturday-start':","""",T215,""", 'saturday-end':","""",U215,"""","},","  'description': ","""",V215,"""",", 'link':","""",AR215,"""",", 'pricing':","""",E215,"""",",   'phone-number': ","""",F215,"""",", 'address': ","""",G215,"""",", 'other-amenities': [","'",AS215,"','",AT215,"','",AU215,"'","]",", 'has-drink':",AV215,", 'has-food':",AW215,"},")</f>
        <v>{
    'name': "Postino",
    'area': "baker",'hours': {
      'sunday-start':"900", 'sunday-end':"1700", 'monday-start':"1100", 'monday-end':"1700", 'tuesday-start':"1100", 'tuesday-end':"1700", 'wednesday-start':"1100", 'wednesday-end':"1700", 'thursday-start':"1100", 'thursday-end':"1700", 'friday-start':"1100", 'friday-end':"1700", 'saturday-start':"900", 'saturday-end':"1700"},  'description': "$5 Beer and Wine Specials", 'link':"", 'pricing':"med",   'phone-number': "", 'address': "145 N Broadway, Denver, CO 80203", 'other-amenities': ['','',''], 'has-drink':true, 'has-food':false},</v>
      </c>
      <c r="AY215" t="str">
        <f t="shared" ref="AY215" si="461">IF(AS215&gt;0,"&lt;img src=@img/outdoor.png@&gt;","")</f>
        <v/>
      </c>
      <c r="AZ215" t="str">
        <f t="shared" ref="AZ215" si="462">IF(AT215&gt;0,"&lt;img src=@img/pets.png@&gt;","")</f>
        <v/>
      </c>
      <c r="BA215" t="str">
        <f t="shared" ref="BA215" si="463">IF(AU215="hard","&lt;img src=@img/hard.png@&gt;",IF(AU215="medium","&lt;img src=@img/medium.png@&gt;",IF(AU215="easy","&lt;img src=@img/easy.png@&gt;","")))</f>
        <v/>
      </c>
      <c r="BB215" t="str">
        <f t="shared" ref="BB215" si="464">IF(AV215="true","&lt;img src=@img/drinkicon.png@&gt;","")</f>
        <v>&lt;img src=@img/drinkicon.png@&gt;</v>
      </c>
      <c r="BC215" t="str">
        <f t="shared" ref="BC215" si="465">IF(AW215="true","&lt;img src=@img/foodicon.png@&gt;","")</f>
        <v/>
      </c>
      <c r="BD215" t="str">
        <f t="shared" ref="BD215" si="466">CONCATENATE(AY215,AZ215,BA215,BB215,BC215,BK215)</f>
        <v>&lt;img src=@img/drinkicon.png@&gt;</v>
      </c>
      <c r="BE215" t="str">
        <f t="shared" ref="BE215" si="467">CONCATENATE(IF(AS215&gt;0,"outdoor ",""),IF(AT215&gt;0,"pet ",""),IF(AV215="true","drink ",""),IF(AW215="true","food ",""),AU215," ",E215," ",C215,IF(BJ215=TRUE," kid",""))</f>
        <v>drink  med baker</v>
      </c>
      <c r="BF215" t="str">
        <f t="shared" ref="BF215" si="468">IF(C215="highlands","Highlands",IF(C215="Washington","Washington Park",IF(C215="Downtown","Downtown",IF(C215="city","City Park",IF(C215="Uptown","Uptown",IF(C215="capital","Capital Hill",IF(C215="Ballpark","Ballpark",IF(C215="LoDo","LoDo",IF(C215="ranch","Highlands Ranch",IF(C215="five","Five Points",IF(C215="stapleton","Stapleton",IF(C215="Cherry","Cherry Creek",IF(C215="dtc","DTC",IF(C215="Baker","Baker",IF(C215="Lakewood","Lakewood",IF(C215="Westminster","Westminster",IF(C215="lowery","Lowery",IF(C215="meadows","Park Meadows",IF(C215="larimer","Larimer Square",IF(C215="RiNo","RiNo",IF(C215="aurora","Aurora","")))))))))))))))))))))</f>
        <v>Baker</v>
      </c>
      <c r="BG215">
        <v>39.7188236</v>
      </c>
      <c r="BH215">
        <v>-104.987604</v>
      </c>
      <c r="BI215" t="str">
        <f t="shared" ref="BI215" si="469">CONCATENATE("[",BG215,",",BH215,"],")</f>
        <v>[39.7188236,-104.987604],</v>
      </c>
      <c r="BL215" s="7"/>
    </row>
    <row r="216" spans="2:64" ht="18.75" customHeight="1">
      <c r="B216" t="s">
        <v>1302</v>
      </c>
      <c r="C216" t="s">
        <v>219</v>
      </c>
      <c r="E216" t="s">
        <v>952</v>
      </c>
      <c r="G216" t="s">
        <v>418</v>
      </c>
      <c r="J216" t="s">
        <v>338</v>
      </c>
      <c r="K216" t="s">
        <v>342</v>
      </c>
      <c r="L216" t="s">
        <v>338</v>
      </c>
      <c r="M216" t="s">
        <v>342</v>
      </c>
      <c r="N216" t="s">
        <v>338</v>
      </c>
      <c r="O216" t="s">
        <v>342</v>
      </c>
      <c r="P216" t="s">
        <v>338</v>
      </c>
      <c r="Q216" t="s">
        <v>342</v>
      </c>
      <c r="R216" t="s">
        <v>338</v>
      </c>
      <c r="S216" t="s">
        <v>342</v>
      </c>
      <c r="V216" t="s">
        <v>348</v>
      </c>
      <c r="W216" t="str">
        <f t="shared" si="407"/>
        <v/>
      </c>
      <c r="X216" t="str">
        <f t="shared" si="408"/>
        <v/>
      </c>
      <c r="Y216">
        <f t="shared" si="409"/>
        <v>14</v>
      </c>
      <c r="Z216">
        <f t="shared" si="410"/>
        <v>20</v>
      </c>
      <c r="AA216">
        <f t="shared" si="411"/>
        <v>14</v>
      </c>
      <c r="AB216">
        <f t="shared" si="412"/>
        <v>20</v>
      </c>
      <c r="AC216">
        <f t="shared" si="413"/>
        <v>14</v>
      </c>
      <c r="AD216">
        <f t="shared" si="414"/>
        <v>20</v>
      </c>
      <c r="AE216">
        <f t="shared" si="415"/>
        <v>14</v>
      </c>
      <c r="AF216">
        <f t="shared" si="416"/>
        <v>20</v>
      </c>
      <c r="AG216">
        <f t="shared" si="417"/>
        <v>14</v>
      </c>
      <c r="AH216">
        <f t="shared" si="418"/>
        <v>20</v>
      </c>
      <c r="AI216" t="str">
        <f t="shared" si="419"/>
        <v/>
      </c>
      <c r="AJ216" t="str">
        <f t="shared" si="420"/>
        <v/>
      </c>
      <c r="AK216" t="str">
        <f t="shared" si="421"/>
        <v/>
      </c>
      <c r="AL216" t="str">
        <f t="shared" si="422"/>
        <v>2pm-8pm</v>
      </c>
      <c r="AM216" t="str">
        <f t="shared" si="423"/>
        <v>2pm-8pm</v>
      </c>
      <c r="AN216" t="str">
        <f t="shared" si="424"/>
        <v>2pm-8pm</v>
      </c>
      <c r="AO216" t="str">
        <f t="shared" si="425"/>
        <v>2pm-8pm</v>
      </c>
      <c r="AP216" t="str">
        <f t="shared" si="426"/>
        <v>2pm-8pm</v>
      </c>
      <c r="AQ216" t="str">
        <f t="shared" si="427"/>
        <v/>
      </c>
      <c r="AR216" s="1" t="s">
        <v>717</v>
      </c>
      <c r="AV216" t="s">
        <v>28</v>
      </c>
      <c r="AW216" t="s">
        <v>29</v>
      </c>
      <c r="AX216" s="8" t="str">
        <f t="shared" si="428"/>
        <v>{
    'name': "Pour House Pub",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6" t="str">
        <f t="shared" si="429"/>
        <v/>
      </c>
      <c r="AZ216" t="str">
        <f t="shared" si="430"/>
        <v/>
      </c>
      <c r="BA216" t="str">
        <f t="shared" si="431"/>
        <v/>
      </c>
      <c r="BB216" t="str">
        <f t="shared" si="432"/>
        <v>&lt;img src=@img/drinkicon.png@&gt;</v>
      </c>
      <c r="BC216" t="str">
        <f t="shared" si="433"/>
        <v/>
      </c>
      <c r="BD216" t="str">
        <f t="shared" si="434"/>
        <v>&lt;img src=@img/drinkicon.png@&gt;</v>
      </c>
      <c r="BE216" t="str">
        <f t="shared" si="435"/>
        <v>drink  med LoDo</v>
      </c>
      <c r="BF216" t="str">
        <f t="shared" si="436"/>
        <v>LoDo</v>
      </c>
      <c r="BG216">
        <v>39.748671999999999</v>
      </c>
      <c r="BH216">
        <v>-105.000281</v>
      </c>
      <c r="BI216" t="str">
        <f t="shared" si="437"/>
        <v>[39.748672,-105.000281],</v>
      </c>
      <c r="BK216" t="str">
        <f t="shared" si="438"/>
        <v/>
      </c>
      <c r="BL216" s="7"/>
    </row>
    <row r="217" spans="2:64" ht="18.75" customHeight="1">
      <c r="B217" t="s">
        <v>140</v>
      </c>
      <c r="C217" t="s">
        <v>215</v>
      </c>
      <c r="E217" t="s">
        <v>952</v>
      </c>
      <c r="G217" t="s">
        <v>494</v>
      </c>
      <c r="J217">
        <v>1500</v>
      </c>
      <c r="K217">
        <v>1900</v>
      </c>
      <c r="L217">
        <v>1500</v>
      </c>
      <c r="M217">
        <v>1900</v>
      </c>
      <c r="N217">
        <v>1500</v>
      </c>
      <c r="O217">
        <v>1900</v>
      </c>
      <c r="P217">
        <v>1500</v>
      </c>
      <c r="Q217">
        <v>1900</v>
      </c>
      <c r="R217">
        <v>1500</v>
      </c>
      <c r="S217">
        <v>1900</v>
      </c>
      <c r="V217" t="s">
        <v>971</v>
      </c>
      <c r="W217" t="str">
        <f t="shared" si="407"/>
        <v/>
      </c>
      <c r="X217" t="str">
        <f t="shared" si="408"/>
        <v/>
      </c>
      <c r="Y217">
        <f t="shared" si="409"/>
        <v>15</v>
      </c>
      <c r="Z217">
        <f t="shared" si="410"/>
        <v>19</v>
      </c>
      <c r="AA217">
        <f t="shared" si="411"/>
        <v>15</v>
      </c>
      <c r="AB217">
        <f t="shared" si="412"/>
        <v>19</v>
      </c>
      <c r="AC217">
        <f t="shared" si="413"/>
        <v>15</v>
      </c>
      <c r="AD217">
        <f t="shared" si="414"/>
        <v>19</v>
      </c>
      <c r="AE217">
        <f t="shared" si="415"/>
        <v>15</v>
      </c>
      <c r="AF217">
        <f t="shared" si="416"/>
        <v>19</v>
      </c>
      <c r="AG217">
        <f t="shared" si="417"/>
        <v>15</v>
      </c>
      <c r="AH217">
        <f t="shared" si="418"/>
        <v>19</v>
      </c>
      <c r="AI217" t="str">
        <f t="shared" si="419"/>
        <v/>
      </c>
      <c r="AJ217" t="str">
        <f t="shared" si="420"/>
        <v/>
      </c>
      <c r="AK217" t="str">
        <f t="shared" si="421"/>
        <v/>
      </c>
      <c r="AL217" t="str">
        <f t="shared" si="422"/>
        <v>3pm-7pm</v>
      </c>
      <c r="AM217" t="str">
        <f t="shared" si="423"/>
        <v>3pm-7pm</v>
      </c>
      <c r="AN217" t="str">
        <f t="shared" si="424"/>
        <v>3pm-7pm</v>
      </c>
      <c r="AO217" t="str">
        <f t="shared" si="425"/>
        <v>3pm-7pm</v>
      </c>
      <c r="AP217" t="str">
        <f t="shared" si="426"/>
        <v>3pm-7pm</v>
      </c>
      <c r="AQ217" t="str">
        <f t="shared" si="427"/>
        <v/>
      </c>
      <c r="AR217" t="s">
        <v>669</v>
      </c>
      <c r="AV217" t="s">
        <v>28</v>
      </c>
      <c r="AW217" t="s">
        <v>28</v>
      </c>
      <c r="AX217" s="8" t="str">
        <f t="shared" si="428"/>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7" t="str">
        <f t="shared" si="429"/>
        <v/>
      </c>
      <c r="AZ217" t="str">
        <f t="shared" si="430"/>
        <v/>
      </c>
      <c r="BA217" t="str">
        <f t="shared" si="431"/>
        <v/>
      </c>
      <c r="BB217" t="str">
        <f t="shared" si="432"/>
        <v>&lt;img src=@img/drinkicon.png@&gt;</v>
      </c>
      <c r="BC217" t="str">
        <f t="shared" si="433"/>
        <v>&lt;img src=@img/foodicon.png@&gt;</v>
      </c>
      <c r="BD217" t="str">
        <f t="shared" si="434"/>
        <v>&lt;img src=@img/drinkicon.png@&gt;&lt;img src=@img/foodicon.png@&gt;</v>
      </c>
      <c r="BE217" t="str">
        <f t="shared" si="435"/>
        <v>drink food  med Uptown</v>
      </c>
      <c r="BF217" t="str">
        <f t="shared" si="436"/>
        <v>Uptown</v>
      </c>
      <c r="BG217">
        <v>39.739866999999997</v>
      </c>
      <c r="BH217">
        <v>-104.980897</v>
      </c>
      <c r="BI217" t="str">
        <f t="shared" si="437"/>
        <v>[39.739867,-104.980897],</v>
      </c>
      <c r="BK217" t="str">
        <f t="shared" si="438"/>
        <v/>
      </c>
      <c r="BL217" s="7"/>
    </row>
    <row r="218" spans="2:64" ht="18.75" customHeight="1">
      <c r="B218" t="s">
        <v>181</v>
      </c>
      <c r="C218" t="s">
        <v>719</v>
      </c>
      <c r="E218" t="s">
        <v>952</v>
      </c>
      <c r="G218" t="s">
        <v>209</v>
      </c>
      <c r="W218" t="str">
        <f t="shared" si="407"/>
        <v/>
      </c>
      <c r="X218" t="str">
        <f t="shared" si="408"/>
        <v/>
      </c>
      <c r="Y218" t="str">
        <f t="shared" si="409"/>
        <v/>
      </c>
      <c r="Z218" t="str">
        <f t="shared" si="410"/>
        <v/>
      </c>
      <c r="AA218" t="str">
        <f t="shared" si="411"/>
        <v/>
      </c>
      <c r="AB218" t="str">
        <f t="shared" si="412"/>
        <v/>
      </c>
      <c r="AC218" t="str">
        <f t="shared" si="413"/>
        <v/>
      </c>
      <c r="AD218" t="str">
        <f t="shared" si="414"/>
        <v/>
      </c>
      <c r="AE218" t="str">
        <f t="shared" si="415"/>
        <v/>
      </c>
      <c r="AF218" t="str">
        <f t="shared" si="416"/>
        <v/>
      </c>
      <c r="AG218" t="str">
        <f t="shared" si="417"/>
        <v/>
      </c>
      <c r="AH218" t="str">
        <f t="shared" si="418"/>
        <v/>
      </c>
      <c r="AI218" t="str">
        <f t="shared" si="419"/>
        <v/>
      </c>
      <c r="AJ218" t="str">
        <f t="shared" si="420"/>
        <v/>
      </c>
      <c r="AK218" t="str">
        <f t="shared" si="421"/>
        <v/>
      </c>
      <c r="AL218" t="str">
        <f t="shared" si="422"/>
        <v/>
      </c>
      <c r="AM218" t="str">
        <f t="shared" si="423"/>
        <v/>
      </c>
      <c r="AN218" t="str">
        <f t="shared" si="424"/>
        <v/>
      </c>
      <c r="AO218" t="str">
        <f t="shared" si="425"/>
        <v/>
      </c>
      <c r="AP218" t="str">
        <f t="shared" si="426"/>
        <v/>
      </c>
      <c r="AQ218" t="str">
        <f t="shared" si="427"/>
        <v/>
      </c>
      <c r="AR218" t="s">
        <v>24</v>
      </c>
      <c r="AT218" t="s">
        <v>326</v>
      </c>
      <c r="AV218" t="s">
        <v>29</v>
      </c>
      <c r="AW218" t="s">
        <v>29</v>
      </c>
      <c r="AX218" s="8" t="str">
        <f t="shared" si="42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8" t="str">
        <f t="shared" si="429"/>
        <v/>
      </c>
      <c r="AZ218" t="str">
        <f t="shared" si="430"/>
        <v>&lt;img src=@img/pets.png@&gt;</v>
      </c>
      <c r="BA218" t="str">
        <f t="shared" si="431"/>
        <v/>
      </c>
      <c r="BB218" t="str">
        <f t="shared" si="432"/>
        <v/>
      </c>
      <c r="BC218" t="str">
        <f t="shared" si="433"/>
        <v/>
      </c>
      <c r="BD218" t="str">
        <f t="shared" si="434"/>
        <v>&lt;img src=@img/pets.png@&gt;</v>
      </c>
      <c r="BE218" t="str">
        <f t="shared" si="435"/>
        <v>pet  med highlands</v>
      </c>
      <c r="BF218" t="str">
        <f t="shared" si="436"/>
        <v>Highlands</v>
      </c>
      <c r="BG218">
        <v>39.760278</v>
      </c>
      <c r="BH218">
        <v>-105.003967</v>
      </c>
      <c r="BI218" t="str">
        <f t="shared" si="437"/>
        <v>[39.760278,-105.003967],</v>
      </c>
      <c r="BK218" t="str">
        <f t="shared" si="438"/>
        <v/>
      </c>
      <c r="BL218" s="7"/>
    </row>
    <row r="219" spans="2:64" ht="18.75" customHeight="1">
      <c r="B219" t="s">
        <v>89</v>
      </c>
      <c r="C219" t="s">
        <v>524</v>
      </c>
      <c r="E219" t="s">
        <v>954</v>
      </c>
      <c r="G219" t="s">
        <v>419</v>
      </c>
      <c r="J219" t="s">
        <v>344</v>
      </c>
      <c r="K219" t="s">
        <v>331</v>
      </c>
      <c r="L219" t="s">
        <v>344</v>
      </c>
      <c r="M219" t="s">
        <v>331</v>
      </c>
      <c r="N219" t="s">
        <v>344</v>
      </c>
      <c r="O219" t="s">
        <v>331</v>
      </c>
      <c r="P219" t="s">
        <v>334</v>
      </c>
      <c r="Q219" t="s">
        <v>330</v>
      </c>
      <c r="R219" t="s">
        <v>334</v>
      </c>
      <c r="S219" t="s">
        <v>330</v>
      </c>
      <c r="V219" t="s">
        <v>253</v>
      </c>
      <c r="W219" t="str">
        <f t="shared" si="407"/>
        <v/>
      </c>
      <c r="X219" t="str">
        <f t="shared" si="408"/>
        <v/>
      </c>
      <c r="Y219">
        <f t="shared" si="409"/>
        <v>13</v>
      </c>
      <c r="Z219">
        <f t="shared" si="410"/>
        <v>19</v>
      </c>
      <c r="AA219">
        <f t="shared" si="411"/>
        <v>13</v>
      </c>
      <c r="AB219">
        <f t="shared" si="412"/>
        <v>19</v>
      </c>
      <c r="AC219">
        <f t="shared" si="413"/>
        <v>13</v>
      </c>
      <c r="AD219">
        <f t="shared" si="414"/>
        <v>19</v>
      </c>
      <c r="AE219">
        <f t="shared" si="415"/>
        <v>11</v>
      </c>
      <c r="AF219">
        <f t="shared" si="416"/>
        <v>18</v>
      </c>
      <c r="AG219">
        <f t="shared" si="417"/>
        <v>11</v>
      </c>
      <c r="AH219">
        <f t="shared" si="418"/>
        <v>18</v>
      </c>
      <c r="AI219" t="str">
        <f t="shared" si="419"/>
        <v/>
      </c>
      <c r="AJ219" t="str">
        <f t="shared" si="420"/>
        <v/>
      </c>
      <c r="AK219" t="str">
        <f t="shared" si="421"/>
        <v/>
      </c>
      <c r="AL219" t="str">
        <f t="shared" si="422"/>
        <v>1pm-7pm</v>
      </c>
      <c r="AM219" t="str">
        <f t="shared" si="423"/>
        <v>1pm-7pm</v>
      </c>
      <c r="AN219" t="str">
        <f t="shared" si="424"/>
        <v>1pm-7pm</v>
      </c>
      <c r="AO219" t="str">
        <f t="shared" si="425"/>
        <v>11am-6pm</v>
      </c>
      <c r="AP219" t="str">
        <f t="shared" si="426"/>
        <v>11am-6pm</v>
      </c>
      <c r="AQ219" t="str">
        <f t="shared" si="427"/>
        <v/>
      </c>
      <c r="AR219" t="s">
        <v>594</v>
      </c>
      <c r="AV219" s="4" t="s">
        <v>28</v>
      </c>
      <c r="AW219" s="4" t="s">
        <v>29</v>
      </c>
      <c r="AX219" s="8" t="str">
        <f t="shared" si="42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9" t="str">
        <f t="shared" si="429"/>
        <v/>
      </c>
      <c r="AZ219" t="str">
        <f t="shared" si="430"/>
        <v/>
      </c>
      <c r="BA219" t="str">
        <f t="shared" si="431"/>
        <v/>
      </c>
      <c r="BB219" t="str">
        <f t="shared" si="432"/>
        <v>&lt;img src=@img/drinkicon.png@&gt;</v>
      </c>
      <c r="BC219" t="str">
        <f t="shared" si="433"/>
        <v/>
      </c>
      <c r="BD219" t="str">
        <f t="shared" si="434"/>
        <v>&lt;img src=@img/drinkicon.png@&gt;</v>
      </c>
      <c r="BE219" t="str">
        <f t="shared" si="435"/>
        <v>drink  low Washington</v>
      </c>
      <c r="BF219" t="str">
        <f t="shared" si="436"/>
        <v>Washington Park</v>
      </c>
      <c r="BG219">
        <v>39.696491000000002</v>
      </c>
      <c r="BH219">
        <v>-104.980605</v>
      </c>
      <c r="BI219" t="str">
        <f t="shared" si="437"/>
        <v>[39.696491,-104.980605],</v>
      </c>
      <c r="BK219" t="str">
        <f t="shared" si="438"/>
        <v/>
      </c>
      <c r="BL219" s="7"/>
    </row>
    <row r="220" spans="2:64" ht="18.75" customHeight="1">
      <c r="B220" t="s">
        <v>90</v>
      </c>
      <c r="C220" t="s">
        <v>219</v>
      </c>
      <c r="E220" t="s">
        <v>952</v>
      </c>
      <c r="G220" t="s">
        <v>420</v>
      </c>
      <c r="H220" t="s">
        <v>328</v>
      </c>
      <c r="I220" t="s">
        <v>331</v>
      </c>
      <c r="J220" t="s">
        <v>328</v>
      </c>
      <c r="K220" t="s">
        <v>331</v>
      </c>
      <c r="L220" t="s">
        <v>328</v>
      </c>
      <c r="M220" t="s">
        <v>331</v>
      </c>
      <c r="N220" t="s">
        <v>328</v>
      </c>
      <c r="O220" t="s">
        <v>331</v>
      </c>
      <c r="P220" t="s">
        <v>328</v>
      </c>
      <c r="Q220" t="s">
        <v>331</v>
      </c>
      <c r="R220" t="s">
        <v>328</v>
      </c>
      <c r="S220" t="s">
        <v>331</v>
      </c>
      <c r="T220" t="s">
        <v>328</v>
      </c>
      <c r="U220" t="s">
        <v>331</v>
      </c>
      <c r="V220" t="s">
        <v>972</v>
      </c>
      <c r="W220">
        <f t="shared" si="407"/>
        <v>15</v>
      </c>
      <c r="X220">
        <f t="shared" si="408"/>
        <v>19</v>
      </c>
      <c r="Y220">
        <f t="shared" si="409"/>
        <v>15</v>
      </c>
      <c r="Z220">
        <f t="shared" si="410"/>
        <v>19</v>
      </c>
      <c r="AA220">
        <f t="shared" si="411"/>
        <v>15</v>
      </c>
      <c r="AB220">
        <f t="shared" si="412"/>
        <v>19</v>
      </c>
      <c r="AC220">
        <f t="shared" si="413"/>
        <v>15</v>
      </c>
      <c r="AD220">
        <f t="shared" si="414"/>
        <v>19</v>
      </c>
      <c r="AE220">
        <f t="shared" si="415"/>
        <v>15</v>
      </c>
      <c r="AF220">
        <f t="shared" si="416"/>
        <v>19</v>
      </c>
      <c r="AG220">
        <f t="shared" si="417"/>
        <v>15</v>
      </c>
      <c r="AH220">
        <f t="shared" si="418"/>
        <v>19</v>
      </c>
      <c r="AI220">
        <f t="shared" si="419"/>
        <v>15</v>
      </c>
      <c r="AJ220">
        <f t="shared" si="420"/>
        <v>19</v>
      </c>
      <c r="AK220" t="str">
        <f t="shared" si="421"/>
        <v>3pm-7pm</v>
      </c>
      <c r="AL220" t="str">
        <f t="shared" si="422"/>
        <v>3pm-7pm</v>
      </c>
      <c r="AM220" t="str">
        <f t="shared" si="423"/>
        <v>3pm-7pm</v>
      </c>
      <c r="AN220" t="str">
        <f t="shared" si="424"/>
        <v>3pm-7pm</v>
      </c>
      <c r="AO220" t="str">
        <f t="shared" si="425"/>
        <v>3pm-7pm</v>
      </c>
      <c r="AP220" t="str">
        <f t="shared" si="426"/>
        <v>3pm-7pm</v>
      </c>
      <c r="AQ220" t="str">
        <f t="shared" si="427"/>
        <v>3pm-7pm</v>
      </c>
      <c r="AR220" s="1" t="s">
        <v>595</v>
      </c>
      <c r="AV220" s="4" t="s">
        <v>28</v>
      </c>
      <c r="AW220" s="4" t="s">
        <v>28</v>
      </c>
      <c r="AX220" s="8" t="str">
        <f t="shared" si="42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20" t="str">
        <f t="shared" si="429"/>
        <v/>
      </c>
      <c r="AZ220" t="str">
        <f t="shared" si="430"/>
        <v/>
      </c>
      <c r="BA220" t="str">
        <f t="shared" si="431"/>
        <v/>
      </c>
      <c r="BB220" t="str">
        <f t="shared" si="432"/>
        <v>&lt;img src=@img/drinkicon.png@&gt;</v>
      </c>
      <c r="BC220" t="str">
        <f t="shared" si="433"/>
        <v>&lt;img src=@img/foodicon.png@&gt;</v>
      </c>
      <c r="BD220" t="str">
        <f t="shared" si="434"/>
        <v>&lt;img src=@img/drinkicon.png@&gt;&lt;img src=@img/foodicon.png@&gt;</v>
      </c>
      <c r="BE220" t="str">
        <f t="shared" si="435"/>
        <v>drink food  med LoDo</v>
      </c>
      <c r="BF220" t="str">
        <f t="shared" si="436"/>
        <v>LoDo</v>
      </c>
      <c r="BG220">
        <v>39.753753000000003</v>
      </c>
      <c r="BH220">
        <v>-105.002923</v>
      </c>
      <c r="BI220" t="str">
        <f t="shared" si="437"/>
        <v>[39.753753,-105.002923],</v>
      </c>
      <c r="BK220" t="str">
        <f t="shared" si="438"/>
        <v/>
      </c>
      <c r="BL220" s="7"/>
    </row>
    <row r="221" spans="2:64" ht="18.75" customHeight="1">
      <c r="B221" t="s">
        <v>770</v>
      </c>
      <c r="C221" t="s">
        <v>720</v>
      </c>
      <c r="E221" t="s">
        <v>952</v>
      </c>
      <c r="G221" s="8" t="s">
        <v>771</v>
      </c>
      <c r="J221">
        <v>1500</v>
      </c>
      <c r="K221">
        <v>1800</v>
      </c>
      <c r="L221">
        <v>1500</v>
      </c>
      <c r="M221">
        <v>1800</v>
      </c>
      <c r="N221">
        <v>1500</v>
      </c>
      <c r="O221">
        <v>1800</v>
      </c>
      <c r="P221">
        <v>1500</v>
      </c>
      <c r="Q221">
        <v>1800</v>
      </c>
      <c r="R221">
        <v>1500</v>
      </c>
      <c r="S221">
        <v>1800</v>
      </c>
      <c r="V221" t="s">
        <v>1200</v>
      </c>
      <c r="W221" t="str">
        <f t="shared" si="407"/>
        <v/>
      </c>
      <c r="X221" t="str">
        <f t="shared" si="408"/>
        <v/>
      </c>
      <c r="Y221">
        <f t="shared" si="409"/>
        <v>15</v>
      </c>
      <c r="Z221">
        <f t="shared" si="410"/>
        <v>18</v>
      </c>
      <c r="AA221">
        <f t="shared" si="411"/>
        <v>15</v>
      </c>
      <c r="AB221">
        <f t="shared" si="412"/>
        <v>18</v>
      </c>
      <c r="AC221">
        <f t="shared" si="413"/>
        <v>15</v>
      </c>
      <c r="AD221">
        <f t="shared" si="414"/>
        <v>18</v>
      </c>
      <c r="AE221">
        <f t="shared" si="415"/>
        <v>15</v>
      </c>
      <c r="AF221">
        <f t="shared" si="416"/>
        <v>18</v>
      </c>
      <c r="AG221">
        <f t="shared" si="417"/>
        <v>15</v>
      </c>
      <c r="AH221">
        <f t="shared" si="418"/>
        <v>18</v>
      </c>
      <c r="AI221" t="str">
        <f t="shared" si="419"/>
        <v/>
      </c>
      <c r="AJ221" t="str">
        <f t="shared" si="420"/>
        <v/>
      </c>
      <c r="AK221" t="str">
        <f t="shared" si="421"/>
        <v/>
      </c>
      <c r="AL221" t="str">
        <f t="shared" si="422"/>
        <v>3pm-6pm</v>
      </c>
      <c r="AM221" t="str">
        <f t="shared" si="423"/>
        <v>3pm-6pm</v>
      </c>
      <c r="AN221" t="str">
        <f t="shared" si="424"/>
        <v>3pm-6pm</v>
      </c>
      <c r="AO221" t="str">
        <f t="shared" si="425"/>
        <v>3pm-6pm</v>
      </c>
      <c r="AP221" t="str">
        <f t="shared" si="426"/>
        <v>3pm-6pm</v>
      </c>
      <c r="AQ221" t="str">
        <f t="shared" si="427"/>
        <v/>
      </c>
      <c r="AR221" t="s">
        <v>884</v>
      </c>
      <c r="AV221" s="4" t="s">
        <v>28</v>
      </c>
      <c r="AW221" s="4" t="s">
        <v>28</v>
      </c>
      <c r="AX221" s="8" t="str">
        <f t="shared" si="428"/>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21" t="str">
        <f t="shared" si="429"/>
        <v/>
      </c>
      <c r="AZ221" t="str">
        <f t="shared" si="430"/>
        <v/>
      </c>
      <c r="BA221" t="str">
        <f t="shared" si="431"/>
        <v/>
      </c>
      <c r="BB221" t="str">
        <f t="shared" si="432"/>
        <v>&lt;img src=@img/drinkicon.png@&gt;</v>
      </c>
      <c r="BC221" t="str">
        <f t="shared" si="433"/>
        <v>&lt;img src=@img/foodicon.png@&gt;</v>
      </c>
      <c r="BD221" t="str">
        <f t="shared" si="434"/>
        <v>&lt;img src=@img/drinkicon.png@&gt;&lt;img src=@img/foodicon.png@&gt;</v>
      </c>
      <c r="BE221" t="str">
        <f t="shared" si="435"/>
        <v>drink food  med stapleton</v>
      </c>
      <c r="BF221" t="str">
        <f t="shared" si="436"/>
        <v>Stapleton</v>
      </c>
      <c r="BG221">
        <v>39.760672</v>
      </c>
      <c r="BH221">
        <v>-104.892036</v>
      </c>
      <c r="BI221" t="str">
        <f t="shared" si="437"/>
        <v>[39.760672,-104.892036],</v>
      </c>
      <c r="BK221" t="str">
        <f t="shared" si="438"/>
        <v/>
      </c>
    </row>
    <row r="222" spans="2:64" ht="18.75" customHeight="1">
      <c r="B222" t="s">
        <v>1277</v>
      </c>
      <c r="C222" t="s">
        <v>186</v>
      </c>
      <c r="E222" t="s">
        <v>952</v>
      </c>
      <c r="G222" t="s">
        <v>421</v>
      </c>
      <c r="J222">
        <v>1600</v>
      </c>
      <c r="K222">
        <v>1900</v>
      </c>
      <c r="L222">
        <v>1600</v>
      </c>
      <c r="M222">
        <v>1900</v>
      </c>
      <c r="N222">
        <v>1600</v>
      </c>
      <c r="O222">
        <v>1900</v>
      </c>
      <c r="P222">
        <v>1600</v>
      </c>
      <c r="Q222">
        <v>1900</v>
      </c>
      <c r="R222">
        <v>1600</v>
      </c>
      <c r="S222">
        <v>1900</v>
      </c>
      <c r="V222" t="s">
        <v>1200</v>
      </c>
      <c r="W222" t="str">
        <f t="shared" si="407"/>
        <v/>
      </c>
      <c r="X222" t="str">
        <f t="shared" si="408"/>
        <v/>
      </c>
      <c r="Y222">
        <f t="shared" si="409"/>
        <v>16</v>
      </c>
      <c r="Z222">
        <f t="shared" si="410"/>
        <v>19</v>
      </c>
      <c r="AA222">
        <f t="shared" si="411"/>
        <v>16</v>
      </c>
      <c r="AB222">
        <f t="shared" si="412"/>
        <v>19</v>
      </c>
      <c r="AC222">
        <f t="shared" si="413"/>
        <v>16</v>
      </c>
      <c r="AD222">
        <f t="shared" si="414"/>
        <v>19</v>
      </c>
      <c r="AE222">
        <f t="shared" si="415"/>
        <v>16</v>
      </c>
      <c r="AF222">
        <f t="shared" si="416"/>
        <v>19</v>
      </c>
      <c r="AG222">
        <f t="shared" si="417"/>
        <v>16</v>
      </c>
      <c r="AH222">
        <f t="shared" si="418"/>
        <v>19</v>
      </c>
      <c r="AI222" t="str">
        <f t="shared" si="419"/>
        <v/>
      </c>
      <c r="AJ222" t="str">
        <f t="shared" si="420"/>
        <v/>
      </c>
      <c r="AK222" t="str">
        <f t="shared" si="421"/>
        <v/>
      </c>
      <c r="AL222" t="str">
        <f t="shared" si="422"/>
        <v>4pm-7pm</v>
      </c>
      <c r="AM222" t="str">
        <f t="shared" si="423"/>
        <v>4pm-7pm</v>
      </c>
      <c r="AN222" t="str">
        <f t="shared" si="424"/>
        <v>4pm-7pm</v>
      </c>
      <c r="AO222" t="str">
        <f t="shared" si="425"/>
        <v>4pm-7pm</v>
      </c>
      <c r="AP222" t="str">
        <f t="shared" si="426"/>
        <v>4pm-7pm</v>
      </c>
      <c r="AQ222" t="str">
        <f t="shared" si="427"/>
        <v/>
      </c>
      <c r="AR222" s="10" t="s">
        <v>596</v>
      </c>
      <c r="AV222" t="s">
        <v>28</v>
      </c>
      <c r="AW222" t="s">
        <v>28</v>
      </c>
      <c r="AX222" s="8" t="str">
        <f t="shared" si="428"/>
        <v>{
    'name': "Punch Bowl Social Food and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22" t="str">
        <f t="shared" si="429"/>
        <v/>
      </c>
      <c r="AZ222" t="str">
        <f t="shared" si="430"/>
        <v/>
      </c>
      <c r="BA222" t="str">
        <f t="shared" si="431"/>
        <v/>
      </c>
      <c r="BB222" t="str">
        <f t="shared" si="432"/>
        <v>&lt;img src=@img/drinkicon.png@&gt;</v>
      </c>
      <c r="BC222" t="str">
        <f t="shared" si="433"/>
        <v>&lt;img src=@img/foodicon.png@&gt;</v>
      </c>
      <c r="BD222" t="str">
        <f t="shared" si="434"/>
        <v>&lt;img src=@img/drinkicon.png@&gt;&lt;img src=@img/foodicon.png@&gt;</v>
      </c>
      <c r="BE222" t="str">
        <f t="shared" si="435"/>
        <v>drink food  med Baker</v>
      </c>
      <c r="BF222" t="str">
        <f t="shared" si="436"/>
        <v>Baker</v>
      </c>
      <c r="BG222">
        <v>39.717928999999998</v>
      </c>
      <c r="BH222">
        <v>-104.987981</v>
      </c>
      <c r="BI222" t="str">
        <f t="shared" si="437"/>
        <v>[39.717929,-104.987981],</v>
      </c>
      <c r="BK222" t="str">
        <f t="shared" si="438"/>
        <v/>
      </c>
      <c r="BL222" s="7"/>
    </row>
    <row r="223" spans="2:64" ht="18.75" customHeight="1">
      <c r="B223" t="s">
        <v>173</v>
      </c>
      <c r="C223" t="s">
        <v>936</v>
      </c>
      <c r="E223" t="s">
        <v>952</v>
      </c>
      <c r="G223" t="s">
        <v>316</v>
      </c>
      <c r="J223" t="s">
        <v>328</v>
      </c>
      <c r="K223" t="s">
        <v>330</v>
      </c>
      <c r="L223" t="s">
        <v>328</v>
      </c>
      <c r="M223" t="s">
        <v>330</v>
      </c>
      <c r="N223" t="s">
        <v>328</v>
      </c>
      <c r="O223" t="s">
        <v>330</v>
      </c>
      <c r="P223" t="s">
        <v>328</v>
      </c>
      <c r="Q223" t="s">
        <v>330</v>
      </c>
      <c r="R223" t="s">
        <v>328</v>
      </c>
      <c r="S223" t="s">
        <v>330</v>
      </c>
      <c r="V223" t="s">
        <v>200</v>
      </c>
      <c r="W223" t="str">
        <f t="shared" si="407"/>
        <v/>
      </c>
      <c r="X223" t="str">
        <f t="shared" si="408"/>
        <v/>
      </c>
      <c r="Y223">
        <f t="shared" si="409"/>
        <v>15</v>
      </c>
      <c r="Z223">
        <f t="shared" si="410"/>
        <v>18</v>
      </c>
      <c r="AA223">
        <f t="shared" si="411"/>
        <v>15</v>
      </c>
      <c r="AB223">
        <f t="shared" si="412"/>
        <v>18</v>
      </c>
      <c r="AC223">
        <f t="shared" si="413"/>
        <v>15</v>
      </c>
      <c r="AD223">
        <f t="shared" si="414"/>
        <v>18</v>
      </c>
      <c r="AE223">
        <f t="shared" si="415"/>
        <v>15</v>
      </c>
      <c r="AF223">
        <f t="shared" si="416"/>
        <v>18</v>
      </c>
      <c r="AG223">
        <f t="shared" si="417"/>
        <v>15</v>
      </c>
      <c r="AH223">
        <f t="shared" si="418"/>
        <v>18</v>
      </c>
      <c r="AI223" t="str">
        <f t="shared" si="419"/>
        <v/>
      </c>
      <c r="AJ223" t="str">
        <f t="shared" si="420"/>
        <v/>
      </c>
      <c r="AK223" t="str">
        <f t="shared" si="421"/>
        <v/>
      </c>
      <c r="AL223" t="str">
        <f t="shared" si="422"/>
        <v>3pm-6pm</v>
      </c>
      <c r="AM223" t="str">
        <f t="shared" si="423"/>
        <v>3pm-6pm</v>
      </c>
      <c r="AN223" t="str">
        <f t="shared" si="424"/>
        <v>3pm-6pm</v>
      </c>
      <c r="AO223" t="str">
        <f t="shared" si="425"/>
        <v>3pm-6pm</v>
      </c>
      <c r="AP223" t="str">
        <f t="shared" si="426"/>
        <v>3pm-6pm</v>
      </c>
      <c r="AQ223" t="str">
        <f t="shared" si="427"/>
        <v/>
      </c>
      <c r="AR223" t="s">
        <v>707</v>
      </c>
      <c r="AS223" t="s">
        <v>325</v>
      </c>
      <c r="AT223" t="s">
        <v>326</v>
      </c>
      <c r="AV223" t="s">
        <v>28</v>
      </c>
      <c r="AW223" t="s">
        <v>28</v>
      </c>
      <c r="AX223" s="8" t="str">
        <f t="shared" si="42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3" t="str">
        <f t="shared" si="429"/>
        <v>&lt;img src=@img/outdoor.png@&gt;</v>
      </c>
      <c r="AZ223" t="str">
        <f t="shared" si="430"/>
        <v>&lt;img src=@img/pets.png@&gt;</v>
      </c>
      <c r="BA223" t="str">
        <f t="shared" si="431"/>
        <v/>
      </c>
      <c r="BB223" t="str">
        <f t="shared" si="432"/>
        <v>&lt;img src=@img/drinkicon.png@&gt;</v>
      </c>
      <c r="BC223" t="str">
        <f t="shared" si="433"/>
        <v>&lt;img src=@img/foodicon.png@&gt;</v>
      </c>
      <c r="BD223" t="str">
        <f t="shared" si="434"/>
        <v>&lt;img src=@img/outdoor.png@&gt;&lt;img src=@img/pets.png@&gt;&lt;img src=@img/drinkicon.png@&gt;&lt;img src=@img/foodicon.png@&gt;</v>
      </c>
      <c r="BE223" t="str">
        <f t="shared" si="435"/>
        <v>outdoor pet drink food  med capital</v>
      </c>
      <c r="BF223" t="str">
        <f t="shared" si="436"/>
        <v>Capital Hill</v>
      </c>
      <c r="BG223">
        <v>39.726602999999997</v>
      </c>
      <c r="BH223">
        <v>-104.984477</v>
      </c>
      <c r="BI223" t="str">
        <f t="shared" si="437"/>
        <v>[39.726603,-104.984477],</v>
      </c>
      <c r="BK223" t="str">
        <f t="shared" si="438"/>
        <v/>
      </c>
      <c r="BL223" s="7"/>
    </row>
    <row r="224" spans="2:64" ht="18.75" customHeight="1">
      <c r="B224" t="s">
        <v>834</v>
      </c>
      <c r="C224" t="s">
        <v>273</v>
      </c>
      <c r="E224" t="s">
        <v>952</v>
      </c>
      <c r="G224" s="8" t="s">
        <v>835</v>
      </c>
      <c r="W224" t="str">
        <f t="shared" si="407"/>
        <v/>
      </c>
      <c r="X224" t="str">
        <f t="shared" si="408"/>
        <v/>
      </c>
      <c r="Y224" t="str">
        <f t="shared" si="409"/>
        <v/>
      </c>
      <c r="Z224" t="str">
        <f t="shared" si="410"/>
        <v/>
      </c>
      <c r="AA224" t="str">
        <f t="shared" si="411"/>
        <v/>
      </c>
      <c r="AB224" t="str">
        <f t="shared" si="412"/>
        <v/>
      </c>
      <c r="AC224" t="str">
        <f t="shared" si="413"/>
        <v/>
      </c>
      <c r="AD224" t="str">
        <f t="shared" si="414"/>
        <v/>
      </c>
      <c r="AE224" t="str">
        <f t="shared" si="415"/>
        <v/>
      </c>
      <c r="AF224" t="str">
        <f t="shared" si="416"/>
        <v/>
      </c>
      <c r="AG224" t="str">
        <f t="shared" si="417"/>
        <v/>
      </c>
      <c r="AH224" t="str">
        <f t="shared" si="418"/>
        <v/>
      </c>
      <c r="AI224" t="str">
        <f t="shared" si="419"/>
        <v/>
      </c>
      <c r="AJ224" t="str">
        <f t="shared" si="420"/>
        <v/>
      </c>
      <c r="AK224" t="str">
        <f t="shared" si="421"/>
        <v/>
      </c>
      <c r="AL224" t="str">
        <f t="shared" si="422"/>
        <v/>
      </c>
      <c r="AM224" t="str">
        <f t="shared" si="423"/>
        <v/>
      </c>
      <c r="AN224" t="str">
        <f t="shared" si="424"/>
        <v/>
      </c>
      <c r="AO224" t="str">
        <f t="shared" si="425"/>
        <v/>
      </c>
      <c r="AP224" t="str">
        <f t="shared" si="426"/>
        <v/>
      </c>
      <c r="AQ224" t="str">
        <f t="shared" si="427"/>
        <v/>
      </c>
      <c r="AR224" t="s">
        <v>928</v>
      </c>
      <c r="AV224" s="4" t="s">
        <v>29</v>
      </c>
      <c r="AW224" s="4" t="s">
        <v>29</v>
      </c>
      <c r="AX224" s="8" t="str">
        <f t="shared" si="42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4" t="str">
        <f t="shared" si="429"/>
        <v/>
      </c>
      <c r="AZ224" t="str">
        <f t="shared" si="430"/>
        <v/>
      </c>
      <c r="BA224" t="str">
        <f t="shared" si="431"/>
        <v/>
      </c>
      <c r="BB224" t="str">
        <f t="shared" si="432"/>
        <v/>
      </c>
      <c r="BC224" t="str">
        <f t="shared" si="433"/>
        <v/>
      </c>
      <c r="BD224" t="str">
        <f t="shared" si="434"/>
        <v/>
      </c>
      <c r="BE224" t="str">
        <f t="shared" si="435"/>
        <v xml:space="preserve"> med Westminster</v>
      </c>
      <c r="BF224" t="str">
        <f t="shared" si="436"/>
        <v>Westminster</v>
      </c>
      <c r="BG224">
        <v>39.908419000000002</v>
      </c>
      <c r="BH224">
        <v>-105.07514999999999</v>
      </c>
      <c r="BI224" t="str">
        <f t="shared" si="437"/>
        <v>[39.908419,-105.07515],</v>
      </c>
      <c r="BK224" t="str">
        <f t="shared" si="438"/>
        <v/>
      </c>
    </row>
    <row r="225" spans="2:64" ht="18.75" customHeight="1">
      <c r="B225" t="s">
        <v>180</v>
      </c>
      <c r="C225" t="s">
        <v>187</v>
      </c>
      <c r="E225" t="s">
        <v>954</v>
      </c>
      <c r="G225" t="s">
        <v>208</v>
      </c>
      <c r="W225" t="str">
        <f t="shared" si="407"/>
        <v/>
      </c>
      <c r="X225" t="str">
        <f t="shared" si="408"/>
        <v/>
      </c>
      <c r="Y225" t="str">
        <f t="shared" si="409"/>
        <v/>
      </c>
      <c r="Z225" t="str">
        <f t="shared" si="410"/>
        <v/>
      </c>
      <c r="AA225" t="str">
        <f t="shared" si="411"/>
        <v/>
      </c>
      <c r="AB225" t="str">
        <f t="shared" si="412"/>
        <v/>
      </c>
      <c r="AC225" t="str">
        <f t="shared" si="413"/>
        <v/>
      </c>
      <c r="AD225" t="str">
        <f t="shared" si="414"/>
        <v/>
      </c>
      <c r="AE225" t="str">
        <f t="shared" si="415"/>
        <v/>
      </c>
      <c r="AF225" t="str">
        <f t="shared" si="416"/>
        <v/>
      </c>
      <c r="AG225" t="str">
        <f t="shared" si="417"/>
        <v/>
      </c>
      <c r="AH225" t="str">
        <f t="shared" si="418"/>
        <v/>
      </c>
      <c r="AI225" t="str">
        <f t="shared" si="419"/>
        <v/>
      </c>
      <c r="AJ225" t="str">
        <f t="shared" si="420"/>
        <v/>
      </c>
      <c r="AK225" t="str">
        <f t="shared" si="421"/>
        <v/>
      </c>
      <c r="AL225" t="str">
        <f t="shared" si="422"/>
        <v/>
      </c>
      <c r="AM225" t="str">
        <f t="shared" si="423"/>
        <v/>
      </c>
      <c r="AN225" t="str">
        <f t="shared" si="424"/>
        <v/>
      </c>
      <c r="AO225" t="str">
        <f t="shared" si="425"/>
        <v/>
      </c>
      <c r="AP225" t="str">
        <f t="shared" si="426"/>
        <v/>
      </c>
      <c r="AQ225" t="str">
        <f t="shared" si="427"/>
        <v/>
      </c>
      <c r="AR225" t="s">
        <v>715</v>
      </c>
      <c r="AS225" t="s">
        <v>325</v>
      </c>
      <c r="AV225" t="s">
        <v>29</v>
      </c>
      <c r="AW225" t="s">
        <v>29</v>
      </c>
      <c r="AX225" s="8" t="str">
        <f t="shared" si="42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5" t="str">
        <f t="shared" si="429"/>
        <v>&lt;img src=@img/outdoor.png@&gt;</v>
      </c>
      <c r="AZ225" t="str">
        <f t="shared" si="430"/>
        <v/>
      </c>
      <c r="BA225" t="str">
        <f t="shared" si="431"/>
        <v/>
      </c>
      <c r="BB225" t="str">
        <f t="shared" si="432"/>
        <v/>
      </c>
      <c r="BC225" t="str">
        <f t="shared" si="433"/>
        <v/>
      </c>
      <c r="BD225" t="str">
        <f t="shared" si="434"/>
        <v>&lt;img src=@img/outdoor.png@&gt;</v>
      </c>
      <c r="BE225" t="str">
        <f t="shared" si="435"/>
        <v>outdoor  low RiNo</v>
      </c>
      <c r="BF225" t="str">
        <f t="shared" si="436"/>
        <v>RiNo</v>
      </c>
      <c r="BG225">
        <v>39.761485999999998</v>
      </c>
      <c r="BH225">
        <v>-104.981076</v>
      </c>
      <c r="BI225" t="str">
        <f t="shared" si="437"/>
        <v>[39.761486,-104.981076],</v>
      </c>
      <c r="BK225" t="str">
        <f t="shared" si="438"/>
        <v/>
      </c>
      <c r="BL225" s="7"/>
    </row>
    <row r="226" spans="2:64" ht="18.75" customHeight="1">
      <c r="B226" t="s">
        <v>166</v>
      </c>
      <c r="C226" t="s">
        <v>719</v>
      </c>
      <c r="E226" t="s">
        <v>952</v>
      </c>
      <c r="G226" t="s">
        <v>314</v>
      </c>
      <c r="J226" t="s">
        <v>328</v>
      </c>
      <c r="K226" t="s">
        <v>331</v>
      </c>
      <c r="L226" t="s">
        <v>328</v>
      </c>
      <c r="M226" t="s">
        <v>331</v>
      </c>
      <c r="N226" t="s">
        <v>328</v>
      </c>
      <c r="O226" t="s">
        <v>331</v>
      </c>
      <c r="P226" t="s">
        <v>328</v>
      </c>
      <c r="Q226" t="s">
        <v>331</v>
      </c>
      <c r="R226" t="s">
        <v>328</v>
      </c>
      <c r="S226" t="s">
        <v>331</v>
      </c>
      <c r="V226" s="8" t="s">
        <v>948</v>
      </c>
      <c r="W226" t="str">
        <f t="shared" si="407"/>
        <v/>
      </c>
      <c r="X226" t="str">
        <f t="shared" si="408"/>
        <v/>
      </c>
      <c r="Y226">
        <f t="shared" si="409"/>
        <v>15</v>
      </c>
      <c r="Z226">
        <f t="shared" si="410"/>
        <v>19</v>
      </c>
      <c r="AA226">
        <f t="shared" si="411"/>
        <v>15</v>
      </c>
      <c r="AB226">
        <f t="shared" si="412"/>
        <v>19</v>
      </c>
      <c r="AC226">
        <f t="shared" si="413"/>
        <v>15</v>
      </c>
      <c r="AD226">
        <f t="shared" si="414"/>
        <v>19</v>
      </c>
      <c r="AE226">
        <f t="shared" si="415"/>
        <v>15</v>
      </c>
      <c r="AF226">
        <f t="shared" si="416"/>
        <v>19</v>
      </c>
      <c r="AG226">
        <f t="shared" si="417"/>
        <v>15</v>
      </c>
      <c r="AH226">
        <f t="shared" si="418"/>
        <v>19</v>
      </c>
      <c r="AI226" t="str">
        <f t="shared" si="419"/>
        <v/>
      </c>
      <c r="AJ226" t="str">
        <f t="shared" si="420"/>
        <v/>
      </c>
      <c r="AK226" t="str">
        <f t="shared" si="421"/>
        <v/>
      </c>
      <c r="AL226" t="str">
        <f t="shared" si="422"/>
        <v>3pm-7pm</v>
      </c>
      <c r="AM226" t="str">
        <f t="shared" si="423"/>
        <v>3pm-7pm</v>
      </c>
      <c r="AN226" t="str">
        <f t="shared" si="424"/>
        <v>3pm-7pm</v>
      </c>
      <c r="AO226" t="str">
        <f t="shared" si="425"/>
        <v>3pm-7pm</v>
      </c>
      <c r="AP226" t="str">
        <f t="shared" si="426"/>
        <v>3pm-7pm</v>
      </c>
      <c r="AQ226" t="str">
        <f t="shared" si="427"/>
        <v/>
      </c>
      <c r="AR226" t="s">
        <v>700</v>
      </c>
      <c r="AS226" t="s">
        <v>325</v>
      </c>
      <c r="AV226" t="s">
        <v>28</v>
      </c>
      <c r="AW226" t="s">
        <v>28</v>
      </c>
      <c r="AX226" s="8" t="str">
        <f t="shared" si="42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6" t="str">
        <f t="shared" si="429"/>
        <v>&lt;img src=@img/outdoor.png@&gt;</v>
      </c>
      <c r="AZ226" t="str">
        <f t="shared" si="430"/>
        <v/>
      </c>
      <c r="BA226" t="str">
        <f t="shared" si="431"/>
        <v/>
      </c>
      <c r="BB226" t="str">
        <f t="shared" si="432"/>
        <v>&lt;img src=@img/drinkicon.png@&gt;</v>
      </c>
      <c r="BC226" t="str">
        <f t="shared" si="433"/>
        <v>&lt;img src=@img/foodicon.png@&gt;</v>
      </c>
      <c r="BD226" t="str">
        <f t="shared" si="434"/>
        <v>&lt;img src=@img/outdoor.png@&gt;&lt;img src=@img/drinkicon.png@&gt;&lt;img src=@img/foodicon.png@&gt;</v>
      </c>
      <c r="BE226" t="str">
        <f t="shared" si="435"/>
        <v>outdoor drink food  med highlands</v>
      </c>
      <c r="BF226" t="str">
        <f t="shared" si="436"/>
        <v>Highlands</v>
      </c>
      <c r="BG226">
        <v>39.761527999999998</v>
      </c>
      <c r="BH226">
        <v>-105.01049500000001</v>
      </c>
      <c r="BI226" t="str">
        <f t="shared" si="437"/>
        <v>[39.761528,-105.010495],</v>
      </c>
      <c r="BK226" t="str">
        <f t="shared" si="438"/>
        <v/>
      </c>
      <c r="BL226" s="7"/>
    </row>
    <row r="227" spans="2:64" ht="18.75" customHeight="1">
      <c r="B227" t="s">
        <v>91</v>
      </c>
      <c r="C227" t="s">
        <v>219</v>
      </c>
      <c r="E227" t="s">
        <v>952</v>
      </c>
      <c r="G227" t="s">
        <v>422</v>
      </c>
      <c r="H227" t="s">
        <v>332</v>
      </c>
      <c r="I227" t="s">
        <v>331</v>
      </c>
      <c r="J227" t="s">
        <v>332</v>
      </c>
      <c r="K227" t="s">
        <v>331</v>
      </c>
      <c r="N227" t="s">
        <v>332</v>
      </c>
      <c r="O227" t="s">
        <v>331</v>
      </c>
      <c r="P227" t="s">
        <v>332</v>
      </c>
      <c r="Q227" t="s">
        <v>331</v>
      </c>
      <c r="R227" t="s">
        <v>332</v>
      </c>
      <c r="S227" t="s">
        <v>331</v>
      </c>
      <c r="T227" t="s">
        <v>332</v>
      </c>
      <c r="U227" t="s">
        <v>331</v>
      </c>
      <c r="V227" t="s">
        <v>973</v>
      </c>
      <c r="W227">
        <f t="shared" si="407"/>
        <v>17</v>
      </c>
      <c r="X227">
        <f t="shared" si="408"/>
        <v>19</v>
      </c>
      <c r="Y227">
        <f t="shared" si="409"/>
        <v>17</v>
      </c>
      <c r="Z227">
        <f t="shared" si="410"/>
        <v>19</v>
      </c>
      <c r="AA227" t="str">
        <f t="shared" si="411"/>
        <v/>
      </c>
      <c r="AB227" t="str">
        <f t="shared" si="412"/>
        <v/>
      </c>
      <c r="AC227">
        <f t="shared" si="413"/>
        <v>17</v>
      </c>
      <c r="AD227">
        <f t="shared" si="414"/>
        <v>19</v>
      </c>
      <c r="AE227">
        <f t="shared" si="415"/>
        <v>17</v>
      </c>
      <c r="AF227">
        <f t="shared" si="416"/>
        <v>19</v>
      </c>
      <c r="AG227">
        <f t="shared" si="417"/>
        <v>17</v>
      </c>
      <c r="AH227">
        <f t="shared" si="418"/>
        <v>19</v>
      </c>
      <c r="AI227">
        <f t="shared" si="419"/>
        <v>17</v>
      </c>
      <c r="AJ227">
        <f t="shared" si="420"/>
        <v>19</v>
      </c>
      <c r="AK227" t="str">
        <f t="shared" si="421"/>
        <v>5pm-7pm</v>
      </c>
      <c r="AL227" t="str">
        <f t="shared" si="422"/>
        <v>5pm-7pm</v>
      </c>
      <c r="AM227" t="str">
        <f t="shared" si="423"/>
        <v/>
      </c>
      <c r="AN227" t="str">
        <f t="shared" si="424"/>
        <v>5pm-7pm</v>
      </c>
      <c r="AO227" t="str">
        <f t="shared" si="425"/>
        <v>5pm-7pm</v>
      </c>
      <c r="AP227" t="str">
        <f t="shared" si="426"/>
        <v>5pm-7pm</v>
      </c>
      <c r="AQ227" t="str">
        <f t="shared" si="427"/>
        <v>5pm-7pm</v>
      </c>
      <c r="AR227" s="1" t="s">
        <v>597</v>
      </c>
      <c r="AV227" s="4" t="s">
        <v>28</v>
      </c>
      <c r="AW227" s="4" t="s">
        <v>29</v>
      </c>
      <c r="AX227" s="8" t="str">
        <f t="shared" si="42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7" t="str">
        <f t="shared" si="429"/>
        <v/>
      </c>
      <c r="AZ227" t="str">
        <f t="shared" si="430"/>
        <v/>
      </c>
      <c r="BA227" t="str">
        <f t="shared" si="431"/>
        <v/>
      </c>
      <c r="BB227" t="str">
        <f t="shared" si="432"/>
        <v>&lt;img src=@img/drinkicon.png@&gt;</v>
      </c>
      <c r="BC227" t="str">
        <f t="shared" si="433"/>
        <v/>
      </c>
      <c r="BD227" t="str">
        <f t="shared" si="434"/>
        <v>&lt;img src=@img/drinkicon.png@&gt;</v>
      </c>
      <c r="BE227" t="str">
        <f t="shared" si="435"/>
        <v>drink  med LoDo</v>
      </c>
      <c r="BF227" t="str">
        <f t="shared" si="436"/>
        <v>LoDo</v>
      </c>
      <c r="BG227">
        <v>39.748474999999999</v>
      </c>
      <c r="BH227">
        <v>-104.99763799999999</v>
      </c>
      <c r="BI227" t="str">
        <f t="shared" si="437"/>
        <v>[39.748475,-104.997638],</v>
      </c>
      <c r="BK227" t="str">
        <f t="shared" si="438"/>
        <v/>
      </c>
      <c r="BL227" s="7"/>
    </row>
    <row r="228" spans="2:64" ht="18.75" customHeight="1">
      <c r="B228" t="s">
        <v>1303</v>
      </c>
      <c r="C228" t="s">
        <v>219</v>
      </c>
      <c r="E228" t="s">
        <v>954</v>
      </c>
      <c r="G228" t="s">
        <v>423</v>
      </c>
      <c r="H228" t="s">
        <v>334</v>
      </c>
      <c r="I228" t="s">
        <v>345</v>
      </c>
      <c r="J228" t="s">
        <v>335</v>
      </c>
      <c r="K228" t="s">
        <v>331</v>
      </c>
      <c r="L228">
        <v>1600</v>
      </c>
      <c r="M228" t="s">
        <v>331</v>
      </c>
      <c r="N228" t="s">
        <v>335</v>
      </c>
      <c r="O228" t="s">
        <v>331</v>
      </c>
      <c r="P228" t="s">
        <v>335</v>
      </c>
      <c r="Q228" t="s">
        <v>331</v>
      </c>
      <c r="R228" t="s">
        <v>335</v>
      </c>
      <c r="S228" t="s">
        <v>331</v>
      </c>
      <c r="T228" t="s">
        <v>334</v>
      </c>
      <c r="U228" t="s">
        <v>331</v>
      </c>
      <c r="V228" t="s">
        <v>222</v>
      </c>
      <c r="W228">
        <f t="shared" si="407"/>
        <v>11</v>
      </c>
      <c r="X228">
        <f t="shared" si="408"/>
        <v>2</v>
      </c>
      <c r="Y228">
        <f t="shared" si="409"/>
        <v>16</v>
      </c>
      <c r="Z228">
        <f t="shared" si="410"/>
        <v>19</v>
      </c>
      <c r="AA228">
        <f t="shared" si="411"/>
        <v>16</v>
      </c>
      <c r="AB228">
        <f t="shared" si="412"/>
        <v>19</v>
      </c>
      <c r="AC228">
        <f t="shared" si="413"/>
        <v>16</v>
      </c>
      <c r="AD228">
        <f t="shared" si="414"/>
        <v>19</v>
      </c>
      <c r="AE228">
        <f t="shared" si="415"/>
        <v>16</v>
      </c>
      <c r="AF228">
        <f t="shared" si="416"/>
        <v>19</v>
      </c>
      <c r="AG228">
        <f t="shared" si="417"/>
        <v>16</v>
      </c>
      <c r="AH228">
        <f t="shared" si="418"/>
        <v>19</v>
      </c>
      <c r="AI228">
        <f t="shared" si="419"/>
        <v>11</v>
      </c>
      <c r="AJ228">
        <f t="shared" si="420"/>
        <v>19</v>
      </c>
      <c r="AK228" t="str">
        <f t="shared" si="421"/>
        <v>11am-2am</v>
      </c>
      <c r="AL228" t="str">
        <f t="shared" si="422"/>
        <v>4pm-7pm</v>
      </c>
      <c r="AM228" t="str">
        <f t="shared" si="423"/>
        <v>4pm-7pm</v>
      </c>
      <c r="AN228" t="str">
        <f t="shared" si="424"/>
        <v>4pm-7pm</v>
      </c>
      <c r="AO228" t="str">
        <f t="shared" si="425"/>
        <v>4pm-7pm</v>
      </c>
      <c r="AP228" t="str">
        <f t="shared" si="426"/>
        <v>4pm-7pm</v>
      </c>
      <c r="AQ228" t="str">
        <f t="shared" si="427"/>
        <v>11am-7pm</v>
      </c>
      <c r="AR228" s="10" t="s">
        <v>598</v>
      </c>
      <c r="AV228" t="s">
        <v>28</v>
      </c>
      <c r="AW228" t="s">
        <v>28</v>
      </c>
      <c r="AX228" s="8" t="str">
        <f t="shared" si="428"/>
        <v>{
    'name': "Refinery",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8" t="str">
        <f t="shared" si="429"/>
        <v/>
      </c>
      <c r="AZ228" t="str">
        <f t="shared" si="430"/>
        <v/>
      </c>
      <c r="BA228" t="str">
        <f t="shared" si="431"/>
        <v/>
      </c>
      <c r="BB228" t="str">
        <f t="shared" si="432"/>
        <v>&lt;img src=@img/drinkicon.png@&gt;</v>
      </c>
      <c r="BC228" t="str">
        <f t="shared" si="433"/>
        <v>&lt;img src=@img/foodicon.png@&gt;</v>
      </c>
      <c r="BD228" t="str">
        <f t="shared" si="434"/>
        <v>&lt;img src=@img/drinkicon.png@&gt;&lt;img src=@img/foodicon.png@&gt;</v>
      </c>
      <c r="BE228" t="str">
        <f t="shared" si="435"/>
        <v>drink food  low LoDo</v>
      </c>
      <c r="BF228" t="str">
        <f t="shared" si="436"/>
        <v>LoDo</v>
      </c>
      <c r="BG228">
        <v>39.753697000000003</v>
      </c>
      <c r="BH228">
        <v>-104.994598</v>
      </c>
      <c r="BI228" t="str">
        <f t="shared" si="437"/>
        <v>[39.753697,-104.994598],</v>
      </c>
      <c r="BK228" t="str">
        <f t="shared" si="438"/>
        <v/>
      </c>
      <c r="BL228" s="7"/>
    </row>
    <row r="229" spans="2:64" ht="18.75" customHeight="1">
      <c r="B229" t="s">
        <v>141</v>
      </c>
      <c r="C229" t="s">
        <v>524</v>
      </c>
      <c r="E229" t="s">
        <v>952</v>
      </c>
      <c r="G229" t="s">
        <v>495</v>
      </c>
      <c r="J229" t="s">
        <v>328</v>
      </c>
      <c r="K229" t="s">
        <v>330</v>
      </c>
      <c r="L229" t="s">
        <v>328</v>
      </c>
      <c r="M229" t="s">
        <v>330</v>
      </c>
      <c r="N229" t="s">
        <v>328</v>
      </c>
      <c r="O229" t="s">
        <v>330</v>
      </c>
      <c r="P229" t="s">
        <v>328</v>
      </c>
      <c r="Q229" t="s">
        <v>330</v>
      </c>
      <c r="R229" t="s">
        <v>328</v>
      </c>
      <c r="S229" t="s">
        <v>330</v>
      </c>
      <c r="V229" t="s">
        <v>295</v>
      </c>
      <c r="W229" t="str">
        <f t="shared" si="407"/>
        <v/>
      </c>
      <c r="X229" t="str">
        <f t="shared" si="408"/>
        <v/>
      </c>
      <c r="Y229">
        <f t="shared" si="409"/>
        <v>15</v>
      </c>
      <c r="Z229">
        <f t="shared" si="410"/>
        <v>18</v>
      </c>
      <c r="AA229">
        <f t="shared" si="411"/>
        <v>15</v>
      </c>
      <c r="AB229">
        <f t="shared" si="412"/>
        <v>18</v>
      </c>
      <c r="AC229">
        <f t="shared" si="413"/>
        <v>15</v>
      </c>
      <c r="AD229">
        <f t="shared" si="414"/>
        <v>18</v>
      </c>
      <c r="AE229">
        <f t="shared" si="415"/>
        <v>15</v>
      </c>
      <c r="AF229">
        <f t="shared" si="416"/>
        <v>18</v>
      </c>
      <c r="AG229">
        <f t="shared" si="417"/>
        <v>15</v>
      </c>
      <c r="AH229">
        <f t="shared" si="418"/>
        <v>18</v>
      </c>
      <c r="AI229" t="str">
        <f t="shared" si="419"/>
        <v/>
      </c>
      <c r="AJ229" t="str">
        <f t="shared" si="420"/>
        <v/>
      </c>
      <c r="AK229" t="str">
        <f t="shared" si="421"/>
        <v/>
      </c>
      <c r="AL229" t="str">
        <f t="shared" si="422"/>
        <v>3pm-6pm</v>
      </c>
      <c r="AM229" t="str">
        <f t="shared" si="423"/>
        <v>3pm-6pm</v>
      </c>
      <c r="AN229" t="str">
        <f t="shared" si="424"/>
        <v>3pm-6pm</v>
      </c>
      <c r="AO229" t="str">
        <f t="shared" si="425"/>
        <v>3pm-6pm</v>
      </c>
      <c r="AP229" t="str">
        <f t="shared" si="426"/>
        <v>3pm-6pm</v>
      </c>
      <c r="AQ229" t="str">
        <f t="shared" si="427"/>
        <v/>
      </c>
      <c r="AR229" t="s">
        <v>670</v>
      </c>
      <c r="AV229" t="s">
        <v>28</v>
      </c>
      <c r="AW229" t="s">
        <v>28</v>
      </c>
      <c r="AX229" s="8" t="str">
        <f t="shared" si="42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9" t="str">
        <f t="shared" si="429"/>
        <v/>
      </c>
      <c r="AZ229" t="str">
        <f t="shared" si="430"/>
        <v/>
      </c>
      <c r="BA229" t="str">
        <f t="shared" si="431"/>
        <v/>
      </c>
      <c r="BB229" t="str">
        <f t="shared" si="432"/>
        <v>&lt;img src=@img/drinkicon.png@&gt;</v>
      </c>
      <c r="BC229" t="str">
        <f t="shared" si="433"/>
        <v>&lt;img src=@img/foodicon.png@&gt;</v>
      </c>
      <c r="BD229" t="str">
        <f t="shared" si="434"/>
        <v>&lt;img src=@img/drinkicon.png@&gt;&lt;img src=@img/foodicon.png@&gt;</v>
      </c>
      <c r="BE229" t="str">
        <f t="shared" si="435"/>
        <v>drink food  med Washington</v>
      </c>
      <c r="BF229" t="str">
        <f t="shared" si="436"/>
        <v>Washington Park</v>
      </c>
      <c r="BG229">
        <v>39.696883</v>
      </c>
      <c r="BH229">
        <v>-104.96195299999999</v>
      </c>
      <c r="BI229" t="str">
        <f t="shared" si="437"/>
        <v>[39.696883,-104.961953],</v>
      </c>
      <c r="BK229" t="str">
        <f t="shared" si="438"/>
        <v/>
      </c>
      <c r="BL229" s="7"/>
    </row>
    <row r="230" spans="2:64" ht="18.75" customHeight="1">
      <c r="B230" t="s">
        <v>1304</v>
      </c>
      <c r="C230" t="s">
        <v>228</v>
      </c>
      <c r="E230" t="s">
        <v>952</v>
      </c>
      <c r="G230" t="s">
        <v>424</v>
      </c>
      <c r="H230" t="s">
        <v>335</v>
      </c>
      <c r="I230" t="s">
        <v>331</v>
      </c>
      <c r="J230" t="s">
        <v>335</v>
      </c>
      <c r="K230" t="s">
        <v>331</v>
      </c>
      <c r="L230" t="s">
        <v>335</v>
      </c>
      <c r="M230" t="s">
        <v>331</v>
      </c>
      <c r="N230" t="s">
        <v>335</v>
      </c>
      <c r="O230" t="s">
        <v>331</v>
      </c>
      <c r="P230" t="s">
        <v>335</v>
      </c>
      <c r="Q230" t="s">
        <v>331</v>
      </c>
      <c r="R230" t="s">
        <v>335</v>
      </c>
      <c r="S230" t="s">
        <v>331</v>
      </c>
      <c r="T230" t="s">
        <v>335</v>
      </c>
      <c r="U230" t="s">
        <v>331</v>
      </c>
      <c r="V230" t="s">
        <v>974</v>
      </c>
      <c r="W230">
        <f t="shared" si="407"/>
        <v>16</v>
      </c>
      <c r="X230">
        <f t="shared" si="408"/>
        <v>19</v>
      </c>
      <c r="Y230">
        <f t="shared" si="409"/>
        <v>16</v>
      </c>
      <c r="Z230">
        <f t="shared" si="410"/>
        <v>19</v>
      </c>
      <c r="AA230">
        <f t="shared" si="411"/>
        <v>16</v>
      </c>
      <c r="AB230">
        <f t="shared" si="412"/>
        <v>19</v>
      </c>
      <c r="AC230">
        <f t="shared" si="413"/>
        <v>16</v>
      </c>
      <c r="AD230">
        <f t="shared" si="414"/>
        <v>19</v>
      </c>
      <c r="AE230">
        <f t="shared" si="415"/>
        <v>16</v>
      </c>
      <c r="AF230">
        <f t="shared" si="416"/>
        <v>19</v>
      </c>
      <c r="AG230">
        <f t="shared" si="417"/>
        <v>16</v>
      </c>
      <c r="AH230">
        <f t="shared" si="418"/>
        <v>19</v>
      </c>
      <c r="AI230">
        <f t="shared" si="419"/>
        <v>16</v>
      </c>
      <c r="AJ230">
        <f t="shared" si="420"/>
        <v>19</v>
      </c>
      <c r="AK230" t="str">
        <f t="shared" si="421"/>
        <v>4pm-7pm</v>
      </c>
      <c r="AL230" t="str">
        <f t="shared" si="422"/>
        <v>4pm-7pm</v>
      </c>
      <c r="AM230" t="str">
        <f t="shared" si="423"/>
        <v>4pm-7pm</v>
      </c>
      <c r="AN230" t="str">
        <f t="shared" si="424"/>
        <v>4pm-7pm</v>
      </c>
      <c r="AO230" t="str">
        <f t="shared" si="425"/>
        <v>4pm-7pm</v>
      </c>
      <c r="AP230" t="str">
        <f t="shared" si="426"/>
        <v>4pm-7pm</v>
      </c>
      <c r="AQ230" t="str">
        <f t="shared" si="427"/>
        <v>4pm-7pm</v>
      </c>
      <c r="AR230" t="s">
        <v>599</v>
      </c>
      <c r="AV230" t="s">
        <v>28</v>
      </c>
      <c r="AW230" t="s">
        <v>29</v>
      </c>
      <c r="AX230" s="8" t="str">
        <f t="shared" si="428"/>
        <v>{
    'name': "Retro Room",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30" t="str">
        <f t="shared" si="429"/>
        <v/>
      </c>
      <c r="AZ230" t="str">
        <f t="shared" si="430"/>
        <v/>
      </c>
      <c r="BA230" t="str">
        <f t="shared" si="431"/>
        <v/>
      </c>
      <c r="BB230" t="str">
        <f t="shared" si="432"/>
        <v>&lt;img src=@img/drinkicon.png@&gt;</v>
      </c>
      <c r="BC230" t="str">
        <f t="shared" si="433"/>
        <v/>
      </c>
      <c r="BD230" t="str">
        <f t="shared" si="434"/>
        <v>&lt;img src=@img/drinkicon.png@&gt;</v>
      </c>
      <c r="BE230" t="str">
        <f t="shared" si="435"/>
        <v>drink  med Ballpark</v>
      </c>
      <c r="BF230" t="str">
        <f t="shared" si="436"/>
        <v>Ballpark</v>
      </c>
      <c r="BG230">
        <v>39.753298000000001</v>
      </c>
      <c r="BH230">
        <v>-104.99176799999999</v>
      </c>
      <c r="BI230" t="str">
        <f t="shared" si="437"/>
        <v>[39.753298,-104.991768],</v>
      </c>
      <c r="BK230" t="str">
        <f t="shared" si="438"/>
        <v/>
      </c>
      <c r="BL230" s="7"/>
    </row>
    <row r="231" spans="2:64" ht="18.75" customHeight="1">
      <c r="B231" t="s">
        <v>802</v>
      </c>
      <c r="C231" t="s">
        <v>215</v>
      </c>
      <c r="E231" t="s">
        <v>952</v>
      </c>
      <c r="G231" s="8" t="s">
        <v>803</v>
      </c>
      <c r="W231" t="str">
        <f t="shared" si="407"/>
        <v/>
      </c>
      <c r="X231" t="str">
        <f t="shared" si="408"/>
        <v/>
      </c>
      <c r="Y231" t="str">
        <f t="shared" si="409"/>
        <v/>
      </c>
      <c r="Z231" t="str">
        <f t="shared" si="410"/>
        <v/>
      </c>
      <c r="AA231" t="str">
        <f t="shared" si="411"/>
        <v/>
      </c>
      <c r="AB231" t="str">
        <f t="shared" si="412"/>
        <v/>
      </c>
      <c r="AC231" t="str">
        <f t="shared" si="413"/>
        <v/>
      </c>
      <c r="AD231" t="str">
        <f t="shared" si="414"/>
        <v/>
      </c>
      <c r="AE231" t="str">
        <f t="shared" si="415"/>
        <v/>
      </c>
      <c r="AF231" t="str">
        <f t="shared" si="416"/>
        <v/>
      </c>
      <c r="AG231" t="str">
        <f t="shared" si="417"/>
        <v/>
      </c>
      <c r="AH231" t="str">
        <f t="shared" si="418"/>
        <v/>
      </c>
      <c r="AI231" t="str">
        <f t="shared" si="419"/>
        <v/>
      </c>
      <c r="AJ231" t="str">
        <f t="shared" si="420"/>
        <v/>
      </c>
      <c r="AK231" t="str">
        <f t="shared" si="421"/>
        <v/>
      </c>
      <c r="AL231" t="str">
        <f t="shared" si="422"/>
        <v/>
      </c>
      <c r="AM231" t="str">
        <f t="shared" si="423"/>
        <v/>
      </c>
      <c r="AN231" t="str">
        <f t="shared" si="424"/>
        <v/>
      </c>
      <c r="AO231" t="str">
        <f t="shared" si="425"/>
        <v/>
      </c>
      <c r="AP231" t="str">
        <f t="shared" si="426"/>
        <v/>
      </c>
      <c r="AQ231" t="str">
        <f t="shared" si="427"/>
        <v/>
      </c>
      <c r="AR231" t="s">
        <v>906</v>
      </c>
      <c r="AV231" s="4" t="s">
        <v>29</v>
      </c>
      <c r="AW231" s="4" t="s">
        <v>29</v>
      </c>
      <c r="AX231" s="8" t="str">
        <f t="shared" si="42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31" t="str">
        <f t="shared" si="429"/>
        <v/>
      </c>
      <c r="AZ231" t="str">
        <f t="shared" si="430"/>
        <v/>
      </c>
      <c r="BA231" t="str">
        <f t="shared" si="431"/>
        <v/>
      </c>
      <c r="BB231" t="str">
        <f t="shared" si="432"/>
        <v/>
      </c>
      <c r="BC231" t="str">
        <f t="shared" si="433"/>
        <v/>
      </c>
      <c r="BD231" t="str">
        <f t="shared" si="434"/>
        <v/>
      </c>
      <c r="BE231" t="str">
        <f t="shared" si="435"/>
        <v xml:space="preserve"> med Uptown</v>
      </c>
      <c r="BF231" t="str">
        <f t="shared" si="436"/>
        <v>Uptown</v>
      </c>
      <c r="BG231">
        <v>39.746059000000002</v>
      </c>
      <c r="BH231">
        <v>-104.980614</v>
      </c>
      <c r="BI231" t="str">
        <f t="shared" si="437"/>
        <v>[39.746059,-104.980614],</v>
      </c>
      <c r="BK231" t="str">
        <f t="shared" si="438"/>
        <v/>
      </c>
    </row>
    <row r="232" spans="2:64" ht="18.75" customHeight="1">
      <c r="B232" t="s">
        <v>92</v>
      </c>
      <c r="C232" t="s">
        <v>219</v>
      </c>
      <c r="E232" t="s">
        <v>952</v>
      </c>
      <c r="G232" t="s">
        <v>425</v>
      </c>
      <c r="J232">
        <v>1600</v>
      </c>
      <c r="K232">
        <v>1800</v>
      </c>
      <c r="L232">
        <v>1600</v>
      </c>
      <c r="M232">
        <v>1800</v>
      </c>
      <c r="N232">
        <v>1600</v>
      </c>
      <c r="O232">
        <v>1800</v>
      </c>
      <c r="P232">
        <v>1600</v>
      </c>
      <c r="Q232">
        <v>1800</v>
      </c>
      <c r="R232">
        <v>1600</v>
      </c>
      <c r="S232">
        <v>1800</v>
      </c>
      <c r="V232" t="s">
        <v>1207</v>
      </c>
      <c r="W232" t="str">
        <f t="shared" si="407"/>
        <v/>
      </c>
      <c r="X232" t="str">
        <f t="shared" si="408"/>
        <v/>
      </c>
      <c r="Y232">
        <f t="shared" si="409"/>
        <v>16</v>
      </c>
      <c r="Z232">
        <f t="shared" si="410"/>
        <v>18</v>
      </c>
      <c r="AA232">
        <f t="shared" si="411"/>
        <v>16</v>
      </c>
      <c r="AB232">
        <f t="shared" si="412"/>
        <v>18</v>
      </c>
      <c r="AC232">
        <f t="shared" si="413"/>
        <v>16</v>
      </c>
      <c r="AD232">
        <f t="shared" si="414"/>
        <v>18</v>
      </c>
      <c r="AE232">
        <f t="shared" si="415"/>
        <v>16</v>
      </c>
      <c r="AF232">
        <f t="shared" si="416"/>
        <v>18</v>
      </c>
      <c r="AG232">
        <f t="shared" si="417"/>
        <v>16</v>
      </c>
      <c r="AH232">
        <f t="shared" si="418"/>
        <v>18</v>
      </c>
      <c r="AI232" t="str">
        <f t="shared" si="419"/>
        <v/>
      </c>
      <c r="AJ232" t="str">
        <f t="shared" si="420"/>
        <v/>
      </c>
      <c r="AK232" t="str">
        <f t="shared" si="421"/>
        <v/>
      </c>
      <c r="AL232" t="str">
        <f t="shared" si="422"/>
        <v>4pm-6pm</v>
      </c>
      <c r="AM232" t="str">
        <f t="shared" si="423"/>
        <v>4pm-6pm</v>
      </c>
      <c r="AN232" t="str">
        <f t="shared" si="424"/>
        <v>4pm-6pm</v>
      </c>
      <c r="AO232" t="str">
        <f t="shared" si="425"/>
        <v>4pm-6pm</v>
      </c>
      <c r="AP232" t="str">
        <f t="shared" si="426"/>
        <v>4pm-6pm</v>
      </c>
      <c r="AQ232" t="str">
        <f t="shared" si="427"/>
        <v/>
      </c>
      <c r="AR232" t="s">
        <v>600</v>
      </c>
      <c r="AV232" s="4" t="s">
        <v>28</v>
      </c>
      <c r="AW232" s="4" t="s">
        <v>28</v>
      </c>
      <c r="AX232" s="8" t="str">
        <f t="shared" si="428"/>
        <v>{
    'name': "Rhein Haus",
    'area': "LoDo",'hours': {
      'sunday-start':"", 'sunday-end':"", 'monday-start':"1600", 'monday-end':"1800", 'tuesday-start':"1600", 'tuesday-end':"1800", 'wednesday-start':"1600", 'wednesday-end':"1800", 'thursday-start':"1600", 'thursday-end':"1800", 'friday-start':"1600", 'friday-end':"1800", 'saturday-start':"", 'saturday-end':""},  'description': "$5 select drafts and house wines and $5 well cocktails&lt;br&gt;$4 Baked Pretzels&lt;br&gt;$5 Fries&lt;br&gt;$5 House Salads&lt;br&gt;$5 Currywurst&lt;br&gt;$7 Cheddarwurst Sausage Sliders&lt;br&gt;$7 Chicken Schnitzel Sliders&lt;br&gt;$7 Miremberg Mini-Brats&lt;br&gt;$16 Flatbread", 'link':"http://www.rheinhausdenver.com/", 'pricing':"med",   'phone-number': "", 'address': "1415 Market St. Denver CO", 'other-amenities': ['','',''], 'has-drink':true, 'has-food':true},</v>
      </c>
      <c r="AY232" t="str">
        <f t="shared" si="429"/>
        <v/>
      </c>
      <c r="AZ232" t="str">
        <f t="shared" si="430"/>
        <v/>
      </c>
      <c r="BA232" t="str">
        <f t="shared" si="431"/>
        <v/>
      </c>
      <c r="BB232" t="str">
        <f t="shared" si="432"/>
        <v>&lt;img src=@img/drinkicon.png@&gt;</v>
      </c>
      <c r="BC232" t="str">
        <f t="shared" si="433"/>
        <v>&lt;img src=@img/foodicon.png@&gt;</v>
      </c>
      <c r="BD232" t="str">
        <f t="shared" si="434"/>
        <v>&lt;img src=@img/drinkicon.png@&gt;&lt;img src=@img/foodicon.png@&gt;</v>
      </c>
      <c r="BE232" t="str">
        <f t="shared" si="435"/>
        <v>drink food  med LoDo</v>
      </c>
      <c r="BF232" t="str">
        <f t="shared" si="436"/>
        <v>LoDo</v>
      </c>
      <c r="BG232">
        <v>39.748373000000001</v>
      </c>
      <c r="BH232">
        <v>-105.000596</v>
      </c>
      <c r="BI232" t="str">
        <f t="shared" si="437"/>
        <v>[39.748373,-105.000596],</v>
      </c>
      <c r="BK232" t="str">
        <f t="shared" si="438"/>
        <v/>
      </c>
      <c r="BL232" s="7"/>
    </row>
    <row r="233" spans="2:64" ht="18.75" customHeight="1">
      <c r="B233" t="s">
        <v>93</v>
      </c>
      <c r="C233" t="s">
        <v>218</v>
      </c>
      <c r="E233" t="s">
        <v>952</v>
      </c>
      <c r="G233" t="s">
        <v>426</v>
      </c>
      <c r="H233" t="s">
        <v>328</v>
      </c>
      <c r="I233" t="s">
        <v>330</v>
      </c>
      <c r="J233" t="s">
        <v>328</v>
      </c>
      <c r="K233" t="s">
        <v>330</v>
      </c>
      <c r="L233" t="s">
        <v>328</v>
      </c>
      <c r="M233" t="s">
        <v>330</v>
      </c>
      <c r="N233" t="s">
        <v>328</v>
      </c>
      <c r="O233" t="s">
        <v>330</v>
      </c>
      <c r="P233" t="s">
        <v>328</v>
      </c>
      <c r="Q233" t="s">
        <v>330</v>
      </c>
      <c r="R233" t="s">
        <v>328</v>
      </c>
      <c r="S233" t="s">
        <v>330</v>
      </c>
      <c r="T233" t="s">
        <v>328</v>
      </c>
      <c r="U233" t="s">
        <v>330</v>
      </c>
      <c r="V233" t="s">
        <v>254</v>
      </c>
      <c r="W233">
        <f t="shared" si="407"/>
        <v>15</v>
      </c>
      <c r="X233">
        <f t="shared" si="408"/>
        <v>18</v>
      </c>
      <c r="Y233">
        <f t="shared" si="409"/>
        <v>15</v>
      </c>
      <c r="Z233">
        <f t="shared" si="410"/>
        <v>18</v>
      </c>
      <c r="AA233">
        <f t="shared" si="411"/>
        <v>15</v>
      </c>
      <c r="AB233">
        <f t="shared" si="412"/>
        <v>18</v>
      </c>
      <c r="AC233">
        <f t="shared" si="413"/>
        <v>15</v>
      </c>
      <c r="AD233">
        <f t="shared" si="414"/>
        <v>18</v>
      </c>
      <c r="AE233">
        <f t="shared" si="415"/>
        <v>15</v>
      </c>
      <c r="AF233">
        <f t="shared" si="416"/>
        <v>18</v>
      </c>
      <c r="AG233">
        <f t="shared" si="417"/>
        <v>15</v>
      </c>
      <c r="AH233">
        <f t="shared" si="418"/>
        <v>18</v>
      </c>
      <c r="AI233">
        <f t="shared" si="419"/>
        <v>15</v>
      </c>
      <c r="AJ233">
        <f t="shared" si="420"/>
        <v>18</v>
      </c>
      <c r="AK233" t="str">
        <f t="shared" si="421"/>
        <v>3pm-6pm</v>
      </c>
      <c r="AL233" t="str">
        <f t="shared" si="422"/>
        <v>3pm-6pm</v>
      </c>
      <c r="AM233" t="str">
        <f t="shared" si="423"/>
        <v>3pm-6pm</v>
      </c>
      <c r="AN233" t="str">
        <f t="shared" si="424"/>
        <v>3pm-6pm</v>
      </c>
      <c r="AO233" t="str">
        <f t="shared" si="425"/>
        <v>3pm-6pm</v>
      </c>
      <c r="AP233" t="str">
        <f t="shared" si="426"/>
        <v>3pm-6pm</v>
      </c>
      <c r="AQ233" t="str">
        <f t="shared" si="427"/>
        <v>3pm-6pm</v>
      </c>
      <c r="AR233" s="1" t="s">
        <v>601</v>
      </c>
      <c r="AV233" s="4" t="s">
        <v>28</v>
      </c>
      <c r="AW233" s="4" t="s">
        <v>28</v>
      </c>
      <c r="AX233" s="8" t="str">
        <f t="shared" si="42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3" t="str">
        <f t="shared" si="429"/>
        <v/>
      </c>
      <c r="AZ233" t="str">
        <f t="shared" si="430"/>
        <v/>
      </c>
      <c r="BA233" t="str">
        <f t="shared" si="431"/>
        <v/>
      </c>
      <c r="BB233" t="str">
        <f t="shared" si="432"/>
        <v>&lt;img src=@img/drinkicon.png@&gt;</v>
      </c>
      <c r="BC233" t="str">
        <f t="shared" si="433"/>
        <v>&lt;img src=@img/foodicon.png@&gt;</v>
      </c>
      <c r="BD233" t="str">
        <f t="shared" si="434"/>
        <v>&lt;img src=@img/drinkicon.png@&gt;&lt;img src=@img/foodicon.png@&gt;</v>
      </c>
      <c r="BE233" t="str">
        <f t="shared" si="435"/>
        <v>drink food  med Downtown</v>
      </c>
      <c r="BF233" t="str">
        <f t="shared" si="436"/>
        <v>Downtown</v>
      </c>
      <c r="BG233">
        <v>39.746763999999999</v>
      </c>
      <c r="BH233">
        <v>-104.99486400000001</v>
      </c>
      <c r="BI233" t="str">
        <f t="shared" si="437"/>
        <v>[39.746764,-104.994864],</v>
      </c>
      <c r="BK233" t="str">
        <f t="shared" si="438"/>
        <v/>
      </c>
      <c r="BL233" s="7"/>
    </row>
    <row r="234" spans="2:64" ht="18.75" customHeight="1">
      <c r="B234" t="s">
        <v>1216</v>
      </c>
      <c r="C234" t="s">
        <v>936</v>
      </c>
      <c r="E234" t="s">
        <v>952</v>
      </c>
      <c r="G234" t="s">
        <v>1217</v>
      </c>
      <c r="H234">
        <v>1500</v>
      </c>
      <c r="I234">
        <v>1800</v>
      </c>
      <c r="J234">
        <v>1500</v>
      </c>
      <c r="K234">
        <v>2300</v>
      </c>
      <c r="L234">
        <v>1500</v>
      </c>
      <c r="M234">
        <v>1800</v>
      </c>
      <c r="N234">
        <v>1500</v>
      </c>
      <c r="O234">
        <v>1800</v>
      </c>
      <c r="P234">
        <v>1500</v>
      </c>
      <c r="Q234">
        <v>1800</v>
      </c>
      <c r="R234">
        <v>1500</v>
      </c>
      <c r="S234">
        <v>1800</v>
      </c>
      <c r="T234">
        <v>1500</v>
      </c>
      <c r="U234">
        <v>1800</v>
      </c>
      <c r="V234" t="s">
        <v>1218</v>
      </c>
      <c r="W234">
        <f t="shared" ref="W234" si="470">IF(H234&gt;0,H234/100,"")</f>
        <v>15</v>
      </c>
      <c r="X234">
        <f t="shared" ref="X234" si="471">IF(I234&gt;0,I234/100,"")</f>
        <v>18</v>
      </c>
      <c r="Y234">
        <f t="shared" ref="Y234" si="472">IF(J234&gt;0,J234/100,"")</f>
        <v>15</v>
      </c>
      <c r="Z234">
        <f t="shared" ref="Z234" si="473">IF(K234&gt;0,K234/100,"")</f>
        <v>23</v>
      </c>
      <c r="AA234">
        <f t="shared" ref="AA234" si="474">IF(L234&gt;0,L234/100,"")</f>
        <v>15</v>
      </c>
      <c r="AB234">
        <f t="shared" ref="AB234" si="475">IF(M234&gt;0,M234/100,"")</f>
        <v>18</v>
      </c>
      <c r="AC234">
        <f t="shared" ref="AC234" si="476">IF(N234&gt;0,N234/100,"")</f>
        <v>15</v>
      </c>
      <c r="AD234">
        <f t="shared" ref="AD234" si="477">IF(O234&gt;0,O234/100,"")</f>
        <v>18</v>
      </c>
      <c r="AE234">
        <f t="shared" ref="AE234" si="478">IF(P234&gt;0,P234/100,"")</f>
        <v>15</v>
      </c>
      <c r="AF234">
        <f t="shared" ref="AF234" si="479">IF(Q234&gt;0,Q234/100,"")</f>
        <v>18</v>
      </c>
      <c r="AG234">
        <f t="shared" ref="AG234" si="480">IF(R234&gt;0,R234/100,"")</f>
        <v>15</v>
      </c>
      <c r="AH234">
        <f t="shared" ref="AH234" si="481">IF(S234&gt;0,S234/100,"")</f>
        <v>18</v>
      </c>
      <c r="AI234">
        <f t="shared" ref="AI234" si="482">IF(T234&gt;0,T234/100,"")</f>
        <v>15</v>
      </c>
      <c r="AJ234">
        <f t="shared" ref="AJ234" si="483">IF(U234&gt;0,U234/100,"")</f>
        <v>18</v>
      </c>
      <c r="AK234" t="str">
        <f t="shared" ref="AK234" si="484">IF(H234&gt;0,CONCATENATE(IF(W234&lt;=12,W234,W234-12),IF(OR(W234&lt;12,W234=24),"am","pm"),"-",IF(X234&lt;=12,X234,X234-12),IF(OR(X234&lt;12,X234=24),"am","pm")),"")</f>
        <v>3pm-6pm</v>
      </c>
      <c r="AL234" t="str">
        <f t="shared" ref="AL234" si="485">IF(J234&gt;0,CONCATENATE(IF(Y234&lt;=12,Y234,Y234-12),IF(OR(Y234&lt;12,Y234=24),"am","pm"),"-",IF(Z234&lt;=12,Z234,Z234-12),IF(OR(Z234&lt;12,Z234=24),"am","pm")),"")</f>
        <v>3pm-11pm</v>
      </c>
      <c r="AM234" t="str">
        <f t="shared" ref="AM234" si="486">IF(L234&gt;0,CONCATENATE(IF(AA234&lt;=12,AA234,AA234-12),IF(OR(AA234&lt;12,AA234=24),"am","pm"),"-",IF(AB234&lt;=12,AB234,AB234-12),IF(OR(AB234&lt;12,AB234=24),"am","pm")),"")</f>
        <v>3pm-6pm</v>
      </c>
      <c r="AN234" t="str">
        <f t="shared" ref="AN234" si="487">IF(N234&gt;0,CONCATENATE(IF(AC234&lt;=12,AC234,AC234-12),IF(OR(AC234&lt;12,AC234=24),"am","pm"),"-",IF(AD234&lt;=12,AD234,AD234-12),IF(OR(AD234&lt;12,AD234=24),"am","pm")),"")</f>
        <v>3pm-6pm</v>
      </c>
      <c r="AO234" t="str">
        <f t="shared" ref="AO234" si="488">IF(P234&gt;0,CONCATENATE(IF(AE234&lt;=12,AE234,AE234-12),IF(OR(AE234&lt;12,AE234=24),"am","pm"),"-",IF(AF234&lt;=12,AF234,AF234-12),IF(OR(AF234&lt;12,AF234=24),"am","pm")),"")</f>
        <v>3pm-6pm</v>
      </c>
      <c r="AP234" t="str">
        <f t="shared" ref="AP234" si="489">IF(R234&gt;0,CONCATENATE(IF(AG234&lt;=12,AG234,AG234-12),IF(OR(AG234&lt;12,AG234=24),"am","pm"),"-",IF(AH234&lt;=12,AH234,AH234-12),IF(OR(AH234&lt;12,AH234=24),"am","pm")),"")</f>
        <v>3pm-6pm</v>
      </c>
      <c r="AQ234" t="str">
        <f t="shared" ref="AQ234" si="490">IF(T234&gt;0,CONCATENATE(IF(AI234&lt;=12,AI234,AI234-12),IF(OR(AI234&lt;12,AI234=24),"am","pm"),"-",IF(AJ234&lt;=12,AJ234,AJ234-12),IF(OR(AJ234&lt;12,AJ234=24),"am","pm")),"")</f>
        <v>3pm-6pm</v>
      </c>
      <c r="AR234" s="1" t="s">
        <v>1219</v>
      </c>
      <c r="AV234" s="4" t="s">
        <v>28</v>
      </c>
      <c r="AW234" s="4" t="s">
        <v>28</v>
      </c>
      <c r="AX234" s="8" t="str">
        <f t="shared" ref="AX234" si="491">CONCATENATE("{
    'name': """,B234,""",
    'area': ","""",C234,""",",
"'hours': {
      'sunday-start':","""",H234,"""",", 'sunday-end':","""",I234,"""",", 'monday-start':","""",J234,"""",", 'monday-end':","""",K234,"""",", 'tuesday-start':","""",L234,"""",", 'tuesday-end':","""",M234,""", 'wednesday-start':","""",N234,""", 'wednesday-end':","""",O234,""", 'thursday-start':","""",P234,""", 'thursday-end':","""",Q234,""", 'friday-start':","""",R234,""", 'friday-end':","""",S234,""", 'saturday-start':","""",T234,""", 'saturday-end':","""",U234,"""","},","  'description': ","""",V234,"""",", 'link':","""",AR234,"""",", 'pricing':","""",E234,"""",",   'phone-number': ","""",F234,"""",", 'address': ","""",G234,"""",", 'other-amenities': [","'",AS234,"','",AT234,"','",AU234,"'","]",", 'has-drink':",AV234,", 'has-food':",AW234,"},")</f>
        <v>{
    'name': "Ritual Social House",
    'area': "capital",'hours': {
      'sunday-start':"1500", 'sunday-end':"1800", 'monday-start':"1500", 'monday-end':"2300", 'tuesday-start':"1500", 'tuesday-end':"1800", 'wednesday-start':"1500", 'wednesday-end':"1800", 'thursday-start':"1500", 'thursday-end':"1800", 'friday-start':"1500", 'friday-end':"1800", 'saturday-start':"1500", 'saturday-end':"1800"},  'description': "$3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 'link':"https://ritualdenver.com/menus/", 'pricing':"med",   'phone-number': "", 'address': "1209 E 13th Ave, Denver, CO 80218", 'other-amenities': ['','',''], 'has-drink':true, 'has-food':true},</v>
      </c>
      <c r="AY234" t="str">
        <f t="shared" ref="AY234" si="492">IF(AS234&gt;0,"&lt;img src=@img/outdoor.png@&gt;","")</f>
        <v/>
      </c>
      <c r="AZ234" t="str">
        <f t="shared" ref="AZ234" si="493">IF(AT234&gt;0,"&lt;img src=@img/pets.png@&gt;","")</f>
        <v/>
      </c>
      <c r="BA234" t="str">
        <f t="shared" ref="BA234" si="494">IF(AU234="hard","&lt;img src=@img/hard.png@&gt;",IF(AU234="medium","&lt;img src=@img/medium.png@&gt;",IF(AU234="easy","&lt;img src=@img/easy.png@&gt;","")))</f>
        <v/>
      </c>
      <c r="BB234" t="str">
        <f t="shared" ref="BB234" si="495">IF(AV234="true","&lt;img src=@img/drinkicon.png@&gt;","")</f>
        <v>&lt;img src=@img/drinkicon.png@&gt;</v>
      </c>
      <c r="BC234" t="str">
        <f t="shared" ref="BC234" si="496">IF(AW234="true","&lt;img src=@img/foodicon.png@&gt;","")</f>
        <v>&lt;img src=@img/foodicon.png@&gt;</v>
      </c>
      <c r="BD234" t="str">
        <f t="shared" ref="BD234" si="497">CONCATENATE(AY234,AZ234,BA234,BB234,BC234,BK234)</f>
        <v>&lt;img src=@img/drinkicon.png@&gt;&lt;img src=@img/foodicon.png@&gt;</v>
      </c>
      <c r="BE234" t="str">
        <f t="shared" ref="BE234" si="498">CONCATENATE(IF(AS234&gt;0,"outdoor ",""),IF(AT234&gt;0,"pet ",""),IF(AV234="true","drink ",""),IF(AW234="true","food ",""),AU234," ",E234," ",C234,IF(BJ234=TRUE," kid",""))</f>
        <v>drink food  med capital</v>
      </c>
      <c r="BF234" t="str">
        <f t="shared" ref="BF234" si="499">IF(C234="highlands","Highlands",IF(C234="Washington","Washington Park",IF(C234="Downtown","Downtown",IF(C234="city","City Park",IF(C234="Uptown","Uptown",IF(C234="capital","Capital Hill",IF(C234="Ballpark","Ballpark",IF(C234="LoDo","LoDo",IF(C234="ranch","Highlands Ranch",IF(C234="five","Five Points",IF(C234="stapleton","Stapleton",IF(C234="Cherry","Cherry Creek",IF(C234="dtc","DTC",IF(C234="Baker","Baker",IF(C234="Lakewood","Lakewood",IF(C234="Westminster","Westminster",IF(C234="lowery","Lowery",IF(C234="meadows","Park Meadows",IF(C234="larimer","Larimer Square",IF(C234="RiNo","RiNo",IF(C234="aurora","Aurora","")))))))))))))))))))))</f>
        <v>Capital Hill</v>
      </c>
      <c r="BG234">
        <v>39.736980500000001</v>
      </c>
      <c r="BH234">
        <v>-104.97256950000001</v>
      </c>
      <c r="BI234" t="str">
        <f t="shared" ref="BI234" si="500">CONCATENATE("[",BG234,",",BH234,"],")</f>
        <v>[39.7369805,-104.9725695],</v>
      </c>
      <c r="BL234" s="7"/>
    </row>
    <row r="235" spans="2:64" ht="18.75" customHeight="1">
      <c r="B235" t="s">
        <v>1305</v>
      </c>
      <c r="C235" t="s">
        <v>718</v>
      </c>
      <c r="E235" t="s">
        <v>952</v>
      </c>
      <c r="G235" t="s">
        <v>427</v>
      </c>
      <c r="H235" t="s">
        <v>335</v>
      </c>
      <c r="I235" t="s">
        <v>331</v>
      </c>
      <c r="J235" t="s">
        <v>335</v>
      </c>
      <c r="K235" t="s">
        <v>331</v>
      </c>
      <c r="L235" t="s">
        <v>335</v>
      </c>
      <c r="M235" t="s">
        <v>331</v>
      </c>
      <c r="N235" t="s">
        <v>335</v>
      </c>
      <c r="O235" t="s">
        <v>331</v>
      </c>
      <c r="P235" t="s">
        <v>335</v>
      </c>
      <c r="Q235" t="s">
        <v>331</v>
      </c>
      <c r="R235" t="s">
        <v>335</v>
      </c>
      <c r="S235" t="s">
        <v>331</v>
      </c>
      <c r="T235" t="s">
        <v>335</v>
      </c>
      <c r="U235" t="s">
        <v>331</v>
      </c>
      <c r="V235" t="s">
        <v>255</v>
      </c>
      <c r="W235">
        <f t="shared" si="407"/>
        <v>16</v>
      </c>
      <c r="X235">
        <f t="shared" si="408"/>
        <v>19</v>
      </c>
      <c r="Y235">
        <f t="shared" si="409"/>
        <v>16</v>
      </c>
      <c r="Z235">
        <f t="shared" si="410"/>
        <v>19</v>
      </c>
      <c r="AA235">
        <f t="shared" si="411"/>
        <v>16</v>
      </c>
      <c r="AB235">
        <f t="shared" si="412"/>
        <v>19</v>
      </c>
      <c r="AC235">
        <f t="shared" si="413"/>
        <v>16</v>
      </c>
      <c r="AD235">
        <f t="shared" si="414"/>
        <v>19</v>
      </c>
      <c r="AE235">
        <f t="shared" si="415"/>
        <v>16</v>
      </c>
      <c r="AF235">
        <f t="shared" si="416"/>
        <v>19</v>
      </c>
      <c r="AG235">
        <f t="shared" si="417"/>
        <v>16</v>
      </c>
      <c r="AH235">
        <f t="shared" si="418"/>
        <v>19</v>
      </c>
      <c r="AI235">
        <f t="shared" si="419"/>
        <v>16</v>
      </c>
      <c r="AJ235">
        <f t="shared" si="420"/>
        <v>19</v>
      </c>
      <c r="AK235" t="str">
        <f t="shared" si="421"/>
        <v>4pm-7pm</v>
      </c>
      <c r="AL235" t="str">
        <f t="shared" si="422"/>
        <v>4pm-7pm</v>
      </c>
      <c r="AM235" t="str">
        <f t="shared" si="423"/>
        <v>4pm-7pm</v>
      </c>
      <c r="AN235" t="str">
        <f t="shared" si="424"/>
        <v>4pm-7pm</v>
      </c>
      <c r="AO235" t="str">
        <f t="shared" si="425"/>
        <v>4pm-7pm</v>
      </c>
      <c r="AP235" t="str">
        <f t="shared" si="426"/>
        <v>4pm-7pm</v>
      </c>
      <c r="AQ235" t="str">
        <f t="shared" si="427"/>
        <v>4pm-7pm</v>
      </c>
      <c r="AR235" s="1" t="s">
        <v>602</v>
      </c>
      <c r="AV235" s="4" t="s">
        <v>28</v>
      </c>
      <c r="AW235" s="4" t="s">
        <v>29</v>
      </c>
      <c r="AX235" s="8" t="str">
        <f t="shared" si="428"/>
        <v>{
    'name': "Robusto Room",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5" t="str">
        <f t="shared" si="429"/>
        <v/>
      </c>
      <c r="AZ235" t="str">
        <f t="shared" si="430"/>
        <v/>
      </c>
      <c r="BA235" t="str">
        <f t="shared" si="431"/>
        <v/>
      </c>
      <c r="BB235" t="str">
        <f t="shared" si="432"/>
        <v>&lt;img src=@img/drinkicon.png@&gt;</v>
      </c>
      <c r="BC235" t="str">
        <f t="shared" si="433"/>
        <v/>
      </c>
      <c r="BD235" t="str">
        <f t="shared" si="434"/>
        <v>&lt;img src=@img/drinkicon.png@&gt;</v>
      </c>
      <c r="BE235" t="str">
        <f t="shared" si="435"/>
        <v>drink  med ranch</v>
      </c>
      <c r="BF235" t="str">
        <f t="shared" si="436"/>
        <v>Highlands Ranch</v>
      </c>
      <c r="BG235">
        <v>39.554721000000001</v>
      </c>
      <c r="BH235">
        <v>-104.87889</v>
      </c>
      <c r="BI235" t="str">
        <f t="shared" si="437"/>
        <v>[39.554721,-104.87889],</v>
      </c>
      <c r="BK235" t="str">
        <f t="shared" si="438"/>
        <v/>
      </c>
      <c r="BL235" s="7"/>
    </row>
    <row r="236" spans="2:64" ht="18.75" customHeight="1">
      <c r="B236" t="s">
        <v>182</v>
      </c>
      <c r="C236" t="s">
        <v>218</v>
      </c>
      <c r="E236" t="s">
        <v>952</v>
      </c>
      <c r="G236" t="s">
        <v>210</v>
      </c>
      <c r="W236" t="str">
        <f t="shared" si="407"/>
        <v/>
      </c>
      <c r="X236" t="str">
        <f t="shared" si="408"/>
        <v/>
      </c>
      <c r="Y236" t="str">
        <f t="shared" si="409"/>
        <v/>
      </c>
      <c r="Z236" t="str">
        <f t="shared" si="410"/>
        <v/>
      </c>
      <c r="AA236" t="str">
        <f t="shared" si="411"/>
        <v/>
      </c>
      <c r="AB236" t="str">
        <f t="shared" si="412"/>
        <v/>
      </c>
      <c r="AC236" t="str">
        <f t="shared" si="413"/>
        <v/>
      </c>
      <c r="AD236" t="str">
        <f t="shared" si="414"/>
        <v/>
      </c>
      <c r="AE236" t="str">
        <f t="shared" si="415"/>
        <v/>
      </c>
      <c r="AF236" t="str">
        <f t="shared" si="416"/>
        <v/>
      </c>
      <c r="AG236" t="str">
        <f t="shared" si="417"/>
        <v/>
      </c>
      <c r="AH236" t="str">
        <f t="shared" si="418"/>
        <v/>
      </c>
      <c r="AI236" t="str">
        <f t="shared" si="419"/>
        <v/>
      </c>
      <c r="AJ236" t="str">
        <f t="shared" si="420"/>
        <v/>
      </c>
      <c r="AK236" t="str">
        <f t="shared" si="421"/>
        <v/>
      </c>
      <c r="AL236" t="str">
        <f t="shared" si="422"/>
        <v/>
      </c>
      <c r="AM236" t="str">
        <f t="shared" si="423"/>
        <v/>
      </c>
      <c r="AN236" t="str">
        <f t="shared" si="424"/>
        <v/>
      </c>
      <c r="AO236" t="str">
        <f t="shared" si="425"/>
        <v/>
      </c>
      <c r="AP236" t="str">
        <f t="shared" si="426"/>
        <v/>
      </c>
      <c r="AQ236" t="str">
        <f t="shared" si="427"/>
        <v/>
      </c>
      <c r="AR236" t="s">
        <v>322</v>
      </c>
      <c r="AT236" t="s">
        <v>326</v>
      </c>
      <c r="AV236" t="s">
        <v>29</v>
      </c>
      <c r="AW236" t="s">
        <v>29</v>
      </c>
      <c r="AX236" s="8" t="str">
        <f t="shared" si="42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6" t="str">
        <f t="shared" si="429"/>
        <v/>
      </c>
      <c r="AZ236" t="str">
        <f t="shared" si="430"/>
        <v>&lt;img src=@img/pets.png@&gt;</v>
      </c>
      <c r="BA236" t="str">
        <f t="shared" si="431"/>
        <v/>
      </c>
      <c r="BB236" t="str">
        <f t="shared" si="432"/>
        <v/>
      </c>
      <c r="BC236" t="str">
        <f t="shared" si="433"/>
        <v/>
      </c>
      <c r="BD236" t="str">
        <f t="shared" si="434"/>
        <v>&lt;img src=@img/pets.png@&gt;</v>
      </c>
      <c r="BE236" t="str">
        <f t="shared" si="435"/>
        <v>pet  med Downtown</v>
      </c>
      <c r="BF236" t="str">
        <f t="shared" si="436"/>
        <v>Downtown</v>
      </c>
      <c r="BG236">
        <v>39.747579000000002</v>
      </c>
      <c r="BH236">
        <v>-104.994722</v>
      </c>
      <c r="BI236" t="str">
        <f t="shared" si="437"/>
        <v>[39.747579,-104.994722],</v>
      </c>
      <c r="BK236" t="str">
        <f t="shared" si="438"/>
        <v/>
      </c>
      <c r="BL236" s="7"/>
    </row>
    <row r="237" spans="2:64" ht="18.75" customHeight="1">
      <c r="B237" t="s">
        <v>1126</v>
      </c>
      <c r="C237" t="s">
        <v>187</v>
      </c>
      <c r="E237" t="s">
        <v>952</v>
      </c>
      <c r="G237" t="s">
        <v>1127</v>
      </c>
      <c r="J237">
        <v>1600</v>
      </c>
      <c r="K237">
        <v>1900</v>
      </c>
      <c r="L237">
        <v>1600</v>
      </c>
      <c r="M237">
        <v>1900</v>
      </c>
      <c r="N237">
        <v>1600</v>
      </c>
      <c r="O237">
        <v>1900</v>
      </c>
      <c r="P237">
        <v>1600</v>
      </c>
      <c r="Q237">
        <v>1900</v>
      </c>
      <c r="R237">
        <v>1600</v>
      </c>
      <c r="S237">
        <v>1900</v>
      </c>
      <c r="V237" s="8" t="s">
        <v>1288</v>
      </c>
      <c r="W237" t="str">
        <f t="shared" si="407"/>
        <v/>
      </c>
      <c r="X237" t="str">
        <f t="shared" si="408"/>
        <v/>
      </c>
      <c r="Y237">
        <f t="shared" si="409"/>
        <v>16</v>
      </c>
      <c r="Z237">
        <f t="shared" si="410"/>
        <v>19</v>
      </c>
      <c r="AA237">
        <f t="shared" si="411"/>
        <v>16</v>
      </c>
      <c r="AB237">
        <f t="shared" si="412"/>
        <v>19</v>
      </c>
      <c r="AC237">
        <f t="shared" si="413"/>
        <v>16</v>
      </c>
      <c r="AD237">
        <f t="shared" si="414"/>
        <v>19</v>
      </c>
      <c r="AE237">
        <f t="shared" si="415"/>
        <v>16</v>
      </c>
      <c r="AF237">
        <f t="shared" si="416"/>
        <v>19</v>
      </c>
      <c r="AG237">
        <f t="shared" si="417"/>
        <v>16</v>
      </c>
      <c r="AH237">
        <f t="shared" si="418"/>
        <v>19</v>
      </c>
      <c r="AI237" t="str">
        <f t="shared" si="419"/>
        <v/>
      </c>
      <c r="AJ237" t="str">
        <f t="shared" si="420"/>
        <v/>
      </c>
      <c r="AK237" t="str">
        <f t="shared" si="421"/>
        <v/>
      </c>
      <c r="AL237" t="str">
        <f t="shared" si="422"/>
        <v>4pm-7pm</v>
      </c>
      <c r="AM237" t="str">
        <f t="shared" si="423"/>
        <v>4pm-7pm</v>
      </c>
      <c r="AN237" t="str">
        <f t="shared" si="424"/>
        <v>4pm-7pm</v>
      </c>
      <c r="AO237" t="str">
        <f t="shared" si="425"/>
        <v>4pm-7pm</v>
      </c>
      <c r="AP237" t="str">
        <f t="shared" si="426"/>
        <v>4pm-7pm</v>
      </c>
      <c r="AQ237" t="str">
        <f t="shared" si="427"/>
        <v/>
      </c>
      <c r="AV237" s="4" t="s">
        <v>28</v>
      </c>
      <c r="AW237" s="4" t="s">
        <v>28</v>
      </c>
      <c r="AX237" s="8" t="str">
        <f t="shared" si="428"/>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and$1 for additonal toppings&lt;br&gt;All You Can Eat Wings and Fries 7-10pm&lt;br&gt;Team Trivia Starting at 8pm - Get here early as seats fill up fast!&lt;br&gt;&lt;b&gt;Thursday: &lt;/b&gt;&lt;br&gt;$5 Burger &amp; Fries and$1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7" t="str">
        <f t="shared" si="429"/>
        <v/>
      </c>
      <c r="AZ237" t="str">
        <f t="shared" si="430"/>
        <v/>
      </c>
      <c r="BA237" t="str">
        <f t="shared" si="431"/>
        <v/>
      </c>
      <c r="BB237" t="str">
        <f t="shared" si="432"/>
        <v>&lt;img src=@img/drinkicon.png@&gt;</v>
      </c>
      <c r="BC237" t="str">
        <f t="shared" si="433"/>
        <v>&lt;img src=@img/foodicon.png@&gt;</v>
      </c>
      <c r="BD237" t="str">
        <f t="shared" si="434"/>
        <v>&lt;img src=@img/drinkicon.png@&gt;&lt;img src=@img/foodicon.png@&gt;</v>
      </c>
      <c r="BE237" t="str">
        <f t="shared" si="435"/>
        <v>drink food  med RiNo</v>
      </c>
      <c r="BF237" t="str">
        <f t="shared" si="436"/>
        <v>RiNo</v>
      </c>
      <c r="BG237">
        <v>39.765461999999999</v>
      </c>
      <c r="BH237">
        <v>-104.9935601</v>
      </c>
      <c r="BI237" t="str">
        <f t="shared" si="437"/>
        <v>[39.765462,-104.9935601],</v>
      </c>
      <c r="BL237" s="7"/>
    </row>
    <row r="238" spans="2:64" ht="18.75" customHeight="1">
      <c r="B238" t="s">
        <v>94</v>
      </c>
      <c r="C238" t="s">
        <v>719</v>
      </c>
      <c r="E238" t="s">
        <v>952</v>
      </c>
      <c r="G238" t="s">
        <v>428</v>
      </c>
      <c r="J238" t="s">
        <v>335</v>
      </c>
      <c r="K238" t="s">
        <v>329</v>
      </c>
      <c r="L238" t="s">
        <v>335</v>
      </c>
      <c r="M238" t="s">
        <v>329</v>
      </c>
      <c r="N238" t="s">
        <v>335</v>
      </c>
      <c r="O238" t="s">
        <v>329</v>
      </c>
      <c r="P238" t="s">
        <v>335</v>
      </c>
      <c r="Q238" t="s">
        <v>329</v>
      </c>
      <c r="R238" t="s">
        <v>335</v>
      </c>
      <c r="S238" t="s">
        <v>329</v>
      </c>
      <c r="V238" t="s">
        <v>256</v>
      </c>
      <c r="W238" t="str">
        <f t="shared" si="407"/>
        <v/>
      </c>
      <c r="X238" t="str">
        <f t="shared" si="408"/>
        <v/>
      </c>
      <c r="Y238">
        <f t="shared" si="409"/>
        <v>16</v>
      </c>
      <c r="Z238">
        <f t="shared" si="410"/>
        <v>18.3</v>
      </c>
      <c r="AA238">
        <f t="shared" si="411"/>
        <v>16</v>
      </c>
      <c r="AB238">
        <f t="shared" si="412"/>
        <v>18.3</v>
      </c>
      <c r="AC238">
        <f t="shared" si="413"/>
        <v>16</v>
      </c>
      <c r="AD238">
        <f t="shared" si="414"/>
        <v>18.3</v>
      </c>
      <c r="AE238">
        <f t="shared" si="415"/>
        <v>16</v>
      </c>
      <c r="AF238">
        <f t="shared" si="416"/>
        <v>18.3</v>
      </c>
      <c r="AG238">
        <f t="shared" si="417"/>
        <v>16</v>
      </c>
      <c r="AH238">
        <f t="shared" si="418"/>
        <v>18.3</v>
      </c>
      <c r="AI238" t="str">
        <f t="shared" si="419"/>
        <v/>
      </c>
      <c r="AJ238" t="str">
        <f t="shared" si="420"/>
        <v/>
      </c>
      <c r="AK238" t="str">
        <f t="shared" si="421"/>
        <v/>
      </c>
      <c r="AL238" t="str">
        <f t="shared" si="422"/>
        <v>4pm-6.3pm</v>
      </c>
      <c r="AM238" t="str">
        <f t="shared" si="423"/>
        <v>4pm-6.3pm</v>
      </c>
      <c r="AN238" t="str">
        <f t="shared" si="424"/>
        <v>4pm-6.3pm</v>
      </c>
      <c r="AO238" t="str">
        <f t="shared" si="425"/>
        <v>4pm-6.3pm</v>
      </c>
      <c r="AP238" t="str">
        <f t="shared" si="426"/>
        <v>4pm-6.3pm</v>
      </c>
      <c r="AQ238" t="str">
        <f t="shared" si="427"/>
        <v/>
      </c>
      <c r="AR238" s="11" t="s">
        <v>603</v>
      </c>
      <c r="AS238" t="s">
        <v>325</v>
      </c>
      <c r="AV238" t="s">
        <v>28</v>
      </c>
      <c r="AW238" t="s">
        <v>28</v>
      </c>
      <c r="AX238" s="8" t="str">
        <f t="shared" si="42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8" t="str">
        <f t="shared" si="429"/>
        <v>&lt;img src=@img/outdoor.png@&gt;</v>
      </c>
      <c r="AZ238" t="str">
        <f t="shared" si="430"/>
        <v/>
      </c>
      <c r="BA238" t="str">
        <f t="shared" si="431"/>
        <v/>
      </c>
      <c r="BB238" t="str">
        <f t="shared" si="432"/>
        <v>&lt;img src=@img/drinkicon.png@&gt;</v>
      </c>
      <c r="BC238" t="str">
        <f t="shared" si="433"/>
        <v>&lt;img src=@img/foodicon.png@&gt;</v>
      </c>
      <c r="BD238" t="str">
        <f t="shared" si="434"/>
        <v>&lt;img src=@img/outdoor.png@&gt;&lt;img src=@img/drinkicon.png@&gt;&lt;img src=@img/foodicon.png@&gt;</v>
      </c>
      <c r="BE238" t="str">
        <f t="shared" si="435"/>
        <v>outdoor drink food  med highlands</v>
      </c>
      <c r="BF238" t="str">
        <f t="shared" si="436"/>
        <v>Highlands</v>
      </c>
      <c r="BG238">
        <v>39.763044000000001</v>
      </c>
      <c r="BH238">
        <v>-105.005565</v>
      </c>
      <c r="BI238" t="str">
        <f t="shared" si="437"/>
        <v>[39.763044,-105.005565],</v>
      </c>
      <c r="BK238" t="str">
        <f>IF(BJ238&gt;0,"&lt;img src=@img/kidicon.png@&gt;","")</f>
        <v/>
      </c>
      <c r="BL238" s="7"/>
    </row>
    <row r="239" spans="2:64" ht="18.75" customHeight="1">
      <c r="B239" t="s">
        <v>739</v>
      </c>
      <c r="C239" t="s">
        <v>722</v>
      </c>
      <c r="E239" t="s">
        <v>952</v>
      </c>
      <c r="G239" s="8" t="s">
        <v>740</v>
      </c>
      <c r="H239">
        <v>1500</v>
      </c>
      <c r="I239">
        <v>1800</v>
      </c>
      <c r="J239">
        <v>1500</v>
      </c>
      <c r="K239">
        <v>1800</v>
      </c>
      <c r="L239">
        <v>1500</v>
      </c>
      <c r="M239">
        <v>1800</v>
      </c>
      <c r="N239">
        <v>1500</v>
      </c>
      <c r="O239">
        <v>1800</v>
      </c>
      <c r="P239">
        <v>1500</v>
      </c>
      <c r="Q239">
        <v>1800</v>
      </c>
      <c r="R239">
        <v>1500</v>
      </c>
      <c r="S239">
        <v>1800</v>
      </c>
      <c r="T239">
        <v>1500</v>
      </c>
      <c r="U239">
        <v>1800</v>
      </c>
      <c r="V239" t="s">
        <v>858</v>
      </c>
      <c r="W239">
        <f t="shared" si="407"/>
        <v>15</v>
      </c>
      <c r="X239">
        <f t="shared" si="408"/>
        <v>18</v>
      </c>
      <c r="Y239">
        <f t="shared" si="409"/>
        <v>15</v>
      </c>
      <c r="Z239">
        <f t="shared" si="410"/>
        <v>18</v>
      </c>
      <c r="AA239">
        <f t="shared" si="411"/>
        <v>15</v>
      </c>
      <c r="AB239">
        <f t="shared" si="412"/>
        <v>18</v>
      </c>
      <c r="AC239">
        <f t="shared" si="413"/>
        <v>15</v>
      </c>
      <c r="AD239">
        <f t="shared" si="414"/>
        <v>18</v>
      </c>
      <c r="AE239">
        <f t="shared" si="415"/>
        <v>15</v>
      </c>
      <c r="AF239">
        <f t="shared" si="416"/>
        <v>18</v>
      </c>
      <c r="AG239">
        <f t="shared" si="417"/>
        <v>15</v>
      </c>
      <c r="AH239">
        <f t="shared" si="418"/>
        <v>18</v>
      </c>
      <c r="AI239">
        <f t="shared" si="419"/>
        <v>15</v>
      </c>
      <c r="AJ239">
        <f t="shared" si="420"/>
        <v>18</v>
      </c>
      <c r="AK239" t="str">
        <f t="shared" si="421"/>
        <v>3pm-6pm</v>
      </c>
      <c r="AL239" t="str">
        <f t="shared" si="422"/>
        <v>3pm-6pm</v>
      </c>
      <c r="AM239" t="str">
        <f t="shared" si="423"/>
        <v>3pm-6pm</v>
      </c>
      <c r="AN239" t="str">
        <f t="shared" si="424"/>
        <v>3pm-6pm</v>
      </c>
      <c r="AO239" t="str">
        <f t="shared" si="425"/>
        <v>3pm-6pm</v>
      </c>
      <c r="AP239" t="str">
        <f t="shared" si="426"/>
        <v>3pm-6pm</v>
      </c>
      <c r="AQ239" t="str">
        <f t="shared" si="427"/>
        <v>3pm-6pm</v>
      </c>
      <c r="AR239" s="13" t="s">
        <v>857</v>
      </c>
      <c r="AV239" s="4" t="s">
        <v>28</v>
      </c>
      <c r="AW239" s="4" t="s">
        <v>28</v>
      </c>
      <c r="AX239" s="8" t="str">
        <f t="shared" si="42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9" t="str">
        <f t="shared" si="429"/>
        <v/>
      </c>
      <c r="AZ239" t="str">
        <f t="shared" si="430"/>
        <v/>
      </c>
      <c r="BA239" t="str">
        <f t="shared" si="431"/>
        <v/>
      </c>
      <c r="BB239" t="str">
        <f t="shared" si="432"/>
        <v>&lt;img src=@img/drinkicon.png@&gt;</v>
      </c>
      <c r="BC239" t="str">
        <f t="shared" si="433"/>
        <v>&lt;img src=@img/foodicon.png@&gt;</v>
      </c>
      <c r="BD239" t="str">
        <f t="shared" si="434"/>
        <v>&lt;img src=@img/drinkicon.png@&gt;&lt;img src=@img/foodicon.png@&gt;</v>
      </c>
      <c r="BE239" t="str">
        <f t="shared" si="435"/>
        <v>drink food  med aurora</v>
      </c>
      <c r="BF239" t="str">
        <f t="shared" si="436"/>
        <v>Aurora</v>
      </c>
      <c r="BG239">
        <v>39.605943000000003</v>
      </c>
      <c r="BH239">
        <v>-104.708513</v>
      </c>
      <c r="BI239" t="str">
        <f t="shared" si="437"/>
        <v>[39.605943,-104.708513],</v>
      </c>
      <c r="BK239" t="str">
        <f>IF(BJ239&gt;0,"&lt;img src=@img/kidicon.png@&gt;","")</f>
        <v/>
      </c>
    </row>
    <row r="240" spans="2:64" ht="18.75" customHeight="1">
      <c r="B240" t="s">
        <v>1255</v>
      </c>
      <c r="C240" t="s">
        <v>526</v>
      </c>
      <c r="E240" t="s">
        <v>952</v>
      </c>
      <c r="G240" t="s">
        <v>496</v>
      </c>
      <c r="J240" t="s">
        <v>335</v>
      </c>
      <c r="K240" t="s">
        <v>330</v>
      </c>
      <c r="L240" t="s">
        <v>335</v>
      </c>
      <c r="M240" t="s">
        <v>330</v>
      </c>
      <c r="N240" t="s">
        <v>335</v>
      </c>
      <c r="O240" t="s">
        <v>330</v>
      </c>
      <c r="P240" t="s">
        <v>335</v>
      </c>
      <c r="Q240" t="s">
        <v>330</v>
      </c>
      <c r="R240" t="s">
        <v>335</v>
      </c>
      <c r="S240" t="s">
        <v>330</v>
      </c>
      <c r="V240" t="s">
        <v>296</v>
      </c>
      <c r="W240" t="str">
        <f t="shared" si="407"/>
        <v/>
      </c>
      <c r="X240" t="str">
        <f t="shared" si="408"/>
        <v/>
      </c>
      <c r="Y240">
        <f t="shared" si="409"/>
        <v>16</v>
      </c>
      <c r="Z240">
        <f t="shared" si="410"/>
        <v>18</v>
      </c>
      <c r="AA240">
        <f t="shared" si="411"/>
        <v>16</v>
      </c>
      <c r="AB240">
        <f t="shared" si="412"/>
        <v>18</v>
      </c>
      <c r="AC240">
        <f t="shared" si="413"/>
        <v>16</v>
      </c>
      <c r="AD240">
        <f t="shared" si="414"/>
        <v>18</v>
      </c>
      <c r="AE240">
        <f t="shared" si="415"/>
        <v>16</v>
      </c>
      <c r="AF240">
        <f t="shared" si="416"/>
        <v>18</v>
      </c>
      <c r="AG240">
        <f t="shared" si="417"/>
        <v>16</v>
      </c>
      <c r="AH240">
        <f t="shared" si="418"/>
        <v>18</v>
      </c>
      <c r="AI240" t="str">
        <f t="shared" si="419"/>
        <v/>
      </c>
      <c r="AJ240" t="str">
        <f t="shared" si="420"/>
        <v/>
      </c>
      <c r="AK240" t="str">
        <f t="shared" si="421"/>
        <v/>
      </c>
      <c r="AL240" t="str">
        <f t="shared" si="422"/>
        <v>4pm-6pm</v>
      </c>
      <c r="AM240" t="str">
        <f t="shared" si="423"/>
        <v>4pm-6pm</v>
      </c>
      <c r="AN240" t="str">
        <f t="shared" si="424"/>
        <v>4pm-6pm</v>
      </c>
      <c r="AO240" t="str">
        <f t="shared" si="425"/>
        <v>4pm-6pm</v>
      </c>
      <c r="AP240" t="str">
        <f t="shared" si="426"/>
        <v>4pm-6pm</v>
      </c>
      <c r="AQ240" t="str">
        <f t="shared" si="427"/>
        <v/>
      </c>
      <c r="AR240" t="s">
        <v>671</v>
      </c>
      <c r="AV240" t="s">
        <v>28</v>
      </c>
      <c r="AW240" t="s">
        <v>28</v>
      </c>
      <c r="AX240" s="8" t="str">
        <f t="shared" si="42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40" t="str">
        <f t="shared" si="429"/>
        <v/>
      </c>
      <c r="AZ240" t="str">
        <f t="shared" si="430"/>
        <v/>
      </c>
      <c r="BA240" t="str">
        <f t="shared" si="431"/>
        <v/>
      </c>
      <c r="BB240" t="str">
        <f t="shared" si="432"/>
        <v>&lt;img src=@img/drinkicon.png@&gt;</v>
      </c>
      <c r="BC240" t="str">
        <f t="shared" si="433"/>
        <v>&lt;img src=@img/foodicon.png@&gt;</v>
      </c>
      <c r="BD240" t="str">
        <f t="shared" si="434"/>
        <v>&lt;img src=@img/drinkicon.png@&gt;&lt;img src=@img/foodicon.png@&gt;</v>
      </c>
      <c r="BE240" t="str">
        <f t="shared" si="435"/>
        <v>drink food  med larimer</v>
      </c>
      <c r="BF240" t="str">
        <f t="shared" si="436"/>
        <v>Larimer Square</v>
      </c>
      <c r="BG240">
        <v>39.747565999999999</v>
      </c>
      <c r="BH240">
        <v>-104.999121</v>
      </c>
      <c r="BI240" t="str">
        <f t="shared" si="437"/>
        <v>[39.747566,-104.999121],</v>
      </c>
      <c r="BK240" t="str">
        <f>IF(BJ240&gt;0,"&lt;img src=@img/kidicon.png@&gt;","")</f>
        <v/>
      </c>
      <c r="BL240" s="7"/>
    </row>
    <row r="241" spans="2:64" ht="18.75" customHeight="1">
      <c r="B241" t="s">
        <v>814</v>
      </c>
      <c r="C241" t="s">
        <v>721</v>
      </c>
      <c r="E241" t="s">
        <v>952</v>
      </c>
      <c r="G241" s="8" t="s">
        <v>815</v>
      </c>
      <c r="W241" t="str">
        <f t="shared" si="407"/>
        <v/>
      </c>
      <c r="X241" t="str">
        <f t="shared" si="408"/>
        <v/>
      </c>
      <c r="Y241" t="str">
        <f t="shared" si="409"/>
        <v/>
      </c>
      <c r="Z241" t="str">
        <f t="shared" si="410"/>
        <v/>
      </c>
      <c r="AA241" t="str">
        <f t="shared" si="411"/>
        <v/>
      </c>
      <c r="AB241" t="str">
        <f t="shared" si="412"/>
        <v/>
      </c>
      <c r="AC241" t="str">
        <f t="shared" si="413"/>
        <v/>
      </c>
      <c r="AD241" t="str">
        <f t="shared" si="414"/>
        <v/>
      </c>
      <c r="AE241" t="str">
        <f t="shared" si="415"/>
        <v/>
      </c>
      <c r="AF241" t="str">
        <f t="shared" si="416"/>
        <v/>
      </c>
      <c r="AG241" t="str">
        <f t="shared" si="417"/>
        <v/>
      </c>
      <c r="AH241" t="str">
        <f t="shared" si="418"/>
        <v/>
      </c>
      <c r="AI241" t="str">
        <f t="shared" si="419"/>
        <v/>
      </c>
      <c r="AJ241" t="str">
        <f t="shared" si="420"/>
        <v/>
      </c>
      <c r="AK241" t="str">
        <f t="shared" si="421"/>
        <v/>
      </c>
      <c r="AL241" t="str">
        <f t="shared" si="422"/>
        <v/>
      </c>
      <c r="AM241" t="str">
        <f t="shared" si="423"/>
        <v/>
      </c>
      <c r="AN241" t="str">
        <f t="shared" si="424"/>
        <v/>
      </c>
      <c r="AO241" t="str">
        <f t="shared" si="425"/>
        <v/>
      </c>
      <c r="AP241" t="str">
        <f t="shared" si="426"/>
        <v/>
      </c>
      <c r="AQ241" t="str">
        <f t="shared" si="427"/>
        <v/>
      </c>
      <c r="AR241" t="s">
        <v>914</v>
      </c>
      <c r="AV241" s="4" t="s">
        <v>29</v>
      </c>
      <c r="AW241" s="4" t="s">
        <v>29</v>
      </c>
      <c r="AX241" s="8" t="str">
        <f t="shared" si="42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41" t="str">
        <f t="shared" si="429"/>
        <v/>
      </c>
      <c r="AZ241" t="str">
        <f t="shared" si="430"/>
        <v/>
      </c>
      <c r="BA241" t="str">
        <f t="shared" si="431"/>
        <v/>
      </c>
      <c r="BB241" t="str">
        <f t="shared" si="432"/>
        <v/>
      </c>
      <c r="BC241" t="str">
        <f t="shared" si="433"/>
        <v/>
      </c>
      <c r="BD241" t="str">
        <f t="shared" si="434"/>
        <v/>
      </c>
      <c r="BE241" t="str">
        <f t="shared" si="435"/>
        <v xml:space="preserve"> med dtc</v>
      </c>
      <c r="BF241" t="str">
        <f t="shared" si="436"/>
        <v>DTC</v>
      </c>
      <c r="BG241">
        <v>39.617455999999997</v>
      </c>
      <c r="BH241">
        <v>-104.900052</v>
      </c>
      <c r="BI241" t="str">
        <f t="shared" si="437"/>
        <v>[39.617456,-104.900052],</v>
      </c>
      <c r="BK241" t="str">
        <f>IF(BJ241&gt;0,"&lt;img src=@img/kidicon.png@&gt;","")</f>
        <v/>
      </c>
    </row>
    <row r="242" spans="2:64" ht="18.75" customHeight="1">
      <c r="B242" t="s">
        <v>1002</v>
      </c>
      <c r="C242" t="s">
        <v>723</v>
      </c>
      <c r="E242" t="s">
        <v>953</v>
      </c>
      <c r="G242" t="s">
        <v>1012</v>
      </c>
      <c r="H242">
        <v>1500</v>
      </c>
      <c r="I242">
        <v>2000</v>
      </c>
      <c r="J242">
        <v>1500</v>
      </c>
      <c r="K242">
        <v>2000</v>
      </c>
      <c r="L242">
        <v>1500</v>
      </c>
      <c r="M242">
        <v>2000</v>
      </c>
      <c r="N242">
        <v>1500</v>
      </c>
      <c r="O242">
        <v>2000</v>
      </c>
      <c r="P242">
        <v>1500</v>
      </c>
      <c r="Q242">
        <v>2000</v>
      </c>
      <c r="R242">
        <v>1500</v>
      </c>
      <c r="S242">
        <v>2000</v>
      </c>
      <c r="T242">
        <v>1500</v>
      </c>
      <c r="U242">
        <v>2000</v>
      </c>
      <c r="V242" t="s">
        <v>1135</v>
      </c>
      <c r="W242">
        <f t="shared" si="407"/>
        <v>15</v>
      </c>
      <c r="X242">
        <f t="shared" si="408"/>
        <v>20</v>
      </c>
      <c r="Y242">
        <f t="shared" si="409"/>
        <v>15</v>
      </c>
      <c r="Z242">
        <f t="shared" si="410"/>
        <v>20</v>
      </c>
      <c r="AA242">
        <f t="shared" si="411"/>
        <v>15</v>
      </c>
      <c r="AB242">
        <f t="shared" si="412"/>
        <v>20</v>
      </c>
      <c r="AC242">
        <f t="shared" si="413"/>
        <v>15</v>
      </c>
      <c r="AD242">
        <f t="shared" si="414"/>
        <v>20</v>
      </c>
      <c r="AE242">
        <f t="shared" si="415"/>
        <v>15</v>
      </c>
      <c r="AF242">
        <f t="shared" si="416"/>
        <v>20</v>
      </c>
      <c r="AG242">
        <f t="shared" si="417"/>
        <v>15</v>
      </c>
      <c r="AH242">
        <f t="shared" si="418"/>
        <v>20</v>
      </c>
      <c r="AI242">
        <f t="shared" si="419"/>
        <v>15</v>
      </c>
      <c r="AJ242">
        <f t="shared" si="420"/>
        <v>20</v>
      </c>
      <c r="AK242" t="str">
        <f t="shared" si="421"/>
        <v>3pm-8pm</v>
      </c>
      <c r="AL242" t="str">
        <f t="shared" si="422"/>
        <v>3pm-8pm</v>
      </c>
      <c r="AM242" t="str">
        <f t="shared" si="423"/>
        <v>3pm-8pm</v>
      </c>
      <c r="AN242" t="str">
        <f t="shared" si="424"/>
        <v>3pm-8pm</v>
      </c>
      <c r="AO242" t="str">
        <f t="shared" si="425"/>
        <v>3pm-8pm</v>
      </c>
      <c r="AP242" t="str">
        <f t="shared" si="426"/>
        <v>3pm-8pm</v>
      </c>
      <c r="AQ242" t="str">
        <f t="shared" si="427"/>
        <v>3pm-8pm</v>
      </c>
      <c r="AR242" t="s">
        <v>1008</v>
      </c>
      <c r="AV242" s="4" t="s">
        <v>28</v>
      </c>
      <c r="AW242" s="4" t="s">
        <v>29</v>
      </c>
      <c r="AX242" s="8" t="str">
        <f t="shared" si="428"/>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42" t="str">
        <f t="shared" si="429"/>
        <v/>
      </c>
      <c r="AZ242" t="str">
        <f t="shared" si="430"/>
        <v/>
      </c>
      <c r="BA242" t="str">
        <f t="shared" si="431"/>
        <v/>
      </c>
      <c r="BB242" t="str">
        <f t="shared" si="432"/>
        <v>&lt;img src=@img/drinkicon.png@&gt;</v>
      </c>
      <c r="BC242" t="str">
        <f t="shared" si="433"/>
        <v/>
      </c>
      <c r="BD242" t="str">
        <f t="shared" si="434"/>
        <v>&lt;img src=@img/drinkicon.png@&gt;</v>
      </c>
      <c r="BE242" t="str">
        <f t="shared" si="435"/>
        <v>drink  high five</v>
      </c>
      <c r="BF242" t="str">
        <f t="shared" si="436"/>
        <v>Five Points</v>
      </c>
      <c r="BG242">
        <v>39.753306000000002</v>
      </c>
      <c r="BH242">
        <v>-104.996116</v>
      </c>
      <c r="BI242" t="str">
        <f t="shared" si="437"/>
        <v>[39.753306,-104.996116],</v>
      </c>
    </row>
    <row r="243" spans="2:64" ht="18.75" customHeight="1">
      <c r="B243" t="s">
        <v>1256</v>
      </c>
      <c r="C243" t="s">
        <v>721</v>
      </c>
      <c r="E243" t="s">
        <v>953</v>
      </c>
      <c r="G243" t="s">
        <v>497</v>
      </c>
      <c r="J243" t="s">
        <v>328</v>
      </c>
      <c r="K243" t="s">
        <v>330</v>
      </c>
      <c r="L243" t="s">
        <v>328</v>
      </c>
      <c r="M243" t="s">
        <v>330</v>
      </c>
      <c r="N243" t="s">
        <v>328</v>
      </c>
      <c r="O243" t="s">
        <v>330</v>
      </c>
      <c r="P243" t="s">
        <v>328</v>
      </c>
      <c r="Q243" t="s">
        <v>330</v>
      </c>
      <c r="R243" t="s">
        <v>328</v>
      </c>
      <c r="S243" t="s">
        <v>330</v>
      </c>
      <c r="V243" t="s">
        <v>297</v>
      </c>
      <c r="W243" t="str">
        <f t="shared" si="407"/>
        <v/>
      </c>
      <c r="X243" t="str">
        <f t="shared" si="408"/>
        <v/>
      </c>
      <c r="Y243">
        <f t="shared" si="409"/>
        <v>15</v>
      </c>
      <c r="Z243">
        <f t="shared" si="410"/>
        <v>18</v>
      </c>
      <c r="AA243">
        <f t="shared" si="411"/>
        <v>15</v>
      </c>
      <c r="AB243">
        <f t="shared" si="412"/>
        <v>18</v>
      </c>
      <c r="AC243">
        <f t="shared" si="413"/>
        <v>15</v>
      </c>
      <c r="AD243">
        <f t="shared" si="414"/>
        <v>18</v>
      </c>
      <c r="AE243">
        <f t="shared" si="415"/>
        <v>15</v>
      </c>
      <c r="AF243">
        <f t="shared" si="416"/>
        <v>18</v>
      </c>
      <c r="AG243">
        <f t="shared" si="417"/>
        <v>15</v>
      </c>
      <c r="AH243">
        <f t="shared" si="418"/>
        <v>18</v>
      </c>
      <c r="AI243" t="str">
        <f t="shared" si="419"/>
        <v/>
      </c>
      <c r="AJ243" t="str">
        <f t="shared" si="420"/>
        <v/>
      </c>
      <c r="AK243" t="str">
        <f t="shared" si="421"/>
        <v/>
      </c>
      <c r="AL243" t="str">
        <f t="shared" si="422"/>
        <v>3pm-6pm</v>
      </c>
      <c r="AM243" t="str">
        <f t="shared" si="423"/>
        <v>3pm-6pm</v>
      </c>
      <c r="AN243" t="str">
        <f t="shared" si="424"/>
        <v>3pm-6pm</v>
      </c>
      <c r="AO243" t="str">
        <f t="shared" si="425"/>
        <v>3pm-6pm</v>
      </c>
      <c r="AP243" t="str">
        <f t="shared" si="426"/>
        <v>3pm-6pm</v>
      </c>
      <c r="AQ243" t="str">
        <f t="shared" si="427"/>
        <v/>
      </c>
      <c r="AR243" t="s">
        <v>672</v>
      </c>
      <c r="AS243" t="s">
        <v>325</v>
      </c>
      <c r="AV243" t="s">
        <v>28</v>
      </c>
      <c r="AW243" t="s">
        <v>28</v>
      </c>
      <c r="AX243" s="8" t="str">
        <f t="shared" si="42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3" t="str">
        <f t="shared" si="429"/>
        <v>&lt;img src=@img/outdoor.png@&gt;</v>
      </c>
      <c r="AZ243" t="str">
        <f t="shared" si="430"/>
        <v/>
      </c>
      <c r="BA243" t="str">
        <f t="shared" si="431"/>
        <v/>
      </c>
      <c r="BB243" t="str">
        <f t="shared" si="432"/>
        <v>&lt;img src=@img/drinkicon.png@&gt;</v>
      </c>
      <c r="BC243" t="str">
        <f t="shared" si="433"/>
        <v>&lt;img src=@img/foodicon.png@&gt;</v>
      </c>
      <c r="BD243" t="str">
        <f t="shared" si="434"/>
        <v>&lt;img src=@img/outdoor.png@&gt;&lt;img src=@img/drinkicon.png@&gt;&lt;img src=@img/foodicon.png@&gt;</v>
      </c>
      <c r="BE243" t="str">
        <f t="shared" si="435"/>
        <v>outdoor drink food  high dtc</v>
      </c>
      <c r="BF243" t="str">
        <f t="shared" si="436"/>
        <v>DTC</v>
      </c>
      <c r="BG243">
        <v>39.625109999999999</v>
      </c>
      <c r="BH243">
        <v>-104.900154</v>
      </c>
      <c r="BI243" t="str">
        <f t="shared" si="437"/>
        <v>[39.62511,-104.900154],</v>
      </c>
      <c r="BK243" t="str">
        <f>IF(BJ243&gt;0,"&lt;img src=@img/kidicon.png@&gt;","")</f>
        <v/>
      </c>
      <c r="BL243" s="7"/>
    </row>
    <row r="244" spans="2:64" ht="18.75" customHeight="1">
      <c r="B244" t="s">
        <v>95</v>
      </c>
      <c r="C244" t="s">
        <v>525</v>
      </c>
      <c r="E244" t="s">
        <v>952</v>
      </c>
      <c r="G244" t="s">
        <v>429</v>
      </c>
      <c r="H244" t="s">
        <v>346</v>
      </c>
      <c r="I244" t="s">
        <v>330</v>
      </c>
      <c r="L244" t="s">
        <v>328</v>
      </c>
      <c r="M244" t="s">
        <v>330</v>
      </c>
      <c r="N244" t="s">
        <v>328</v>
      </c>
      <c r="O244" t="s">
        <v>330</v>
      </c>
      <c r="P244" t="s">
        <v>328</v>
      </c>
      <c r="Q244" t="s">
        <v>330</v>
      </c>
      <c r="R244" t="s">
        <v>328</v>
      </c>
      <c r="S244" t="s">
        <v>330</v>
      </c>
      <c r="T244" t="s">
        <v>346</v>
      </c>
      <c r="U244" t="s">
        <v>330</v>
      </c>
      <c r="V244" t="s">
        <v>257</v>
      </c>
      <c r="W244">
        <f t="shared" si="407"/>
        <v>15.3</v>
      </c>
      <c r="X244">
        <f t="shared" si="408"/>
        <v>18</v>
      </c>
      <c r="Y244" t="str">
        <f t="shared" si="409"/>
        <v/>
      </c>
      <c r="Z244" t="str">
        <f t="shared" si="410"/>
        <v/>
      </c>
      <c r="AA244">
        <f t="shared" si="411"/>
        <v>15</v>
      </c>
      <c r="AB244">
        <f t="shared" si="412"/>
        <v>18</v>
      </c>
      <c r="AC244">
        <f t="shared" si="413"/>
        <v>15</v>
      </c>
      <c r="AD244">
        <f t="shared" si="414"/>
        <v>18</v>
      </c>
      <c r="AE244">
        <f t="shared" si="415"/>
        <v>15</v>
      </c>
      <c r="AF244">
        <f t="shared" si="416"/>
        <v>18</v>
      </c>
      <c r="AG244">
        <f t="shared" si="417"/>
        <v>15</v>
      </c>
      <c r="AH244">
        <f t="shared" si="418"/>
        <v>18</v>
      </c>
      <c r="AI244">
        <f t="shared" si="419"/>
        <v>15.3</v>
      </c>
      <c r="AJ244">
        <f t="shared" si="420"/>
        <v>18</v>
      </c>
      <c r="AK244" t="str">
        <f t="shared" si="421"/>
        <v>3.3pm-6pm</v>
      </c>
      <c r="AL244" t="str">
        <f t="shared" si="422"/>
        <v/>
      </c>
      <c r="AM244" t="str">
        <f t="shared" si="423"/>
        <v>3pm-6pm</v>
      </c>
      <c r="AN244" t="str">
        <f t="shared" si="424"/>
        <v>3pm-6pm</v>
      </c>
      <c r="AO244" t="str">
        <f t="shared" si="425"/>
        <v>3pm-6pm</v>
      </c>
      <c r="AP244" t="str">
        <f t="shared" si="426"/>
        <v>3pm-6pm</v>
      </c>
      <c r="AQ244" t="str">
        <f t="shared" si="427"/>
        <v>3.3pm-6pm</v>
      </c>
      <c r="AR244" s="1" t="s">
        <v>604</v>
      </c>
      <c r="AV244" s="4" t="s">
        <v>28</v>
      </c>
      <c r="AW244" s="4" t="s">
        <v>28</v>
      </c>
      <c r="AX244" s="8" t="str">
        <f t="shared" si="42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4" t="str">
        <f t="shared" si="429"/>
        <v/>
      </c>
      <c r="AZ244" t="str">
        <f t="shared" si="430"/>
        <v/>
      </c>
      <c r="BA244" t="str">
        <f t="shared" si="431"/>
        <v/>
      </c>
      <c r="BB244" t="str">
        <f t="shared" si="432"/>
        <v>&lt;img src=@img/drinkicon.png@&gt;</v>
      </c>
      <c r="BC244" t="str">
        <f t="shared" si="433"/>
        <v>&lt;img src=@img/foodicon.png@&gt;</v>
      </c>
      <c r="BD244" t="str">
        <f t="shared" si="434"/>
        <v>&lt;img src=@img/drinkicon.png@&gt;&lt;img src=@img/foodicon.png@&gt;</v>
      </c>
      <c r="BE244" t="str">
        <f t="shared" si="435"/>
        <v>drink food  med city</v>
      </c>
      <c r="BF244" t="str">
        <f t="shared" si="436"/>
        <v>City Park</v>
      </c>
      <c r="BG244">
        <v>39.735013000000002</v>
      </c>
      <c r="BH244">
        <v>-104.95613400000001</v>
      </c>
      <c r="BI244" t="str">
        <f t="shared" si="437"/>
        <v>[39.735013,-104.956134],</v>
      </c>
      <c r="BK244" t="str">
        <f>IF(BJ244&gt;0,"&lt;img src=@img/kidicon.png@&gt;","")</f>
        <v/>
      </c>
      <c r="BL244" s="7"/>
    </row>
    <row r="245" spans="2:64" ht="18.75" customHeight="1">
      <c r="B245" t="s">
        <v>991</v>
      </c>
      <c r="C245" t="s">
        <v>218</v>
      </c>
      <c r="E245" t="s">
        <v>952</v>
      </c>
      <c r="G245" s="16" t="s">
        <v>992</v>
      </c>
      <c r="W245" t="str">
        <f t="shared" si="407"/>
        <v/>
      </c>
      <c r="X245" t="str">
        <f t="shared" si="408"/>
        <v/>
      </c>
      <c r="Y245" t="str">
        <f t="shared" si="409"/>
        <v/>
      </c>
      <c r="Z245" t="str">
        <f t="shared" si="410"/>
        <v/>
      </c>
      <c r="AA245" t="str">
        <f t="shared" si="411"/>
        <v/>
      </c>
      <c r="AB245" t="str">
        <f t="shared" si="412"/>
        <v/>
      </c>
      <c r="AC245" t="str">
        <f t="shared" si="413"/>
        <v/>
      </c>
      <c r="AD245" t="str">
        <f t="shared" si="414"/>
        <v/>
      </c>
      <c r="AE245" t="str">
        <f t="shared" si="415"/>
        <v/>
      </c>
      <c r="AF245" t="str">
        <f t="shared" si="416"/>
        <v/>
      </c>
      <c r="AG245" t="str">
        <f t="shared" si="417"/>
        <v/>
      </c>
      <c r="AH245" t="str">
        <f t="shared" si="418"/>
        <v/>
      </c>
      <c r="AI245" t="str">
        <f t="shared" si="419"/>
        <v/>
      </c>
      <c r="AJ245" t="str">
        <f t="shared" si="420"/>
        <v/>
      </c>
      <c r="AK245" t="str">
        <f t="shared" si="421"/>
        <v/>
      </c>
      <c r="AL245" t="str">
        <f t="shared" si="422"/>
        <v/>
      </c>
      <c r="AM245" t="str">
        <f t="shared" si="423"/>
        <v/>
      </c>
      <c r="AN245" t="str">
        <f t="shared" si="424"/>
        <v/>
      </c>
      <c r="AO245" t="str">
        <f t="shared" si="425"/>
        <v/>
      </c>
      <c r="AP245" t="str">
        <f t="shared" si="426"/>
        <v/>
      </c>
      <c r="AQ245" t="str">
        <f t="shared" si="427"/>
        <v/>
      </c>
      <c r="AR245" s="1" t="s">
        <v>993</v>
      </c>
      <c r="AV245" s="4" t="s">
        <v>29</v>
      </c>
      <c r="AW245" s="4" t="s">
        <v>29</v>
      </c>
      <c r="AX245" s="8" t="str">
        <f t="shared" si="42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5" t="str">
        <f t="shared" si="429"/>
        <v/>
      </c>
      <c r="AZ245" t="str">
        <f t="shared" si="430"/>
        <v/>
      </c>
      <c r="BA245" t="str">
        <f t="shared" si="431"/>
        <v/>
      </c>
      <c r="BB245" t="str">
        <f t="shared" si="432"/>
        <v/>
      </c>
      <c r="BC245" t="str">
        <f t="shared" si="433"/>
        <v/>
      </c>
      <c r="BD245" t="str">
        <f t="shared" si="434"/>
        <v/>
      </c>
      <c r="BE245" t="str">
        <f t="shared" si="435"/>
        <v xml:space="preserve"> med Downtown</v>
      </c>
      <c r="BF245" t="str">
        <f t="shared" si="436"/>
        <v>Downtown</v>
      </c>
      <c r="BG245">
        <v>39.744109999999999</v>
      </c>
      <c r="BH245">
        <v>-104.9876</v>
      </c>
      <c r="BI245" t="str">
        <f t="shared" si="437"/>
        <v>[39.74411,-104.9876],</v>
      </c>
      <c r="BL245" s="7"/>
    </row>
    <row r="246" spans="2:64" ht="18.75" customHeight="1">
      <c r="B246" t="s">
        <v>789</v>
      </c>
      <c r="C246" t="s">
        <v>723</v>
      </c>
      <c r="E246" t="s">
        <v>952</v>
      </c>
      <c r="G246" s="8" t="s">
        <v>790</v>
      </c>
      <c r="H246">
        <v>1000</v>
      </c>
      <c r="I246">
        <v>2400</v>
      </c>
      <c r="J246">
        <v>1600</v>
      </c>
      <c r="K246">
        <v>1900</v>
      </c>
      <c r="L246">
        <v>1600</v>
      </c>
      <c r="M246">
        <v>1900</v>
      </c>
      <c r="N246">
        <v>1600</v>
      </c>
      <c r="O246">
        <v>1900</v>
      </c>
      <c r="P246">
        <v>1600</v>
      </c>
      <c r="Q246">
        <v>1900</v>
      </c>
      <c r="R246">
        <v>1600</v>
      </c>
      <c r="S246">
        <v>1900</v>
      </c>
      <c r="T246">
        <v>1600</v>
      </c>
      <c r="U246">
        <v>1900</v>
      </c>
      <c r="V246" t="s">
        <v>897</v>
      </c>
      <c r="W246">
        <f t="shared" si="407"/>
        <v>10</v>
      </c>
      <c r="X246">
        <f t="shared" si="408"/>
        <v>24</v>
      </c>
      <c r="Y246">
        <f t="shared" si="409"/>
        <v>16</v>
      </c>
      <c r="Z246">
        <f t="shared" si="410"/>
        <v>19</v>
      </c>
      <c r="AA246">
        <f t="shared" si="411"/>
        <v>16</v>
      </c>
      <c r="AB246">
        <f t="shared" si="412"/>
        <v>19</v>
      </c>
      <c r="AC246">
        <f t="shared" si="413"/>
        <v>16</v>
      </c>
      <c r="AD246">
        <f t="shared" si="414"/>
        <v>19</v>
      </c>
      <c r="AE246">
        <f t="shared" si="415"/>
        <v>16</v>
      </c>
      <c r="AF246">
        <f t="shared" si="416"/>
        <v>19</v>
      </c>
      <c r="AG246">
        <f t="shared" si="417"/>
        <v>16</v>
      </c>
      <c r="AH246">
        <f t="shared" si="418"/>
        <v>19</v>
      </c>
      <c r="AI246">
        <f t="shared" si="419"/>
        <v>16</v>
      </c>
      <c r="AJ246">
        <f t="shared" si="420"/>
        <v>19</v>
      </c>
      <c r="AK246" t="str">
        <f t="shared" si="421"/>
        <v>10am-12am</v>
      </c>
      <c r="AL246" t="str">
        <f t="shared" si="422"/>
        <v>4pm-7pm</v>
      </c>
      <c r="AM246" t="str">
        <f t="shared" si="423"/>
        <v>4pm-7pm</v>
      </c>
      <c r="AN246" t="str">
        <f t="shared" si="424"/>
        <v>4pm-7pm</v>
      </c>
      <c r="AO246" t="str">
        <f t="shared" si="425"/>
        <v>4pm-7pm</v>
      </c>
      <c r="AP246" t="str">
        <f t="shared" si="426"/>
        <v>4pm-7pm</v>
      </c>
      <c r="AQ246" t="str">
        <f t="shared" si="427"/>
        <v>4pm-7pm</v>
      </c>
      <c r="AR246" t="s">
        <v>896</v>
      </c>
      <c r="AV246" s="4" t="s">
        <v>28</v>
      </c>
      <c r="AW246" s="4" t="s">
        <v>28</v>
      </c>
      <c r="AX246" s="8" t="str">
        <f t="shared" si="42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6" t="str">
        <f t="shared" si="429"/>
        <v/>
      </c>
      <c r="AZ246" t="str">
        <f t="shared" si="430"/>
        <v/>
      </c>
      <c r="BA246" t="str">
        <f t="shared" si="431"/>
        <v/>
      </c>
      <c r="BB246" t="str">
        <f t="shared" si="432"/>
        <v>&lt;img src=@img/drinkicon.png@&gt;</v>
      </c>
      <c r="BC246" t="str">
        <f t="shared" si="433"/>
        <v>&lt;img src=@img/foodicon.png@&gt;</v>
      </c>
      <c r="BD246" t="str">
        <f t="shared" si="434"/>
        <v>&lt;img src=@img/drinkicon.png@&gt;&lt;img src=@img/foodicon.png@&gt;</v>
      </c>
      <c r="BE246" t="str">
        <f t="shared" si="435"/>
        <v>drink food  med five</v>
      </c>
      <c r="BF246" t="str">
        <f t="shared" si="436"/>
        <v>Five Points</v>
      </c>
      <c r="BG246">
        <v>39.753430000000002</v>
      </c>
      <c r="BH246">
        <v>-104.991437</v>
      </c>
      <c r="BI246" t="str">
        <f t="shared" si="437"/>
        <v>[39.75343,-104.991437],</v>
      </c>
      <c r="BK246" t="str">
        <f t="shared" ref="BK246:BK252" si="501">IF(BJ246&gt;0,"&lt;img src=@img/kidicon.png@&gt;","")</f>
        <v/>
      </c>
    </row>
    <row r="247" spans="2:64" ht="18.75" customHeight="1">
      <c r="B247" t="s">
        <v>96</v>
      </c>
      <c r="C247" t="s">
        <v>233</v>
      </c>
      <c r="E247" t="s">
        <v>953</v>
      </c>
      <c r="G247" t="s">
        <v>430</v>
      </c>
      <c r="H247" t="s">
        <v>335</v>
      </c>
      <c r="I247" t="s">
        <v>331</v>
      </c>
      <c r="J247" t="s">
        <v>335</v>
      </c>
      <c r="K247" t="s">
        <v>331</v>
      </c>
      <c r="L247" t="s">
        <v>335</v>
      </c>
      <c r="M247" t="s">
        <v>331</v>
      </c>
      <c r="N247" t="s">
        <v>335</v>
      </c>
      <c r="O247" t="s">
        <v>331</v>
      </c>
      <c r="P247" t="s">
        <v>335</v>
      </c>
      <c r="Q247" t="s">
        <v>331</v>
      </c>
      <c r="R247" t="s">
        <v>335</v>
      </c>
      <c r="S247" t="s">
        <v>331</v>
      </c>
      <c r="T247" t="s">
        <v>335</v>
      </c>
      <c r="U247" t="s">
        <v>331</v>
      </c>
      <c r="V247" t="s">
        <v>258</v>
      </c>
      <c r="W247">
        <f t="shared" si="407"/>
        <v>16</v>
      </c>
      <c r="X247">
        <f t="shared" si="408"/>
        <v>19</v>
      </c>
      <c r="Y247">
        <f t="shared" si="409"/>
        <v>16</v>
      </c>
      <c r="Z247">
        <f t="shared" si="410"/>
        <v>19</v>
      </c>
      <c r="AA247">
        <f t="shared" si="411"/>
        <v>16</v>
      </c>
      <c r="AB247">
        <f t="shared" si="412"/>
        <v>19</v>
      </c>
      <c r="AC247">
        <f t="shared" si="413"/>
        <v>16</v>
      </c>
      <c r="AD247">
        <f t="shared" si="414"/>
        <v>19</v>
      </c>
      <c r="AE247">
        <f t="shared" si="415"/>
        <v>16</v>
      </c>
      <c r="AF247">
        <f t="shared" si="416"/>
        <v>19</v>
      </c>
      <c r="AG247">
        <f t="shared" si="417"/>
        <v>16</v>
      </c>
      <c r="AH247">
        <f t="shared" si="418"/>
        <v>19</v>
      </c>
      <c r="AI247">
        <f t="shared" si="419"/>
        <v>16</v>
      </c>
      <c r="AJ247">
        <f t="shared" si="420"/>
        <v>19</v>
      </c>
      <c r="AK247" t="str">
        <f t="shared" si="421"/>
        <v>4pm-7pm</v>
      </c>
      <c r="AL247" t="str">
        <f t="shared" si="422"/>
        <v>4pm-7pm</v>
      </c>
      <c r="AM247" t="str">
        <f t="shared" si="423"/>
        <v>4pm-7pm</v>
      </c>
      <c r="AN247" t="str">
        <f t="shared" si="424"/>
        <v>4pm-7pm</v>
      </c>
      <c r="AO247" t="str">
        <f t="shared" si="425"/>
        <v>4pm-7pm</v>
      </c>
      <c r="AP247" t="str">
        <f t="shared" si="426"/>
        <v>4pm-7pm</v>
      </c>
      <c r="AQ247" t="str">
        <f t="shared" si="427"/>
        <v>4pm-7pm</v>
      </c>
      <c r="AR247" t="s">
        <v>605</v>
      </c>
      <c r="AV247" s="4" t="s">
        <v>28</v>
      </c>
      <c r="AW247" s="4" t="s">
        <v>28</v>
      </c>
      <c r="AX247" s="8" t="str">
        <f t="shared" si="42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7" t="str">
        <f t="shared" si="429"/>
        <v/>
      </c>
      <c r="AZ247" t="str">
        <f t="shared" si="430"/>
        <v/>
      </c>
      <c r="BA247" t="str">
        <f t="shared" si="431"/>
        <v/>
      </c>
      <c r="BB247" t="str">
        <f t="shared" si="432"/>
        <v>&lt;img src=@img/drinkicon.png@&gt;</v>
      </c>
      <c r="BC247" t="str">
        <f t="shared" si="433"/>
        <v>&lt;img src=@img/foodicon.png@&gt;</v>
      </c>
      <c r="BD247" t="str">
        <f t="shared" si="434"/>
        <v>&lt;img src=@img/drinkicon.png@&gt;&lt;img src=@img/foodicon.png@&gt;</v>
      </c>
      <c r="BE247" t="str">
        <f t="shared" si="435"/>
        <v>drink food  high Lakewood</v>
      </c>
      <c r="BF247" t="str">
        <f t="shared" si="436"/>
        <v>Lakewood</v>
      </c>
      <c r="BG247">
        <v>39.726702000000003</v>
      </c>
      <c r="BH247">
        <v>-105.132611</v>
      </c>
      <c r="BI247" t="str">
        <f t="shared" si="437"/>
        <v>[39.726702,-105.132611],</v>
      </c>
      <c r="BK247" t="str">
        <f t="shared" si="501"/>
        <v/>
      </c>
      <c r="BL247" s="7"/>
    </row>
    <row r="248" spans="2:64" ht="18.75" customHeight="1">
      <c r="B248" t="s">
        <v>804</v>
      </c>
      <c r="C248" t="s">
        <v>218</v>
      </c>
      <c r="E248" t="s">
        <v>952</v>
      </c>
      <c r="G248" s="8" t="s">
        <v>805</v>
      </c>
      <c r="W248" t="str">
        <f t="shared" si="407"/>
        <v/>
      </c>
      <c r="X248" t="str">
        <f t="shared" si="408"/>
        <v/>
      </c>
      <c r="Y248" t="str">
        <f t="shared" si="409"/>
        <v/>
      </c>
      <c r="Z248" t="str">
        <f t="shared" si="410"/>
        <v/>
      </c>
      <c r="AA248" t="str">
        <f t="shared" si="411"/>
        <v/>
      </c>
      <c r="AB248" t="str">
        <f t="shared" si="412"/>
        <v/>
      </c>
      <c r="AC248" t="str">
        <f t="shared" si="413"/>
        <v/>
      </c>
      <c r="AD248" t="str">
        <f t="shared" si="414"/>
        <v/>
      </c>
      <c r="AE248" t="str">
        <f t="shared" si="415"/>
        <v/>
      </c>
      <c r="AF248" t="str">
        <f t="shared" si="416"/>
        <v/>
      </c>
      <c r="AG248" t="str">
        <f t="shared" si="417"/>
        <v/>
      </c>
      <c r="AH248" t="str">
        <f t="shared" si="418"/>
        <v/>
      </c>
      <c r="AI248" t="str">
        <f t="shared" si="419"/>
        <v/>
      </c>
      <c r="AJ248" t="str">
        <f t="shared" si="420"/>
        <v/>
      </c>
      <c r="AK248" t="str">
        <f t="shared" si="421"/>
        <v/>
      </c>
      <c r="AL248" t="str">
        <f t="shared" si="422"/>
        <v/>
      </c>
      <c r="AM248" t="str">
        <f t="shared" si="423"/>
        <v/>
      </c>
      <c r="AN248" t="str">
        <f t="shared" si="424"/>
        <v/>
      </c>
      <c r="AO248" t="str">
        <f t="shared" si="425"/>
        <v/>
      </c>
      <c r="AP248" t="str">
        <f t="shared" si="426"/>
        <v/>
      </c>
      <c r="AQ248" t="str">
        <f t="shared" si="427"/>
        <v/>
      </c>
      <c r="AV248" s="4" t="s">
        <v>29</v>
      </c>
      <c r="AW248" s="4" t="s">
        <v>29</v>
      </c>
      <c r="AX248" s="8" t="str">
        <f t="shared" si="42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8" t="str">
        <f t="shared" si="429"/>
        <v/>
      </c>
      <c r="AZ248" t="str">
        <f t="shared" si="430"/>
        <v/>
      </c>
      <c r="BA248" t="str">
        <f t="shared" si="431"/>
        <v/>
      </c>
      <c r="BB248" t="str">
        <f t="shared" si="432"/>
        <v/>
      </c>
      <c r="BC248" t="str">
        <f t="shared" si="433"/>
        <v/>
      </c>
      <c r="BD248" t="str">
        <f t="shared" si="434"/>
        <v/>
      </c>
      <c r="BE248" t="str">
        <f t="shared" si="435"/>
        <v xml:space="preserve"> med Downtown</v>
      </c>
      <c r="BF248" t="str">
        <f t="shared" si="436"/>
        <v>Downtown</v>
      </c>
      <c r="BG248">
        <v>39.744874000000003</v>
      </c>
      <c r="BH248">
        <v>-104.99556800000001</v>
      </c>
      <c r="BI248" t="str">
        <f t="shared" si="437"/>
        <v>[39.744874,-104.995568],</v>
      </c>
      <c r="BK248" t="str">
        <f t="shared" si="501"/>
        <v/>
      </c>
    </row>
    <row r="249" spans="2:64" ht="18.75" customHeight="1">
      <c r="B249" t="s">
        <v>777</v>
      </c>
      <c r="C249" t="s">
        <v>719</v>
      </c>
      <c r="E249" t="s">
        <v>952</v>
      </c>
      <c r="G249" t="s">
        <v>431</v>
      </c>
      <c r="H249" t="s">
        <v>328</v>
      </c>
      <c r="I249">
        <v>1800</v>
      </c>
      <c r="J249" t="s">
        <v>328</v>
      </c>
      <c r="K249">
        <v>1800</v>
      </c>
      <c r="L249" t="s">
        <v>328</v>
      </c>
      <c r="M249">
        <v>1800</v>
      </c>
      <c r="N249" t="s">
        <v>328</v>
      </c>
      <c r="O249">
        <v>1800</v>
      </c>
      <c r="P249" t="s">
        <v>328</v>
      </c>
      <c r="Q249">
        <v>1800</v>
      </c>
      <c r="R249" t="s">
        <v>328</v>
      </c>
      <c r="S249">
        <v>1800</v>
      </c>
      <c r="T249" t="s">
        <v>328</v>
      </c>
      <c r="U249">
        <v>1800</v>
      </c>
      <c r="V249" t="s">
        <v>1209</v>
      </c>
      <c r="W249">
        <f t="shared" si="407"/>
        <v>15</v>
      </c>
      <c r="X249">
        <f t="shared" si="408"/>
        <v>18</v>
      </c>
      <c r="Y249">
        <f t="shared" si="409"/>
        <v>15</v>
      </c>
      <c r="Z249">
        <f t="shared" si="410"/>
        <v>18</v>
      </c>
      <c r="AA249">
        <f t="shared" si="411"/>
        <v>15</v>
      </c>
      <c r="AB249">
        <f t="shared" si="412"/>
        <v>18</v>
      </c>
      <c r="AC249">
        <f t="shared" si="413"/>
        <v>15</v>
      </c>
      <c r="AD249">
        <f t="shared" si="414"/>
        <v>18</v>
      </c>
      <c r="AE249">
        <f t="shared" si="415"/>
        <v>15</v>
      </c>
      <c r="AF249">
        <f t="shared" si="416"/>
        <v>18</v>
      </c>
      <c r="AG249">
        <f t="shared" si="417"/>
        <v>15</v>
      </c>
      <c r="AH249">
        <f t="shared" si="418"/>
        <v>18</v>
      </c>
      <c r="AI249">
        <f t="shared" si="419"/>
        <v>15</v>
      </c>
      <c r="AJ249">
        <f t="shared" si="420"/>
        <v>18</v>
      </c>
      <c r="AK249" t="str">
        <f t="shared" si="421"/>
        <v>3pm-6pm</v>
      </c>
      <c r="AL249" t="str">
        <f t="shared" si="422"/>
        <v>3pm-6pm</v>
      </c>
      <c r="AM249" t="str">
        <f t="shared" si="423"/>
        <v>3pm-6pm</v>
      </c>
      <c r="AN249" t="str">
        <f t="shared" si="424"/>
        <v>3pm-6pm</v>
      </c>
      <c r="AO249" t="str">
        <f t="shared" si="425"/>
        <v>3pm-6pm</v>
      </c>
      <c r="AP249" t="str">
        <f t="shared" si="426"/>
        <v>3pm-6pm</v>
      </c>
      <c r="AQ249" t="str">
        <f t="shared" si="427"/>
        <v>3pm-6pm</v>
      </c>
      <c r="AR249" s="1" t="s">
        <v>606</v>
      </c>
      <c r="AV249" s="4" t="s">
        <v>28</v>
      </c>
      <c r="AW249" s="4" t="s">
        <v>28</v>
      </c>
      <c r="AX249" s="8" t="str">
        <f t="shared" si="428"/>
        <v>{
    'name': "Sloans Lake Tap and Burger",
    'area': "highlands",'hours': {
      'sunday-start':"1500", 'sunday-end':"1800", 'monday-start':"1500", 'monday-end':"1800", 'tuesday-start':"1500", 'tuesday-end':"1800", 'wednesday-start':"1500", 'wednesday-end':"1800", 'thursday-start':"1500", 'thursday-end':"1800", 'friday-start':"1500", 'friday-end':"1800", 'saturday-start':"1500", 'saturday-end':"1800"},  'description': "$4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 'link':"http://www.tapandburgersloanslake.com/", 'pricing':"med",   'phone-number': "", 'address': "1565 Raleigh St., Unit 100 Denver CO", 'other-amenities': ['','',''], 'has-drink':true, 'has-food':true},</v>
      </c>
      <c r="AY249" t="str">
        <f t="shared" si="429"/>
        <v/>
      </c>
      <c r="AZ249" t="str">
        <f t="shared" si="430"/>
        <v/>
      </c>
      <c r="BA249" t="str">
        <f t="shared" si="431"/>
        <v/>
      </c>
      <c r="BB249" t="str">
        <f t="shared" si="432"/>
        <v>&lt;img src=@img/drinkicon.png@&gt;</v>
      </c>
      <c r="BC249" t="str">
        <f t="shared" si="433"/>
        <v>&lt;img src=@img/foodicon.png@&gt;</v>
      </c>
      <c r="BD249" t="str">
        <f t="shared" si="434"/>
        <v>&lt;img src=@img/drinkicon.png@&gt;&lt;img src=@img/foodicon.png@&gt;</v>
      </c>
      <c r="BE249" t="str">
        <f t="shared" si="435"/>
        <v>drink food  med highlands</v>
      </c>
      <c r="BF249" t="str">
        <f t="shared" si="436"/>
        <v>Highlands</v>
      </c>
      <c r="BG249">
        <v>39.742266000000001</v>
      </c>
      <c r="BH249">
        <v>-105.041906</v>
      </c>
      <c r="BI249" t="str">
        <f t="shared" si="437"/>
        <v>[39.742266,-105.041906],</v>
      </c>
      <c r="BK249" t="str">
        <f t="shared" si="501"/>
        <v/>
      </c>
      <c r="BL249" s="7"/>
    </row>
    <row r="250" spans="2:64" ht="18.75" customHeight="1">
      <c r="B250" t="s">
        <v>142</v>
      </c>
      <c r="C250" t="s">
        <v>186</v>
      </c>
      <c r="E250" t="s">
        <v>952</v>
      </c>
      <c r="G250" t="s">
        <v>498</v>
      </c>
      <c r="J250" t="s">
        <v>335</v>
      </c>
      <c r="K250" t="s">
        <v>330</v>
      </c>
      <c r="L250" t="s">
        <v>335</v>
      </c>
      <c r="M250" t="s">
        <v>330</v>
      </c>
      <c r="N250" t="s">
        <v>335</v>
      </c>
      <c r="O250" t="s">
        <v>330</v>
      </c>
      <c r="P250" t="s">
        <v>335</v>
      </c>
      <c r="Q250" t="s">
        <v>330</v>
      </c>
      <c r="R250" t="s">
        <v>335</v>
      </c>
      <c r="S250" t="s">
        <v>330</v>
      </c>
      <c r="V250" t="s">
        <v>298</v>
      </c>
      <c r="W250" t="str">
        <f t="shared" si="407"/>
        <v/>
      </c>
      <c r="X250" t="str">
        <f t="shared" si="408"/>
        <v/>
      </c>
      <c r="Y250">
        <f t="shared" si="409"/>
        <v>16</v>
      </c>
      <c r="Z250">
        <f t="shared" si="410"/>
        <v>18</v>
      </c>
      <c r="AA250">
        <f t="shared" si="411"/>
        <v>16</v>
      </c>
      <c r="AB250">
        <f t="shared" si="412"/>
        <v>18</v>
      </c>
      <c r="AC250">
        <f t="shared" si="413"/>
        <v>16</v>
      </c>
      <c r="AD250">
        <f t="shared" si="414"/>
        <v>18</v>
      </c>
      <c r="AE250">
        <f t="shared" si="415"/>
        <v>16</v>
      </c>
      <c r="AF250">
        <f t="shared" si="416"/>
        <v>18</v>
      </c>
      <c r="AG250">
        <f t="shared" si="417"/>
        <v>16</v>
      </c>
      <c r="AH250">
        <f t="shared" si="418"/>
        <v>18</v>
      </c>
      <c r="AI250" t="str">
        <f t="shared" si="419"/>
        <v/>
      </c>
      <c r="AJ250" t="str">
        <f t="shared" si="420"/>
        <v/>
      </c>
      <c r="AK250" t="str">
        <f t="shared" si="421"/>
        <v/>
      </c>
      <c r="AL250" t="str">
        <f t="shared" si="422"/>
        <v>4pm-6pm</v>
      </c>
      <c r="AM250" t="str">
        <f t="shared" si="423"/>
        <v>4pm-6pm</v>
      </c>
      <c r="AN250" t="str">
        <f t="shared" si="424"/>
        <v>4pm-6pm</v>
      </c>
      <c r="AO250" t="str">
        <f t="shared" si="425"/>
        <v>4pm-6pm</v>
      </c>
      <c r="AP250" t="str">
        <f t="shared" si="426"/>
        <v>4pm-6pm</v>
      </c>
      <c r="AQ250" t="str">
        <f t="shared" si="427"/>
        <v/>
      </c>
      <c r="AR250" t="s">
        <v>673</v>
      </c>
      <c r="AV250" t="s">
        <v>28</v>
      </c>
      <c r="AW250" t="s">
        <v>28</v>
      </c>
      <c r="AX250" s="8" t="str">
        <f t="shared" si="42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50" t="str">
        <f t="shared" si="429"/>
        <v/>
      </c>
      <c r="AZ250" t="str">
        <f t="shared" si="430"/>
        <v/>
      </c>
      <c r="BA250" t="str">
        <f t="shared" si="431"/>
        <v/>
      </c>
      <c r="BB250" t="str">
        <f t="shared" si="432"/>
        <v>&lt;img src=@img/drinkicon.png@&gt;</v>
      </c>
      <c r="BC250" t="str">
        <f t="shared" si="433"/>
        <v>&lt;img src=@img/foodicon.png@&gt;</v>
      </c>
      <c r="BD250" t="str">
        <f t="shared" si="434"/>
        <v>&lt;img src=@img/drinkicon.png@&gt;&lt;img src=@img/foodicon.png@&gt;</v>
      </c>
      <c r="BE250" t="str">
        <f t="shared" si="435"/>
        <v>drink food  med Baker</v>
      </c>
      <c r="BF250" t="str">
        <f t="shared" si="436"/>
        <v>Baker</v>
      </c>
      <c r="BG250">
        <v>39.713577999999998</v>
      </c>
      <c r="BH250">
        <v>-104.987872</v>
      </c>
      <c r="BI250" t="str">
        <f t="shared" si="437"/>
        <v>[39.713578,-104.987872],</v>
      </c>
      <c r="BK250" t="str">
        <f t="shared" si="501"/>
        <v/>
      </c>
      <c r="BL250" s="7"/>
    </row>
    <row r="251" spans="2:64" ht="18.75" customHeight="1">
      <c r="B251" t="s">
        <v>143</v>
      </c>
      <c r="C251" t="s">
        <v>523</v>
      </c>
      <c r="E251" t="s">
        <v>952</v>
      </c>
      <c r="G251" t="s">
        <v>499</v>
      </c>
      <c r="J251" t="s">
        <v>338</v>
      </c>
      <c r="K251" t="s">
        <v>331</v>
      </c>
      <c r="L251" t="s">
        <v>338</v>
      </c>
      <c r="M251" t="s">
        <v>331</v>
      </c>
      <c r="N251" t="s">
        <v>338</v>
      </c>
      <c r="O251" t="s">
        <v>331</v>
      </c>
      <c r="P251" t="s">
        <v>338</v>
      </c>
      <c r="Q251" t="s">
        <v>331</v>
      </c>
      <c r="R251" t="s">
        <v>338</v>
      </c>
      <c r="S251" t="s">
        <v>331</v>
      </c>
      <c r="V251" t="s">
        <v>299</v>
      </c>
      <c r="W251" t="str">
        <f t="shared" si="407"/>
        <v/>
      </c>
      <c r="X251" t="str">
        <f t="shared" si="408"/>
        <v/>
      </c>
      <c r="Y251">
        <f t="shared" si="409"/>
        <v>14</v>
      </c>
      <c r="Z251">
        <f t="shared" si="410"/>
        <v>19</v>
      </c>
      <c r="AA251">
        <f t="shared" si="411"/>
        <v>14</v>
      </c>
      <c r="AB251">
        <f t="shared" si="412"/>
        <v>19</v>
      </c>
      <c r="AC251">
        <f t="shared" si="413"/>
        <v>14</v>
      </c>
      <c r="AD251">
        <f t="shared" si="414"/>
        <v>19</v>
      </c>
      <c r="AE251">
        <f t="shared" si="415"/>
        <v>14</v>
      </c>
      <c r="AF251">
        <f t="shared" si="416"/>
        <v>19</v>
      </c>
      <c r="AG251">
        <f t="shared" si="417"/>
        <v>14</v>
      </c>
      <c r="AH251">
        <f t="shared" si="418"/>
        <v>19</v>
      </c>
      <c r="AI251" t="str">
        <f t="shared" si="419"/>
        <v/>
      </c>
      <c r="AJ251" t="str">
        <f t="shared" si="420"/>
        <v/>
      </c>
      <c r="AK251" t="str">
        <f t="shared" si="421"/>
        <v/>
      </c>
      <c r="AL251" t="str">
        <f t="shared" si="422"/>
        <v>2pm-7pm</v>
      </c>
      <c r="AM251" t="str">
        <f t="shared" si="423"/>
        <v>2pm-7pm</v>
      </c>
      <c r="AN251" t="str">
        <f t="shared" si="424"/>
        <v>2pm-7pm</v>
      </c>
      <c r="AO251" t="str">
        <f t="shared" si="425"/>
        <v>2pm-7pm</v>
      </c>
      <c r="AP251" t="str">
        <f t="shared" si="426"/>
        <v>2pm-7pm</v>
      </c>
      <c r="AQ251" t="str">
        <f t="shared" si="427"/>
        <v/>
      </c>
      <c r="AR251" t="s">
        <v>674</v>
      </c>
      <c r="AV251" t="s">
        <v>28</v>
      </c>
      <c r="AW251" t="s">
        <v>28</v>
      </c>
      <c r="AX251" s="8" t="str">
        <f t="shared" si="42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51" t="str">
        <f t="shared" si="429"/>
        <v/>
      </c>
      <c r="AZ251" t="str">
        <f t="shared" si="430"/>
        <v/>
      </c>
      <c r="BA251" t="str">
        <f t="shared" si="431"/>
        <v/>
      </c>
      <c r="BB251" t="str">
        <f t="shared" si="432"/>
        <v>&lt;img src=@img/drinkicon.png@&gt;</v>
      </c>
      <c r="BC251" t="str">
        <f t="shared" si="433"/>
        <v>&lt;img src=@img/foodicon.png@&gt;</v>
      </c>
      <c r="BD251" t="str">
        <f t="shared" si="434"/>
        <v>&lt;img src=@img/drinkicon.png@&gt;&lt;img src=@img/foodicon.png@&gt;</v>
      </c>
      <c r="BE251" t="str">
        <f t="shared" si="435"/>
        <v>drink food  med Cherry</v>
      </c>
      <c r="BF251" t="str">
        <f t="shared" si="436"/>
        <v>Cherry Creek</v>
      </c>
      <c r="BG251">
        <v>39.718888</v>
      </c>
      <c r="BH251">
        <v>-104.95562099999999</v>
      </c>
      <c r="BI251" t="str">
        <f t="shared" si="437"/>
        <v>[39.718888,-104.955621],</v>
      </c>
      <c r="BK251" t="str">
        <f t="shared" si="501"/>
        <v/>
      </c>
      <c r="BL251" s="7"/>
    </row>
    <row r="252" spans="2:64" ht="18.75" customHeight="1">
      <c r="B252" t="s">
        <v>1278</v>
      </c>
      <c r="C252" t="s">
        <v>219</v>
      </c>
      <c r="E252" t="s">
        <v>952</v>
      </c>
      <c r="G252" t="s">
        <v>500</v>
      </c>
      <c r="J252" t="s">
        <v>346</v>
      </c>
      <c r="K252" t="s">
        <v>330</v>
      </c>
      <c r="L252" t="s">
        <v>346</v>
      </c>
      <c r="M252" t="s">
        <v>330</v>
      </c>
      <c r="N252" t="s">
        <v>346</v>
      </c>
      <c r="O252" t="s">
        <v>330</v>
      </c>
      <c r="P252" t="s">
        <v>346</v>
      </c>
      <c r="Q252" t="s">
        <v>330</v>
      </c>
      <c r="R252" t="s">
        <v>346</v>
      </c>
      <c r="S252" t="s">
        <v>330</v>
      </c>
      <c r="V252" t="s">
        <v>238</v>
      </c>
      <c r="W252" t="str">
        <f t="shared" si="407"/>
        <v/>
      </c>
      <c r="X252" t="str">
        <f t="shared" si="408"/>
        <v/>
      </c>
      <c r="Y252">
        <f t="shared" si="409"/>
        <v>15.3</v>
      </c>
      <c r="Z252">
        <f t="shared" si="410"/>
        <v>18</v>
      </c>
      <c r="AA252">
        <f t="shared" si="411"/>
        <v>15.3</v>
      </c>
      <c r="AB252">
        <f t="shared" si="412"/>
        <v>18</v>
      </c>
      <c r="AC252">
        <f t="shared" si="413"/>
        <v>15.3</v>
      </c>
      <c r="AD252">
        <f t="shared" si="414"/>
        <v>18</v>
      </c>
      <c r="AE252">
        <f t="shared" si="415"/>
        <v>15.3</v>
      </c>
      <c r="AF252">
        <f t="shared" si="416"/>
        <v>18</v>
      </c>
      <c r="AG252">
        <f t="shared" si="417"/>
        <v>15.3</v>
      </c>
      <c r="AH252">
        <f t="shared" si="418"/>
        <v>18</v>
      </c>
      <c r="AI252" t="str">
        <f t="shared" si="419"/>
        <v/>
      </c>
      <c r="AJ252" t="str">
        <f t="shared" si="420"/>
        <v/>
      </c>
      <c r="AK252" t="str">
        <f t="shared" si="421"/>
        <v/>
      </c>
      <c r="AL252" t="str">
        <f t="shared" si="422"/>
        <v>3.3pm-6pm</v>
      </c>
      <c r="AM252" t="str">
        <f t="shared" si="423"/>
        <v>3.3pm-6pm</v>
      </c>
      <c r="AN252" t="str">
        <f t="shared" si="424"/>
        <v>3.3pm-6pm</v>
      </c>
      <c r="AO252" t="str">
        <f t="shared" si="425"/>
        <v>3.3pm-6pm</v>
      </c>
      <c r="AP252" t="str">
        <f t="shared" si="426"/>
        <v>3.3pm-6pm</v>
      </c>
      <c r="AQ252" t="str">
        <f t="shared" si="427"/>
        <v/>
      </c>
      <c r="AR252" t="s">
        <v>675</v>
      </c>
      <c r="AV252" t="s">
        <v>28</v>
      </c>
      <c r="AW252" t="s">
        <v>29</v>
      </c>
      <c r="AX252" s="8" t="str">
        <f t="shared" si="428"/>
        <v>{
    'name': "Society Sports and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52" t="str">
        <f t="shared" si="429"/>
        <v/>
      </c>
      <c r="AZ252" t="str">
        <f t="shared" si="430"/>
        <v/>
      </c>
      <c r="BA252" t="str">
        <f t="shared" si="431"/>
        <v/>
      </c>
      <c r="BB252" t="str">
        <f t="shared" si="432"/>
        <v>&lt;img src=@img/drinkicon.png@&gt;</v>
      </c>
      <c r="BC252" t="str">
        <f t="shared" si="433"/>
        <v/>
      </c>
      <c r="BD252" t="str">
        <f t="shared" si="434"/>
        <v>&lt;img src=@img/drinkicon.png@&gt;</v>
      </c>
      <c r="BE252" t="str">
        <f t="shared" si="435"/>
        <v>drink  med LoDo</v>
      </c>
      <c r="BF252" t="str">
        <f t="shared" si="436"/>
        <v>LoDo</v>
      </c>
      <c r="BG252">
        <v>39.748978999999999</v>
      </c>
      <c r="BH252">
        <v>-105.000686</v>
      </c>
      <c r="BI252" t="str">
        <f t="shared" si="437"/>
        <v>[39.748979,-105.000686],</v>
      </c>
      <c r="BK252" t="str">
        <f t="shared" si="501"/>
        <v/>
      </c>
      <c r="BL252" s="7"/>
    </row>
    <row r="253" spans="2:64" ht="18.75" customHeight="1">
      <c r="B253" t="s">
        <v>1139</v>
      </c>
      <c r="C253" t="s">
        <v>523</v>
      </c>
      <c r="E253" t="s">
        <v>952</v>
      </c>
      <c r="G253" t="s">
        <v>1138</v>
      </c>
      <c r="J253">
        <v>1500</v>
      </c>
      <c r="K253">
        <v>1800</v>
      </c>
      <c r="L253">
        <v>1500</v>
      </c>
      <c r="M253">
        <v>1800</v>
      </c>
      <c r="N253">
        <v>1500</v>
      </c>
      <c r="O253">
        <v>1800</v>
      </c>
      <c r="P253">
        <v>1500</v>
      </c>
      <c r="Q253">
        <v>1800</v>
      </c>
      <c r="R253">
        <v>1500</v>
      </c>
      <c r="S253">
        <v>1800</v>
      </c>
      <c r="V253" t="s">
        <v>1136</v>
      </c>
      <c r="W253" t="str">
        <f t="shared" si="407"/>
        <v/>
      </c>
      <c r="X253" t="str">
        <f t="shared" si="408"/>
        <v/>
      </c>
      <c r="Y253">
        <f t="shared" si="409"/>
        <v>15</v>
      </c>
      <c r="Z253">
        <f t="shared" si="410"/>
        <v>18</v>
      </c>
      <c r="AA253">
        <f t="shared" si="411"/>
        <v>15</v>
      </c>
      <c r="AB253">
        <f t="shared" si="412"/>
        <v>18</v>
      </c>
      <c r="AC253">
        <f t="shared" si="413"/>
        <v>15</v>
      </c>
      <c r="AD253">
        <f t="shared" si="414"/>
        <v>18</v>
      </c>
      <c r="AE253">
        <f t="shared" si="415"/>
        <v>15</v>
      </c>
      <c r="AF253">
        <f t="shared" si="416"/>
        <v>18</v>
      </c>
      <c r="AG253">
        <f t="shared" si="417"/>
        <v>15</v>
      </c>
      <c r="AH253">
        <f t="shared" si="418"/>
        <v>18</v>
      </c>
      <c r="AI253" t="str">
        <f t="shared" si="419"/>
        <v/>
      </c>
      <c r="AJ253" t="str">
        <f t="shared" si="420"/>
        <v/>
      </c>
      <c r="AK253" t="str">
        <f t="shared" si="421"/>
        <v/>
      </c>
      <c r="AL253" t="str">
        <f t="shared" si="422"/>
        <v>3pm-6pm</v>
      </c>
      <c r="AM253" t="str">
        <f t="shared" si="423"/>
        <v>3pm-6pm</v>
      </c>
      <c r="AN253" t="str">
        <f t="shared" si="424"/>
        <v>3pm-6pm</v>
      </c>
      <c r="AO253" t="str">
        <f t="shared" si="425"/>
        <v>3pm-6pm</v>
      </c>
      <c r="AP253" t="str">
        <f t="shared" si="426"/>
        <v>3pm-6pm</v>
      </c>
      <c r="AQ253" t="str">
        <f t="shared" si="427"/>
        <v/>
      </c>
      <c r="AR253" t="s">
        <v>1137</v>
      </c>
      <c r="AV253" s="4" t="s">
        <v>28</v>
      </c>
      <c r="AW253" s="4" t="s">
        <v>28</v>
      </c>
      <c r="AX253" s="8" t="str">
        <f t="shared" si="428"/>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3" t="str">
        <f t="shared" si="429"/>
        <v/>
      </c>
      <c r="AZ253" t="str">
        <f t="shared" si="430"/>
        <v/>
      </c>
      <c r="BA253" t="str">
        <f t="shared" si="431"/>
        <v/>
      </c>
      <c r="BB253" t="str">
        <f t="shared" si="432"/>
        <v>&lt;img src=@img/drinkicon.png@&gt;</v>
      </c>
      <c r="BC253" t="str">
        <f t="shared" si="433"/>
        <v>&lt;img src=@img/foodicon.png@&gt;</v>
      </c>
      <c r="BD253" t="str">
        <f t="shared" si="434"/>
        <v>&lt;img src=@img/drinkicon.png@&gt;&lt;img src=@img/foodicon.png@&gt;</v>
      </c>
      <c r="BE253" t="str">
        <f t="shared" si="435"/>
        <v>drink food  med Cherry</v>
      </c>
      <c r="BF253" t="str">
        <f t="shared" si="436"/>
        <v>Cherry Creek</v>
      </c>
      <c r="BG253">
        <v>39.719618500000003</v>
      </c>
      <c r="BH253">
        <v>-104.9565973</v>
      </c>
      <c r="BI253" t="str">
        <f t="shared" si="437"/>
        <v>[39.7196185,-104.9565973],</v>
      </c>
      <c r="BL253" s="7"/>
    </row>
    <row r="254" spans="2:64" ht="18.75" customHeight="1">
      <c r="B254" t="s">
        <v>144</v>
      </c>
      <c r="C254" t="s">
        <v>219</v>
      </c>
      <c r="E254" t="s">
        <v>952</v>
      </c>
      <c r="G254" t="s">
        <v>501</v>
      </c>
      <c r="J254" t="s">
        <v>335</v>
      </c>
      <c r="K254" t="s">
        <v>330</v>
      </c>
      <c r="L254" t="s">
        <v>335</v>
      </c>
      <c r="M254" t="s">
        <v>330</v>
      </c>
      <c r="N254" t="s">
        <v>335</v>
      </c>
      <c r="O254" t="s">
        <v>330</v>
      </c>
      <c r="P254" t="s">
        <v>335</v>
      </c>
      <c r="Q254" t="s">
        <v>330</v>
      </c>
      <c r="R254" t="s">
        <v>335</v>
      </c>
      <c r="S254" t="s">
        <v>330</v>
      </c>
      <c r="V254" t="s">
        <v>975</v>
      </c>
      <c r="W254" t="str">
        <f t="shared" si="407"/>
        <v/>
      </c>
      <c r="X254" t="str">
        <f t="shared" si="408"/>
        <v/>
      </c>
      <c r="Y254">
        <f t="shared" si="409"/>
        <v>16</v>
      </c>
      <c r="Z254">
        <f t="shared" si="410"/>
        <v>18</v>
      </c>
      <c r="AA254">
        <f t="shared" si="411"/>
        <v>16</v>
      </c>
      <c r="AB254">
        <f t="shared" si="412"/>
        <v>18</v>
      </c>
      <c r="AC254">
        <f t="shared" si="413"/>
        <v>16</v>
      </c>
      <c r="AD254">
        <f t="shared" si="414"/>
        <v>18</v>
      </c>
      <c r="AE254">
        <f t="shared" si="415"/>
        <v>16</v>
      </c>
      <c r="AF254">
        <f t="shared" si="416"/>
        <v>18</v>
      </c>
      <c r="AG254">
        <f t="shared" si="417"/>
        <v>16</v>
      </c>
      <c r="AH254">
        <f t="shared" si="418"/>
        <v>18</v>
      </c>
      <c r="AI254" t="str">
        <f t="shared" si="419"/>
        <v/>
      </c>
      <c r="AJ254" t="str">
        <f t="shared" si="420"/>
        <v/>
      </c>
      <c r="AK254" t="str">
        <f t="shared" si="421"/>
        <v/>
      </c>
      <c r="AL254" t="str">
        <f t="shared" si="422"/>
        <v>4pm-6pm</v>
      </c>
      <c r="AM254" t="str">
        <f t="shared" si="423"/>
        <v>4pm-6pm</v>
      </c>
      <c r="AN254" t="str">
        <f t="shared" si="424"/>
        <v>4pm-6pm</v>
      </c>
      <c r="AO254" t="str">
        <f t="shared" si="425"/>
        <v>4pm-6pm</v>
      </c>
      <c r="AP254" t="str">
        <f t="shared" si="426"/>
        <v>4pm-6pm</v>
      </c>
      <c r="AQ254" t="str">
        <f t="shared" si="427"/>
        <v/>
      </c>
      <c r="AR254" t="s">
        <v>676</v>
      </c>
      <c r="AV254" t="s">
        <v>28</v>
      </c>
      <c r="AW254" t="s">
        <v>28</v>
      </c>
      <c r="AX254" s="8" t="str">
        <f t="shared" si="42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4" t="str">
        <f t="shared" si="429"/>
        <v/>
      </c>
      <c r="AZ254" t="str">
        <f t="shared" si="430"/>
        <v/>
      </c>
      <c r="BA254" t="str">
        <f t="shared" si="431"/>
        <v/>
      </c>
      <c r="BB254" t="str">
        <f t="shared" si="432"/>
        <v>&lt;img src=@img/drinkicon.png@&gt;</v>
      </c>
      <c r="BC254" t="str">
        <f t="shared" si="433"/>
        <v>&lt;img src=@img/foodicon.png@&gt;</v>
      </c>
      <c r="BD254" t="str">
        <f t="shared" si="434"/>
        <v>&lt;img src=@img/drinkicon.png@&gt;&lt;img src=@img/foodicon.png@&gt;</v>
      </c>
      <c r="BE254" t="str">
        <f t="shared" si="435"/>
        <v>drink food  med LoDo</v>
      </c>
      <c r="BF254" t="str">
        <f t="shared" si="436"/>
        <v>LoDo</v>
      </c>
      <c r="BG254">
        <v>39.753664000000001</v>
      </c>
      <c r="BH254">
        <v>-104.994817</v>
      </c>
      <c r="BI254" t="str">
        <f t="shared" si="437"/>
        <v>[39.753664,-104.994817],</v>
      </c>
      <c r="BK254" t="str">
        <f t="shared" ref="BK254:BK259" si="502">IF(BJ254&gt;0,"&lt;img src=@img/kidicon.png@&gt;","")</f>
        <v/>
      </c>
      <c r="BL254" s="7"/>
    </row>
    <row r="255" spans="2:64" ht="18.75" customHeight="1">
      <c r="B255" t="s">
        <v>97</v>
      </c>
      <c r="C255" t="s">
        <v>186</v>
      </c>
      <c r="E255" t="s">
        <v>954</v>
      </c>
      <c r="G255" t="s">
        <v>432</v>
      </c>
      <c r="H255" t="s">
        <v>328</v>
      </c>
      <c r="I255">
        <v>1800</v>
      </c>
      <c r="J255" t="s">
        <v>328</v>
      </c>
      <c r="K255">
        <v>1800</v>
      </c>
      <c r="L255" t="s">
        <v>328</v>
      </c>
      <c r="M255">
        <v>1800</v>
      </c>
      <c r="N255" t="s">
        <v>328</v>
      </c>
      <c r="O255">
        <v>1800</v>
      </c>
      <c r="P255" t="s">
        <v>328</v>
      </c>
      <c r="Q255">
        <v>1800</v>
      </c>
      <c r="R255" t="s">
        <v>328</v>
      </c>
      <c r="S255">
        <v>1800</v>
      </c>
      <c r="T255" t="s">
        <v>328</v>
      </c>
      <c r="U255">
        <v>1800</v>
      </c>
      <c r="V255" t="s">
        <v>259</v>
      </c>
      <c r="W255">
        <f t="shared" si="407"/>
        <v>15</v>
      </c>
      <c r="X255">
        <f t="shared" si="408"/>
        <v>18</v>
      </c>
      <c r="Y255">
        <f t="shared" si="409"/>
        <v>15</v>
      </c>
      <c r="Z255">
        <f t="shared" si="410"/>
        <v>18</v>
      </c>
      <c r="AA255">
        <f t="shared" si="411"/>
        <v>15</v>
      </c>
      <c r="AB255">
        <f t="shared" si="412"/>
        <v>18</v>
      </c>
      <c r="AC255">
        <f t="shared" si="413"/>
        <v>15</v>
      </c>
      <c r="AD255">
        <f t="shared" si="414"/>
        <v>18</v>
      </c>
      <c r="AE255">
        <f t="shared" si="415"/>
        <v>15</v>
      </c>
      <c r="AF255">
        <f t="shared" si="416"/>
        <v>18</v>
      </c>
      <c r="AG255">
        <f t="shared" si="417"/>
        <v>15</v>
      </c>
      <c r="AH255">
        <f t="shared" si="418"/>
        <v>18</v>
      </c>
      <c r="AI255">
        <f t="shared" si="419"/>
        <v>15</v>
      </c>
      <c r="AJ255">
        <f t="shared" si="420"/>
        <v>18</v>
      </c>
      <c r="AK255" t="str">
        <f t="shared" si="421"/>
        <v>3pm-6pm</v>
      </c>
      <c r="AL255" t="str">
        <f t="shared" si="422"/>
        <v>3pm-6pm</v>
      </c>
      <c r="AM255" t="str">
        <f t="shared" si="423"/>
        <v>3pm-6pm</v>
      </c>
      <c r="AN255" t="str">
        <f t="shared" si="424"/>
        <v>3pm-6pm</v>
      </c>
      <c r="AO255" t="str">
        <f t="shared" si="425"/>
        <v>3pm-6pm</v>
      </c>
      <c r="AP255" t="str">
        <f t="shared" si="426"/>
        <v>3pm-6pm</v>
      </c>
      <c r="AQ255" t="str">
        <f t="shared" si="427"/>
        <v>3pm-6pm</v>
      </c>
      <c r="AR255" t="s">
        <v>607</v>
      </c>
      <c r="AV255" s="4" t="s">
        <v>28</v>
      </c>
      <c r="AW255" s="4" t="s">
        <v>29</v>
      </c>
      <c r="AX255" s="8" t="str">
        <f t="shared" si="42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5" t="str">
        <f t="shared" si="429"/>
        <v/>
      </c>
      <c r="AZ255" t="str">
        <f t="shared" si="430"/>
        <v/>
      </c>
      <c r="BA255" t="str">
        <f t="shared" si="431"/>
        <v/>
      </c>
      <c r="BB255" t="str">
        <f t="shared" si="432"/>
        <v>&lt;img src=@img/drinkicon.png@&gt;</v>
      </c>
      <c r="BC255" t="str">
        <f t="shared" si="433"/>
        <v/>
      </c>
      <c r="BD255" t="str">
        <f t="shared" si="434"/>
        <v>&lt;img src=@img/drinkicon.png@&gt;</v>
      </c>
      <c r="BE255" t="str">
        <f t="shared" si="435"/>
        <v>drink  low Baker</v>
      </c>
      <c r="BF255" t="str">
        <f t="shared" si="436"/>
        <v>Baker</v>
      </c>
      <c r="BG255">
        <v>39.716388999999999</v>
      </c>
      <c r="BH255">
        <v>-104.987758</v>
      </c>
      <c r="BI255" t="str">
        <f t="shared" si="437"/>
        <v>[39.716389,-104.987758],</v>
      </c>
      <c r="BK255" t="str">
        <f t="shared" si="502"/>
        <v/>
      </c>
      <c r="BL255" s="7"/>
    </row>
    <row r="256" spans="2:64" ht="18.75" customHeight="1">
      <c r="B256" t="s">
        <v>177</v>
      </c>
      <c r="C256" t="s">
        <v>228</v>
      </c>
      <c r="E256" t="s">
        <v>954</v>
      </c>
      <c r="G256" t="s">
        <v>204</v>
      </c>
      <c r="W256" t="str">
        <f t="shared" si="407"/>
        <v/>
      </c>
      <c r="X256" t="str">
        <f t="shared" si="408"/>
        <v/>
      </c>
      <c r="Y256" t="str">
        <f t="shared" si="409"/>
        <v/>
      </c>
      <c r="Z256" t="str">
        <f t="shared" si="410"/>
        <v/>
      </c>
      <c r="AA256" t="str">
        <f t="shared" si="411"/>
        <v/>
      </c>
      <c r="AB256" t="str">
        <f t="shared" si="412"/>
        <v/>
      </c>
      <c r="AC256" t="str">
        <f t="shared" si="413"/>
        <v/>
      </c>
      <c r="AD256" t="str">
        <f t="shared" si="414"/>
        <v/>
      </c>
      <c r="AE256" t="str">
        <f t="shared" si="415"/>
        <v/>
      </c>
      <c r="AF256" t="str">
        <f t="shared" si="416"/>
        <v/>
      </c>
      <c r="AG256" t="str">
        <f t="shared" si="417"/>
        <v/>
      </c>
      <c r="AH256" t="str">
        <f t="shared" si="418"/>
        <v/>
      </c>
      <c r="AI256" t="str">
        <f t="shared" si="419"/>
        <v/>
      </c>
      <c r="AJ256" t="str">
        <f t="shared" si="420"/>
        <v/>
      </c>
      <c r="AK256" t="str">
        <f t="shared" si="421"/>
        <v/>
      </c>
      <c r="AL256" t="str">
        <f t="shared" si="422"/>
        <v/>
      </c>
      <c r="AM256" t="str">
        <f t="shared" si="423"/>
        <v/>
      </c>
      <c r="AN256" t="str">
        <f t="shared" si="424"/>
        <v/>
      </c>
      <c r="AO256" t="str">
        <f t="shared" si="425"/>
        <v/>
      </c>
      <c r="AP256" t="str">
        <f t="shared" si="426"/>
        <v/>
      </c>
      <c r="AQ256" t="str">
        <f t="shared" si="427"/>
        <v/>
      </c>
      <c r="AR256" t="s">
        <v>712</v>
      </c>
      <c r="AS256" t="s">
        <v>325</v>
      </c>
      <c r="AV256" t="s">
        <v>29</v>
      </c>
      <c r="AW256" t="s">
        <v>29</v>
      </c>
      <c r="AX256" s="8" t="str">
        <f t="shared" si="42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6" t="str">
        <f t="shared" si="429"/>
        <v>&lt;img src=@img/outdoor.png@&gt;</v>
      </c>
      <c r="AZ256" t="str">
        <f t="shared" si="430"/>
        <v/>
      </c>
      <c r="BA256" t="str">
        <f t="shared" si="431"/>
        <v/>
      </c>
      <c r="BB256" t="str">
        <f t="shared" si="432"/>
        <v/>
      </c>
      <c r="BC256" t="str">
        <f t="shared" si="433"/>
        <v/>
      </c>
      <c r="BD256" t="str">
        <f t="shared" si="434"/>
        <v>&lt;img src=@img/outdoor.png@&gt;</v>
      </c>
      <c r="BE256" t="str">
        <f t="shared" si="435"/>
        <v>outdoor  low Ballpark</v>
      </c>
      <c r="BF256" t="str">
        <f t="shared" si="436"/>
        <v>Ballpark</v>
      </c>
      <c r="BG256">
        <v>39.75461</v>
      </c>
      <c r="BH256">
        <v>-104.99092400000001</v>
      </c>
      <c r="BI256" t="str">
        <f t="shared" si="437"/>
        <v>[39.75461,-104.990924],</v>
      </c>
      <c r="BK256" t="str">
        <f t="shared" si="502"/>
        <v/>
      </c>
      <c r="BL256" s="7"/>
    </row>
    <row r="257" spans="2:64" ht="18.75" customHeight="1">
      <c r="B257" t="s">
        <v>167</v>
      </c>
      <c r="C257" t="s">
        <v>187</v>
      </c>
      <c r="E257" t="s">
        <v>952</v>
      </c>
      <c r="G257" t="s">
        <v>192</v>
      </c>
      <c r="W257" t="str">
        <f t="shared" si="407"/>
        <v/>
      </c>
      <c r="X257" t="str">
        <f t="shared" si="408"/>
        <v/>
      </c>
      <c r="Y257" t="str">
        <f t="shared" si="409"/>
        <v/>
      </c>
      <c r="Z257" t="str">
        <f t="shared" si="410"/>
        <v/>
      </c>
      <c r="AA257" t="str">
        <f t="shared" si="411"/>
        <v/>
      </c>
      <c r="AB257" t="str">
        <f t="shared" si="412"/>
        <v/>
      </c>
      <c r="AC257" t="str">
        <f t="shared" si="413"/>
        <v/>
      </c>
      <c r="AD257" t="str">
        <f t="shared" si="414"/>
        <v/>
      </c>
      <c r="AE257" t="str">
        <f t="shared" si="415"/>
        <v/>
      </c>
      <c r="AF257" t="str">
        <f t="shared" si="416"/>
        <v/>
      </c>
      <c r="AG257" t="str">
        <f t="shared" si="417"/>
        <v/>
      </c>
      <c r="AH257" t="str">
        <f t="shared" si="418"/>
        <v/>
      </c>
      <c r="AI257" t="str">
        <f t="shared" si="419"/>
        <v/>
      </c>
      <c r="AJ257" t="str">
        <f t="shared" si="420"/>
        <v/>
      </c>
      <c r="AK257" t="str">
        <f t="shared" si="421"/>
        <v/>
      </c>
      <c r="AL257" t="str">
        <f t="shared" si="422"/>
        <v/>
      </c>
      <c r="AM257" t="str">
        <f t="shared" si="423"/>
        <v/>
      </c>
      <c r="AN257" t="str">
        <f t="shared" si="424"/>
        <v/>
      </c>
      <c r="AO257" t="str">
        <f t="shared" si="425"/>
        <v/>
      </c>
      <c r="AP257" t="str">
        <f t="shared" si="426"/>
        <v/>
      </c>
      <c r="AQ257" t="str">
        <f t="shared" si="427"/>
        <v/>
      </c>
      <c r="AR257" t="s">
        <v>320</v>
      </c>
      <c r="AS257" t="s">
        <v>325</v>
      </c>
      <c r="AV257" t="s">
        <v>29</v>
      </c>
      <c r="AW257" t="s">
        <v>29</v>
      </c>
      <c r="AX257" s="8" t="str">
        <f t="shared" si="42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7" t="str">
        <f t="shared" si="429"/>
        <v>&lt;img src=@img/outdoor.png@&gt;</v>
      </c>
      <c r="AZ257" t="str">
        <f t="shared" si="430"/>
        <v/>
      </c>
      <c r="BA257" t="str">
        <f t="shared" si="431"/>
        <v/>
      </c>
      <c r="BB257" t="str">
        <f t="shared" si="432"/>
        <v/>
      </c>
      <c r="BC257" t="str">
        <f t="shared" si="433"/>
        <v/>
      </c>
      <c r="BD257" t="str">
        <f t="shared" si="434"/>
        <v>&lt;img src=@img/outdoor.png@&gt;</v>
      </c>
      <c r="BE257" t="str">
        <f t="shared" si="435"/>
        <v>outdoor  med RiNo</v>
      </c>
      <c r="BF257" t="str">
        <f t="shared" si="436"/>
        <v>RiNo</v>
      </c>
      <c r="BG257">
        <v>39.76153</v>
      </c>
      <c r="BH257">
        <v>-104.98388300000001</v>
      </c>
      <c r="BI257" t="str">
        <f t="shared" si="437"/>
        <v>[39.76153,-104.983883],</v>
      </c>
      <c r="BK257" t="str">
        <f t="shared" si="502"/>
        <v/>
      </c>
      <c r="BL257" s="7"/>
    </row>
    <row r="258" spans="2:64" ht="18.75" customHeight="1">
      <c r="B258" t="s">
        <v>1257</v>
      </c>
      <c r="C258" t="s">
        <v>215</v>
      </c>
      <c r="E258" t="s">
        <v>952</v>
      </c>
      <c r="G258" t="s">
        <v>433</v>
      </c>
      <c r="H258" t="s">
        <v>328</v>
      </c>
      <c r="I258" t="s">
        <v>330</v>
      </c>
      <c r="J258" t="s">
        <v>328</v>
      </c>
      <c r="K258" t="s">
        <v>330</v>
      </c>
      <c r="L258" t="s">
        <v>328</v>
      </c>
      <c r="M258" t="s">
        <v>330</v>
      </c>
      <c r="N258" t="s">
        <v>328</v>
      </c>
      <c r="O258" t="s">
        <v>330</v>
      </c>
      <c r="P258" t="s">
        <v>328</v>
      </c>
      <c r="Q258" t="s">
        <v>330</v>
      </c>
      <c r="R258" t="s">
        <v>328</v>
      </c>
      <c r="S258" t="s">
        <v>330</v>
      </c>
      <c r="T258" t="s">
        <v>328</v>
      </c>
      <c r="U258" t="s">
        <v>330</v>
      </c>
      <c r="V258" t="s">
        <v>976</v>
      </c>
      <c r="W258">
        <f t="shared" si="407"/>
        <v>15</v>
      </c>
      <c r="X258">
        <f t="shared" si="408"/>
        <v>18</v>
      </c>
      <c r="Y258">
        <f t="shared" si="409"/>
        <v>15</v>
      </c>
      <c r="Z258">
        <f t="shared" si="410"/>
        <v>18</v>
      </c>
      <c r="AA258">
        <f t="shared" si="411"/>
        <v>15</v>
      </c>
      <c r="AB258">
        <f t="shared" si="412"/>
        <v>18</v>
      </c>
      <c r="AC258">
        <f t="shared" si="413"/>
        <v>15</v>
      </c>
      <c r="AD258">
        <f t="shared" si="414"/>
        <v>18</v>
      </c>
      <c r="AE258">
        <f t="shared" si="415"/>
        <v>15</v>
      </c>
      <c r="AF258">
        <f t="shared" si="416"/>
        <v>18</v>
      </c>
      <c r="AG258">
        <f t="shared" si="417"/>
        <v>15</v>
      </c>
      <c r="AH258">
        <f t="shared" si="418"/>
        <v>18</v>
      </c>
      <c r="AI258">
        <f t="shared" si="419"/>
        <v>15</v>
      </c>
      <c r="AJ258">
        <f t="shared" si="420"/>
        <v>18</v>
      </c>
      <c r="AK258" t="str">
        <f t="shared" si="421"/>
        <v>3pm-6pm</v>
      </c>
      <c r="AL258" t="str">
        <f t="shared" si="422"/>
        <v>3pm-6pm</v>
      </c>
      <c r="AM258" t="str">
        <f t="shared" si="423"/>
        <v>3pm-6pm</v>
      </c>
      <c r="AN258" t="str">
        <f t="shared" si="424"/>
        <v>3pm-6pm</v>
      </c>
      <c r="AO258" t="str">
        <f t="shared" si="425"/>
        <v>3pm-6pm</v>
      </c>
      <c r="AP258" t="str">
        <f t="shared" si="426"/>
        <v>3pm-6pm</v>
      </c>
      <c r="AQ258" t="str">
        <f t="shared" si="427"/>
        <v>3pm-6pm</v>
      </c>
      <c r="AR258" s="1" t="s">
        <v>608</v>
      </c>
      <c r="AV258" s="4" t="s">
        <v>28</v>
      </c>
      <c r="AW258" s="4" t="s">
        <v>28</v>
      </c>
      <c r="AX258" s="8" t="str">
        <f t="shared" si="42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8" t="str">
        <f t="shared" si="429"/>
        <v/>
      </c>
      <c r="AZ258" t="str">
        <f t="shared" si="430"/>
        <v/>
      </c>
      <c r="BA258" t="str">
        <f t="shared" si="431"/>
        <v/>
      </c>
      <c r="BB258" t="str">
        <f t="shared" si="432"/>
        <v>&lt;img src=@img/drinkicon.png@&gt;</v>
      </c>
      <c r="BC258" t="str">
        <f t="shared" si="433"/>
        <v>&lt;img src=@img/foodicon.png@&gt;</v>
      </c>
      <c r="BD258" t="str">
        <f t="shared" si="434"/>
        <v>&lt;img src=@img/drinkicon.png@&gt;&lt;img src=@img/foodicon.png@&gt;</v>
      </c>
      <c r="BE258" t="str">
        <f t="shared" si="435"/>
        <v>drink food  med Uptown</v>
      </c>
      <c r="BF258" t="str">
        <f t="shared" si="436"/>
        <v>Uptown</v>
      </c>
      <c r="BG258">
        <v>39.743614000000001</v>
      </c>
      <c r="BH258">
        <v>-104.980378</v>
      </c>
      <c r="BI258" t="str">
        <f t="shared" si="437"/>
        <v>[39.743614,-104.980378],</v>
      </c>
      <c r="BK258" t="str">
        <f t="shared" si="502"/>
        <v/>
      </c>
      <c r="BL258" s="7"/>
    </row>
    <row r="259" spans="2:64" ht="18.75" customHeight="1">
      <c r="B259" t="s">
        <v>145</v>
      </c>
      <c r="C259" t="s">
        <v>219</v>
      </c>
      <c r="E259" t="s">
        <v>953</v>
      </c>
      <c r="G259" t="s">
        <v>502</v>
      </c>
      <c r="J259" t="s">
        <v>335</v>
      </c>
      <c r="K259" t="s">
        <v>331</v>
      </c>
      <c r="L259" t="s">
        <v>335</v>
      </c>
      <c r="M259" t="s">
        <v>331</v>
      </c>
      <c r="N259" t="s">
        <v>335</v>
      </c>
      <c r="O259" t="s">
        <v>331</v>
      </c>
      <c r="P259" t="s">
        <v>335</v>
      </c>
      <c r="Q259" t="s">
        <v>331</v>
      </c>
      <c r="R259" t="s">
        <v>335</v>
      </c>
      <c r="S259" t="s">
        <v>331</v>
      </c>
      <c r="V259" t="s">
        <v>300</v>
      </c>
      <c r="W259" t="str">
        <f t="shared" si="407"/>
        <v/>
      </c>
      <c r="X259" t="str">
        <f t="shared" si="408"/>
        <v/>
      </c>
      <c r="Y259">
        <f t="shared" si="409"/>
        <v>16</v>
      </c>
      <c r="Z259">
        <f t="shared" si="410"/>
        <v>19</v>
      </c>
      <c r="AA259">
        <f t="shared" si="411"/>
        <v>16</v>
      </c>
      <c r="AB259">
        <f t="shared" si="412"/>
        <v>19</v>
      </c>
      <c r="AC259">
        <f t="shared" si="413"/>
        <v>16</v>
      </c>
      <c r="AD259">
        <f t="shared" si="414"/>
        <v>19</v>
      </c>
      <c r="AE259">
        <f t="shared" si="415"/>
        <v>16</v>
      </c>
      <c r="AF259">
        <f t="shared" si="416"/>
        <v>19</v>
      </c>
      <c r="AG259">
        <f t="shared" si="417"/>
        <v>16</v>
      </c>
      <c r="AH259">
        <f t="shared" si="418"/>
        <v>19</v>
      </c>
      <c r="AI259" t="str">
        <f t="shared" si="419"/>
        <v/>
      </c>
      <c r="AJ259" t="str">
        <f t="shared" si="420"/>
        <v/>
      </c>
      <c r="AK259" t="str">
        <f t="shared" si="421"/>
        <v/>
      </c>
      <c r="AL259" t="str">
        <f t="shared" si="422"/>
        <v>4pm-7pm</v>
      </c>
      <c r="AM259" t="str">
        <f t="shared" si="423"/>
        <v>4pm-7pm</v>
      </c>
      <c r="AN259" t="str">
        <f t="shared" si="424"/>
        <v>4pm-7pm</v>
      </c>
      <c r="AO259" t="str">
        <f t="shared" si="425"/>
        <v>4pm-7pm</v>
      </c>
      <c r="AP259" t="str">
        <f t="shared" si="426"/>
        <v>4pm-7pm</v>
      </c>
      <c r="AQ259" t="str">
        <f t="shared" si="427"/>
        <v/>
      </c>
      <c r="AR259" t="s">
        <v>677</v>
      </c>
      <c r="AV259" t="s">
        <v>28</v>
      </c>
      <c r="AW259" t="s">
        <v>28</v>
      </c>
      <c r="AX259" s="8" t="str">
        <f t="shared" si="42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9" t="str">
        <f t="shared" si="429"/>
        <v/>
      </c>
      <c r="AZ259" t="str">
        <f t="shared" si="430"/>
        <v/>
      </c>
      <c r="BA259" t="str">
        <f t="shared" si="431"/>
        <v/>
      </c>
      <c r="BB259" t="str">
        <f t="shared" si="432"/>
        <v>&lt;img src=@img/drinkicon.png@&gt;</v>
      </c>
      <c r="BC259" t="str">
        <f t="shared" si="433"/>
        <v>&lt;img src=@img/foodicon.png@&gt;</v>
      </c>
      <c r="BD259" t="str">
        <f t="shared" si="434"/>
        <v>&lt;img src=@img/drinkicon.png@&gt;&lt;img src=@img/foodicon.png@&gt;</v>
      </c>
      <c r="BE259" t="str">
        <f t="shared" si="435"/>
        <v>drink food  high LoDo</v>
      </c>
      <c r="BF259" t="str">
        <f t="shared" si="436"/>
        <v>LoDo</v>
      </c>
      <c r="BG259">
        <v>39.749408000000003</v>
      </c>
      <c r="BH259">
        <v>-104.998468</v>
      </c>
      <c r="BI259" t="str">
        <f t="shared" si="437"/>
        <v>[39.749408,-104.998468],</v>
      </c>
      <c r="BK259" t="str">
        <f t="shared" si="502"/>
        <v/>
      </c>
      <c r="BL259" s="7"/>
    </row>
    <row r="260" spans="2:64" ht="18.75" customHeight="1">
      <c r="B260" t="s">
        <v>1030</v>
      </c>
      <c r="C260" t="s">
        <v>228</v>
      </c>
      <c r="E260" t="s">
        <v>952</v>
      </c>
      <c r="G260" t="s">
        <v>1031</v>
      </c>
      <c r="H260">
        <v>1400</v>
      </c>
      <c r="I260">
        <v>1800</v>
      </c>
      <c r="J260">
        <v>1400</v>
      </c>
      <c r="K260">
        <v>1800</v>
      </c>
      <c r="L260">
        <v>1400</v>
      </c>
      <c r="M260">
        <v>1800</v>
      </c>
      <c r="N260">
        <v>1400</v>
      </c>
      <c r="O260">
        <v>1800</v>
      </c>
      <c r="P260">
        <v>1400</v>
      </c>
      <c r="Q260">
        <v>1800</v>
      </c>
      <c r="R260">
        <v>1400</v>
      </c>
      <c r="S260">
        <v>1800</v>
      </c>
      <c r="V260" t="s">
        <v>1032</v>
      </c>
      <c r="W260">
        <f t="shared" si="407"/>
        <v>14</v>
      </c>
      <c r="X260">
        <f t="shared" si="408"/>
        <v>18</v>
      </c>
      <c r="Y260">
        <f t="shared" si="409"/>
        <v>14</v>
      </c>
      <c r="Z260">
        <f t="shared" si="410"/>
        <v>18</v>
      </c>
      <c r="AA260">
        <f t="shared" si="411"/>
        <v>14</v>
      </c>
      <c r="AB260">
        <f t="shared" si="412"/>
        <v>18</v>
      </c>
      <c r="AC260">
        <f t="shared" si="413"/>
        <v>14</v>
      </c>
      <c r="AD260">
        <f t="shared" si="414"/>
        <v>18</v>
      </c>
      <c r="AE260">
        <f t="shared" si="415"/>
        <v>14</v>
      </c>
      <c r="AF260">
        <f t="shared" si="416"/>
        <v>18</v>
      </c>
      <c r="AG260">
        <f t="shared" si="417"/>
        <v>14</v>
      </c>
      <c r="AH260">
        <f t="shared" si="418"/>
        <v>18</v>
      </c>
      <c r="AI260" t="str">
        <f t="shared" si="419"/>
        <v/>
      </c>
      <c r="AJ260" t="str">
        <f t="shared" si="420"/>
        <v/>
      </c>
      <c r="AK260" t="str">
        <f t="shared" si="421"/>
        <v>2pm-6pm</v>
      </c>
      <c r="AL260" t="str">
        <f t="shared" si="422"/>
        <v>2pm-6pm</v>
      </c>
      <c r="AM260" t="str">
        <f t="shared" si="423"/>
        <v>2pm-6pm</v>
      </c>
      <c r="AN260" t="str">
        <f t="shared" si="424"/>
        <v>2pm-6pm</v>
      </c>
      <c r="AO260" t="str">
        <f t="shared" si="425"/>
        <v>2pm-6pm</v>
      </c>
      <c r="AP260" t="str">
        <f t="shared" si="426"/>
        <v>2pm-6pm</v>
      </c>
      <c r="AQ260" t="str">
        <f t="shared" si="427"/>
        <v/>
      </c>
      <c r="AR260" t="s">
        <v>1033</v>
      </c>
      <c r="AV260" s="4" t="s">
        <v>28</v>
      </c>
      <c r="AW260" s="4" t="s">
        <v>28</v>
      </c>
      <c r="AX260" s="8" t="str">
        <f t="shared" si="42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60" t="str">
        <f t="shared" si="429"/>
        <v/>
      </c>
      <c r="AZ260" t="str">
        <f t="shared" si="430"/>
        <v/>
      </c>
      <c r="BA260" t="str">
        <f t="shared" si="431"/>
        <v/>
      </c>
      <c r="BB260" t="str">
        <f t="shared" si="432"/>
        <v>&lt;img src=@img/drinkicon.png@&gt;</v>
      </c>
      <c r="BC260" t="str">
        <f t="shared" si="433"/>
        <v>&lt;img src=@img/foodicon.png@&gt;</v>
      </c>
      <c r="BD260" t="str">
        <f t="shared" si="434"/>
        <v>&lt;img src=@img/drinkicon.png@&gt;&lt;img src=@img/foodicon.png@&gt;</v>
      </c>
      <c r="BE260" t="str">
        <f t="shared" si="435"/>
        <v>drink food  med Ballpark</v>
      </c>
      <c r="BF260" t="str">
        <f t="shared" si="436"/>
        <v>Ballpark</v>
      </c>
      <c r="BG260">
        <v>39.753050000000002</v>
      </c>
      <c r="BH260">
        <v>-104.99995</v>
      </c>
      <c r="BI260" t="str">
        <f t="shared" si="437"/>
        <v>[39.75305,-104.99995],</v>
      </c>
    </row>
    <row r="261" spans="2:64" ht="18.75" customHeight="1">
      <c r="B261" t="s">
        <v>1258</v>
      </c>
      <c r="C261" t="s">
        <v>936</v>
      </c>
      <c r="E261" t="s">
        <v>952</v>
      </c>
      <c r="G261" t="s">
        <v>503</v>
      </c>
      <c r="J261" t="s">
        <v>328</v>
      </c>
      <c r="K261" t="s">
        <v>330</v>
      </c>
      <c r="L261" t="s">
        <v>328</v>
      </c>
      <c r="M261" t="s">
        <v>330</v>
      </c>
      <c r="N261" t="s">
        <v>328</v>
      </c>
      <c r="O261" t="s">
        <v>330</v>
      </c>
      <c r="P261" t="s">
        <v>328</v>
      </c>
      <c r="Q261" t="s">
        <v>330</v>
      </c>
      <c r="R261" t="s">
        <v>328</v>
      </c>
      <c r="S261" t="s">
        <v>330</v>
      </c>
      <c r="V261" t="s">
        <v>301</v>
      </c>
      <c r="W261" t="str">
        <f t="shared" si="407"/>
        <v/>
      </c>
      <c r="X261" t="str">
        <f t="shared" si="408"/>
        <v/>
      </c>
      <c r="Y261">
        <f t="shared" si="409"/>
        <v>15</v>
      </c>
      <c r="Z261">
        <f t="shared" si="410"/>
        <v>18</v>
      </c>
      <c r="AA261">
        <f t="shared" si="411"/>
        <v>15</v>
      </c>
      <c r="AB261">
        <f t="shared" si="412"/>
        <v>18</v>
      </c>
      <c r="AC261">
        <f t="shared" si="413"/>
        <v>15</v>
      </c>
      <c r="AD261">
        <f t="shared" si="414"/>
        <v>18</v>
      </c>
      <c r="AE261">
        <f t="shared" si="415"/>
        <v>15</v>
      </c>
      <c r="AF261">
        <f t="shared" si="416"/>
        <v>18</v>
      </c>
      <c r="AG261">
        <f t="shared" si="417"/>
        <v>15</v>
      </c>
      <c r="AH261">
        <f t="shared" si="418"/>
        <v>18</v>
      </c>
      <c r="AI261" t="str">
        <f t="shared" si="419"/>
        <v/>
      </c>
      <c r="AJ261" t="str">
        <f t="shared" si="420"/>
        <v/>
      </c>
      <c r="AK261" t="str">
        <f t="shared" si="421"/>
        <v/>
      </c>
      <c r="AL261" t="str">
        <f t="shared" si="422"/>
        <v>3pm-6pm</v>
      </c>
      <c r="AM261" t="str">
        <f t="shared" si="423"/>
        <v>3pm-6pm</v>
      </c>
      <c r="AN261" t="str">
        <f t="shared" si="424"/>
        <v>3pm-6pm</v>
      </c>
      <c r="AO261" t="str">
        <f t="shared" si="425"/>
        <v>3pm-6pm</v>
      </c>
      <c r="AP261" t="str">
        <f t="shared" si="426"/>
        <v>3pm-6pm</v>
      </c>
      <c r="AQ261" t="str">
        <f t="shared" si="427"/>
        <v/>
      </c>
      <c r="AR261" t="s">
        <v>678</v>
      </c>
      <c r="AV261" t="s">
        <v>28</v>
      </c>
      <c r="AW261" t="s">
        <v>28</v>
      </c>
      <c r="AX261" s="8" t="str">
        <f t="shared" si="42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61" t="str">
        <f t="shared" si="429"/>
        <v/>
      </c>
      <c r="AZ261" t="str">
        <f t="shared" si="430"/>
        <v/>
      </c>
      <c r="BA261" t="str">
        <f t="shared" si="431"/>
        <v/>
      </c>
      <c r="BB261" t="str">
        <f t="shared" si="432"/>
        <v>&lt;img src=@img/drinkicon.png@&gt;</v>
      </c>
      <c r="BC261" t="str">
        <f t="shared" si="433"/>
        <v>&lt;img src=@img/foodicon.png@&gt;</v>
      </c>
      <c r="BD261" t="str">
        <f t="shared" si="434"/>
        <v>&lt;img src=@img/drinkicon.png@&gt;&lt;img src=@img/foodicon.png@&gt;</v>
      </c>
      <c r="BE261" t="str">
        <f t="shared" si="435"/>
        <v>drink food  med capital</v>
      </c>
      <c r="BF261" t="str">
        <f t="shared" si="436"/>
        <v>Capital Hill</v>
      </c>
      <c r="BG261">
        <v>39.734262000000001</v>
      </c>
      <c r="BH261">
        <v>-104.986439</v>
      </c>
      <c r="BI261" t="str">
        <f t="shared" si="437"/>
        <v>[39.734262,-104.986439],</v>
      </c>
      <c r="BK261" t="str">
        <f>IF(BJ261&gt;0,"&lt;img src=@img/kidicon.png@&gt;","")</f>
        <v/>
      </c>
      <c r="BL261" s="7"/>
    </row>
    <row r="262" spans="2:64" ht="18.75" customHeight="1">
      <c r="B262" t="s">
        <v>146</v>
      </c>
      <c r="C262" t="s">
        <v>218</v>
      </c>
      <c r="E262" t="s">
        <v>952</v>
      </c>
      <c r="G262" t="s">
        <v>504</v>
      </c>
      <c r="J262" t="s">
        <v>338</v>
      </c>
      <c r="K262" t="s">
        <v>330</v>
      </c>
      <c r="L262" t="s">
        <v>338</v>
      </c>
      <c r="M262" t="s">
        <v>330</v>
      </c>
      <c r="N262" t="s">
        <v>338</v>
      </c>
      <c r="O262" t="s">
        <v>330</v>
      </c>
      <c r="P262" t="s">
        <v>338</v>
      </c>
      <c r="Q262" t="s">
        <v>330</v>
      </c>
      <c r="R262" t="s">
        <v>338</v>
      </c>
      <c r="S262" t="s">
        <v>330</v>
      </c>
      <c r="V262" t="s">
        <v>302</v>
      </c>
      <c r="W262" t="str">
        <f t="shared" si="407"/>
        <v/>
      </c>
      <c r="X262" t="str">
        <f t="shared" si="408"/>
        <v/>
      </c>
      <c r="Y262">
        <f t="shared" si="409"/>
        <v>14</v>
      </c>
      <c r="Z262">
        <f t="shared" si="410"/>
        <v>18</v>
      </c>
      <c r="AA262">
        <f t="shared" si="411"/>
        <v>14</v>
      </c>
      <c r="AB262">
        <f t="shared" si="412"/>
        <v>18</v>
      </c>
      <c r="AC262">
        <f t="shared" si="413"/>
        <v>14</v>
      </c>
      <c r="AD262">
        <f t="shared" si="414"/>
        <v>18</v>
      </c>
      <c r="AE262">
        <f t="shared" si="415"/>
        <v>14</v>
      </c>
      <c r="AF262">
        <f t="shared" si="416"/>
        <v>18</v>
      </c>
      <c r="AG262">
        <f t="shared" si="417"/>
        <v>14</v>
      </c>
      <c r="AH262">
        <f t="shared" si="418"/>
        <v>18</v>
      </c>
      <c r="AI262" t="str">
        <f t="shared" si="419"/>
        <v/>
      </c>
      <c r="AJ262" t="str">
        <f t="shared" si="420"/>
        <v/>
      </c>
      <c r="AK262" t="str">
        <f t="shared" si="421"/>
        <v/>
      </c>
      <c r="AL262" t="str">
        <f t="shared" si="422"/>
        <v>2pm-6pm</v>
      </c>
      <c r="AM262" t="str">
        <f t="shared" si="423"/>
        <v>2pm-6pm</v>
      </c>
      <c r="AN262" t="str">
        <f t="shared" si="424"/>
        <v>2pm-6pm</v>
      </c>
      <c r="AO262" t="str">
        <f t="shared" si="425"/>
        <v>2pm-6pm</v>
      </c>
      <c r="AP262" t="str">
        <f t="shared" si="426"/>
        <v>2pm-6pm</v>
      </c>
      <c r="AQ262" t="str">
        <f t="shared" si="427"/>
        <v/>
      </c>
      <c r="AR262" t="s">
        <v>679</v>
      </c>
      <c r="AV262" t="s">
        <v>28</v>
      </c>
      <c r="AW262" t="s">
        <v>28</v>
      </c>
      <c r="AX262" s="8" t="str">
        <f t="shared" si="42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62" t="str">
        <f t="shared" si="429"/>
        <v/>
      </c>
      <c r="AZ262" t="str">
        <f t="shared" si="430"/>
        <v/>
      </c>
      <c r="BA262" t="str">
        <f t="shared" si="431"/>
        <v/>
      </c>
      <c r="BB262" t="str">
        <f t="shared" si="432"/>
        <v>&lt;img src=@img/drinkicon.png@&gt;</v>
      </c>
      <c r="BC262" t="str">
        <f t="shared" si="433"/>
        <v>&lt;img src=@img/foodicon.png@&gt;</v>
      </c>
      <c r="BD262" t="str">
        <f t="shared" si="434"/>
        <v>&lt;img src=@img/drinkicon.png@&gt;&lt;img src=@img/foodicon.png@&gt;</v>
      </c>
      <c r="BE262" t="str">
        <f t="shared" si="435"/>
        <v>drink food  med Downtown</v>
      </c>
      <c r="BF262" t="str">
        <f t="shared" si="436"/>
        <v>Downtown</v>
      </c>
      <c r="BG262">
        <v>39.744083000000003</v>
      </c>
      <c r="BH262">
        <v>-104.99507199999999</v>
      </c>
      <c r="BI262" t="str">
        <f t="shared" si="437"/>
        <v>[39.744083,-104.995072],</v>
      </c>
      <c r="BK262" t="str">
        <f>IF(BJ262&gt;0,"&lt;img src=@img/kidicon.png@&gt;","")</f>
        <v/>
      </c>
      <c r="BL262" s="7"/>
    </row>
    <row r="263" spans="2:64" ht="18.75" customHeight="1">
      <c r="B263" t="s">
        <v>1113</v>
      </c>
      <c r="C263" t="s">
        <v>719</v>
      </c>
      <c r="E263" t="s">
        <v>952</v>
      </c>
      <c r="G263" t="s">
        <v>1112</v>
      </c>
      <c r="H263">
        <v>1500</v>
      </c>
      <c r="I263">
        <v>1800</v>
      </c>
      <c r="J263">
        <v>1500</v>
      </c>
      <c r="K263">
        <v>1800</v>
      </c>
      <c r="L263">
        <v>1500</v>
      </c>
      <c r="M263">
        <v>1800</v>
      </c>
      <c r="N263">
        <v>1500</v>
      </c>
      <c r="O263">
        <v>1800</v>
      </c>
      <c r="P263">
        <v>1500</v>
      </c>
      <c r="Q263">
        <v>1800</v>
      </c>
      <c r="R263">
        <v>1500</v>
      </c>
      <c r="S263">
        <v>1800</v>
      </c>
      <c r="T263">
        <v>1500</v>
      </c>
      <c r="U263">
        <v>1800</v>
      </c>
      <c r="V263" t="s">
        <v>1115</v>
      </c>
      <c r="W263">
        <f t="shared" si="407"/>
        <v>15</v>
      </c>
      <c r="X263">
        <f t="shared" si="408"/>
        <v>18</v>
      </c>
      <c r="Y263">
        <f t="shared" si="409"/>
        <v>15</v>
      </c>
      <c r="Z263">
        <f t="shared" si="410"/>
        <v>18</v>
      </c>
      <c r="AA263">
        <f t="shared" si="411"/>
        <v>15</v>
      </c>
      <c r="AB263">
        <f t="shared" si="412"/>
        <v>18</v>
      </c>
      <c r="AC263">
        <f t="shared" si="413"/>
        <v>15</v>
      </c>
      <c r="AD263">
        <f t="shared" si="414"/>
        <v>18</v>
      </c>
      <c r="AE263">
        <f t="shared" si="415"/>
        <v>15</v>
      </c>
      <c r="AF263">
        <f t="shared" si="416"/>
        <v>18</v>
      </c>
      <c r="AG263">
        <f t="shared" si="417"/>
        <v>15</v>
      </c>
      <c r="AH263">
        <f t="shared" si="418"/>
        <v>18</v>
      </c>
      <c r="AI263">
        <f t="shared" si="419"/>
        <v>15</v>
      </c>
      <c r="AJ263">
        <f t="shared" si="420"/>
        <v>18</v>
      </c>
      <c r="AK263" t="str">
        <f t="shared" si="421"/>
        <v>3pm-6pm</v>
      </c>
      <c r="AL263" t="str">
        <f t="shared" si="422"/>
        <v>3pm-6pm</v>
      </c>
      <c r="AM263" t="str">
        <f t="shared" si="423"/>
        <v>3pm-6pm</v>
      </c>
      <c r="AN263" t="str">
        <f t="shared" si="424"/>
        <v>3pm-6pm</v>
      </c>
      <c r="AO263" t="str">
        <f t="shared" si="425"/>
        <v>3pm-6pm</v>
      </c>
      <c r="AP263" t="str">
        <f t="shared" si="426"/>
        <v>3pm-6pm</v>
      </c>
      <c r="AQ263" t="str">
        <f t="shared" si="427"/>
        <v>3pm-6pm</v>
      </c>
      <c r="AR263" t="s">
        <v>1114</v>
      </c>
      <c r="AV263" t="s">
        <v>28</v>
      </c>
      <c r="AW263" t="s">
        <v>28</v>
      </c>
      <c r="AX263" s="8" t="str">
        <f t="shared" si="428"/>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3" t="str">
        <f t="shared" si="429"/>
        <v/>
      </c>
      <c r="AZ263" t="str">
        <f t="shared" si="430"/>
        <v/>
      </c>
      <c r="BA263" t="str">
        <f t="shared" si="431"/>
        <v/>
      </c>
      <c r="BB263" t="str">
        <f t="shared" si="432"/>
        <v>&lt;img src=@img/drinkicon.png@&gt;</v>
      </c>
      <c r="BC263" t="str">
        <f t="shared" si="433"/>
        <v>&lt;img src=@img/foodicon.png@&gt;</v>
      </c>
      <c r="BD263" t="str">
        <f t="shared" si="434"/>
        <v>&lt;img src=@img/drinkicon.png@&gt;&lt;img src=@img/foodicon.png@&gt;</v>
      </c>
      <c r="BE263" t="str">
        <f t="shared" si="435"/>
        <v>drink food  med highlands</v>
      </c>
      <c r="BF263" t="str">
        <f t="shared" si="436"/>
        <v>Highlands</v>
      </c>
      <c r="BG263">
        <v>39.7706327</v>
      </c>
      <c r="BH263">
        <v>-105.0442314</v>
      </c>
      <c r="BI263" t="str">
        <f t="shared" si="437"/>
        <v>[39.7706327,-105.0442314],</v>
      </c>
      <c r="BL263" s="7"/>
    </row>
    <row r="264" spans="2:64" ht="18.75" customHeight="1">
      <c r="B264" t="s">
        <v>1111</v>
      </c>
      <c r="C264" t="s">
        <v>187</v>
      </c>
      <c r="E264" t="s">
        <v>952</v>
      </c>
      <c r="G264" t="s">
        <v>1108</v>
      </c>
      <c r="J264">
        <v>1500</v>
      </c>
      <c r="K264">
        <v>1800</v>
      </c>
      <c r="L264">
        <v>1500</v>
      </c>
      <c r="M264">
        <v>1800</v>
      </c>
      <c r="N264">
        <v>1500</v>
      </c>
      <c r="O264">
        <v>1800</v>
      </c>
      <c r="P264">
        <v>1500</v>
      </c>
      <c r="Q264">
        <v>1800</v>
      </c>
      <c r="R264">
        <v>1500</v>
      </c>
      <c r="S264">
        <v>1800</v>
      </c>
      <c r="V264" t="s">
        <v>1110</v>
      </c>
      <c r="W264" t="str">
        <f t="shared" ref="W264:W322" si="503">IF(H264&gt;0,H264/100,"")</f>
        <v/>
      </c>
      <c r="X264" t="str">
        <f t="shared" ref="X264:X322" si="504">IF(I264&gt;0,I264/100,"")</f>
        <v/>
      </c>
      <c r="Y264">
        <f t="shared" ref="Y264:Y322" si="505">IF(J264&gt;0,J264/100,"")</f>
        <v>15</v>
      </c>
      <c r="Z264">
        <f t="shared" ref="Z264:Z322" si="506">IF(K264&gt;0,K264/100,"")</f>
        <v>18</v>
      </c>
      <c r="AA264">
        <f t="shared" ref="AA264:AA322" si="507">IF(L264&gt;0,L264/100,"")</f>
        <v>15</v>
      </c>
      <c r="AB264">
        <f t="shared" ref="AB264:AB322" si="508">IF(M264&gt;0,M264/100,"")</f>
        <v>18</v>
      </c>
      <c r="AC264">
        <f t="shared" ref="AC264:AC322" si="509">IF(N264&gt;0,N264/100,"")</f>
        <v>15</v>
      </c>
      <c r="AD264">
        <f t="shared" ref="AD264:AD322" si="510">IF(O264&gt;0,O264/100,"")</f>
        <v>18</v>
      </c>
      <c r="AE264">
        <f t="shared" ref="AE264:AE322" si="511">IF(P264&gt;0,P264/100,"")</f>
        <v>15</v>
      </c>
      <c r="AF264">
        <f t="shared" ref="AF264:AF322" si="512">IF(Q264&gt;0,Q264/100,"")</f>
        <v>18</v>
      </c>
      <c r="AG264">
        <f t="shared" ref="AG264:AG322" si="513">IF(R264&gt;0,R264/100,"")</f>
        <v>15</v>
      </c>
      <c r="AH264">
        <f t="shared" ref="AH264:AH322" si="514">IF(S264&gt;0,S264/100,"")</f>
        <v>18</v>
      </c>
      <c r="AI264" t="str">
        <f t="shared" ref="AI264:AI322" si="515">IF(T264&gt;0,T264/100,"")</f>
        <v/>
      </c>
      <c r="AJ264" t="str">
        <f t="shared" ref="AJ264:AJ322" si="516">IF(U264&gt;0,U264/100,"")</f>
        <v/>
      </c>
      <c r="AK264" t="str">
        <f t="shared" ref="AK264:AK322" si="517">IF(H264&gt;0,CONCATENATE(IF(W264&lt;=12,W264,W264-12),IF(OR(W264&lt;12,W264=24),"am","pm"),"-",IF(X264&lt;=12,X264,X264-12),IF(OR(X264&lt;12,X264=24),"am","pm")),"")</f>
        <v/>
      </c>
      <c r="AL264" t="str">
        <f t="shared" ref="AL264:AL322" si="518">IF(J264&gt;0,CONCATENATE(IF(Y264&lt;=12,Y264,Y264-12),IF(OR(Y264&lt;12,Y264=24),"am","pm"),"-",IF(Z264&lt;=12,Z264,Z264-12),IF(OR(Z264&lt;12,Z264=24),"am","pm")),"")</f>
        <v>3pm-6pm</v>
      </c>
      <c r="AM264" t="str">
        <f t="shared" ref="AM264:AM322" si="519">IF(L264&gt;0,CONCATENATE(IF(AA264&lt;=12,AA264,AA264-12),IF(OR(AA264&lt;12,AA264=24),"am","pm"),"-",IF(AB264&lt;=12,AB264,AB264-12),IF(OR(AB264&lt;12,AB264=24),"am","pm")),"")</f>
        <v>3pm-6pm</v>
      </c>
      <c r="AN264" t="str">
        <f t="shared" ref="AN264:AN322" si="520">IF(N264&gt;0,CONCATENATE(IF(AC264&lt;=12,AC264,AC264-12),IF(OR(AC264&lt;12,AC264=24),"am","pm"),"-",IF(AD264&lt;=12,AD264,AD264-12),IF(OR(AD264&lt;12,AD264=24),"am","pm")),"")</f>
        <v>3pm-6pm</v>
      </c>
      <c r="AO264" t="str">
        <f t="shared" ref="AO264:AO322" si="521">IF(P264&gt;0,CONCATENATE(IF(AE264&lt;=12,AE264,AE264-12),IF(OR(AE264&lt;12,AE264=24),"am","pm"),"-",IF(AF264&lt;=12,AF264,AF264-12),IF(OR(AF264&lt;12,AF264=24),"am","pm")),"")</f>
        <v>3pm-6pm</v>
      </c>
      <c r="AP264" t="str">
        <f t="shared" ref="AP264:AP322" si="522">IF(R264&gt;0,CONCATENATE(IF(AG264&lt;=12,AG264,AG264-12),IF(OR(AG264&lt;12,AG264=24),"am","pm"),"-",IF(AH264&lt;=12,AH264,AH264-12),IF(OR(AH264&lt;12,AH264=24),"am","pm")),"")</f>
        <v>3pm-6pm</v>
      </c>
      <c r="AQ264" t="str">
        <f t="shared" ref="AQ264:AQ322" si="523">IF(T264&gt;0,CONCATENATE(IF(AI264&lt;=12,AI264,AI264-12),IF(OR(AI264&lt;12,AI264=24),"am","pm"),"-",IF(AJ264&lt;=12,AJ264,AJ264-12),IF(OR(AJ264&lt;12,AJ264=24),"am","pm")),"")</f>
        <v/>
      </c>
      <c r="AR264" t="s">
        <v>1109</v>
      </c>
      <c r="AV264" t="s">
        <v>28</v>
      </c>
      <c r="AW264" t="s">
        <v>28</v>
      </c>
      <c r="AX264" s="8" t="str">
        <f t="shared" ref="AX264:AX322" si="524">CONCATENATE("{
    'name': """,B264,""",
    'area': ","""",C264,""",",
"'hours': {
      'sunday-start':","""",H264,"""",", 'sunday-end':","""",I264,"""",", 'monday-start':","""",J264,"""",", 'monday-end':","""",K264,"""",", 'tuesday-start':","""",L264,"""",", 'tuesday-end':","""",M264,""", 'wednesday-start':","""",N264,""", 'wednesday-end':","""",O264,""", 'thursday-start':","""",P264,""", 'thursday-end':","""",Q264,""", 'friday-start':","""",R264,""", 'friday-end':","""",S264,""", 'saturday-start':","""",T264,""", 'saturday-end':","""",U264,"""","},","  'description': ","""",V264,"""",", 'link':","""",AR264,"""",", 'pricing':","""",E264,"""",",   'phone-number': ","""",F264,"""",", 'address': ","""",G264,"""",", 'other-amenities': [","'",AS264,"','",AT264,"','",AU264,"'","]",", 'has-drink':",AV264,", 'has-food':",AW264,"},")</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4" t="str">
        <f t="shared" ref="AY264:AY322" si="525">IF(AS264&gt;0,"&lt;img src=@img/outdoor.png@&gt;","")</f>
        <v/>
      </c>
      <c r="AZ264" t="str">
        <f t="shared" ref="AZ264:AZ322" si="526">IF(AT264&gt;0,"&lt;img src=@img/pets.png@&gt;","")</f>
        <v/>
      </c>
      <c r="BA264" t="str">
        <f t="shared" ref="BA264:BA322" si="527">IF(AU264="hard","&lt;img src=@img/hard.png@&gt;",IF(AU264="medium","&lt;img src=@img/medium.png@&gt;",IF(AU264="easy","&lt;img src=@img/easy.png@&gt;","")))</f>
        <v/>
      </c>
      <c r="BB264" t="str">
        <f t="shared" ref="BB264:BB322" si="528">IF(AV264="true","&lt;img src=@img/drinkicon.png@&gt;","")</f>
        <v>&lt;img src=@img/drinkicon.png@&gt;</v>
      </c>
      <c r="BC264" t="str">
        <f t="shared" ref="BC264:BC322" si="529">IF(AW264="true","&lt;img src=@img/foodicon.png@&gt;","")</f>
        <v>&lt;img src=@img/foodicon.png@&gt;</v>
      </c>
      <c r="BD264" t="str">
        <f t="shared" ref="BD264:BD322" si="530">CONCATENATE(AY264,AZ264,BA264,BB264,BC264,BK264)</f>
        <v>&lt;img src=@img/drinkicon.png@&gt;&lt;img src=@img/foodicon.png@&gt;</v>
      </c>
      <c r="BE264" t="str">
        <f t="shared" ref="BE264:BE322" si="531">CONCATENATE(IF(AS264&gt;0,"outdoor ",""),IF(AT264&gt;0,"pet ",""),IF(AV264="true","drink ",""),IF(AW264="true","food ",""),AU264," ",E264," ",C264,IF(BJ264=TRUE," kid",""))</f>
        <v>drink food  med RiNo</v>
      </c>
      <c r="BF264" t="str">
        <f t="shared" ref="BF264:BF322" si="532">IF(C264="highlands","Highlands",IF(C264="Washington","Washington Park",IF(C264="Downtown","Downtown",IF(C264="city","City Park",IF(C264="Uptown","Uptown",IF(C264="capital","Capital Hill",IF(C264="Ballpark","Ballpark",IF(C264="LoDo","LoDo",IF(C264="ranch","Highlands Ranch",IF(C264="five","Five Points",IF(C264="stapleton","Stapleton",IF(C264="Cherry","Cherry Creek",IF(C264="dtc","DTC",IF(C264="Baker","Baker",IF(C264="Lakewood","Lakewood",IF(C264="Westminster","Westminster",IF(C264="lowery","Lowery",IF(C264="meadows","Park Meadows",IF(C264="larimer","Larimer Square",IF(C264="RiNo","RiNo",IF(C264="aurora","Aurora","")))))))))))))))))))))</f>
        <v>RiNo</v>
      </c>
      <c r="BG264">
        <v>39.758906099999997</v>
      </c>
      <c r="BH264">
        <v>-104.98517409999999</v>
      </c>
      <c r="BI264" t="str">
        <f t="shared" ref="BI264:BI322" si="533">CONCATENATE("[",BG264,",",BH264,"],")</f>
        <v>[39.7589061,-104.9851741],</v>
      </c>
      <c r="BL264" s="7"/>
    </row>
    <row r="265" spans="2:64" ht="18.75" customHeight="1">
      <c r="B265" t="s">
        <v>98</v>
      </c>
      <c r="C265" t="s">
        <v>233</v>
      </c>
      <c r="E265" t="s">
        <v>954</v>
      </c>
      <c r="G265" t="s">
        <v>434</v>
      </c>
      <c r="H265">
        <v>1500</v>
      </c>
      <c r="I265">
        <v>1800</v>
      </c>
      <c r="J265">
        <v>1500</v>
      </c>
      <c r="K265">
        <v>1800</v>
      </c>
      <c r="L265">
        <v>1500</v>
      </c>
      <c r="M265">
        <v>1800</v>
      </c>
      <c r="N265">
        <v>1500</v>
      </c>
      <c r="O265">
        <v>1800</v>
      </c>
      <c r="P265">
        <v>1500</v>
      </c>
      <c r="Q265">
        <v>1800</v>
      </c>
      <c r="R265">
        <v>1500</v>
      </c>
      <c r="S265">
        <v>1800</v>
      </c>
      <c r="T265">
        <v>1500</v>
      </c>
      <c r="U265">
        <v>1800</v>
      </c>
      <c r="V265" t="s">
        <v>940</v>
      </c>
      <c r="W265">
        <f t="shared" si="503"/>
        <v>15</v>
      </c>
      <c r="X265">
        <f t="shared" si="504"/>
        <v>18</v>
      </c>
      <c r="Y265">
        <f t="shared" si="505"/>
        <v>15</v>
      </c>
      <c r="Z265">
        <f t="shared" si="506"/>
        <v>18</v>
      </c>
      <c r="AA265">
        <f t="shared" si="507"/>
        <v>15</v>
      </c>
      <c r="AB265">
        <f t="shared" si="508"/>
        <v>18</v>
      </c>
      <c r="AC265">
        <f t="shared" si="509"/>
        <v>15</v>
      </c>
      <c r="AD265">
        <f t="shared" si="510"/>
        <v>18</v>
      </c>
      <c r="AE265">
        <f t="shared" si="511"/>
        <v>15</v>
      </c>
      <c r="AF265">
        <f t="shared" si="512"/>
        <v>18</v>
      </c>
      <c r="AG265">
        <f t="shared" si="513"/>
        <v>15</v>
      </c>
      <c r="AH265">
        <f t="shared" si="514"/>
        <v>18</v>
      </c>
      <c r="AI265">
        <f t="shared" si="515"/>
        <v>15</v>
      </c>
      <c r="AJ265">
        <f t="shared" si="516"/>
        <v>18</v>
      </c>
      <c r="AK265" t="str">
        <f t="shared" si="517"/>
        <v>3pm-6pm</v>
      </c>
      <c r="AL265" t="str">
        <f t="shared" si="518"/>
        <v>3pm-6pm</v>
      </c>
      <c r="AM265" t="str">
        <f t="shared" si="519"/>
        <v>3pm-6pm</v>
      </c>
      <c r="AN265" t="str">
        <f t="shared" si="520"/>
        <v>3pm-6pm</v>
      </c>
      <c r="AO265" t="str">
        <f t="shared" si="521"/>
        <v>3pm-6pm</v>
      </c>
      <c r="AP265" t="str">
        <f t="shared" si="522"/>
        <v>3pm-6pm</v>
      </c>
      <c r="AQ265" t="str">
        <f t="shared" si="523"/>
        <v>3pm-6pm</v>
      </c>
      <c r="AR265" s="1" t="s">
        <v>609</v>
      </c>
      <c r="AV265" s="4" t="s">
        <v>28</v>
      </c>
      <c r="AW265" s="4" t="s">
        <v>28</v>
      </c>
      <c r="AX265" s="8" t="str">
        <f t="shared" si="524"/>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5" t="str">
        <f t="shared" si="525"/>
        <v/>
      </c>
      <c r="AZ265" t="str">
        <f t="shared" si="526"/>
        <v/>
      </c>
      <c r="BA265" t="str">
        <f t="shared" si="527"/>
        <v/>
      </c>
      <c r="BB265" t="str">
        <f t="shared" si="528"/>
        <v>&lt;img src=@img/drinkicon.png@&gt;</v>
      </c>
      <c r="BC265" t="str">
        <f t="shared" si="529"/>
        <v>&lt;img src=@img/foodicon.png@&gt;</v>
      </c>
      <c r="BD265" t="str">
        <f t="shared" si="530"/>
        <v>&lt;img src=@img/drinkicon.png@&gt;&lt;img src=@img/foodicon.png@&gt;</v>
      </c>
      <c r="BE265" t="str">
        <f t="shared" si="531"/>
        <v>drink food  low Lakewood</v>
      </c>
      <c r="BF265" t="str">
        <f t="shared" si="532"/>
        <v>Lakewood</v>
      </c>
      <c r="BG265">
        <v>39.739877999999997</v>
      </c>
      <c r="BH265">
        <v>-105.130955</v>
      </c>
      <c r="BI265" t="str">
        <f t="shared" si="533"/>
        <v>[39.739878,-105.130955],</v>
      </c>
      <c r="BK265" t="str">
        <f t="shared" ref="BK265:BK271" si="534">IF(BJ265&gt;0,"&lt;img src=@img/kidicon.png@&gt;","")</f>
        <v/>
      </c>
      <c r="BL265" s="7"/>
    </row>
    <row r="266" spans="2:64" ht="18.75" customHeight="1">
      <c r="B266" t="s">
        <v>99</v>
      </c>
      <c r="C266" t="s">
        <v>525</v>
      </c>
      <c r="E266" t="s">
        <v>952</v>
      </c>
      <c r="G266" t="s">
        <v>435</v>
      </c>
      <c r="H266" t="s">
        <v>328</v>
      </c>
      <c r="I266" t="s">
        <v>330</v>
      </c>
      <c r="J266">
        <v>1500</v>
      </c>
      <c r="K266">
        <v>2200</v>
      </c>
      <c r="L266" t="s">
        <v>328</v>
      </c>
      <c r="M266" t="s">
        <v>330</v>
      </c>
      <c r="N266" t="s">
        <v>328</v>
      </c>
      <c r="O266" t="s">
        <v>330</v>
      </c>
      <c r="P266" t="s">
        <v>328</v>
      </c>
      <c r="Q266" t="s">
        <v>330</v>
      </c>
      <c r="R266" t="s">
        <v>328</v>
      </c>
      <c r="S266" t="s">
        <v>330</v>
      </c>
      <c r="T266" t="s">
        <v>328</v>
      </c>
      <c r="U266" t="s">
        <v>330</v>
      </c>
      <c r="V266" t="s">
        <v>260</v>
      </c>
      <c r="W266">
        <f t="shared" si="503"/>
        <v>15</v>
      </c>
      <c r="X266">
        <f t="shared" si="504"/>
        <v>18</v>
      </c>
      <c r="Y266">
        <f t="shared" si="505"/>
        <v>15</v>
      </c>
      <c r="Z266">
        <f t="shared" si="506"/>
        <v>22</v>
      </c>
      <c r="AA266">
        <f t="shared" si="507"/>
        <v>15</v>
      </c>
      <c r="AB266">
        <f t="shared" si="508"/>
        <v>18</v>
      </c>
      <c r="AC266">
        <f t="shared" si="509"/>
        <v>15</v>
      </c>
      <c r="AD266">
        <f t="shared" si="510"/>
        <v>18</v>
      </c>
      <c r="AE266">
        <f t="shared" si="511"/>
        <v>15</v>
      </c>
      <c r="AF266">
        <f t="shared" si="512"/>
        <v>18</v>
      </c>
      <c r="AG266">
        <f t="shared" si="513"/>
        <v>15</v>
      </c>
      <c r="AH266">
        <f t="shared" si="514"/>
        <v>18</v>
      </c>
      <c r="AI266">
        <f t="shared" si="515"/>
        <v>15</v>
      </c>
      <c r="AJ266">
        <f t="shared" si="516"/>
        <v>18</v>
      </c>
      <c r="AK266" t="str">
        <f t="shared" si="517"/>
        <v>3pm-6pm</v>
      </c>
      <c r="AL266" t="str">
        <f t="shared" si="518"/>
        <v>3pm-10pm</v>
      </c>
      <c r="AM266" t="str">
        <f t="shared" si="519"/>
        <v>3pm-6pm</v>
      </c>
      <c r="AN266" t="str">
        <f t="shared" si="520"/>
        <v>3pm-6pm</v>
      </c>
      <c r="AO266" t="str">
        <f t="shared" si="521"/>
        <v>3pm-6pm</v>
      </c>
      <c r="AP266" t="str">
        <f t="shared" si="522"/>
        <v>3pm-6pm</v>
      </c>
      <c r="AQ266" t="str">
        <f t="shared" si="523"/>
        <v>3pm-6pm</v>
      </c>
      <c r="AR266" s="1" t="s">
        <v>610</v>
      </c>
      <c r="AV266" s="4" t="s">
        <v>28</v>
      </c>
      <c r="AW266" s="4" t="s">
        <v>28</v>
      </c>
      <c r="AX266" s="8" t="str">
        <f t="shared" si="524"/>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6" t="str">
        <f t="shared" si="525"/>
        <v/>
      </c>
      <c r="AZ266" t="str">
        <f t="shared" si="526"/>
        <v/>
      </c>
      <c r="BA266" t="str">
        <f t="shared" si="527"/>
        <v/>
      </c>
      <c r="BB266" t="str">
        <f t="shared" si="528"/>
        <v>&lt;img src=@img/drinkicon.png@&gt;</v>
      </c>
      <c r="BC266" t="str">
        <f t="shared" si="529"/>
        <v>&lt;img src=@img/foodicon.png@&gt;</v>
      </c>
      <c r="BD266" t="str">
        <f t="shared" si="530"/>
        <v>&lt;img src=@img/drinkicon.png@&gt;&lt;img src=@img/foodicon.png@&gt;</v>
      </c>
      <c r="BE266" t="str">
        <f t="shared" si="531"/>
        <v>drink food  med city</v>
      </c>
      <c r="BF266" t="str">
        <f t="shared" si="532"/>
        <v>City Park</v>
      </c>
      <c r="BG266">
        <v>39.740278000000004</v>
      </c>
      <c r="BH266">
        <v>-104.959621</v>
      </c>
      <c r="BI266" t="str">
        <f t="shared" si="533"/>
        <v>[39.740278,-104.959621],</v>
      </c>
      <c r="BK266" t="str">
        <f t="shared" si="534"/>
        <v/>
      </c>
      <c r="BL266" s="7"/>
    </row>
    <row r="267" spans="2:64" ht="18.75" customHeight="1">
      <c r="B267" t="s">
        <v>147</v>
      </c>
      <c r="C267" t="s">
        <v>526</v>
      </c>
      <c r="E267" t="s">
        <v>953</v>
      </c>
      <c r="G267" t="s">
        <v>505</v>
      </c>
      <c r="J267" t="s">
        <v>335</v>
      </c>
      <c r="K267" t="s">
        <v>330</v>
      </c>
      <c r="L267" t="s">
        <v>335</v>
      </c>
      <c r="M267" t="s">
        <v>330</v>
      </c>
      <c r="N267" t="s">
        <v>335</v>
      </c>
      <c r="O267" t="s">
        <v>330</v>
      </c>
      <c r="P267" t="s">
        <v>335</v>
      </c>
      <c r="Q267" t="s">
        <v>330</v>
      </c>
      <c r="R267" t="s">
        <v>335</v>
      </c>
      <c r="S267" t="s">
        <v>330</v>
      </c>
      <c r="V267" t="s">
        <v>303</v>
      </c>
      <c r="W267" t="str">
        <f t="shared" si="503"/>
        <v/>
      </c>
      <c r="X267" t="str">
        <f t="shared" si="504"/>
        <v/>
      </c>
      <c r="Y267">
        <f t="shared" si="505"/>
        <v>16</v>
      </c>
      <c r="Z267">
        <f t="shared" si="506"/>
        <v>18</v>
      </c>
      <c r="AA267">
        <f t="shared" si="507"/>
        <v>16</v>
      </c>
      <c r="AB267">
        <f t="shared" si="508"/>
        <v>18</v>
      </c>
      <c r="AC267">
        <f t="shared" si="509"/>
        <v>16</v>
      </c>
      <c r="AD267">
        <f t="shared" si="510"/>
        <v>18</v>
      </c>
      <c r="AE267">
        <f t="shared" si="511"/>
        <v>16</v>
      </c>
      <c r="AF267">
        <f t="shared" si="512"/>
        <v>18</v>
      </c>
      <c r="AG267">
        <f t="shared" si="513"/>
        <v>16</v>
      </c>
      <c r="AH267">
        <f t="shared" si="514"/>
        <v>18</v>
      </c>
      <c r="AI267" t="str">
        <f t="shared" si="515"/>
        <v/>
      </c>
      <c r="AJ267" t="str">
        <f t="shared" si="516"/>
        <v/>
      </c>
      <c r="AK267" t="str">
        <f t="shared" si="517"/>
        <v/>
      </c>
      <c r="AL267" t="str">
        <f t="shared" si="518"/>
        <v>4pm-6pm</v>
      </c>
      <c r="AM267" t="str">
        <f t="shared" si="519"/>
        <v>4pm-6pm</v>
      </c>
      <c r="AN267" t="str">
        <f t="shared" si="520"/>
        <v>4pm-6pm</v>
      </c>
      <c r="AO267" t="str">
        <f t="shared" si="521"/>
        <v>4pm-6pm</v>
      </c>
      <c r="AP267" t="str">
        <f t="shared" si="522"/>
        <v>4pm-6pm</v>
      </c>
      <c r="AQ267" t="str">
        <f t="shared" si="523"/>
        <v/>
      </c>
      <c r="AR267" t="s">
        <v>680</v>
      </c>
      <c r="AV267" t="s">
        <v>28</v>
      </c>
      <c r="AW267" t="s">
        <v>28</v>
      </c>
      <c r="AX267" s="8" t="str">
        <f t="shared" si="524"/>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7" t="str">
        <f t="shared" si="525"/>
        <v/>
      </c>
      <c r="AZ267" t="str">
        <f t="shared" si="526"/>
        <v/>
      </c>
      <c r="BA267" t="str">
        <f t="shared" si="527"/>
        <v/>
      </c>
      <c r="BB267" t="str">
        <f t="shared" si="528"/>
        <v>&lt;img src=@img/drinkicon.png@&gt;</v>
      </c>
      <c r="BC267" t="str">
        <f t="shared" si="529"/>
        <v>&lt;img src=@img/foodicon.png@&gt;</v>
      </c>
      <c r="BD267" t="str">
        <f t="shared" si="530"/>
        <v>&lt;img src=@img/drinkicon.png@&gt;&lt;img src=@img/foodicon.png@&gt;</v>
      </c>
      <c r="BE267" t="str">
        <f t="shared" si="531"/>
        <v>drink food  high larimer</v>
      </c>
      <c r="BF267" t="str">
        <f t="shared" si="532"/>
        <v>Larimer Square</v>
      </c>
      <c r="BG267">
        <v>39.748137999999997</v>
      </c>
      <c r="BH267">
        <v>-104.999334</v>
      </c>
      <c r="BI267" t="str">
        <f t="shared" si="533"/>
        <v>[39.748138,-104.999334],</v>
      </c>
      <c r="BK267" t="str">
        <f t="shared" si="534"/>
        <v/>
      </c>
      <c r="BL267" s="7"/>
    </row>
    <row r="268" spans="2:64" ht="18.75" customHeight="1">
      <c r="B268" t="s">
        <v>100</v>
      </c>
      <c r="C268" t="s">
        <v>526</v>
      </c>
      <c r="E268" t="s">
        <v>952</v>
      </c>
      <c r="G268" t="s">
        <v>436</v>
      </c>
      <c r="H268" t="s">
        <v>338</v>
      </c>
      <c r="I268" t="s">
        <v>330</v>
      </c>
      <c r="J268" t="s">
        <v>338</v>
      </c>
      <c r="K268" t="s">
        <v>330</v>
      </c>
      <c r="L268" t="s">
        <v>338</v>
      </c>
      <c r="M268" t="s">
        <v>330</v>
      </c>
      <c r="N268" t="s">
        <v>338</v>
      </c>
      <c r="O268" t="s">
        <v>330</v>
      </c>
      <c r="P268" t="s">
        <v>338</v>
      </c>
      <c r="Q268" t="s">
        <v>330</v>
      </c>
      <c r="R268" t="s">
        <v>338</v>
      </c>
      <c r="S268" t="s">
        <v>330</v>
      </c>
      <c r="T268" t="s">
        <v>338</v>
      </c>
      <c r="U268" t="s">
        <v>330</v>
      </c>
      <c r="V268" t="s">
        <v>261</v>
      </c>
      <c r="W268">
        <f t="shared" si="503"/>
        <v>14</v>
      </c>
      <c r="X268">
        <f t="shared" si="504"/>
        <v>18</v>
      </c>
      <c r="Y268">
        <f t="shared" si="505"/>
        <v>14</v>
      </c>
      <c r="Z268">
        <f t="shared" si="506"/>
        <v>18</v>
      </c>
      <c r="AA268">
        <f t="shared" si="507"/>
        <v>14</v>
      </c>
      <c r="AB268">
        <f t="shared" si="508"/>
        <v>18</v>
      </c>
      <c r="AC268">
        <f t="shared" si="509"/>
        <v>14</v>
      </c>
      <c r="AD268">
        <f t="shared" si="510"/>
        <v>18</v>
      </c>
      <c r="AE268">
        <f t="shared" si="511"/>
        <v>14</v>
      </c>
      <c r="AF268">
        <f t="shared" si="512"/>
        <v>18</v>
      </c>
      <c r="AG268">
        <f t="shared" si="513"/>
        <v>14</v>
      </c>
      <c r="AH268">
        <f t="shared" si="514"/>
        <v>18</v>
      </c>
      <c r="AI268">
        <f t="shared" si="515"/>
        <v>14</v>
      </c>
      <c r="AJ268">
        <f t="shared" si="516"/>
        <v>18</v>
      </c>
      <c r="AK268" t="str">
        <f t="shared" si="517"/>
        <v>2pm-6pm</v>
      </c>
      <c r="AL268" t="str">
        <f t="shared" si="518"/>
        <v>2pm-6pm</v>
      </c>
      <c r="AM268" t="str">
        <f t="shared" si="519"/>
        <v>2pm-6pm</v>
      </c>
      <c r="AN268" t="str">
        <f t="shared" si="520"/>
        <v>2pm-6pm</v>
      </c>
      <c r="AO268" t="str">
        <f t="shared" si="521"/>
        <v>2pm-6pm</v>
      </c>
      <c r="AP268" t="str">
        <f t="shared" si="522"/>
        <v>2pm-6pm</v>
      </c>
      <c r="AQ268" t="str">
        <f t="shared" si="523"/>
        <v>2pm-6pm</v>
      </c>
      <c r="AR268" s="2" t="s">
        <v>611</v>
      </c>
      <c r="AS268" t="s">
        <v>325</v>
      </c>
      <c r="AV268" s="4" t="s">
        <v>28</v>
      </c>
      <c r="AW268" s="4" t="s">
        <v>28</v>
      </c>
      <c r="AX268" s="8" t="str">
        <f t="shared" si="524"/>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8" t="str">
        <f t="shared" si="525"/>
        <v>&lt;img src=@img/outdoor.png@&gt;</v>
      </c>
      <c r="AZ268" t="str">
        <f t="shared" si="526"/>
        <v/>
      </c>
      <c r="BA268" t="str">
        <f t="shared" si="527"/>
        <v/>
      </c>
      <c r="BB268" t="str">
        <f t="shared" si="528"/>
        <v>&lt;img src=@img/drinkicon.png@&gt;</v>
      </c>
      <c r="BC268" t="str">
        <f t="shared" si="529"/>
        <v>&lt;img src=@img/foodicon.png@&gt;</v>
      </c>
      <c r="BD268" t="str">
        <f t="shared" si="530"/>
        <v>&lt;img src=@img/outdoor.png@&gt;&lt;img src=@img/drinkicon.png@&gt;&lt;img src=@img/foodicon.png@&gt;</v>
      </c>
      <c r="BE268" t="str">
        <f t="shared" si="531"/>
        <v>outdoor drink food  med larimer</v>
      </c>
      <c r="BF268" t="str">
        <f t="shared" si="532"/>
        <v>Larimer Square</v>
      </c>
      <c r="BG268">
        <v>39.747244999999999</v>
      </c>
      <c r="BH268">
        <v>-104.99946</v>
      </c>
      <c r="BI268" t="str">
        <f t="shared" si="533"/>
        <v>[39.747245,-104.99946],</v>
      </c>
      <c r="BK268" t="str">
        <f t="shared" si="534"/>
        <v/>
      </c>
      <c r="BL268" s="7"/>
    </row>
    <row r="269" spans="2:64" ht="18.75" customHeight="1">
      <c r="B269" t="s">
        <v>780</v>
      </c>
      <c r="C269" t="s">
        <v>719</v>
      </c>
      <c r="E269" t="s">
        <v>952</v>
      </c>
      <c r="G269" s="8" t="s">
        <v>781</v>
      </c>
      <c r="W269" t="str">
        <f t="shared" si="503"/>
        <v/>
      </c>
      <c r="X269" t="str">
        <f t="shared" si="504"/>
        <v/>
      </c>
      <c r="Y269" t="str">
        <f t="shared" si="505"/>
        <v/>
      </c>
      <c r="Z269" t="str">
        <f t="shared" si="506"/>
        <v/>
      </c>
      <c r="AA269" t="str">
        <f t="shared" si="507"/>
        <v/>
      </c>
      <c r="AB269" t="str">
        <f t="shared" si="508"/>
        <v/>
      </c>
      <c r="AC269" t="str">
        <f t="shared" si="509"/>
        <v/>
      </c>
      <c r="AD269" t="str">
        <f t="shared" si="510"/>
        <v/>
      </c>
      <c r="AE269" t="str">
        <f t="shared" si="511"/>
        <v/>
      </c>
      <c r="AF269" t="str">
        <f t="shared" si="512"/>
        <v/>
      </c>
      <c r="AG269" t="str">
        <f t="shared" si="513"/>
        <v/>
      </c>
      <c r="AH269" t="str">
        <f t="shared" si="514"/>
        <v/>
      </c>
      <c r="AI269" t="str">
        <f t="shared" si="515"/>
        <v/>
      </c>
      <c r="AJ269" t="str">
        <f t="shared" si="516"/>
        <v/>
      </c>
      <c r="AK269" t="str">
        <f t="shared" si="517"/>
        <v/>
      </c>
      <c r="AL269" t="str">
        <f t="shared" si="518"/>
        <v/>
      </c>
      <c r="AM269" t="str">
        <f t="shared" si="519"/>
        <v/>
      </c>
      <c r="AN269" t="str">
        <f t="shared" si="520"/>
        <v/>
      </c>
      <c r="AO269" t="str">
        <f t="shared" si="521"/>
        <v/>
      </c>
      <c r="AP269" t="str">
        <f t="shared" si="522"/>
        <v/>
      </c>
      <c r="AQ269" t="str">
        <f t="shared" si="523"/>
        <v/>
      </c>
      <c r="AR269" t="s">
        <v>889</v>
      </c>
      <c r="AV269" s="4" t="s">
        <v>29</v>
      </c>
      <c r="AW269" s="4" t="s">
        <v>29</v>
      </c>
      <c r="AX269" s="8" t="str">
        <f t="shared" si="524"/>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9" t="str">
        <f t="shared" si="525"/>
        <v/>
      </c>
      <c r="AZ269" t="str">
        <f t="shared" si="526"/>
        <v/>
      </c>
      <c r="BA269" t="str">
        <f t="shared" si="527"/>
        <v/>
      </c>
      <c r="BB269" t="str">
        <f t="shared" si="528"/>
        <v/>
      </c>
      <c r="BC269" t="str">
        <f t="shared" si="529"/>
        <v/>
      </c>
      <c r="BD269" t="str">
        <f t="shared" si="530"/>
        <v/>
      </c>
      <c r="BE269" t="str">
        <f t="shared" si="531"/>
        <v xml:space="preserve"> med highlands</v>
      </c>
      <c r="BF269" t="str">
        <f t="shared" si="532"/>
        <v>Highlands</v>
      </c>
      <c r="BG269">
        <v>39.772125000000003</v>
      </c>
      <c r="BH269">
        <v>-105.04366400000001</v>
      </c>
      <c r="BI269" t="str">
        <f t="shared" si="533"/>
        <v>[39.772125,-105.043664],</v>
      </c>
      <c r="BK269" t="str">
        <f t="shared" si="534"/>
        <v/>
      </c>
    </row>
    <row r="270" spans="2:64" ht="18.75" customHeight="1">
      <c r="B270" t="s">
        <v>101</v>
      </c>
      <c r="C270" t="s">
        <v>524</v>
      </c>
      <c r="E270" t="s">
        <v>952</v>
      </c>
      <c r="G270" t="s">
        <v>437</v>
      </c>
      <c r="J270" t="s">
        <v>328</v>
      </c>
      <c r="K270" t="s">
        <v>331</v>
      </c>
      <c r="L270" t="s">
        <v>328</v>
      </c>
      <c r="M270" t="s">
        <v>331</v>
      </c>
      <c r="N270" t="s">
        <v>328</v>
      </c>
      <c r="O270" t="s">
        <v>331</v>
      </c>
      <c r="P270" t="s">
        <v>328</v>
      </c>
      <c r="Q270" t="s">
        <v>331</v>
      </c>
      <c r="R270" t="s">
        <v>328</v>
      </c>
      <c r="S270" t="s">
        <v>331</v>
      </c>
      <c r="V270" t="s">
        <v>1158</v>
      </c>
      <c r="W270" t="str">
        <f t="shared" si="503"/>
        <v/>
      </c>
      <c r="X270" t="str">
        <f t="shared" si="504"/>
        <v/>
      </c>
      <c r="Y270">
        <f t="shared" si="505"/>
        <v>15</v>
      </c>
      <c r="Z270">
        <f t="shared" si="506"/>
        <v>19</v>
      </c>
      <c r="AA270">
        <f t="shared" si="507"/>
        <v>15</v>
      </c>
      <c r="AB270">
        <f t="shared" si="508"/>
        <v>19</v>
      </c>
      <c r="AC270">
        <f t="shared" si="509"/>
        <v>15</v>
      </c>
      <c r="AD270">
        <f t="shared" si="510"/>
        <v>19</v>
      </c>
      <c r="AE270">
        <f t="shared" si="511"/>
        <v>15</v>
      </c>
      <c r="AF270">
        <f t="shared" si="512"/>
        <v>19</v>
      </c>
      <c r="AG270">
        <f t="shared" si="513"/>
        <v>15</v>
      </c>
      <c r="AH270">
        <f t="shared" si="514"/>
        <v>19</v>
      </c>
      <c r="AI270" t="str">
        <f t="shared" si="515"/>
        <v/>
      </c>
      <c r="AJ270" t="str">
        <f t="shared" si="516"/>
        <v/>
      </c>
      <c r="AK270" t="str">
        <f t="shared" si="517"/>
        <v/>
      </c>
      <c r="AL270" t="str">
        <f t="shared" si="518"/>
        <v>3pm-7pm</v>
      </c>
      <c r="AM270" t="str">
        <f t="shared" si="519"/>
        <v>3pm-7pm</v>
      </c>
      <c r="AN270" t="str">
        <f t="shared" si="520"/>
        <v>3pm-7pm</v>
      </c>
      <c r="AO270" t="str">
        <f t="shared" si="521"/>
        <v>3pm-7pm</v>
      </c>
      <c r="AP270" t="str">
        <f t="shared" si="522"/>
        <v>3pm-7pm</v>
      </c>
      <c r="AQ270" t="str">
        <f t="shared" si="523"/>
        <v/>
      </c>
      <c r="AR270" s="2" t="s">
        <v>612</v>
      </c>
      <c r="AS270" t="s">
        <v>325</v>
      </c>
      <c r="AV270" s="4" t="s">
        <v>28</v>
      </c>
      <c r="AW270" s="4" t="s">
        <v>29</v>
      </c>
      <c r="AX270" s="8" t="str">
        <f t="shared" si="524"/>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70" t="str">
        <f t="shared" si="525"/>
        <v>&lt;img src=@img/outdoor.png@&gt;</v>
      </c>
      <c r="AZ270" t="str">
        <f t="shared" si="526"/>
        <v/>
      </c>
      <c r="BA270" t="str">
        <f t="shared" si="527"/>
        <v/>
      </c>
      <c r="BB270" t="str">
        <f t="shared" si="528"/>
        <v>&lt;img src=@img/drinkicon.png@&gt;</v>
      </c>
      <c r="BC270" t="str">
        <f t="shared" si="529"/>
        <v/>
      </c>
      <c r="BD270" t="str">
        <f t="shared" si="530"/>
        <v>&lt;img src=@img/outdoor.png@&gt;&lt;img src=@img/drinkicon.png@&gt;</v>
      </c>
      <c r="BE270" t="str">
        <f t="shared" si="531"/>
        <v>outdoor drink  med Washington</v>
      </c>
      <c r="BF270" t="str">
        <f t="shared" si="532"/>
        <v>Washington Park</v>
      </c>
      <c r="BG270">
        <v>39.689847</v>
      </c>
      <c r="BH270">
        <v>-104.98064100000001</v>
      </c>
      <c r="BI270" t="str">
        <f t="shared" si="533"/>
        <v>[39.689847,-104.980641],</v>
      </c>
      <c r="BK270" t="str">
        <f t="shared" si="534"/>
        <v/>
      </c>
      <c r="BL270" s="7"/>
    </row>
    <row r="271" spans="2:64" ht="18.75" customHeight="1">
      <c r="B271" t="s">
        <v>1279</v>
      </c>
      <c r="C271" t="s">
        <v>233</v>
      </c>
      <c r="E271" t="s">
        <v>952</v>
      </c>
      <c r="G271" t="s">
        <v>438</v>
      </c>
      <c r="J271" t="s">
        <v>338</v>
      </c>
      <c r="K271" t="s">
        <v>329</v>
      </c>
      <c r="L271" t="s">
        <v>338</v>
      </c>
      <c r="M271" t="s">
        <v>329</v>
      </c>
      <c r="N271" t="s">
        <v>338</v>
      </c>
      <c r="O271" t="s">
        <v>329</v>
      </c>
      <c r="P271" t="s">
        <v>338</v>
      </c>
      <c r="Q271" t="s">
        <v>329</v>
      </c>
      <c r="R271" t="s">
        <v>338</v>
      </c>
      <c r="S271" t="s">
        <v>329</v>
      </c>
      <c r="V271" t="s">
        <v>262</v>
      </c>
      <c r="W271" t="str">
        <f t="shared" si="503"/>
        <v/>
      </c>
      <c r="X271" t="str">
        <f t="shared" si="504"/>
        <v/>
      </c>
      <c r="Y271">
        <f t="shared" si="505"/>
        <v>14</v>
      </c>
      <c r="Z271">
        <f t="shared" si="506"/>
        <v>18.3</v>
      </c>
      <c r="AA271">
        <f t="shared" si="507"/>
        <v>14</v>
      </c>
      <c r="AB271">
        <f t="shared" si="508"/>
        <v>18.3</v>
      </c>
      <c r="AC271">
        <f t="shared" si="509"/>
        <v>14</v>
      </c>
      <c r="AD271">
        <f t="shared" si="510"/>
        <v>18.3</v>
      </c>
      <c r="AE271">
        <f t="shared" si="511"/>
        <v>14</v>
      </c>
      <c r="AF271">
        <f t="shared" si="512"/>
        <v>18.3</v>
      </c>
      <c r="AG271">
        <f t="shared" si="513"/>
        <v>14</v>
      </c>
      <c r="AH271">
        <f t="shared" si="514"/>
        <v>18.3</v>
      </c>
      <c r="AI271" t="str">
        <f t="shared" si="515"/>
        <v/>
      </c>
      <c r="AJ271" t="str">
        <f t="shared" si="516"/>
        <v/>
      </c>
      <c r="AK271" t="str">
        <f t="shared" si="517"/>
        <v/>
      </c>
      <c r="AL271" t="str">
        <f t="shared" si="518"/>
        <v>2pm-6.3pm</v>
      </c>
      <c r="AM271" t="str">
        <f t="shared" si="519"/>
        <v>2pm-6.3pm</v>
      </c>
      <c r="AN271" t="str">
        <f t="shared" si="520"/>
        <v>2pm-6.3pm</v>
      </c>
      <c r="AO271" t="str">
        <f t="shared" si="521"/>
        <v>2pm-6.3pm</v>
      </c>
      <c r="AP271" t="str">
        <f t="shared" si="522"/>
        <v>2pm-6.3pm</v>
      </c>
      <c r="AQ271" t="str">
        <f t="shared" si="523"/>
        <v/>
      </c>
      <c r="AR271" s="2" t="s">
        <v>613</v>
      </c>
      <c r="AV271" s="4" t="s">
        <v>28</v>
      </c>
      <c r="AW271" s="4" t="s">
        <v>28</v>
      </c>
      <c r="AX271" s="8" t="str">
        <f t="shared" si="524"/>
        <v>{
    'name': "Tellers Tap Room and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71" t="str">
        <f t="shared" si="525"/>
        <v/>
      </c>
      <c r="AZ271" t="str">
        <f t="shared" si="526"/>
        <v/>
      </c>
      <c r="BA271" t="str">
        <f t="shared" si="527"/>
        <v/>
      </c>
      <c r="BB271" t="str">
        <f t="shared" si="528"/>
        <v>&lt;img src=@img/drinkicon.png@&gt;</v>
      </c>
      <c r="BC271" t="str">
        <f t="shared" si="529"/>
        <v>&lt;img src=@img/foodicon.png@&gt;</v>
      </c>
      <c r="BD271" t="str">
        <f t="shared" si="530"/>
        <v>&lt;img src=@img/drinkicon.png@&gt;&lt;img src=@img/foodicon.png@&gt;</v>
      </c>
      <c r="BE271" t="str">
        <f t="shared" si="531"/>
        <v>drink food  med Lakewood</v>
      </c>
      <c r="BF271" t="str">
        <f t="shared" si="532"/>
        <v>Lakewood</v>
      </c>
      <c r="BG271">
        <v>39.747022999999999</v>
      </c>
      <c r="BH271">
        <v>-105.14188</v>
      </c>
      <c r="BI271" t="str">
        <f t="shared" si="533"/>
        <v>[39.747023,-105.14188],</v>
      </c>
      <c r="BK271" t="str">
        <f t="shared" si="534"/>
        <v/>
      </c>
      <c r="BL271" s="7"/>
    </row>
    <row r="272" spans="2:64" ht="18.75" customHeight="1">
      <c r="B272" t="s">
        <v>1003</v>
      </c>
      <c r="C272" t="s">
        <v>719</v>
      </c>
      <c r="E272" t="s">
        <v>952</v>
      </c>
      <c r="G272" t="s">
        <v>1013</v>
      </c>
      <c r="W272" t="str">
        <f t="shared" si="503"/>
        <v/>
      </c>
      <c r="X272" t="str">
        <f t="shared" si="504"/>
        <v/>
      </c>
      <c r="Y272" t="str">
        <f t="shared" si="505"/>
        <v/>
      </c>
      <c r="Z272" t="str">
        <f t="shared" si="506"/>
        <v/>
      </c>
      <c r="AA272" t="str">
        <f t="shared" si="507"/>
        <v/>
      </c>
      <c r="AB272" t="str">
        <f t="shared" si="508"/>
        <v/>
      </c>
      <c r="AC272" t="str">
        <f t="shared" si="509"/>
        <v/>
      </c>
      <c r="AD272" t="str">
        <f t="shared" si="510"/>
        <v/>
      </c>
      <c r="AE272" t="str">
        <f t="shared" si="511"/>
        <v/>
      </c>
      <c r="AF272" t="str">
        <f t="shared" si="512"/>
        <v/>
      </c>
      <c r="AG272" t="str">
        <f t="shared" si="513"/>
        <v/>
      </c>
      <c r="AH272" t="str">
        <f t="shared" si="514"/>
        <v/>
      </c>
      <c r="AI272" t="str">
        <f t="shared" si="515"/>
        <v/>
      </c>
      <c r="AJ272" t="str">
        <f t="shared" si="516"/>
        <v/>
      </c>
      <c r="AK272" t="str">
        <f t="shared" si="517"/>
        <v/>
      </c>
      <c r="AL272" t="str">
        <f t="shared" si="518"/>
        <v/>
      </c>
      <c r="AM272" t="str">
        <f t="shared" si="519"/>
        <v/>
      </c>
      <c r="AN272" t="str">
        <f t="shared" si="520"/>
        <v/>
      </c>
      <c r="AO272" t="str">
        <f t="shared" si="521"/>
        <v/>
      </c>
      <c r="AP272" t="str">
        <f t="shared" si="522"/>
        <v/>
      </c>
      <c r="AQ272" t="str">
        <f t="shared" si="523"/>
        <v/>
      </c>
      <c r="AR272" t="s">
        <v>1007</v>
      </c>
      <c r="AV272" s="4" t="s">
        <v>29</v>
      </c>
      <c r="AW272" s="4" t="s">
        <v>29</v>
      </c>
      <c r="AX272" s="8" t="str">
        <f t="shared" si="524"/>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2" t="str">
        <f t="shared" si="525"/>
        <v/>
      </c>
      <c r="AZ272" t="str">
        <f t="shared" si="526"/>
        <v/>
      </c>
      <c r="BA272" t="str">
        <f t="shared" si="527"/>
        <v/>
      </c>
      <c r="BB272" t="str">
        <f t="shared" si="528"/>
        <v/>
      </c>
      <c r="BC272" t="str">
        <f t="shared" si="529"/>
        <v/>
      </c>
      <c r="BD272" t="str">
        <f t="shared" si="530"/>
        <v/>
      </c>
      <c r="BE272" t="str">
        <f t="shared" si="531"/>
        <v xml:space="preserve"> med highlands</v>
      </c>
      <c r="BF272" t="str">
        <f t="shared" si="532"/>
        <v>Highlands</v>
      </c>
      <c r="BG272">
        <v>39.771259999999998</v>
      </c>
      <c r="BH272">
        <v>-105.044258</v>
      </c>
      <c r="BI272" t="str">
        <f t="shared" si="533"/>
        <v>[39.77126,-105.044258],</v>
      </c>
    </row>
    <row r="273" spans="2:64" ht="18.75" customHeight="1">
      <c r="B273" t="s">
        <v>148</v>
      </c>
      <c r="C273" t="s">
        <v>219</v>
      </c>
      <c r="E273" t="s">
        <v>952</v>
      </c>
      <c r="G273" t="s">
        <v>506</v>
      </c>
      <c r="J273" t="s">
        <v>328</v>
      </c>
      <c r="K273" t="s">
        <v>331</v>
      </c>
      <c r="L273" t="s">
        <v>328</v>
      </c>
      <c r="M273" t="s">
        <v>331</v>
      </c>
      <c r="N273" t="s">
        <v>328</v>
      </c>
      <c r="O273" t="s">
        <v>331</v>
      </c>
      <c r="P273" t="s">
        <v>328</v>
      </c>
      <c r="Q273" t="s">
        <v>331</v>
      </c>
      <c r="R273" t="s">
        <v>328</v>
      </c>
      <c r="S273" t="s">
        <v>331</v>
      </c>
      <c r="V273" t="s">
        <v>304</v>
      </c>
      <c r="W273" t="str">
        <f t="shared" si="503"/>
        <v/>
      </c>
      <c r="X273" t="str">
        <f t="shared" si="504"/>
        <v/>
      </c>
      <c r="Y273">
        <f t="shared" si="505"/>
        <v>15</v>
      </c>
      <c r="Z273">
        <f t="shared" si="506"/>
        <v>19</v>
      </c>
      <c r="AA273">
        <f t="shared" si="507"/>
        <v>15</v>
      </c>
      <c r="AB273">
        <f t="shared" si="508"/>
        <v>19</v>
      </c>
      <c r="AC273">
        <f t="shared" si="509"/>
        <v>15</v>
      </c>
      <c r="AD273">
        <f t="shared" si="510"/>
        <v>19</v>
      </c>
      <c r="AE273">
        <f t="shared" si="511"/>
        <v>15</v>
      </c>
      <c r="AF273">
        <f t="shared" si="512"/>
        <v>19</v>
      </c>
      <c r="AG273">
        <f t="shared" si="513"/>
        <v>15</v>
      </c>
      <c r="AH273">
        <f t="shared" si="514"/>
        <v>19</v>
      </c>
      <c r="AI273" t="str">
        <f t="shared" si="515"/>
        <v/>
      </c>
      <c r="AJ273" t="str">
        <f t="shared" si="516"/>
        <v/>
      </c>
      <c r="AK273" t="str">
        <f t="shared" si="517"/>
        <v/>
      </c>
      <c r="AL273" t="str">
        <f t="shared" si="518"/>
        <v>3pm-7pm</v>
      </c>
      <c r="AM273" t="str">
        <f t="shared" si="519"/>
        <v>3pm-7pm</v>
      </c>
      <c r="AN273" t="str">
        <f t="shared" si="520"/>
        <v>3pm-7pm</v>
      </c>
      <c r="AO273" t="str">
        <f t="shared" si="521"/>
        <v>3pm-7pm</v>
      </c>
      <c r="AP273" t="str">
        <f t="shared" si="522"/>
        <v>3pm-7pm</v>
      </c>
      <c r="AQ273" t="str">
        <f t="shared" si="523"/>
        <v/>
      </c>
      <c r="AR273" t="s">
        <v>681</v>
      </c>
      <c r="AV273" t="s">
        <v>28</v>
      </c>
      <c r="AW273" t="s">
        <v>29</v>
      </c>
      <c r="AX273" s="8" t="str">
        <f t="shared" si="524"/>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3" t="str">
        <f t="shared" si="525"/>
        <v/>
      </c>
      <c r="AZ273" t="str">
        <f t="shared" si="526"/>
        <v/>
      </c>
      <c r="BA273" t="str">
        <f t="shared" si="527"/>
        <v/>
      </c>
      <c r="BB273" t="str">
        <f t="shared" si="528"/>
        <v>&lt;img src=@img/drinkicon.png@&gt;</v>
      </c>
      <c r="BC273" t="str">
        <f t="shared" si="529"/>
        <v/>
      </c>
      <c r="BD273" t="str">
        <f t="shared" si="530"/>
        <v>&lt;img src=@img/drinkicon.png@&gt;</v>
      </c>
      <c r="BE273" t="str">
        <f t="shared" si="531"/>
        <v>drink  med LoDo</v>
      </c>
      <c r="BF273" t="str">
        <f t="shared" si="532"/>
        <v>LoDo</v>
      </c>
      <c r="BG273">
        <v>39.752966000000001</v>
      </c>
      <c r="BH273">
        <v>-105.00025599999999</v>
      </c>
      <c r="BI273" t="str">
        <f t="shared" si="533"/>
        <v>[39.752966,-105.000256],</v>
      </c>
      <c r="BK273" t="str">
        <f t="shared" ref="BK273:BK280" si="535">IF(BJ273&gt;0,"&lt;img src=@img/kidicon.png@&gt;","")</f>
        <v/>
      </c>
      <c r="BL273" s="7"/>
    </row>
    <row r="274" spans="2:64" ht="18.75" customHeight="1">
      <c r="B274" t="s">
        <v>149</v>
      </c>
      <c r="C274" t="s">
        <v>219</v>
      </c>
      <c r="E274" t="s">
        <v>954</v>
      </c>
      <c r="G274" t="s">
        <v>507</v>
      </c>
      <c r="J274" t="s">
        <v>328</v>
      </c>
      <c r="K274" t="s">
        <v>330</v>
      </c>
      <c r="L274" t="s">
        <v>328</v>
      </c>
      <c r="M274" t="s">
        <v>330</v>
      </c>
      <c r="N274" t="s">
        <v>328</v>
      </c>
      <c r="O274" t="s">
        <v>330</v>
      </c>
      <c r="P274" t="s">
        <v>328</v>
      </c>
      <c r="Q274" t="s">
        <v>330</v>
      </c>
      <c r="R274" t="s">
        <v>328</v>
      </c>
      <c r="S274" t="s">
        <v>330</v>
      </c>
      <c r="V274" t="s">
        <v>305</v>
      </c>
      <c r="W274" t="str">
        <f t="shared" si="503"/>
        <v/>
      </c>
      <c r="X274" t="str">
        <f t="shared" si="504"/>
        <v/>
      </c>
      <c r="Y274">
        <f t="shared" si="505"/>
        <v>15</v>
      </c>
      <c r="Z274">
        <f t="shared" si="506"/>
        <v>18</v>
      </c>
      <c r="AA274">
        <f t="shared" si="507"/>
        <v>15</v>
      </c>
      <c r="AB274">
        <f t="shared" si="508"/>
        <v>18</v>
      </c>
      <c r="AC274">
        <f t="shared" si="509"/>
        <v>15</v>
      </c>
      <c r="AD274">
        <f t="shared" si="510"/>
        <v>18</v>
      </c>
      <c r="AE274">
        <f t="shared" si="511"/>
        <v>15</v>
      </c>
      <c r="AF274">
        <f t="shared" si="512"/>
        <v>18</v>
      </c>
      <c r="AG274">
        <f t="shared" si="513"/>
        <v>15</v>
      </c>
      <c r="AH274">
        <f t="shared" si="514"/>
        <v>18</v>
      </c>
      <c r="AI274" t="str">
        <f t="shared" si="515"/>
        <v/>
      </c>
      <c r="AJ274" t="str">
        <f t="shared" si="516"/>
        <v/>
      </c>
      <c r="AK274" t="str">
        <f t="shared" si="517"/>
        <v/>
      </c>
      <c r="AL274" t="str">
        <f t="shared" si="518"/>
        <v>3pm-6pm</v>
      </c>
      <c r="AM274" t="str">
        <f t="shared" si="519"/>
        <v>3pm-6pm</v>
      </c>
      <c r="AN274" t="str">
        <f t="shared" si="520"/>
        <v>3pm-6pm</v>
      </c>
      <c r="AO274" t="str">
        <f t="shared" si="521"/>
        <v>3pm-6pm</v>
      </c>
      <c r="AP274" t="str">
        <f t="shared" si="522"/>
        <v>3pm-6pm</v>
      </c>
      <c r="AQ274" t="str">
        <f t="shared" si="523"/>
        <v/>
      </c>
      <c r="AR274" t="s">
        <v>682</v>
      </c>
      <c r="AV274" t="s">
        <v>28</v>
      </c>
      <c r="AW274" t="s">
        <v>29</v>
      </c>
      <c r="AX274" s="8" t="str">
        <f t="shared" si="524"/>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4" t="str">
        <f t="shared" si="525"/>
        <v/>
      </c>
      <c r="AZ274" t="str">
        <f t="shared" si="526"/>
        <v/>
      </c>
      <c r="BA274" t="str">
        <f t="shared" si="527"/>
        <v/>
      </c>
      <c r="BB274" t="str">
        <f t="shared" si="528"/>
        <v>&lt;img src=@img/drinkicon.png@&gt;</v>
      </c>
      <c r="BC274" t="str">
        <f t="shared" si="529"/>
        <v/>
      </c>
      <c r="BD274" t="str">
        <f t="shared" si="530"/>
        <v>&lt;img src=@img/drinkicon.png@&gt;</v>
      </c>
      <c r="BE274" t="str">
        <f t="shared" si="531"/>
        <v>drink  low LoDo</v>
      </c>
      <c r="BF274" t="str">
        <f t="shared" si="532"/>
        <v>LoDo</v>
      </c>
      <c r="BG274">
        <v>39.753988</v>
      </c>
      <c r="BH274">
        <v>-104.995271</v>
      </c>
      <c r="BI274" t="str">
        <f t="shared" si="533"/>
        <v>[39.753988,-104.995271],</v>
      </c>
      <c r="BK274" t="str">
        <f t="shared" si="535"/>
        <v/>
      </c>
      <c r="BL274" s="7"/>
    </row>
    <row r="275" spans="2:64" ht="18.75" customHeight="1">
      <c r="B275" t="s">
        <v>102</v>
      </c>
      <c r="C275" t="s">
        <v>215</v>
      </c>
      <c r="E275" t="s">
        <v>954</v>
      </c>
      <c r="G275" t="s">
        <v>439</v>
      </c>
      <c r="J275" t="s">
        <v>328</v>
      </c>
      <c r="K275" t="s">
        <v>331</v>
      </c>
      <c r="L275" t="s">
        <v>328</v>
      </c>
      <c r="M275" t="s">
        <v>331</v>
      </c>
      <c r="N275" t="s">
        <v>328</v>
      </c>
      <c r="O275" t="s">
        <v>331</v>
      </c>
      <c r="P275" t="s">
        <v>328</v>
      </c>
      <c r="Q275" t="s">
        <v>331</v>
      </c>
      <c r="R275" t="s">
        <v>328</v>
      </c>
      <c r="S275" t="s">
        <v>331</v>
      </c>
      <c r="V275" t="s">
        <v>263</v>
      </c>
      <c r="W275" t="str">
        <f t="shared" si="503"/>
        <v/>
      </c>
      <c r="X275" t="str">
        <f t="shared" si="504"/>
        <v/>
      </c>
      <c r="Y275">
        <f t="shared" si="505"/>
        <v>15</v>
      </c>
      <c r="Z275">
        <f t="shared" si="506"/>
        <v>19</v>
      </c>
      <c r="AA275">
        <f t="shared" si="507"/>
        <v>15</v>
      </c>
      <c r="AB275">
        <f t="shared" si="508"/>
        <v>19</v>
      </c>
      <c r="AC275">
        <f t="shared" si="509"/>
        <v>15</v>
      </c>
      <c r="AD275">
        <f t="shared" si="510"/>
        <v>19</v>
      </c>
      <c r="AE275">
        <f t="shared" si="511"/>
        <v>15</v>
      </c>
      <c r="AF275">
        <f t="shared" si="512"/>
        <v>19</v>
      </c>
      <c r="AG275">
        <f t="shared" si="513"/>
        <v>15</v>
      </c>
      <c r="AH275">
        <f t="shared" si="514"/>
        <v>19</v>
      </c>
      <c r="AI275" t="str">
        <f t="shared" si="515"/>
        <v/>
      </c>
      <c r="AJ275" t="str">
        <f t="shared" si="516"/>
        <v/>
      </c>
      <c r="AK275" t="str">
        <f t="shared" si="517"/>
        <v/>
      </c>
      <c r="AL275" t="str">
        <f t="shared" si="518"/>
        <v>3pm-7pm</v>
      </c>
      <c r="AM275" t="str">
        <f t="shared" si="519"/>
        <v>3pm-7pm</v>
      </c>
      <c r="AN275" t="str">
        <f t="shared" si="520"/>
        <v>3pm-7pm</v>
      </c>
      <c r="AO275" t="str">
        <f t="shared" si="521"/>
        <v>3pm-7pm</v>
      </c>
      <c r="AP275" t="str">
        <f t="shared" si="522"/>
        <v>3pm-7pm</v>
      </c>
      <c r="AQ275" t="str">
        <f t="shared" si="523"/>
        <v/>
      </c>
      <c r="AR275" t="s">
        <v>614</v>
      </c>
      <c r="AV275" t="s">
        <v>28</v>
      </c>
      <c r="AW275" t="s">
        <v>29</v>
      </c>
      <c r="AX275" s="8" t="str">
        <f t="shared" si="524"/>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5" t="str">
        <f t="shared" si="525"/>
        <v/>
      </c>
      <c r="AZ275" t="str">
        <f t="shared" si="526"/>
        <v/>
      </c>
      <c r="BA275" t="str">
        <f t="shared" si="527"/>
        <v/>
      </c>
      <c r="BB275" t="str">
        <f t="shared" si="528"/>
        <v>&lt;img src=@img/drinkicon.png@&gt;</v>
      </c>
      <c r="BC275" t="str">
        <f t="shared" si="529"/>
        <v/>
      </c>
      <c r="BD275" t="str">
        <f t="shared" si="530"/>
        <v>&lt;img src=@img/drinkicon.png@&gt;</v>
      </c>
      <c r="BE275" t="str">
        <f t="shared" si="531"/>
        <v>drink  low Uptown</v>
      </c>
      <c r="BF275" t="str">
        <f t="shared" si="532"/>
        <v>Uptown</v>
      </c>
      <c r="BG275">
        <v>39.740172000000001</v>
      </c>
      <c r="BH275">
        <v>-104.97815</v>
      </c>
      <c r="BI275" t="str">
        <f t="shared" si="533"/>
        <v>[39.740172,-104.97815],</v>
      </c>
      <c r="BK275" t="str">
        <f t="shared" si="535"/>
        <v/>
      </c>
      <c r="BL275" s="7"/>
    </row>
    <row r="276" spans="2:64" ht="18.75" customHeight="1">
      <c r="B276" t="s">
        <v>150</v>
      </c>
      <c r="C276" t="s">
        <v>233</v>
      </c>
      <c r="E276" t="s">
        <v>952</v>
      </c>
      <c r="G276" t="s">
        <v>508</v>
      </c>
      <c r="J276" t="s">
        <v>335</v>
      </c>
      <c r="K276" t="s">
        <v>330</v>
      </c>
      <c r="L276" t="s">
        <v>335</v>
      </c>
      <c r="M276" t="s">
        <v>330</v>
      </c>
      <c r="N276" t="s">
        <v>335</v>
      </c>
      <c r="O276" t="s">
        <v>330</v>
      </c>
      <c r="P276" t="s">
        <v>335</v>
      </c>
      <c r="Q276" t="s">
        <v>330</v>
      </c>
      <c r="R276" t="s">
        <v>335</v>
      </c>
      <c r="S276" t="s">
        <v>330</v>
      </c>
      <c r="V276" t="s">
        <v>977</v>
      </c>
      <c r="W276" t="str">
        <f t="shared" si="503"/>
        <v/>
      </c>
      <c r="X276" t="str">
        <f t="shared" si="504"/>
        <v/>
      </c>
      <c r="Y276">
        <f t="shared" si="505"/>
        <v>16</v>
      </c>
      <c r="Z276">
        <f t="shared" si="506"/>
        <v>18</v>
      </c>
      <c r="AA276">
        <f t="shared" si="507"/>
        <v>16</v>
      </c>
      <c r="AB276">
        <f t="shared" si="508"/>
        <v>18</v>
      </c>
      <c r="AC276">
        <f t="shared" si="509"/>
        <v>16</v>
      </c>
      <c r="AD276">
        <f t="shared" si="510"/>
        <v>18</v>
      </c>
      <c r="AE276">
        <f t="shared" si="511"/>
        <v>16</v>
      </c>
      <c r="AF276">
        <f t="shared" si="512"/>
        <v>18</v>
      </c>
      <c r="AG276">
        <f t="shared" si="513"/>
        <v>16</v>
      </c>
      <c r="AH276">
        <f t="shared" si="514"/>
        <v>18</v>
      </c>
      <c r="AI276" t="str">
        <f t="shared" si="515"/>
        <v/>
      </c>
      <c r="AJ276" t="str">
        <f t="shared" si="516"/>
        <v/>
      </c>
      <c r="AK276" t="str">
        <f t="shared" si="517"/>
        <v/>
      </c>
      <c r="AL276" t="str">
        <f t="shared" si="518"/>
        <v>4pm-6pm</v>
      </c>
      <c r="AM276" t="str">
        <f t="shared" si="519"/>
        <v>4pm-6pm</v>
      </c>
      <c r="AN276" t="str">
        <f t="shared" si="520"/>
        <v>4pm-6pm</v>
      </c>
      <c r="AO276" t="str">
        <f t="shared" si="521"/>
        <v>4pm-6pm</v>
      </c>
      <c r="AP276" t="str">
        <f t="shared" si="522"/>
        <v>4pm-6pm</v>
      </c>
      <c r="AQ276" t="str">
        <f t="shared" si="523"/>
        <v/>
      </c>
      <c r="AR276" t="s">
        <v>683</v>
      </c>
      <c r="AV276" t="s">
        <v>28</v>
      </c>
      <c r="AW276" t="s">
        <v>28</v>
      </c>
      <c r="AX276" s="8" t="str">
        <f t="shared" si="524"/>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6" t="str">
        <f t="shared" si="525"/>
        <v/>
      </c>
      <c r="AZ276" t="str">
        <f t="shared" si="526"/>
        <v/>
      </c>
      <c r="BA276" t="str">
        <f t="shared" si="527"/>
        <v/>
      </c>
      <c r="BB276" t="str">
        <f t="shared" si="528"/>
        <v>&lt;img src=@img/drinkicon.png@&gt;</v>
      </c>
      <c r="BC276" t="str">
        <f t="shared" si="529"/>
        <v>&lt;img src=@img/foodicon.png@&gt;</v>
      </c>
      <c r="BD276" t="str">
        <f t="shared" si="530"/>
        <v>&lt;img src=@img/drinkicon.png@&gt;&lt;img src=@img/foodicon.png@&gt;</v>
      </c>
      <c r="BE276" t="str">
        <f t="shared" si="531"/>
        <v>drink food  med Lakewood</v>
      </c>
      <c r="BF276" t="str">
        <f t="shared" si="532"/>
        <v>Lakewood</v>
      </c>
      <c r="BG276">
        <v>39.633947999999997</v>
      </c>
      <c r="BH276">
        <v>-105.10894500000001</v>
      </c>
      <c r="BI276" t="str">
        <f t="shared" si="533"/>
        <v>[39.633948,-105.108945],</v>
      </c>
      <c r="BK276" t="str">
        <f t="shared" si="535"/>
        <v/>
      </c>
      <c r="BL276" s="7"/>
    </row>
    <row r="277" spans="2:64" ht="18.75" customHeight="1">
      <c r="B277" t="s">
        <v>103</v>
      </c>
      <c r="C277" t="s">
        <v>936</v>
      </c>
      <c r="E277" t="s">
        <v>952</v>
      </c>
      <c r="G277" t="s">
        <v>440</v>
      </c>
      <c r="H277" t="s">
        <v>335</v>
      </c>
      <c r="I277" t="s">
        <v>330</v>
      </c>
      <c r="J277" t="s">
        <v>335</v>
      </c>
      <c r="K277" t="s">
        <v>330</v>
      </c>
      <c r="L277" t="s">
        <v>335</v>
      </c>
      <c r="M277" t="s">
        <v>330</v>
      </c>
      <c r="N277" t="s">
        <v>335</v>
      </c>
      <c r="O277" t="s">
        <v>330</v>
      </c>
      <c r="P277" t="s">
        <v>335</v>
      </c>
      <c r="Q277" t="s">
        <v>330</v>
      </c>
      <c r="R277" t="s">
        <v>335</v>
      </c>
      <c r="S277" t="s">
        <v>330</v>
      </c>
      <c r="T277" t="s">
        <v>335</v>
      </c>
      <c r="U277" t="s">
        <v>330</v>
      </c>
      <c r="V277" t="s">
        <v>264</v>
      </c>
      <c r="W277">
        <f t="shared" si="503"/>
        <v>16</v>
      </c>
      <c r="X277">
        <f t="shared" si="504"/>
        <v>18</v>
      </c>
      <c r="Y277">
        <f t="shared" si="505"/>
        <v>16</v>
      </c>
      <c r="Z277">
        <f t="shared" si="506"/>
        <v>18</v>
      </c>
      <c r="AA277">
        <f t="shared" si="507"/>
        <v>16</v>
      </c>
      <c r="AB277">
        <f t="shared" si="508"/>
        <v>18</v>
      </c>
      <c r="AC277">
        <f t="shared" si="509"/>
        <v>16</v>
      </c>
      <c r="AD277">
        <f t="shared" si="510"/>
        <v>18</v>
      </c>
      <c r="AE277">
        <f t="shared" si="511"/>
        <v>16</v>
      </c>
      <c r="AF277">
        <f t="shared" si="512"/>
        <v>18</v>
      </c>
      <c r="AG277">
        <f t="shared" si="513"/>
        <v>16</v>
      </c>
      <c r="AH277">
        <f t="shared" si="514"/>
        <v>18</v>
      </c>
      <c r="AI277">
        <f t="shared" si="515"/>
        <v>16</v>
      </c>
      <c r="AJ277">
        <f t="shared" si="516"/>
        <v>18</v>
      </c>
      <c r="AK277" t="str">
        <f t="shared" si="517"/>
        <v>4pm-6pm</v>
      </c>
      <c r="AL277" t="str">
        <f t="shared" si="518"/>
        <v>4pm-6pm</v>
      </c>
      <c r="AM277" t="str">
        <f t="shared" si="519"/>
        <v>4pm-6pm</v>
      </c>
      <c r="AN277" t="str">
        <f t="shared" si="520"/>
        <v>4pm-6pm</v>
      </c>
      <c r="AO277" t="str">
        <f t="shared" si="521"/>
        <v>4pm-6pm</v>
      </c>
      <c r="AP277" t="str">
        <f t="shared" si="522"/>
        <v>4pm-6pm</v>
      </c>
      <c r="AQ277" t="str">
        <f t="shared" si="523"/>
        <v>4pm-6pm</v>
      </c>
      <c r="AR277" s="10" t="s">
        <v>615</v>
      </c>
      <c r="AV277" t="s">
        <v>28</v>
      </c>
      <c r="AW277" t="s">
        <v>28</v>
      </c>
      <c r="AX277" s="8" t="str">
        <f t="shared" si="524"/>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7" t="str">
        <f t="shared" si="525"/>
        <v/>
      </c>
      <c r="AZ277" t="str">
        <f t="shared" si="526"/>
        <v/>
      </c>
      <c r="BA277" t="str">
        <f t="shared" si="527"/>
        <v/>
      </c>
      <c r="BB277" t="str">
        <f t="shared" si="528"/>
        <v>&lt;img src=@img/drinkicon.png@&gt;</v>
      </c>
      <c r="BC277" t="str">
        <f t="shared" si="529"/>
        <v>&lt;img src=@img/foodicon.png@&gt;</v>
      </c>
      <c r="BD277" t="str">
        <f t="shared" si="530"/>
        <v>&lt;img src=@img/drinkicon.png@&gt;&lt;img src=@img/foodicon.png@&gt;</v>
      </c>
      <c r="BE277" t="str">
        <f t="shared" si="531"/>
        <v>drink food  med capital</v>
      </c>
      <c r="BF277" t="str">
        <f t="shared" si="532"/>
        <v>Capital Hill</v>
      </c>
      <c r="BG277">
        <v>39.731243999999997</v>
      </c>
      <c r="BH277">
        <v>-104.986622</v>
      </c>
      <c r="BI277" t="str">
        <f t="shared" si="533"/>
        <v>[39.731244,-104.986622],</v>
      </c>
      <c r="BK277" t="str">
        <f t="shared" si="535"/>
        <v/>
      </c>
      <c r="BL277" s="7"/>
    </row>
    <row r="278" spans="2:64" ht="18.75" customHeight="1">
      <c r="B278" t="s">
        <v>151</v>
      </c>
      <c r="C278" t="s">
        <v>219</v>
      </c>
      <c r="E278" t="s">
        <v>952</v>
      </c>
      <c r="G278" t="s">
        <v>509</v>
      </c>
      <c r="V278" t="s">
        <v>306</v>
      </c>
      <c r="W278" t="str">
        <f t="shared" si="503"/>
        <v/>
      </c>
      <c r="X278" t="str">
        <f t="shared" si="504"/>
        <v/>
      </c>
      <c r="Y278" t="str">
        <f t="shared" si="505"/>
        <v/>
      </c>
      <c r="Z278" t="str">
        <f t="shared" si="506"/>
        <v/>
      </c>
      <c r="AA278" t="str">
        <f t="shared" si="507"/>
        <v/>
      </c>
      <c r="AB278" t="str">
        <f t="shared" si="508"/>
        <v/>
      </c>
      <c r="AC278" t="str">
        <f t="shared" si="509"/>
        <v/>
      </c>
      <c r="AD278" t="str">
        <f t="shared" si="510"/>
        <v/>
      </c>
      <c r="AE278" t="str">
        <f t="shared" si="511"/>
        <v/>
      </c>
      <c r="AF278" t="str">
        <f t="shared" si="512"/>
        <v/>
      </c>
      <c r="AG278" t="str">
        <f t="shared" si="513"/>
        <v/>
      </c>
      <c r="AH278" t="str">
        <f t="shared" si="514"/>
        <v/>
      </c>
      <c r="AI278" t="str">
        <f t="shared" si="515"/>
        <v/>
      </c>
      <c r="AJ278" t="str">
        <f t="shared" si="516"/>
        <v/>
      </c>
      <c r="AK278" t="str">
        <f t="shared" si="517"/>
        <v/>
      </c>
      <c r="AL278" t="str">
        <f t="shared" si="518"/>
        <v/>
      </c>
      <c r="AM278" t="str">
        <f t="shared" si="519"/>
        <v/>
      </c>
      <c r="AN278" t="str">
        <f t="shared" si="520"/>
        <v/>
      </c>
      <c r="AO278" t="str">
        <f t="shared" si="521"/>
        <v/>
      </c>
      <c r="AP278" t="str">
        <f t="shared" si="522"/>
        <v/>
      </c>
      <c r="AQ278" t="str">
        <f t="shared" si="523"/>
        <v/>
      </c>
      <c r="AR278" t="s">
        <v>684</v>
      </c>
      <c r="AV278" t="s">
        <v>28</v>
      </c>
      <c r="AW278" t="s">
        <v>28</v>
      </c>
      <c r="AX278" s="8" t="str">
        <f t="shared" si="524"/>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8" t="str">
        <f t="shared" si="525"/>
        <v/>
      </c>
      <c r="AZ278" t="str">
        <f t="shared" si="526"/>
        <v/>
      </c>
      <c r="BA278" t="str">
        <f t="shared" si="527"/>
        <v/>
      </c>
      <c r="BB278" t="str">
        <f t="shared" si="528"/>
        <v>&lt;img src=@img/drinkicon.png@&gt;</v>
      </c>
      <c r="BC278" t="str">
        <f t="shared" si="529"/>
        <v>&lt;img src=@img/foodicon.png@&gt;</v>
      </c>
      <c r="BD278" t="str">
        <f t="shared" si="530"/>
        <v>&lt;img src=@img/drinkicon.png@&gt;&lt;img src=@img/foodicon.png@&gt;</v>
      </c>
      <c r="BE278" t="str">
        <f t="shared" si="531"/>
        <v>drink food  med LoDo</v>
      </c>
      <c r="BF278" t="str">
        <f t="shared" si="532"/>
        <v>LoDo</v>
      </c>
      <c r="BG278">
        <v>39.752338000000002</v>
      </c>
      <c r="BH278">
        <v>-104.996139</v>
      </c>
      <c r="BI278" t="str">
        <f t="shared" si="533"/>
        <v>[39.752338,-104.996139],</v>
      </c>
      <c r="BK278" t="str">
        <f t="shared" si="535"/>
        <v/>
      </c>
      <c r="BL278" s="7"/>
    </row>
    <row r="279" spans="2:64" ht="18.75" customHeight="1">
      <c r="B279" t="s">
        <v>735</v>
      </c>
      <c r="C279" t="s">
        <v>722</v>
      </c>
      <c r="E279" t="s">
        <v>952</v>
      </c>
      <c r="G279" s="8" t="s">
        <v>736</v>
      </c>
      <c r="H279">
        <v>1500</v>
      </c>
      <c r="I279">
        <v>1800</v>
      </c>
      <c r="J279">
        <v>1500</v>
      </c>
      <c r="K279">
        <v>1800</v>
      </c>
      <c r="L279">
        <v>1500</v>
      </c>
      <c r="M279">
        <v>1800</v>
      </c>
      <c r="N279">
        <v>1500</v>
      </c>
      <c r="O279">
        <v>1800</v>
      </c>
      <c r="P279">
        <v>1500</v>
      </c>
      <c r="Q279">
        <v>1800</v>
      </c>
      <c r="R279">
        <v>1500</v>
      </c>
      <c r="S279">
        <v>1800</v>
      </c>
      <c r="T279">
        <v>1500</v>
      </c>
      <c r="U279">
        <v>1800</v>
      </c>
      <c r="V279" s="12" t="s">
        <v>854</v>
      </c>
      <c r="W279">
        <f t="shared" si="503"/>
        <v>15</v>
      </c>
      <c r="X279">
        <f t="shared" si="504"/>
        <v>18</v>
      </c>
      <c r="Y279">
        <f t="shared" si="505"/>
        <v>15</v>
      </c>
      <c r="Z279">
        <f t="shared" si="506"/>
        <v>18</v>
      </c>
      <c r="AA279">
        <f t="shared" si="507"/>
        <v>15</v>
      </c>
      <c r="AB279">
        <f t="shared" si="508"/>
        <v>18</v>
      </c>
      <c r="AC279">
        <f t="shared" si="509"/>
        <v>15</v>
      </c>
      <c r="AD279">
        <f t="shared" si="510"/>
        <v>18</v>
      </c>
      <c r="AE279">
        <f t="shared" si="511"/>
        <v>15</v>
      </c>
      <c r="AF279">
        <f t="shared" si="512"/>
        <v>18</v>
      </c>
      <c r="AG279">
        <f t="shared" si="513"/>
        <v>15</v>
      </c>
      <c r="AH279">
        <f t="shared" si="514"/>
        <v>18</v>
      </c>
      <c r="AI279">
        <f t="shared" si="515"/>
        <v>15</v>
      </c>
      <c r="AJ279">
        <f t="shared" si="516"/>
        <v>18</v>
      </c>
      <c r="AK279" t="str">
        <f t="shared" si="517"/>
        <v>3pm-6pm</v>
      </c>
      <c r="AL279" t="str">
        <f t="shared" si="518"/>
        <v>3pm-6pm</v>
      </c>
      <c r="AM279" t="str">
        <f t="shared" si="519"/>
        <v>3pm-6pm</v>
      </c>
      <c r="AN279" t="str">
        <f t="shared" si="520"/>
        <v>3pm-6pm</v>
      </c>
      <c r="AO279" t="str">
        <f t="shared" si="521"/>
        <v>3pm-6pm</v>
      </c>
      <c r="AP279" t="str">
        <f t="shared" si="522"/>
        <v>3pm-6pm</v>
      </c>
      <c r="AQ279" t="str">
        <f t="shared" si="523"/>
        <v>3pm-6pm</v>
      </c>
      <c r="AR279" s="2" t="s">
        <v>855</v>
      </c>
      <c r="AV279" s="4" t="s">
        <v>28</v>
      </c>
      <c r="AW279" s="4" t="s">
        <v>28</v>
      </c>
      <c r="AX279" s="8" t="str">
        <f t="shared" si="524"/>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9" t="str">
        <f t="shared" si="525"/>
        <v/>
      </c>
      <c r="AZ279" t="str">
        <f t="shared" si="526"/>
        <v/>
      </c>
      <c r="BA279" t="str">
        <f t="shared" si="527"/>
        <v/>
      </c>
      <c r="BB279" t="str">
        <f t="shared" si="528"/>
        <v>&lt;img src=@img/drinkicon.png@&gt;</v>
      </c>
      <c r="BC279" t="str">
        <f t="shared" si="529"/>
        <v>&lt;img src=@img/foodicon.png@&gt;</v>
      </c>
      <c r="BD279" t="str">
        <f t="shared" si="530"/>
        <v>&lt;img src=@img/drinkicon.png@&gt;&lt;img src=@img/foodicon.png@&gt;</v>
      </c>
      <c r="BE279" t="str">
        <f t="shared" si="531"/>
        <v>drink food  med aurora</v>
      </c>
      <c r="BF279" t="str">
        <f t="shared" si="532"/>
        <v>Aurora</v>
      </c>
      <c r="BG279">
        <v>39.675198999999999</v>
      </c>
      <c r="BH279">
        <v>-104.845961</v>
      </c>
      <c r="BI279" t="str">
        <f t="shared" si="533"/>
        <v>[39.675199,-104.845961],</v>
      </c>
      <c r="BK279" t="str">
        <f t="shared" si="535"/>
        <v/>
      </c>
    </row>
    <row r="280" spans="2:64" ht="18.75" customHeight="1">
      <c r="B280" t="s">
        <v>840</v>
      </c>
      <c r="C280" t="s">
        <v>273</v>
      </c>
      <c r="E280" t="s">
        <v>952</v>
      </c>
      <c r="G280" s="8" t="s">
        <v>841</v>
      </c>
      <c r="H280">
        <v>1600</v>
      </c>
      <c r="I280">
        <v>1800</v>
      </c>
      <c r="J280">
        <v>1600</v>
      </c>
      <c r="K280">
        <v>1800</v>
      </c>
      <c r="L280">
        <v>1600</v>
      </c>
      <c r="M280">
        <v>1800</v>
      </c>
      <c r="N280">
        <v>1600</v>
      </c>
      <c r="O280">
        <v>1800</v>
      </c>
      <c r="P280">
        <v>1600</v>
      </c>
      <c r="Q280">
        <v>1800</v>
      </c>
      <c r="R280">
        <v>1600</v>
      </c>
      <c r="S280">
        <v>1800</v>
      </c>
      <c r="T280">
        <v>1600</v>
      </c>
      <c r="U280">
        <v>1800</v>
      </c>
      <c r="V280" t="s">
        <v>933</v>
      </c>
      <c r="W280">
        <f t="shared" si="503"/>
        <v>16</v>
      </c>
      <c r="X280">
        <f t="shared" si="504"/>
        <v>18</v>
      </c>
      <c r="Y280">
        <f t="shared" si="505"/>
        <v>16</v>
      </c>
      <c r="Z280">
        <f t="shared" si="506"/>
        <v>18</v>
      </c>
      <c r="AA280">
        <f t="shared" si="507"/>
        <v>16</v>
      </c>
      <c r="AB280">
        <f t="shared" si="508"/>
        <v>18</v>
      </c>
      <c r="AC280">
        <f t="shared" si="509"/>
        <v>16</v>
      </c>
      <c r="AD280">
        <f t="shared" si="510"/>
        <v>18</v>
      </c>
      <c r="AE280">
        <f t="shared" si="511"/>
        <v>16</v>
      </c>
      <c r="AF280">
        <f t="shared" si="512"/>
        <v>18</v>
      </c>
      <c r="AG280">
        <f t="shared" si="513"/>
        <v>16</v>
      </c>
      <c r="AH280">
        <f t="shared" si="514"/>
        <v>18</v>
      </c>
      <c r="AI280">
        <f t="shared" si="515"/>
        <v>16</v>
      </c>
      <c r="AJ280">
        <f t="shared" si="516"/>
        <v>18</v>
      </c>
      <c r="AK280" t="str">
        <f t="shared" si="517"/>
        <v>4pm-6pm</v>
      </c>
      <c r="AL280" t="str">
        <f t="shared" si="518"/>
        <v>4pm-6pm</v>
      </c>
      <c r="AM280" t="str">
        <f t="shared" si="519"/>
        <v>4pm-6pm</v>
      </c>
      <c r="AN280" t="str">
        <f t="shared" si="520"/>
        <v>4pm-6pm</v>
      </c>
      <c r="AO280" t="str">
        <f t="shared" si="521"/>
        <v>4pm-6pm</v>
      </c>
      <c r="AP280" t="str">
        <f t="shared" si="522"/>
        <v>4pm-6pm</v>
      </c>
      <c r="AQ280" t="str">
        <f t="shared" si="523"/>
        <v>4pm-6pm</v>
      </c>
      <c r="AR280" t="s">
        <v>932</v>
      </c>
      <c r="AV280" s="4" t="s">
        <v>28</v>
      </c>
      <c r="AW280" s="4" t="s">
        <v>28</v>
      </c>
      <c r="AX280" s="8" t="str">
        <f t="shared" si="524"/>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80" t="str">
        <f t="shared" si="525"/>
        <v/>
      </c>
      <c r="AZ280" t="str">
        <f t="shared" si="526"/>
        <v/>
      </c>
      <c r="BA280" t="str">
        <f t="shared" si="527"/>
        <v/>
      </c>
      <c r="BB280" t="str">
        <f t="shared" si="528"/>
        <v>&lt;img src=@img/drinkicon.png@&gt;</v>
      </c>
      <c r="BC280" t="str">
        <f t="shared" si="529"/>
        <v>&lt;img src=@img/foodicon.png@&gt;</v>
      </c>
      <c r="BD280" t="str">
        <f t="shared" si="530"/>
        <v>&lt;img src=@img/drinkicon.png@&gt;&lt;img src=@img/foodicon.png@&gt;</v>
      </c>
      <c r="BE280" t="str">
        <f t="shared" si="531"/>
        <v>drink food  med Westminster</v>
      </c>
      <c r="BF280" t="str">
        <f t="shared" si="532"/>
        <v>Westminster</v>
      </c>
      <c r="BG280">
        <v>39.909483999999999</v>
      </c>
      <c r="BH280">
        <v>-105.100269</v>
      </c>
      <c r="BI280" t="str">
        <f t="shared" si="533"/>
        <v>[39.909484,-105.100269],</v>
      </c>
      <c r="BK280" t="str">
        <f t="shared" si="535"/>
        <v/>
      </c>
    </row>
    <row r="281" spans="2:64" ht="18.75" customHeight="1">
      <c r="B281" t="s">
        <v>1141</v>
      </c>
      <c r="C281" t="s">
        <v>218</v>
      </c>
      <c r="E281" t="s">
        <v>952</v>
      </c>
      <c r="G281" s="24" t="s">
        <v>1031</v>
      </c>
      <c r="H281">
        <v>1600</v>
      </c>
      <c r="I281">
        <v>1830</v>
      </c>
      <c r="J281">
        <v>1600</v>
      </c>
      <c r="K281">
        <v>1830</v>
      </c>
      <c r="L281">
        <v>1600</v>
      </c>
      <c r="M281">
        <v>1830</v>
      </c>
      <c r="N281">
        <v>1600</v>
      </c>
      <c r="O281">
        <v>1830</v>
      </c>
      <c r="P281">
        <v>1600</v>
      </c>
      <c r="Q281">
        <v>1830</v>
      </c>
      <c r="R281">
        <v>1600</v>
      </c>
      <c r="S281">
        <v>1830</v>
      </c>
      <c r="T281">
        <v>1600</v>
      </c>
      <c r="U281">
        <v>1830</v>
      </c>
      <c r="V281" t="s">
        <v>1153</v>
      </c>
      <c r="W281">
        <f t="shared" si="503"/>
        <v>16</v>
      </c>
      <c r="X281">
        <f t="shared" si="504"/>
        <v>18.3</v>
      </c>
      <c r="Y281">
        <f t="shared" si="505"/>
        <v>16</v>
      </c>
      <c r="Z281">
        <f t="shared" si="506"/>
        <v>18.3</v>
      </c>
      <c r="AA281">
        <f t="shared" si="507"/>
        <v>16</v>
      </c>
      <c r="AB281">
        <f t="shared" si="508"/>
        <v>18.3</v>
      </c>
      <c r="AC281">
        <f t="shared" si="509"/>
        <v>16</v>
      </c>
      <c r="AD281">
        <f t="shared" si="510"/>
        <v>18.3</v>
      </c>
      <c r="AE281">
        <f t="shared" si="511"/>
        <v>16</v>
      </c>
      <c r="AF281">
        <f t="shared" si="512"/>
        <v>18.3</v>
      </c>
      <c r="AG281">
        <f t="shared" si="513"/>
        <v>16</v>
      </c>
      <c r="AH281">
        <f t="shared" si="514"/>
        <v>18.3</v>
      </c>
      <c r="AI281">
        <f t="shared" si="515"/>
        <v>16</v>
      </c>
      <c r="AJ281">
        <f t="shared" si="516"/>
        <v>18.3</v>
      </c>
      <c r="AK281" t="str">
        <f t="shared" si="517"/>
        <v>4pm-6.3pm</v>
      </c>
      <c r="AL281" t="str">
        <f t="shared" si="518"/>
        <v>4pm-6.3pm</v>
      </c>
      <c r="AM281" t="str">
        <f t="shared" si="519"/>
        <v>4pm-6.3pm</v>
      </c>
      <c r="AN281" t="str">
        <f t="shared" si="520"/>
        <v>4pm-6.3pm</v>
      </c>
      <c r="AO281" t="str">
        <f t="shared" si="521"/>
        <v>4pm-6.3pm</v>
      </c>
      <c r="AP281" t="str">
        <f t="shared" si="522"/>
        <v>4pm-6.3pm</v>
      </c>
      <c r="AQ281" t="str">
        <f t="shared" si="523"/>
        <v>4pm-6.3pm</v>
      </c>
      <c r="AV281" s="4" t="s">
        <v>28</v>
      </c>
      <c r="AW281" s="4" t="s">
        <v>28</v>
      </c>
      <c r="AX281" s="8" t="str">
        <f t="shared" si="524"/>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81" t="str">
        <f t="shared" si="525"/>
        <v/>
      </c>
      <c r="AZ281" t="str">
        <f t="shared" si="526"/>
        <v/>
      </c>
      <c r="BA281" t="str">
        <f t="shared" si="527"/>
        <v/>
      </c>
      <c r="BB281" t="str">
        <f t="shared" si="528"/>
        <v>&lt;img src=@img/drinkicon.png@&gt;</v>
      </c>
      <c r="BC281" t="str">
        <f t="shared" si="529"/>
        <v>&lt;img src=@img/foodicon.png@&gt;</v>
      </c>
      <c r="BD281" t="str">
        <f t="shared" si="530"/>
        <v>&lt;img src=@img/drinkicon.png@&gt;&lt;img src=@img/foodicon.png@&gt;</v>
      </c>
      <c r="BE281" t="str">
        <f t="shared" si="531"/>
        <v>drink food  med Downtown</v>
      </c>
      <c r="BF281" t="str">
        <f t="shared" si="532"/>
        <v>Downtown</v>
      </c>
      <c r="BG281">
        <v>39.753050000000002</v>
      </c>
      <c r="BH281">
        <v>-104.99995</v>
      </c>
      <c r="BI281" t="str">
        <f t="shared" si="533"/>
        <v>[39.75305,-104.99995],</v>
      </c>
    </row>
    <row r="282" spans="2:64" ht="18.75" customHeight="1">
      <c r="B282" t="s">
        <v>161</v>
      </c>
      <c r="C282" t="s">
        <v>219</v>
      </c>
      <c r="E282" t="s">
        <v>952</v>
      </c>
      <c r="G282" t="s">
        <v>521</v>
      </c>
      <c r="L282" t="s">
        <v>335</v>
      </c>
      <c r="M282" t="s">
        <v>329</v>
      </c>
      <c r="N282" t="s">
        <v>335</v>
      </c>
      <c r="O282" t="s">
        <v>329</v>
      </c>
      <c r="P282" t="s">
        <v>335</v>
      </c>
      <c r="Q282" t="s">
        <v>329</v>
      </c>
      <c r="R282" t="s">
        <v>335</v>
      </c>
      <c r="S282" t="s">
        <v>329</v>
      </c>
      <c r="V282" t="s">
        <v>312</v>
      </c>
      <c r="W282" t="str">
        <f t="shared" si="503"/>
        <v/>
      </c>
      <c r="X282" t="str">
        <f t="shared" si="504"/>
        <v/>
      </c>
      <c r="Y282" t="str">
        <f t="shared" si="505"/>
        <v/>
      </c>
      <c r="Z282" t="str">
        <f t="shared" si="506"/>
        <v/>
      </c>
      <c r="AA282">
        <f t="shared" si="507"/>
        <v>16</v>
      </c>
      <c r="AB282">
        <f t="shared" si="508"/>
        <v>18.3</v>
      </c>
      <c r="AC282">
        <f t="shared" si="509"/>
        <v>16</v>
      </c>
      <c r="AD282">
        <f t="shared" si="510"/>
        <v>18.3</v>
      </c>
      <c r="AE282">
        <f t="shared" si="511"/>
        <v>16</v>
      </c>
      <c r="AF282">
        <f t="shared" si="512"/>
        <v>18.3</v>
      </c>
      <c r="AG282">
        <f t="shared" si="513"/>
        <v>16</v>
      </c>
      <c r="AH282">
        <f t="shared" si="514"/>
        <v>18.3</v>
      </c>
      <c r="AI282" t="str">
        <f t="shared" si="515"/>
        <v/>
      </c>
      <c r="AJ282" t="str">
        <f t="shared" si="516"/>
        <v/>
      </c>
      <c r="AK282" t="str">
        <f t="shared" si="517"/>
        <v/>
      </c>
      <c r="AL282" t="str">
        <f t="shared" si="518"/>
        <v/>
      </c>
      <c r="AM282" t="str">
        <f t="shared" si="519"/>
        <v>4pm-6.3pm</v>
      </c>
      <c r="AN282" t="str">
        <f t="shared" si="520"/>
        <v>4pm-6.3pm</v>
      </c>
      <c r="AO282" t="str">
        <f t="shared" si="521"/>
        <v>4pm-6.3pm</v>
      </c>
      <c r="AP282" t="str">
        <f t="shared" si="522"/>
        <v>4pm-6.3pm</v>
      </c>
      <c r="AQ282" t="str">
        <f t="shared" si="523"/>
        <v/>
      </c>
      <c r="AR282" t="s">
        <v>695</v>
      </c>
      <c r="AV282" t="s">
        <v>28</v>
      </c>
      <c r="AW282" t="s">
        <v>28</v>
      </c>
      <c r="AX282" s="8" t="str">
        <f t="shared" si="524"/>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2" t="str">
        <f t="shared" si="525"/>
        <v/>
      </c>
      <c r="AZ282" t="str">
        <f t="shared" si="526"/>
        <v/>
      </c>
      <c r="BA282" t="str">
        <f t="shared" si="527"/>
        <v/>
      </c>
      <c r="BB282" t="str">
        <f t="shared" si="528"/>
        <v>&lt;img src=@img/drinkicon.png@&gt;</v>
      </c>
      <c r="BC282" t="str">
        <f t="shared" si="529"/>
        <v>&lt;img src=@img/foodicon.png@&gt;</v>
      </c>
      <c r="BD282" t="str">
        <f t="shared" si="530"/>
        <v>&lt;img src=@img/drinkicon.png@&gt;&lt;img src=@img/foodicon.png@&gt;</v>
      </c>
      <c r="BE282" t="str">
        <f t="shared" si="531"/>
        <v>drink food  med LoDo</v>
      </c>
      <c r="BF282" t="str">
        <f t="shared" si="532"/>
        <v>LoDo</v>
      </c>
      <c r="BG282">
        <v>39.747588</v>
      </c>
      <c r="BH282">
        <v>-104.99982799999999</v>
      </c>
      <c r="BI282" t="str">
        <f t="shared" si="533"/>
        <v>[39.747588,-104.999828],</v>
      </c>
      <c r="BK282" t="str">
        <f t="shared" ref="BK282:BK301" si="536">IF(BJ282&gt;0,"&lt;img src=@img/kidicon.png@&gt;","")</f>
        <v/>
      </c>
      <c r="BL282" s="7"/>
    </row>
    <row r="283" spans="2:64" ht="18.75" customHeight="1">
      <c r="B283" t="s">
        <v>800</v>
      </c>
      <c r="C283" t="s">
        <v>218</v>
      </c>
      <c r="E283" t="s">
        <v>952</v>
      </c>
      <c r="G283" s="8" t="s">
        <v>801</v>
      </c>
      <c r="J283">
        <v>1500</v>
      </c>
      <c r="K283">
        <v>1800</v>
      </c>
      <c r="L283">
        <v>1500</v>
      </c>
      <c r="M283">
        <v>1800</v>
      </c>
      <c r="N283">
        <v>1500</v>
      </c>
      <c r="O283">
        <v>1800</v>
      </c>
      <c r="P283">
        <v>1500</v>
      </c>
      <c r="Q283">
        <v>1800</v>
      </c>
      <c r="R283">
        <v>1500</v>
      </c>
      <c r="S283">
        <v>1800</v>
      </c>
      <c r="T283">
        <v>1500</v>
      </c>
      <c r="U283">
        <v>1700</v>
      </c>
      <c r="V283" t="s">
        <v>905</v>
      </c>
      <c r="W283" t="str">
        <f t="shared" si="503"/>
        <v/>
      </c>
      <c r="X283" t="str">
        <f t="shared" si="504"/>
        <v/>
      </c>
      <c r="Y283">
        <f t="shared" si="505"/>
        <v>15</v>
      </c>
      <c r="Z283">
        <f t="shared" si="506"/>
        <v>18</v>
      </c>
      <c r="AA283">
        <f t="shared" si="507"/>
        <v>15</v>
      </c>
      <c r="AB283">
        <f t="shared" si="508"/>
        <v>18</v>
      </c>
      <c r="AC283">
        <f t="shared" si="509"/>
        <v>15</v>
      </c>
      <c r="AD283">
        <f t="shared" si="510"/>
        <v>18</v>
      </c>
      <c r="AE283">
        <f t="shared" si="511"/>
        <v>15</v>
      </c>
      <c r="AF283">
        <f t="shared" si="512"/>
        <v>18</v>
      </c>
      <c r="AG283">
        <f t="shared" si="513"/>
        <v>15</v>
      </c>
      <c r="AH283">
        <f t="shared" si="514"/>
        <v>18</v>
      </c>
      <c r="AI283">
        <f t="shared" si="515"/>
        <v>15</v>
      </c>
      <c r="AJ283">
        <f t="shared" si="516"/>
        <v>17</v>
      </c>
      <c r="AK283" t="str">
        <f t="shared" si="517"/>
        <v/>
      </c>
      <c r="AL283" t="str">
        <f t="shared" si="518"/>
        <v>3pm-6pm</v>
      </c>
      <c r="AM283" t="str">
        <f t="shared" si="519"/>
        <v>3pm-6pm</v>
      </c>
      <c r="AN283" t="str">
        <f t="shared" si="520"/>
        <v>3pm-6pm</v>
      </c>
      <c r="AO283" t="str">
        <f t="shared" si="521"/>
        <v>3pm-6pm</v>
      </c>
      <c r="AP283" t="str">
        <f t="shared" si="522"/>
        <v>3pm-6pm</v>
      </c>
      <c r="AQ283" t="str">
        <f t="shared" si="523"/>
        <v>3pm-5pm</v>
      </c>
      <c r="AR283" s="1" t="s">
        <v>904</v>
      </c>
      <c r="AV283" s="4" t="s">
        <v>28</v>
      </c>
      <c r="AW283" s="4" t="s">
        <v>28</v>
      </c>
      <c r="AX283" s="8" t="str">
        <f t="shared" si="524"/>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3" t="str">
        <f t="shared" si="525"/>
        <v/>
      </c>
      <c r="AZ283" t="str">
        <f t="shared" si="526"/>
        <v/>
      </c>
      <c r="BA283" t="str">
        <f t="shared" si="527"/>
        <v/>
      </c>
      <c r="BB283" t="str">
        <f t="shared" si="528"/>
        <v>&lt;img src=@img/drinkicon.png@&gt;</v>
      </c>
      <c r="BC283" t="str">
        <f t="shared" si="529"/>
        <v>&lt;img src=@img/foodicon.png@&gt;</v>
      </c>
      <c r="BD283" t="str">
        <f t="shared" si="530"/>
        <v>&lt;img src=@img/drinkicon.png@&gt;&lt;img src=@img/foodicon.png@&gt;</v>
      </c>
      <c r="BE283" t="str">
        <f t="shared" si="531"/>
        <v>drink food  med Downtown</v>
      </c>
      <c r="BF283" t="str">
        <f t="shared" si="532"/>
        <v>Downtown</v>
      </c>
      <c r="BG283">
        <v>39.741211999999997</v>
      </c>
      <c r="BH283">
        <v>-104.9914</v>
      </c>
      <c r="BI283" t="str">
        <f t="shared" si="533"/>
        <v>[39.741212,-104.9914],</v>
      </c>
      <c r="BK283" t="str">
        <f t="shared" si="536"/>
        <v/>
      </c>
    </row>
    <row r="284" spans="2:64" ht="18.75" customHeight="1">
      <c r="B284" t="s">
        <v>808</v>
      </c>
      <c r="C284" t="s">
        <v>721</v>
      </c>
      <c r="E284" t="s">
        <v>952</v>
      </c>
      <c r="G284" s="8" t="s">
        <v>809</v>
      </c>
      <c r="J284">
        <v>1500</v>
      </c>
      <c r="K284">
        <v>1900</v>
      </c>
      <c r="L284">
        <v>1500</v>
      </c>
      <c r="M284">
        <v>1900</v>
      </c>
      <c r="N284">
        <v>1500</v>
      </c>
      <c r="O284">
        <v>1900</v>
      </c>
      <c r="P284">
        <v>1500</v>
      </c>
      <c r="Q284">
        <v>1900</v>
      </c>
      <c r="R284">
        <v>1500</v>
      </c>
      <c r="S284">
        <v>1900</v>
      </c>
      <c r="W284" t="str">
        <f t="shared" si="503"/>
        <v/>
      </c>
      <c r="X284" t="str">
        <f t="shared" si="504"/>
        <v/>
      </c>
      <c r="Y284">
        <f t="shared" si="505"/>
        <v>15</v>
      </c>
      <c r="Z284">
        <f t="shared" si="506"/>
        <v>19</v>
      </c>
      <c r="AA284">
        <f t="shared" si="507"/>
        <v>15</v>
      </c>
      <c r="AB284">
        <f t="shared" si="508"/>
        <v>19</v>
      </c>
      <c r="AC284">
        <f t="shared" si="509"/>
        <v>15</v>
      </c>
      <c r="AD284">
        <f t="shared" si="510"/>
        <v>19</v>
      </c>
      <c r="AE284">
        <f t="shared" si="511"/>
        <v>15</v>
      </c>
      <c r="AF284">
        <f t="shared" si="512"/>
        <v>19</v>
      </c>
      <c r="AG284">
        <f t="shared" si="513"/>
        <v>15</v>
      </c>
      <c r="AH284">
        <f t="shared" si="514"/>
        <v>19</v>
      </c>
      <c r="AI284" t="str">
        <f t="shared" si="515"/>
        <v/>
      </c>
      <c r="AJ284" t="str">
        <f t="shared" si="516"/>
        <v/>
      </c>
      <c r="AK284" t="str">
        <f t="shared" si="517"/>
        <v/>
      </c>
      <c r="AL284" t="str">
        <f t="shared" si="518"/>
        <v>3pm-7pm</v>
      </c>
      <c r="AM284" t="str">
        <f t="shared" si="519"/>
        <v>3pm-7pm</v>
      </c>
      <c r="AN284" t="str">
        <f t="shared" si="520"/>
        <v>3pm-7pm</v>
      </c>
      <c r="AO284" t="str">
        <f t="shared" si="521"/>
        <v>3pm-7pm</v>
      </c>
      <c r="AP284" t="str">
        <f t="shared" si="522"/>
        <v>3pm-7pm</v>
      </c>
      <c r="AQ284" t="str">
        <f t="shared" si="523"/>
        <v/>
      </c>
      <c r="AR284" t="s">
        <v>909</v>
      </c>
      <c r="AV284" s="4" t="s">
        <v>28</v>
      </c>
      <c r="AW284" s="4" t="s">
        <v>29</v>
      </c>
      <c r="AX284" s="8" t="str">
        <f t="shared" si="524"/>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4" t="str">
        <f t="shared" si="525"/>
        <v/>
      </c>
      <c r="AZ284" t="str">
        <f t="shared" si="526"/>
        <v/>
      </c>
      <c r="BA284" t="str">
        <f t="shared" si="527"/>
        <v/>
      </c>
      <c r="BB284" t="str">
        <f t="shared" si="528"/>
        <v>&lt;img src=@img/drinkicon.png@&gt;</v>
      </c>
      <c r="BC284" t="str">
        <f t="shared" si="529"/>
        <v/>
      </c>
      <c r="BD284" t="str">
        <f t="shared" si="530"/>
        <v>&lt;img src=@img/drinkicon.png@&gt;</v>
      </c>
      <c r="BE284" t="str">
        <f t="shared" si="531"/>
        <v>drink  med dtc</v>
      </c>
      <c r="BF284" t="str">
        <f t="shared" si="532"/>
        <v>DTC</v>
      </c>
      <c r="BG284">
        <v>39.624346000000003</v>
      </c>
      <c r="BH284">
        <v>-104.89925700000001</v>
      </c>
      <c r="BI284" t="str">
        <f t="shared" si="533"/>
        <v>[39.624346,-104.899257],</v>
      </c>
      <c r="BK284" t="str">
        <f t="shared" si="536"/>
        <v/>
      </c>
    </row>
    <row r="285" spans="2:64" ht="18.75" customHeight="1">
      <c r="B285" t="s">
        <v>729</v>
      </c>
      <c r="C285" t="s">
        <v>722</v>
      </c>
      <c r="E285" t="s">
        <v>954</v>
      </c>
      <c r="G285" t="s">
        <v>730</v>
      </c>
      <c r="H285">
        <v>1600</v>
      </c>
      <c r="I285">
        <v>1900</v>
      </c>
      <c r="J285">
        <v>1600</v>
      </c>
      <c r="K285">
        <v>1900</v>
      </c>
      <c r="L285">
        <v>1600</v>
      </c>
      <c r="M285">
        <v>1900</v>
      </c>
      <c r="N285">
        <v>1600</v>
      </c>
      <c r="O285">
        <v>1900</v>
      </c>
      <c r="P285">
        <v>1600</v>
      </c>
      <c r="Q285">
        <v>1900</v>
      </c>
      <c r="R285">
        <v>1600</v>
      </c>
      <c r="S285">
        <v>1900</v>
      </c>
      <c r="T285">
        <v>1600</v>
      </c>
      <c r="U285">
        <v>1900</v>
      </c>
      <c r="V285" t="s">
        <v>849</v>
      </c>
      <c r="W285">
        <f t="shared" si="503"/>
        <v>16</v>
      </c>
      <c r="X285">
        <f t="shared" si="504"/>
        <v>19</v>
      </c>
      <c r="Y285">
        <f t="shared" si="505"/>
        <v>16</v>
      </c>
      <c r="Z285">
        <f t="shared" si="506"/>
        <v>19</v>
      </c>
      <c r="AA285">
        <f t="shared" si="507"/>
        <v>16</v>
      </c>
      <c r="AB285">
        <f t="shared" si="508"/>
        <v>19</v>
      </c>
      <c r="AC285">
        <f t="shared" si="509"/>
        <v>16</v>
      </c>
      <c r="AD285">
        <f t="shared" si="510"/>
        <v>19</v>
      </c>
      <c r="AE285">
        <f t="shared" si="511"/>
        <v>16</v>
      </c>
      <c r="AF285">
        <f t="shared" si="512"/>
        <v>19</v>
      </c>
      <c r="AG285">
        <f t="shared" si="513"/>
        <v>16</v>
      </c>
      <c r="AH285">
        <f t="shared" si="514"/>
        <v>19</v>
      </c>
      <c r="AI285">
        <f t="shared" si="515"/>
        <v>16</v>
      </c>
      <c r="AJ285">
        <f t="shared" si="516"/>
        <v>19</v>
      </c>
      <c r="AK285" t="str">
        <f t="shared" si="517"/>
        <v>4pm-7pm</v>
      </c>
      <c r="AL285" t="str">
        <f t="shared" si="518"/>
        <v>4pm-7pm</v>
      </c>
      <c r="AM285" t="str">
        <f t="shared" si="519"/>
        <v>4pm-7pm</v>
      </c>
      <c r="AN285" t="str">
        <f t="shared" si="520"/>
        <v>4pm-7pm</v>
      </c>
      <c r="AO285" t="str">
        <f t="shared" si="521"/>
        <v>4pm-7pm</v>
      </c>
      <c r="AP285" t="str">
        <f t="shared" si="522"/>
        <v>4pm-7pm</v>
      </c>
      <c r="AQ285" t="str">
        <f t="shared" si="523"/>
        <v>4pm-7pm</v>
      </c>
      <c r="AR285" s="1" t="s">
        <v>850</v>
      </c>
      <c r="AV285" s="4" t="s">
        <v>28</v>
      </c>
      <c r="AW285" s="4" t="s">
        <v>29</v>
      </c>
      <c r="AX285" s="8" t="str">
        <f t="shared" si="524"/>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5" t="str">
        <f t="shared" si="525"/>
        <v/>
      </c>
      <c r="AZ285" t="str">
        <f t="shared" si="526"/>
        <v/>
      </c>
      <c r="BA285" t="str">
        <f t="shared" si="527"/>
        <v/>
      </c>
      <c r="BB285" t="str">
        <f t="shared" si="528"/>
        <v>&lt;img src=@img/drinkicon.png@&gt;</v>
      </c>
      <c r="BC285" t="str">
        <f t="shared" si="529"/>
        <v/>
      </c>
      <c r="BD285" t="str">
        <f t="shared" si="530"/>
        <v>&lt;img src=@img/drinkicon.png@&gt;</v>
      </c>
      <c r="BE285" t="str">
        <f t="shared" si="531"/>
        <v>drink  low aurora</v>
      </c>
      <c r="BF285" t="str">
        <f t="shared" si="532"/>
        <v>Aurora</v>
      </c>
      <c r="BG285">
        <v>39.668801999999999</v>
      </c>
      <c r="BH285">
        <v>-104.864138</v>
      </c>
      <c r="BI285" t="str">
        <f t="shared" si="533"/>
        <v>[39.668802,-104.864138],</v>
      </c>
      <c r="BK285" t="str">
        <f t="shared" si="536"/>
        <v/>
      </c>
    </row>
    <row r="286" spans="2:64" ht="18.75" customHeight="1">
      <c r="B286" t="s">
        <v>168</v>
      </c>
      <c r="C286" t="s">
        <v>187</v>
      </c>
      <c r="E286" t="s">
        <v>952</v>
      </c>
      <c r="G286" t="s">
        <v>193</v>
      </c>
      <c r="J286" t="s">
        <v>335</v>
      </c>
      <c r="K286" t="s">
        <v>332</v>
      </c>
      <c r="L286" t="s">
        <v>335</v>
      </c>
      <c r="M286" t="s">
        <v>332</v>
      </c>
      <c r="N286" t="s">
        <v>335</v>
      </c>
      <c r="O286" t="s">
        <v>332</v>
      </c>
      <c r="P286" t="s">
        <v>335</v>
      </c>
      <c r="Q286" t="s">
        <v>332</v>
      </c>
      <c r="R286" t="s">
        <v>335</v>
      </c>
      <c r="S286" t="s">
        <v>332</v>
      </c>
      <c r="V286" t="s">
        <v>949</v>
      </c>
      <c r="W286" t="str">
        <f t="shared" si="503"/>
        <v/>
      </c>
      <c r="X286" t="str">
        <f t="shared" si="504"/>
        <v/>
      </c>
      <c r="Y286">
        <f t="shared" si="505"/>
        <v>16</v>
      </c>
      <c r="Z286">
        <f t="shared" si="506"/>
        <v>17</v>
      </c>
      <c r="AA286">
        <f t="shared" si="507"/>
        <v>16</v>
      </c>
      <c r="AB286">
        <f t="shared" si="508"/>
        <v>17</v>
      </c>
      <c r="AC286">
        <f t="shared" si="509"/>
        <v>16</v>
      </c>
      <c r="AD286">
        <f t="shared" si="510"/>
        <v>17</v>
      </c>
      <c r="AE286">
        <f t="shared" si="511"/>
        <v>16</v>
      </c>
      <c r="AF286">
        <f t="shared" si="512"/>
        <v>17</v>
      </c>
      <c r="AG286">
        <f t="shared" si="513"/>
        <v>16</v>
      </c>
      <c r="AH286">
        <f t="shared" si="514"/>
        <v>17</v>
      </c>
      <c r="AI286" t="str">
        <f t="shared" si="515"/>
        <v/>
      </c>
      <c r="AJ286" t="str">
        <f t="shared" si="516"/>
        <v/>
      </c>
      <c r="AK286" t="str">
        <f t="shared" si="517"/>
        <v/>
      </c>
      <c r="AL286" t="str">
        <f t="shared" si="518"/>
        <v>4pm-5pm</v>
      </c>
      <c r="AM286" t="str">
        <f t="shared" si="519"/>
        <v>4pm-5pm</v>
      </c>
      <c r="AN286" t="str">
        <f t="shared" si="520"/>
        <v>4pm-5pm</v>
      </c>
      <c r="AO286" t="str">
        <f t="shared" si="521"/>
        <v>4pm-5pm</v>
      </c>
      <c r="AP286" t="str">
        <f t="shared" si="522"/>
        <v>4pm-5pm</v>
      </c>
      <c r="AQ286" t="str">
        <f t="shared" si="523"/>
        <v/>
      </c>
      <c r="AR286" t="s">
        <v>321</v>
      </c>
      <c r="AS286" t="s">
        <v>325</v>
      </c>
      <c r="AV286" t="s">
        <v>28</v>
      </c>
      <c r="AW286" t="s">
        <v>29</v>
      </c>
      <c r="AX286" s="8" t="str">
        <f t="shared" si="524"/>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6" t="str">
        <f t="shared" si="525"/>
        <v>&lt;img src=@img/outdoor.png@&gt;</v>
      </c>
      <c r="AZ286" t="str">
        <f t="shared" si="526"/>
        <v/>
      </c>
      <c r="BA286" t="str">
        <f t="shared" si="527"/>
        <v/>
      </c>
      <c r="BB286" t="str">
        <f t="shared" si="528"/>
        <v>&lt;img src=@img/drinkicon.png@&gt;</v>
      </c>
      <c r="BC286" t="str">
        <f t="shared" si="529"/>
        <v/>
      </c>
      <c r="BD286" t="str">
        <f t="shared" si="530"/>
        <v>&lt;img src=@img/outdoor.png@&gt;&lt;img src=@img/drinkicon.png@&gt;</v>
      </c>
      <c r="BE286" t="str">
        <f t="shared" si="531"/>
        <v>outdoor drink  med RiNo</v>
      </c>
      <c r="BF286" t="str">
        <f t="shared" si="532"/>
        <v>RiNo</v>
      </c>
      <c r="BG286">
        <v>39.764136000000001</v>
      </c>
      <c r="BH286">
        <v>-104.97753899999999</v>
      </c>
      <c r="BI286" t="str">
        <f t="shared" si="533"/>
        <v>[39.764136,-104.977539],</v>
      </c>
      <c r="BK286" t="str">
        <f t="shared" si="536"/>
        <v/>
      </c>
      <c r="BL286" s="7"/>
    </row>
    <row r="287" spans="2:64" ht="18.75" customHeight="1">
      <c r="B287" t="s">
        <v>764</v>
      </c>
      <c r="C287" t="s">
        <v>724</v>
      </c>
      <c r="E287" t="s">
        <v>954</v>
      </c>
      <c r="G287" s="8" t="s">
        <v>765</v>
      </c>
      <c r="H287">
        <v>1500</v>
      </c>
      <c r="I287">
        <v>1900</v>
      </c>
      <c r="J287">
        <v>1500</v>
      </c>
      <c r="K287">
        <v>1900</v>
      </c>
      <c r="L287">
        <v>1500</v>
      </c>
      <c r="M287">
        <v>1900</v>
      </c>
      <c r="N287">
        <v>1500</v>
      </c>
      <c r="O287">
        <v>1900</v>
      </c>
      <c r="P287">
        <v>1500</v>
      </c>
      <c r="Q287">
        <v>1900</v>
      </c>
      <c r="R287">
        <v>1500</v>
      </c>
      <c r="S287">
        <v>1900</v>
      </c>
      <c r="T287">
        <v>1500</v>
      </c>
      <c r="U287">
        <v>1900</v>
      </c>
      <c r="V287" t="s">
        <v>879</v>
      </c>
      <c r="W287">
        <f t="shared" si="503"/>
        <v>15</v>
      </c>
      <c r="X287">
        <f t="shared" si="504"/>
        <v>19</v>
      </c>
      <c r="Y287">
        <f t="shared" si="505"/>
        <v>15</v>
      </c>
      <c r="Z287">
        <f t="shared" si="506"/>
        <v>19</v>
      </c>
      <c r="AA287">
        <f t="shared" si="507"/>
        <v>15</v>
      </c>
      <c r="AB287">
        <f t="shared" si="508"/>
        <v>19</v>
      </c>
      <c r="AC287">
        <f t="shared" si="509"/>
        <v>15</v>
      </c>
      <c r="AD287">
        <f t="shared" si="510"/>
        <v>19</v>
      </c>
      <c r="AE287">
        <f t="shared" si="511"/>
        <v>15</v>
      </c>
      <c r="AF287">
        <f t="shared" si="512"/>
        <v>19</v>
      </c>
      <c r="AG287">
        <f t="shared" si="513"/>
        <v>15</v>
      </c>
      <c r="AH287">
        <f t="shared" si="514"/>
        <v>19</v>
      </c>
      <c r="AI287">
        <f t="shared" si="515"/>
        <v>15</v>
      </c>
      <c r="AJ287">
        <f t="shared" si="516"/>
        <v>19</v>
      </c>
      <c r="AK287" t="str">
        <f t="shared" si="517"/>
        <v>3pm-7pm</v>
      </c>
      <c r="AL287" t="str">
        <f t="shared" si="518"/>
        <v>3pm-7pm</v>
      </c>
      <c r="AM287" t="str">
        <f t="shared" si="519"/>
        <v>3pm-7pm</v>
      </c>
      <c r="AN287" t="str">
        <f t="shared" si="520"/>
        <v>3pm-7pm</v>
      </c>
      <c r="AO287" t="str">
        <f t="shared" si="521"/>
        <v>3pm-7pm</v>
      </c>
      <c r="AP287" t="str">
        <f t="shared" si="522"/>
        <v>3pm-7pm</v>
      </c>
      <c r="AQ287" t="str">
        <f t="shared" si="523"/>
        <v>3pm-7pm</v>
      </c>
      <c r="AR287" t="s">
        <v>878</v>
      </c>
      <c r="AV287" s="4" t="s">
        <v>28</v>
      </c>
      <c r="AW287" s="4" t="s">
        <v>29</v>
      </c>
      <c r="AX287" s="8" t="str">
        <f t="shared" si="524"/>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7" t="str">
        <f t="shared" si="525"/>
        <v/>
      </c>
      <c r="AZ287" t="str">
        <f t="shared" si="526"/>
        <v/>
      </c>
      <c r="BA287" t="str">
        <f t="shared" si="527"/>
        <v/>
      </c>
      <c r="BB287" t="str">
        <f t="shared" si="528"/>
        <v>&lt;img src=@img/drinkicon.png@&gt;</v>
      </c>
      <c r="BC287" t="str">
        <f t="shared" si="529"/>
        <v/>
      </c>
      <c r="BD287" t="str">
        <f t="shared" si="530"/>
        <v>&lt;img src=@img/drinkicon.png@&gt;</v>
      </c>
      <c r="BE287" t="str">
        <f t="shared" si="531"/>
        <v>drink  low lowery</v>
      </c>
      <c r="BF287" t="str">
        <f t="shared" si="532"/>
        <v>Lowery</v>
      </c>
      <c r="BG287">
        <v>39.739950999999998</v>
      </c>
      <c r="BH287">
        <v>-104.928431</v>
      </c>
      <c r="BI287" t="str">
        <f t="shared" si="533"/>
        <v>[39.739951,-104.928431],</v>
      </c>
      <c r="BK287" t="str">
        <f t="shared" si="536"/>
        <v/>
      </c>
    </row>
    <row r="288" spans="2:64" ht="18.75" customHeight="1">
      <c r="B288" t="s">
        <v>816</v>
      </c>
      <c r="C288" t="s">
        <v>721</v>
      </c>
      <c r="E288" t="s">
        <v>953</v>
      </c>
      <c r="G288" s="8" t="s">
        <v>817</v>
      </c>
      <c r="H288">
        <v>1500</v>
      </c>
      <c r="I288">
        <v>1800</v>
      </c>
      <c r="J288">
        <v>1500</v>
      </c>
      <c r="K288">
        <v>1800</v>
      </c>
      <c r="L288">
        <v>1500</v>
      </c>
      <c r="M288">
        <v>1800</v>
      </c>
      <c r="N288">
        <v>1500</v>
      </c>
      <c r="O288">
        <v>1800</v>
      </c>
      <c r="P288">
        <v>1500</v>
      </c>
      <c r="Q288">
        <v>1800</v>
      </c>
      <c r="R288">
        <v>1500</v>
      </c>
      <c r="S288">
        <v>1800</v>
      </c>
      <c r="T288">
        <v>1500</v>
      </c>
      <c r="U288">
        <v>1800</v>
      </c>
      <c r="V288" t="s">
        <v>916</v>
      </c>
      <c r="W288">
        <f t="shared" si="503"/>
        <v>15</v>
      </c>
      <c r="X288">
        <f t="shared" si="504"/>
        <v>18</v>
      </c>
      <c r="Y288">
        <f t="shared" si="505"/>
        <v>15</v>
      </c>
      <c r="Z288">
        <f t="shared" si="506"/>
        <v>18</v>
      </c>
      <c r="AA288">
        <f t="shared" si="507"/>
        <v>15</v>
      </c>
      <c r="AB288">
        <f t="shared" si="508"/>
        <v>18</v>
      </c>
      <c r="AC288">
        <f t="shared" si="509"/>
        <v>15</v>
      </c>
      <c r="AD288">
        <f t="shared" si="510"/>
        <v>18</v>
      </c>
      <c r="AE288">
        <f t="shared" si="511"/>
        <v>15</v>
      </c>
      <c r="AF288">
        <f t="shared" si="512"/>
        <v>18</v>
      </c>
      <c r="AG288">
        <f t="shared" si="513"/>
        <v>15</v>
      </c>
      <c r="AH288">
        <f t="shared" si="514"/>
        <v>18</v>
      </c>
      <c r="AI288">
        <f t="shared" si="515"/>
        <v>15</v>
      </c>
      <c r="AJ288">
        <f t="shared" si="516"/>
        <v>18</v>
      </c>
      <c r="AK288" t="str">
        <f t="shared" si="517"/>
        <v>3pm-6pm</v>
      </c>
      <c r="AL288" t="str">
        <f t="shared" si="518"/>
        <v>3pm-6pm</v>
      </c>
      <c r="AM288" t="str">
        <f t="shared" si="519"/>
        <v>3pm-6pm</v>
      </c>
      <c r="AN288" t="str">
        <f t="shared" si="520"/>
        <v>3pm-6pm</v>
      </c>
      <c r="AO288" t="str">
        <f t="shared" si="521"/>
        <v>3pm-6pm</v>
      </c>
      <c r="AP288" t="str">
        <f t="shared" si="522"/>
        <v>3pm-6pm</v>
      </c>
      <c r="AQ288" t="str">
        <f t="shared" si="523"/>
        <v>3pm-6pm</v>
      </c>
      <c r="AR288" t="s">
        <v>915</v>
      </c>
      <c r="AV288" s="4" t="s">
        <v>28</v>
      </c>
      <c r="AW288" s="4" t="s">
        <v>28</v>
      </c>
      <c r="AX288" s="8" t="str">
        <f t="shared" si="524"/>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8" t="str">
        <f t="shared" si="525"/>
        <v/>
      </c>
      <c r="AZ288" t="str">
        <f t="shared" si="526"/>
        <v/>
      </c>
      <c r="BA288" t="str">
        <f t="shared" si="527"/>
        <v/>
      </c>
      <c r="BB288" t="str">
        <f t="shared" si="528"/>
        <v>&lt;img src=@img/drinkicon.png@&gt;</v>
      </c>
      <c r="BC288" t="str">
        <f t="shared" si="529"/>
        <v>&lt;img src=@img/foodicon.png@&gt;</v>
      </c>
      <c r="BD288" t="str">
        <f t="shared" si="530"/>
        <v>&lt;img src=@img/drinkicon.png@&gt;&lt;img src=@img/foodicon.png@&gt;</v>
      </c>
      <c r="BE288" t="str">
        <f t="shared" si="531"/>
        <v>drink food  high dtc</v>
      </c>
      <c r="BF288" t="str">
        <f t="shared" si="532"/>
        <v>DTC</v>
      </c>
      <c r="BG288">
        <v>39.618811000000001</v>
      </c>
      <c r="BH288">
        <v>-104.90113700000001</v>
      </c>
      <c r="BI288" t="str">
        <f t="shared" si="533"/>
        <v>[39.618811,-104.901137],</v>
      </c>
      <c r="BK288" t="str">
        <f t="shared" si="536"/>
        <v/>
      </c>
    </row>
    <row r="289" spans="2:64" ht="18.75" customHeight="1">
      <c r="B289" t="s">
        <v>104</v>
      </c>
      <c r="C289" t="s">
        <v>219</v>
      </c>
      <c r="E289" t="s">
        <v>953</v>
      </c>
      <c r="G289" t="s">
        <v>441</v>
      </c>
      <c r="H289" t="s">
        <v>332</v>
      </c>
      <c r="I289" t="s">
        <v>331</v>
      </c>
      <c r="J289" t="s">
        <v>332</v>
      </c>
      <c r="K289" t="s">
        <v>331</v>
      </c>
      <c r="L289" t="s">
        <v>332</v>
      </c>
      <c r="M289" t="s">
        <v>331</v>
      </c>
      <c r="N289" t="s">
        <v>332</v>
      </c>
      <c r="O289" t="s">
        <v>331</v>
      </c>
      <c r="P289" t="s">
        <v>332</v>
      </c>
      <c r="Q289" t="s">
        <v>331</v>
      </c>
      <c r="R289" t="s">
        <v>332</v>
      </c>
      <c r="S289" t="s">
        <v>331</v>
      </c>
      <c r="V289" t="s">
        <v>265</v>
      </c>
      <c r="W289">
        <f t="shared" si="503"/>
        <v>17</v>
      </c>
      <c r="X289">
        <f t="shared" si="504"/>
        <v>19</v>
      </c>
      <c r="Y289">
        <f t="shared" si="505"/>
        <v>17</v>
      </c>
      <c r="Z289">
        <f t="shared" si="506"/>
        <v>19</v>
      </c>
      <c r="AA289">
        <f t="shared" si="507"/>
        <v>17</v>
      </c>
      <c r="AB289">
        <f t="shared" si="508"/>
        <v>19</v>
      </c>
      <c r="AC289">
        <f t="shared" si="509"/>
        <v>17</v>
      </c>
      <c r="AD289">
        <f t="shared" si="510"/>
        <v>19</v>
      </c>
      <c r="AE289">
        <f t="shared" si="511"/>
        <v>17</v>
      </c>
      <c r="AF289">
        <f t="shared" si="512"/>
        <v>19</v>
      </c>
      <c r="AG289">
        <f t="shared" si="513"/>
        <v>17</v>
      </c>
      <c r="AH289">
        <f t="shared" si="514"/>
        <v>19</v>
      </c>
      <c r="AI289" t="str">
        <f t="shared" si="515"/>
        <v/>
      </c>
      <c r="AJ289" t="str">
        <f t="shared" si="516"/>
        <v/>
      </c>
      <c r="AK289" t="str">
        <f t="shared" si="517"/>
        <v>5pm-7pm</v>
      </c>
      <c r="AL289" t="str">
        <f t="shared" si="518"/>
        <v>5pm-7pm</v>
      </c>
      <c r="AM289" t="str">
        <f t="shared" si="519"/>
        <v>5pm-7pm</v>
      </c>
      <c r="AN289" t="str">
        <f t="shared" si="520"/>
        <v>5pm-7pm</v>
      </c>
      <c r="AO289" t="str">
        <f t="shared" si="521"/>
        <v>5pm-7pm</v>
      </c>
      <c r="AP289" t="str">
        <f t="shared" si="522"/>
        <v>5pm-7pm</v>
      </c>
      <c r="AQ289" t="str">
        <f t="shared" si="523"/>
        <v/>
      </c>
      <c r="AR289" s="10" t="s">
        <v>616</v>
      </c>
      <c r="AT289" t="s">
        <v>326</v>
      </c>
      <c r="AV289" t="s">
        <v>28</v>
      </c>
      <c r="AW289" t="s">
        <v>29</v>
      </c>
      <c r="AX289" s="8" t="str">
        <f t="shared" si="524"/>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9" t="str">
        <f t="shared" si="525"/>
        <v/>
      </c>
      <c r="AZ289" t="str">
        <f t="shared" si="526"/>
        <v>&lt;img src=@img/pets.png@&gt;</v>
      </c>
      <c r="BA289" t="str">
        <f t="shared" si="527"/>
        <v/>
      </c>
      <c r="BB289" t="str">
        <f t="shared" si="528"/>
        <v>&lt;img src=@img/drinkicon.png@&gt;</v>
      </c>
      <c r="BC289" t="str">
        <f t="shared" si="529"/>
        <v/>
      </c>
      <c r="BD289" t="str">
        <f t="shared" si="530"/>
        <v>&lt;img src=@img/pets.png@&gt;&lt;img src=@img/drinkicon.png@&gt;</v>
      </c>
      <c r="BE289" t="str">
        <f t="shared" si="531"/>
        <v>pet drink  high LoDo</v>
      </c>
      <c r="BF289" t="str">
        <f t="shared" si="532"/>
        <v>LoDo</v>
      </c>
      <c r="BG289">
        <v>39.748874000000001</v>
      </c>
      <c r="BH289">
        <v>-104.995526</v>
      </c>
      <c r="BI289" t="str">
        <f t="shared" si="533"/>
        <v>[39.748874,-104.995526],</v>
      </c>
      <c r="BK289" t="str">
        <f t="shared" si="536"/>
        <v/>
      </c>
      <c r="BL289" s="7"/>
    </row>
    <row r="290" spans="2:64" ht="18.75" customHeight="1">
      <c r="B290" t="s">
        <v>842</v>
      </c>
      <c r="C290" t="s">
        <v>273</v>
      </c>
      <c r="E290" t="s">
        <v>952</v>
      </c>
      <c r="G290" s="8" t="s">
        <v>843</v>
      </c>
      <c r="H290">
        <v>1500</v>
      </c>
      <c r="I290">
        <v>1900</v>
      </c>
      <c r="J290">
        <v>1500</v>
      </c>
      <c r="K290">
        <v>1900</v>
      </c>
      <c r="L290">
        <v>1500</v>
      </c>
      <c r="M290">
        <v>1900</v>
      </c>
      <c r="N290">
        <v>1500</v>
      </c>
      <c r="O290">
        <v>1900</v>
      </c>
      <c r="P290">
        <v>1500</v>
      </c>
      <c r="Q290">
        <v>1900</v>
      </c>
      <c r="R290">
        <v>1500</v>
      </c>
      <c r="S290">
        <v>1900</v>
      </c>
      <c r="T290">
        <v>1500</v>
      </c>
      <c r="U290">
        <v>1900</v>
      </c>
      <c r="V290" t="s">
        <v>935</v>
      </c>
      <c r="W290">
        <f t="shared" si="503"/>
        <v>15</v>
      </c>
      <c r="X290">
        <f t="shared" si="504"/>
        <v>19</v>
      </c>
      <c r="Y290">
        <f t="shared" si="505"/>
        <v>15</v>
      </c>
      <c r="Z290">
        <f t="shared" si="506"/>
        <v>19</v>
      </c>
      <c r="AA290">
        <f t="shared" si="507"/>
        <v>15</v>
      </c>
      <c r="AB290">
        <f t="shared" si="508"/>
        <v>19</v>
      </c>
      <c r="AC290">
        <f t="shared" si="509"/>
        <v>15</v>
      </c>
      <c r="AD290">
        <f t="shared" si="510"/>
        <v>19</v>
      </c>
      <c r="AE290">
        <f t="shared" si="511"/>
        <v>15</v>
      </c>
      <c r="AF290">
        <f t="shared" si="512"/>
        <v>19</v>
      </c>
      <c r="AG290">
        <f t="shared" si="513"/>
        <v>15</v>
      </c>
      <c r="AH290">
        <f t="shared" si="514"/>
        <v>19</v>
      </c>
      <c r="AI290">
        <f t="shared" si="515"/>
        <v>15</v>
      </c>
      <c r="AJ290">
        <f t="shared" si="516"/>
        <v>19</v>
      </c>
      <c r="AK290" t="str">
        <f t="shared" si="517"/>
        <v>3pm-7pm</v>
      </c>
      <c r="AL290" t="str">
        <f t="shared" si="518"/>
        <v>3pm-7pm</v>
      </c>
      <c r="AM290" t="str">
        <f t="shared" si="519"/>
        <v>3pm-7pm</v>
      </c>
      <c r="AN290" t="str">
        <f t="shared" si="520"/>
        <v>3pm-7pm</v>
      </c>
      <c r="AO290" t="str">
        <f t="shared" si="521"/>
        <v>3pm-7pm</v>
      </c>
      <c r="AP290" t="str">
        <f t="shared" si="522"/>
        <v>3pm-7pm</v>
      </c>
      <c r="AQ290" t="str">
        <f t="shared" si="523"/>
        <v>3pm-7pm</v>
      </c>
      <c r="AR290" s="1" t="s">
        <v>934</v>
      </c>
      <c r="AV290" s="4" t="s">
        <v>28</v>
      </c>
      <c r="AW290" s="4" t="s">
        <v>29</v>
      </c>
      <c r="AX290" s="8" t="str">
        <f t="shared" si="524"/>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90" t="str">
        <f t="shared" si="525"/>
        <v/>
      </c>
      <c r="AZ290" t="str">
        <f t="shared" si="526"/>
        <v/>
      </c>
      <c r="BA290" t="str">
        <f t="shared" si="527"/>
        <v/>
      </c>
      <c r="BB290" t="str">
        <f t="shared" si="528"/>
        <v>&lt;img src=@img/drinkicon.png@&gt;</v>
      </c>
      <c r="BC290" t="str">
        <f t="shared" si="529"/>
        <v/>
      </c>
      <c r="BD290" t="str">
        <f t="shared" si="530"/>
        <v>&lt;img src=@img/drinkicon.png@&gt;</v>
      </c>
      <c r="BE290" t="str">
        <f t="shared" si="531"/>
        <v>drink  med Westminster</v>
      </c>
      <c r="BF290" t="str">
        <f t="shared" si="532"/>
        <v>Westminster</v>
      </c>
      <c r="BG290">
        <v>39.841503000000003</v>
      </c>
      <c r="BH290">
        <v>-105.05287199999999</v>
      </c>
      <c r="BI290" t="str">
        <f t="shared" si="533"/>
        <v>[39.841503,-105.052872],</v>
      </c>
      <c r="BK290" t="str">
        <f t="shared" si="536"/>
        <v/>
      </c>
    </row>
    <row r="291" spans="2:64" ht="18.75" customHeight="1">
      <c r="B291" t="s">
        <v>778</v>
      </c>
      <c r="C291" t="s">
        <v>719</v>
      </c>
      <c r="E291" t="s">
        <v>953</v>
      </c>
      <c r="G291" s="8" t="s">
        <v>779</v>
      </c>
      <c r="J291">
        <v>1700</v>
      </c>
      <c r="K291">
        <v>1830</v>
      </c>
      <c r="L291">
        <v>1700</v>
      </c>
      <c r="M291">
        <v>1830</v>
      </c>
      <c r="N291">
        <v>1700</v>
      </c>
      <c r="O291">
        <v>1830</v>
      </c>
      <c r="P291">
        <v>1700</v>
      </c>
      <c r="Q291">
        <v>1830</v>
      </c>
      <c r="R291">
        <v>1600</v>
      </c>
      <c r="S291">
        <v>1830</v>
      </c>
      <c r="T291">
        <v>1600</v>
      </c>
      <c r="U291">
        <v>1830</v>
      </c>
      <c r="V291" s="8" t="s">
        <v>938</v>
      </c>
      <c r="W291" t="str">
        <f t="shared" si="503"/>
        <v/>
      </c>
      <c r="X291" t="str">
        <f t="shared" si="504"/>
        <v/>
      </c>
      <c r="Y291">
        <f t="shared" si="505"/>
        <v>17</v>
      </c>
      <c r="Z291">
        <f t="shared" si="506"/>
        <v>18.3</v>
      </c>
      <c r="AA291">
        <f t="shared" si="507"/>
        <v>17</v>
      </c>
      <c r="AB291">
        <f t="shared" si="508"/>
        <v>18.3</v>
      </c>
      <c r="AC291">
        <f t="shared" si="509"/>
        <v>17</v>
      </c>
      <c r="AD291">
        <f t="shared" si="510"/>
        <v>18.3</v>
      </c>
      <c r="AE291">
        <f t="shared" si="511"/>
        <v>17</v>
      </c>
      <c r="AF291">
        <f t="shared" si="512"/>
        <v>18.3</v>
      </c>
      <c r="AG291">
        <f t="shared" si="513"/>
        <v>16</v>
      </c>
      <c r="AH291">
        <f t="shared" si="514"/>
        <v>18.3</v>
      </c>
      <c r="AI291">
        <f t="shared" si="515"/>
        <v>16</v>
      </c>
      <c r="AJ291">
        <f t="shared" si="516"/>
        <v>18.3</v>
      </c>
      <c r="AK291" t="str">
        <f t="shared" si="517"/>
        <v/>
      </c>
      <c r="AL291" t="str">
        <f t="shared" si="518"/>
        <v>5pm-6.3pm</v>
      </c>
      <c r="AM291" t="str">
        <f t="shared" si="519"/>
        <v>5pm-6.3pm</v>
      </c>
      <c r="AN291" t="str">
        <f t="shared" si="520"/>
        <v>5pm-6.3pm</v>
      </c>
      <c r="AO291" t="str">
        <f t="shared" si="521"/>
        <v>5pm-6.3pm</v>
      </c>
      <c r="AP291" t="str">
        <f t="shared" si="522"/>
        <v>4pm-6.3pm</v>
      </c>
      <c r="AQ291" t="str">
        <f t="shared" si="523"/>
        <v>4pm-6.3pm</v>
      </c>
      <c r="AR291" t="s">
        <v>888</v>
      </c>
      <c r="AV291" s="4" t="s">
        <v>28</v>
      </c>
      <c r="AW291" s="4" t="s">
        <v>28</v>
      </c>
      <c r="AX291" s="8" t="str">
        <f t="shared" si="524"/>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91" t="str">
        <f t="shared" si="525"/>
        <v/>
      </c>
      <c r="AZ291" t="str">
        <f t="shared" si="526"/>
        <v/>
      </c>
      <c r="BA291" t="str">
        <f t="shared" si="527"/>
        <v/>
      </c>
      <c r="BB291" t="str">
        <f t="shared" si="528"/>
        <v>&lt;img src=@img/drinkicon.png@&gt;</v>
      </c>
      <c r="BC291" t="str">
        <f t="shared" si="529"/>
        <v>&lt;img src=@img/foodicon.png@&gt;</v>
      </c>
      <c r="BD291" t="str">
        <f t="shared" si="530"/>
        <v>&lt;img src=@img/drinkicon.png@&gt;&lt;img src=@img/foodicon.png@&gt;</v>
      </c>
      <c r="BE291" t="str">
        <f t="shared" si="531"/>
        <v>drink food  high highlands</v>
      </c>
      <c r="BF291" t="str">
        <f t="shared" si="532"/>
        <v>Highlands</v>
      </c>
      <c r="BG291">
        <v>39.772289000000001</v>
      </c>
      <c r="BH291">
        <v>-105.04432300000001</v>
      </c>
      <c r="BI291" t="str">
        <f t="shared" si="533"/>
        <v>[39.772289,-105.044323],</v>
      </c>
      <c r="BK291" t="str">
        <f t="shared" si="536"/>
        <v/>
      </c>
    </row>
    <row r="292" spans="2:64" ht="18.75" customHeight="1">
      <c r="B292" t="s">
        <v>1307</v>
      </c>
      <c r="C292" t="s">
        <v>719</v>
      </c>
      <c r="E292" t="s">
        <v>952</v>
      </c>
      <c r="G292" t="s">
        <v>442</v>
      </c>
      <c r="H292" t="s">
        <v>328</v>
      </c>
      <c r="I292" t="s">
        <v>330</v>
      </c>
      <c r="J292" t="s">
        <v>328</v>
      </c>
      <c r="K292" t="s">
        <v>330</v>
      </c>
      <c r="L292" t="s">
        <v>328</v>
      </c>
      <c r="M292" t="s">
        <v>330</v>
      </c>
      <c r="N292" t="s">
        <v>328</v>
      </c>
      <c r="O292" t="s">
        <v>330</v>
      </c>
      <c r="P292" t="s">
        <v>328</v>
      </c>
      <c r="Q292" t="s">
        <v>330</v>
      </c>
      <c r="R292" t="s">
        <v>328</v>
      </c>
      <c r="S292" t="s">
        <v>330</v>
      </c>
      <c r="T292" t="s">
        <v>328</v>
      </c>
      <c r="U292" t="s">
        <v>330</v>
      </c>
      <c r="V292" t="s">
        <v>951</v>
      </c>
      <c r="W292">
        <f t="shared" si="503"/>
        <v>15</v>
      </c>
      <c r="X292">
        <f t="shared" si="504"/>
        <v>18</v>
      </c>
      <c r="Y292">
        <f t="shared" si="505"/>
        <v>15</v>
      </c>
      <c r="Z292">
        <f t="shared" si="506"/>
        <v>18</v>
      </c>
      <c r="AA292">
        <f t="shared" si="507"/>
        <v>15</v>
      </c>
      <c r="AB292">
        <f t="shared" si="508"/>
        <v>18</v>
      </c>
      <c r="AC292">
        <f t="shared" si="509"/>
        <v>15</v>
      </c>
      <c r="AD292">
        <f t="shared" si="510"/>
        <v>18</v>
      </c>
      <c r="AE292">
        <f t="shared" si="511"/>
        <v>15</v>
      </c>
      <c r="AF292">
        <f t="shared" si="512"/>
        <v>18</v>
      </c>
      <c r="AG292">
        <f t="shared" si="513"/>
        <v>15</v>
      </c>
      <c r="AH292">
        <f t="shared" si="514"/>
        <v>18</v>
      </c>
      <c r="AI292">
        <f t="shared" si="515"/>
        <v>15</v>
      </c>
      <c r="AJ292">
        <f t="shared" si="516"/>
        <v>18</v>
      </c>
      <c r="AK292" t="str">
        <f t="shared" si="517"/>
        <v>3pm-6pm</v>
      </c>
      <c r="AL292" t="str">
        <f t="shared" si="518"/>
        <v>3pm-6pm</v>
      </c>
      <c r="AM292" t="str">
        <f t="shared" si="519"/>
        <v>3pm-6pm</v>
      </c>
      <c r="AN292" t="str">
        <f t="shared" si="520"/>
        <v>3pm-6pm</v>
      </c>
      <c r="AO292" t="str">
        <f t="shared" si="521"/>
        <v>3pm-6pm</v>
      </c>
      <c r="AP292" t="str">
        <f t="shared" si="522"/>
        <v>3pm-6pm</v>
      </c>
      <c r="AQ292" t="str">
        <f t="shared" si="523"/>
        <v>3pm-6pm</v>
      </c>
      <c r="AR292" s="1" t="s">
        <v>617</v>
      </c>
      <c r="AV292" s="4" t="s">
        <v>28</v>
      </c>
      <c r="AW292" s="4" t="s">
        <v>28</v>
      </c>
      <c r="AX292" s="8" t="str">
        <f t="shared" si="524"/>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2" t="str">
        <f t="shared" si="525"/>
        <v/>
      </c>
      <c r="AZ292" t="str">
        <f t="shared" si="526"/>
        <v/>
      </c>
      <c r="BA292" t="str">
        <f t="shared" si="527"/>
        <v/>
      </c>
      <c r="BB292" t="str">
        <f t="shared" si="528"/>
        <v>&lt;img src=@img/drinkicon.png@&gt;</v>
      </c>
      <c r="BC292" t="str">
        <f t="shared" si="529"/>
        <v>&lt;img src=@img/foodicon.png@&gt;</v>
      </c>
      <c r="BD292" t="str">
        <f t="shared" si="530"/>
        <v>&lt;img src=@img/drinkicon.png@&gt;&lt;img src=@img/foodicon.png@&gt;</v>
      </c>
      <c r="BE292" t="str">
        <f t="shared" si="531"/>
        <v>drink food  med highlands</v>
      </c>
      <c r="BF292" t="str">
        <f t="shared" si="532"/>
        <v>Highlands</v>
      </c>
      <c r="BG292">
        <v>39.763078</v>
      </c>
      <c r="BH292">
        <v>-105.00387000000001</v>
      </c>
      <c r="BI292" t="str">
        <f t="shared" si="533"/>
        <v>[39.763078,-105.00387],</v>
      </c>
      <c r="BK292" t="str">
        <f t="shared" si="536"/>
        <v/>
      </c>
      <c r="BL292" s="7"/>
    </row>
    <row r="293" spans="2:64" ht="18.75" customHeight="1">
      <c r="B293" t="s">
        <v>162</v>
      </c>
      <c r="C293" t="s">
        <v>525</v>
      </c>
      <c r="E293" t="s">
        <v>952</v>
      </c>
      <c r="G293" t="s">
        <v>188</v>
      </c>
      <c r="H293" t="s">
        <v>328</v>
      </c>
      <c r="I293" t="s">
        <v>330</v>
      </c>
      <c r="J293" t="s">
        <v>328</v>
      </c>
      <c r="K293" t="s">
        <v>330</v>
      </c>
      <c r="L293" t="s">
        <v>328</v>
      </c>
      <c r="M293" t="s">
        <v>330</v>
      </c>
      <c r="N293" t="s">
        <v>328</v>
      </c>
      <c r="O293" t="s">
        <v>330</v>
      </c>
      <c r="P293" t="s">
        <v>328</v>
      </c>
      <c r="Q293" t="s">
        <v>330</v>
      </c>
      <c r="R293" t="s">
        <v>328</v>
      </c>
      <c r="S293" t="s">
        <v>330</v>
      </c>
      <c r="T293" t="s">
        <v>328</v>
      </c>
      <c r="U293" t="s">
        <v>330</v>
      </c>
      <c r="V293" t="s">
        <v>939</v>
      </c>
      <c r="W293">
        <f t="shared" si="503"/>
        <v>15</v>
      </c>
      <c r="X293">
        <f t="shared" si="504"/>
        <v>18</v>
      </c>
      <c r="Y293">
        <f t="shared" si="505"/>
        <v>15</v>
      </c>
      <c r="Z293">
        <f t="shared" si="506"/>
        <v>18</v>
      </c>
      <c r="AA293">
        <f t="shared" si="507"/>
        <v>15</v>
      </c>
      <c r="AB293">
        <f t="shared" si="508"/>
        <v>18</v>
      </c>
      <c r="AC293">
        <f t="shared" si="509"/>
        <v>15</v>
      </c>
      <c r="AD293">
        <f t="shared" si="510"/>
        <v>18</v>
      </c>
      <c r="AE293">
        <f t="shared" si="511"/>
        <v>15</v>
      </c>
      <c r="AF293">
        <f t="shared" si="512"/>
        <v>18</v>
      </c>
      <c r="AG293">
        <f t="shared" si="513"/>
        <v>15</v>
      </c>
      <c r="AH293">
        <f t="shared" si="514"/>
        <v>18</v>
      </c>
      <c r="AI293">
        <f t="shared" si="515"/>
        <v>15</v>
      </c>
      <c r="AJ293">
        <f t="shared" si="516"/>
        <v>18</v>
      </c>
      <c r="AK293" t="str">
        <f t="shared" si="517"/>
        <v>3pm-6pm</v>
      </c>
      <c r="AL293" t="str">
        <f t="shared" si="518"/>
        <v>3pm-6pm</v>
      </c>
      <c r="AM293" t="str">
        <f t="shared" si="519"/>
        <v>3pm-6pm</v>
      </c>
      <c r="AN293" t="str">
        <f t="shared" si="520"/>
        <v>3pm-6pm</v>
      </c>
      <c r="AO293" t="str">
        <f t="shared" si="521"/>
        <v>3pm-6pm</v>
      </c>
      <c r="AP293" t="str">
        <f t="shared" si="522"/>
        <v>3pm-6pm</v>
      </c>
      <c r="AQ293" t="str">
        <f t="shared" si="523"/>
        <v>3pm-6pm</v>
      </c>
      <c r="AR293" t="s">
        <v>697</v>
      </c>
      <c r="AS293" t="s">
        <v>325</v>
      </c>
      <c r="AV293" t="s">
        <v>28</v>
      </c>
      <c r="AW293" t="s">
        <v>29</v>
      </c>
      <c r="AX293" s="8" t="str">
        <f t="shared" si="524"/>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3" t="str">
        <f t="shared" si="525"/>
        <v>&lt;img src=@img/outdoor.png@&gt;</v>
      </c>
      <c r="AZ293" t="str">
        <f t="shared" si="526"/>
        <v/>
      </c>
      <c r="BA293" t="str">
        <f t="shared" si="527"/>
        <v/>
      </c>
      <c r="BB293" t="str">
        <f t="shared" si="528"/>
        <v>&lt;img src=@img/drinkicon.png@&gt;</v>
      </c>
      <c r="BC293" t="str">
        <f t="shared" si="529"/>
        <v/>
      </c>
      <c r="BD293" t="str">
        <f t="shared" si="530"/>
        <v>&lt;img src=@img/outdoor.png@&gt;&lt;img src=@img/drinkicon.png@&gt;</v>
      </c>
      <c r="BE293" t="str">
        <f t="shared" si="531"/>
        <v>outdoor drink  med city</v>
      </c>
      <c r="BF293" t="str">
        <f t="shared" si="532"/>
        <v>City Park</v>
      </c>
      <c r="BG293">
        <v>39.74342</v>
      </c>
      <c r="BH293">
        <v>-104.96300599999999</v>
      </c>
      <c r="BI293" t="str">
        <f t="shared" si="533"/>
        <v>[39.74342,-104.963006],</v>
      </c>
      <c r="BK293" t="str">
        <f t="shared" si="536"/>
        <v/>
      </c>
      <c r="BL293" s="7"/>
    </row>
    <row r="294" spans="2:64" ht="18.75" customHeight="1">
      <c r="B294" t="s">
        <v>105</v>
      </c>
      <c r="C294" t="s">
        <v>523</v>
      </c>
      <c r="E294" t="s">
        <v>952</v>
      </c>
      <c r="G294" t="s">
        <v>443</v>
      </c>
      <c r="H294" t="s">
        <v>328</v>
      </c>
      <c r="I294" t="s">
        <v>330</v>
      </c>
      <c r="J294" t="s">
        <v>328</v>
      </c>
      <c r="K294" t="s">
        <v>330</v>
      </c>
      <c r="L294" t="s">
        <v>328</v>
      </c>
      <c r="M294" t="s">
        <v>330</v>
      </c>
      <c r="N294" t="s">
        <v>328</v>
      </c>
      <c r="O294" t="s">
        <v>330</v>
      </c>
      <c r="P294" t="s">
        <v>328</v>
      </c>
      <c r="Q294" t="s">
        <v>330</v>
      </c>
      <c r="R294" t="s">
        <v>328</v>
      </c>
      <c r="S294" t="s">
        <v>330</v>
      </c>
      <c r="T294" t="s">
        <v>328</v>
      </c>
      <c r="U294" t="s">
        <v>330</v>
      </c>
      <c r="V294" t="s">
        <v>978</v>
      </c>
      <c r="W294">
        <f t="shared" si="503"/>
        <v>15</v>
      </c>
      <c r="X294">
        <f t="shared" si="504"/>
        <v>18</v>
      </c>
      <c r="Y294">
        <f t="shared" si="505"/>
        <v>15</v>
      </c>
      <c r="Z294">
        <f t="shared" si="506"/>
        <v>18</v>
      </c>
      <c r="AA294">
        <f t="shared" si="507"/>
        <v>15</v>
      </c>
      <c r="AB294">
        <f t="shared" si="508"/>
        <v>18</v>
      </c>
      <c r="AC294">
        <f t="shared" si="509"/>
        <v>15</v>
      </c>
      <c r="AD294">
        <f t="shared" si="510"/>
        <v>18</v>
      </c>
      <c r="AE294">
        <f t="shared" si="511"/>
        <v>15</v>
      </c>
      <c r="AF294">
        <f t="shared" si="512"/>
        <v>18</v>
      </c>
      <c r="AG294">
        <f t="shared" si="513"/>
        <v>15</v>
      </c>
      <c r="AH294">
        <f t="shared" si="514"/>
        <v>18</v>
      </c>
      <c r="AI294">
        <f t="shared" si="515"/>
        <v>15</v>
      </c>
      <c r="AJ294">
        <f t="shared" si="516"/>
        <v>18</v>
      </c>
      <c r="AK294" t="str">
        <f t="shared" si="517"/>
        <v>3pm-6pm</v>
      </c>
      <c r="AL294" t="str">
        <f t="shared" si="518"/>
        <v>3pm-6pm</v>
      </c>
      <c r="AM294" t="str">
        <f t="shared" si="519"/>
        <v>3pm-6pm</v>
      </c>
      <c r="AN294" t="str">
        <f t="shared" si="520"/>
        <v>3pm-6pm</v>
      </c>
      <c r="AO294" t="str">
        <f t="shared" si="521"/>
        <v>3pm-6pm</v>
      </c>
      <c r="AP294" t="str">
        <f t="shared" si="522"/>
        <v>3pm-6pm</v>
      </c>
      <c r="AQ294" t="str">
        <f t="shared" si="523"/>
        <v>3pm-6pm</v>
      </c>
      <c r="AR294" s="11" t="s">
        <v>618</v>
      </c>
      <c r="AV294" s="4" t="s">
        <v>28</v>
      </c>
      <c r="AW294" s="4" t="s">
        <v>28</v>
      </c>
      <c r="AX294" s="8" t="str">
        <f t="shared" si="524"/>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4" t="str">
        <f t="shared" si="525"/>
        <v/>
      </c>
      <c r="AZ294" t="str">
        <f t="shared" si="526"/>
        <v/>
      </c>
      <c r="BA294" t="str">
        <f t="shared" si="527"/>
        <v/>
      </c>
      <c r="BB294" t="str">
        <f t="shared" si="528"/>
        <v>&lt;img src=@img/drinkicon.png@&gt;</v>
      </c>
      <c r="BC294" t="str">
        <f t="shared" si="529"/>
        <v>&lt;img src=@img/foodicon.png@&gt;</v>
      </c>
      <c r="BD294" t="str">
        <f t="shared" si="530"/>
        <v>&lt;img src=@img/drinkicon.png@&gt;&lt;img src=@img/foodicon.png@&gt;</v>
      </c>
      <c r="BE294" t="str">
        <f t="shared" si="531"/>
        <v>drink food  med Cherry</v>
      </c>
      <c r="BF294" t="str">
        <f t="shared" si="532"/>
        <v>Cherry Creek</v>
      </c>
      <c r="BG294">
        <v>39.719614</v>
      </c>
      <c r="BH294">
        <v>-104.957384</v>
      </c>
      <c r="BI294" t="str">
        <f t="shared" si="533"/>
        <v>[39.719614,-104.957384],</v>
      </c>
      <c r="BK294" t="str">
        <f t="shared" si="536"/>
        <v/>
      </c>
      <c r="BL294" s="7"/>
    </row>
    <row r="295" spans="2:64" ht="18.75" customHeight="1">
      <c r="B295" t="s">
        <v>106</v>
      </c>
      <c r="C295" t="s">
        <v>219</v>
      </c>
      <c r="E295" t="s">
        <v>952</v>
      </c>
      <c r="G295" t="s">
        <v>444</v>
      </c>
      <c r="J295" t="s">
        <v>328</v>
      </c>
      <c r="K295" t="s">
        <v>331</v>
      </c>
      <c r="L295" t="s">
        <v>328</v>
      </c>
      <c r="M295" t="s">
        <v>331</v>
      </c>
      <c r="N295" t="s">
        <v>328</v>
      </c>
      <c r="O295" t="s">
        <v>331</v>
      </c>
      <c r="P295" t="s">
        <v>328</v>
      </c>
      <c r="Q295" t="s">
        <v>331</v>
      </c>
      <c r="R295" t="s">
        <v>328</v>
      </c>
      <c r="S295" t="s">
        <v>331</v>
      </c>
      <c r="V295" t="s">
        <v>979</v>
      </c>
      <c r="W295" t="str">
        <f t="shared" si="503"/>
        <v/>
      </c>
      <c r="X295" t="str">
        <f t="shared" si="504"/>
        <v/>
      </c>
      <c r="Y295">
        <f t="shared" si="505"/>
        <v>15</v>
      </c>
      <c r="Z295">
        <f t="shared" si="506"/>
        <v>19</v>
      </c>
      <c r="AA295">
        <f t="shared" si="507"/>
        <v>15</v>
      </c>
      <c r="AB295">
        <f t="shared" si="508"/>
        <v>19</v>
      </c>
      <c r="AC295">
        <f t="shared" si="509"/>
        <v>15</v>
      </c>
      <c r="AD295">
        <f t="shared" si="510"/>
        <v>19</v>
      </c>
      <c r="AE295">
        <f t="shared" si="511"/>
        <v>15</v>
      </c>
      <c r="AF295">
        <f t="shared" si="512"/>
        <v>19</v>
      </c>
      <c r="AG295">
        <f t="shared" si="513"/>
        <v>15</v>
      </c>
      <c r="AH295">
        <f t="shared" si="514"/>
        <v>19</v>
      </c>
      <c r="AI295" t="str">
        <f t="shared" si="515"/>
        <v/>
      </c>
      <c r="AJ295" t="str">
        <f t="shared" si="516"/>
        <v/>
      </c>
      <c r="AK295" t="str">
        <f t="shared" si="517"/>
        <v/>
      </c>
      <c r="AL295" t="str">
        <f t="shared" si="518"/>
        <v>3pm-7pm</v>
      </c>
      <c r="AM295" t="str">
        <f t="shared" si="519"/>
        <v>3pm-7pm</v>
      </c>
      <c r="AN295" t="str">
        <f t="shared" si="520"/>
        <v>3pm-7pm</v>
      </c>
      <c r="AO295" t="str">
        <f t="shared" si="521"/>
        <v>3pm-7pm</v>
      </c>
      <c r="AP295" t="str">
        <f t="shared" si="522"/>
        <v>3pm-7pm</v>
      </c>
      <c r="AQ295" t="str">
        <f t="shared" si="523"/>
        <v/>
      </c>
      <c r="AR295" s="1" t="s">
        <v>619</v>
      </c>
      <c r="AV295" s="4" t="s">
        <v>28</v>
      </c>
      <c r="AW295" s="4" t="s">
        <v>28</v>
      </c>
      <c r="AX295" s="8" t="str">
        <f t="shared" si="524"/>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5" t="str">
        <f t="shared" si="525"/>
        <v/>
      </c>
      <c r="AZ295" t="str">
        <f t="shared" si="526"/>
        <v/>
      </c>
      <c r="BA295" t="str">
        <f t="shared" si="527"/>
        <v/>
      </c>
      <c r="BB295" t="str">
        <f t="shared" si="528"/>
        <v>&lt;img src=@img/drinkicon.png@&gt;</v>
      </c>
      <c r="BC295" t="str">
        <f t="shared" si="529"/>
        <v>&lt;img src=@img/foodicon.png@&gt;</v>
      </c>
      <c r="BD295" t="str">
        <f t="shared" si="530"/>
        <v>&lt;img src=@img/drinkicon.png@&gt;&lt;img src=@img/foodicon.png@&gt;</v>
      </c>
      <c r="BE295" t="str">
        <f t="shared" si="531"/>
        <v>drink food  med LoDo</v>
      </c>
      <c r="BF295" t="str">
        <f t="shared" si="532"/>
        <v>LoDo</v>
      </c>
      <c r="BG295">
        <v>39.752319</v>
      </c>
      <c r="BH295">
        <v>-105.00092600000001</v>
      </c>
      <c r="BI295" t="str">
        <f t="shared" si="533"/>
        <v>[39.752319,-105.000926],</v>
      </c>
      <c r="BK295" t="str">
        <f t="shared" si="536"/>
        <v/>
      </c>
      <c r="BL295" s="7"/>
    </row>
    <row r="296" spans="2:64" ht="18.75" customHeight="1">
      <c r="B296" t="s">
        <v>152</v>
      </c>
      <c r="C296" t="s">
        <v>525</v>
      </c>
      <c r="E296" t="s">
        <v>952</v>
      </c>
      <c r="G296" t="s">
        <v>510</v>
      </c>
      <c r="W296" t="str">
        <f t="shared" si="503"/>
        <v/>
      </c>
      <c r="X296" t="str">
        <f t="shared" si="504"/>
        <v/>
      </c>
      <c r="Y296" t="str">
        <f t="shared" si="505"/>
        <v/>
      </c>
      <c r="Z296" t="str">
        <f t="shared" si="506"/>
        <v/>
      </c>
      <c r="AA296" t="str">
        <f t="shared" si="507"/>
        <v/>
      </c>
      <c r="AB296" t="str">
        <f t="shared" si="508"/>
        <v/>
      </c>
      <c r="AC296" t="str">
        <f t="shared" si="509"/>
        <v/>
      </c>
      <c r="AD296" t="str">
        <f t="shared" si="510"/>
        <v/>
      </c>
      <c r="AE296" t="str">
        <f t="shared" si="511"/>
        <v/>
      </c>
      <c r="AF296" t="str">
        <f t="shared" si="512"/>
        <v/>
      </c>
      <c r="AG296" t="str">
        <f t="shared" si="513"/>
        <v/>
      </c>
      <c r="AH296" t="str">
        <f t="shared" si="514"/>
        <v/>
      </c>
      <c r="AI296" t="str">
        <f t="shared" si="515"/>
        <v/>
      </c>
      <c r="AJ296" t="str">
        <f t="shared" si="516"/>
        <v/>
      </c>
      <c r="AK296" t="str">
        <f t="shared" si="517"/>
        <v/>
      </c>
      <c r="AL296" t="str">
        <f t="shared" si="518"/>
        <v/>
      </c>
      <c r="AM296" t="str">
        <f t="shared" si="519"/>
        <v/>
      </c>
      <c r="AN296" t="str">
        <f t="shared" si="520"/>
        <v/>
      </c>
      <c r="AO296" t="str">
        <f t="shared" si="521"/>
        <v/>
      </c>
      <c r="AP296" t="str">
        <f t="shared" si="522"/>
        <v/>
      </c>
      <c r="AQ296" t="str">
        <f t="shared" si="523"/>
        <v/>
      </c>
      <c r="AR296" t="s">
        <v>685</v>
      </c>
      <c r="AV296" t="s">
        <v>29</v>
      </c>
      <c r="AW296" t="s">
        <v>29</v>
      </c>
      <c r="AX296" s="8" t="str">
        <f t="shared" si="524"/>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6" t="str">
        <f t="shared" si="525"/>
        <v/>
      </c>
      <c r="AZ296" t="str">
        <f t="shared" si="526"/>
        <v/>
      </c>
      <c r="BA296" t="str">
        <f t="shared" si="527"/>
        <v/>
      </c>
      <c r="BB296" t="str">
        <f t="shared" si="528"/>
        <v/>
      </c>
      <c r="BC296" t="str">
        <f t="shared" si="529"/>
        <v/>
      </c>
      <c r="BD296" t="str">
        <f t="shared" si="530"/>
        <v/>
      </c>
      <c r="BE296" t="str">
        <f t="shared" si="531"/>
        <v xml:space="preserve"> med city</v>
      </c>
      <c r="BF296" t="str">
        <f t="shared" si="532"/>
        <v>City Park</v>
      </c>
      <c r="BG296">
        <v>39.743079000000002</v>
      </c>
      <c r="BH296">
        <v>-104.96820700000001</v>
      </c>
      <c r="BI296" t="str">
        <f t="shared" si="533"/>
        <v>[39.743079,-104.968207],</v>
      </c>
      <c r="BK296" t="str">
        <f t="shared" si="536"/>
        <v/>
      </c>
      <c r="BL296" s="7"/>
    </row>
    <row r="297" spans="2:64" ht="18.75" customHeight="1">
      <c r="B297" t="s">
        <v>153</v>
      </c>
      <c r="C297" t="s">
        <v>719</v>
      </c>
      <c r="E297" t="s">
        <v>952</v>
      </c>
      <c r="G297" t="s">
        <v>511</v>
      </c>
      <c r="J297" t="s">
        <v>328</v>
      </c>
      <c r="K297" t="s">
        <v>330</v>
      </c>
      <c r="L297" t="s">
        <v>328</v>
      </c>
      <c r="M297" t="s">
        <v>330</v>
      </c>
      <c r="N297" t="s">
        <v>328</v>
      </c>
      <c r="O297" t="s">
        <v>330</v>
      </c>
      <c r="P297" t="s">
        <v>328</v>
      </c>
      <c r="Q297" t="s">
        <v>330</v>
      </c>
      <c r="R297" t="s">
        <v>328</v>
      </c>
      <c r="S297" t="s">
        <v>330</v>
      </c>
      <c r="W297" t="str">
        <f t="shared" si="503"/>
        <v/>
      </c>
      <c r="X297" t="str">
        <f t="shared" si="504"/>
        <v/>
      </c>
      <c r="Y297">
        <f t="shared" si="505"/>
        <v>15</v>
      </c>
      <c r="Z297">
        <f t="shared" si="506"/>
        <v>18</v>
      </c>
      <c r="AA297">
        <f t="shared" si="507"/>
        <v>15</v>
      </c>
      <c r="AB297">
        <f t="shared" si="508"/>
        <v>18</v>
      </c>
      <c r="AC297">
        <f t="shared" si="509"/>
        <v>15</v>
      </c>
      <c r="AD297">
        <f t="shared" si="510"/>
        <v>18</v>
      </c>
      <c r="AE297">
        <f t="shared" si="511"/>
        <v>15</v>
      </c>
      <c r="AF297">
        <f t="shared" si="512"/>
        <v>18</v>
      </c>
      <c r="AG297">
        <f t="shared" si="513"/>
        <v>15</v>
      </c>
      <c r="AH297">
        <f t="shared" si="514"/>
        <v>18</v>
      </c>
      <c r="AI297" t="str">
        <f t="shared" si="515"/>
        <v/>
      </c>
      <c r="AJ297" t="str">
        <f t="shared" si="516"/>
        <v/>
      </c>
      <c r="AK297" t="str">
        <f t="shared" si="517"/>
        <v/>
      </c>
      <c r="AL297" t="str">
        <f t="shared" si="518"/>
        <v>3pm-6pm</v>
      </c>
      <c r="AM297" t="str">
        <f t="shared" si="519"/>
        <v>3pm-6pm</v>
      </c>
      <c r="AN297" t="str">
        <f t="shared" si="520"/>
        <v>3pm-6pm</v>
      </c>
      <c r="AO297" t="str">
        <f t="shared" si="521"/>
        <v>3pm-6pm</v>
      </c>
      <c r="AP297" t="str">
        <f t="shared" si="522"/>
        <v>3pm-6pm</v>
      </c>
      <c r="AQ297" t="str">
        <f t="shared" si="523"/>
        <v/>
      </c>
      <c r="AR297" t="s">
        <v>686</v>
      </c>
      <c r="AV297" t="s">
        <v>29</v>
      </c>
      <c r="AW297" t="s">
        <v>29</v>
      </c>
      <c r="AX297" s="8" t="str">
        <f t="shared" si="524"/>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7" t="str">
        <f t="shared" si="525"/>
        <v/>
      </c>
      <c r="AZ297" t="str">
        <f t="shared" si="526"/>
        <v/>
      </c>
      <c r="BA297" t="str">
        <f t="shared" si="527"/>
        <v/>
      </c>
      <c r="BB297" t="str">
        <f t="shared" si="528"/>
        <v/>
      </c>
      <c r="BC297" t="str">
        <f t="shared" si="529"/>
        <v/>
      </c>
      <c r="BD297" t="str">
        <f t="shared" si="530"/>
        <v/>
      </c>
      <c r="BE297" t="str">
        <f t="shared" si="531"/>
        <v xml:space="preserve"> med highlands</v>
      </c>
      <c r="BF297" t="str">
        <f t="shared" si="532"/>
        <v>Highlands</v>
      </c>
      <c r="BG297">
        <v>39.761834</v>
      </c>
      <c r="BH297">
        <v>-105.032044</v>
      </c>
      <c r="BI297" t="str">
        <f t="shared" si="533"/>
        <v>[39.761834,-105.032044],</v>
      </c>
      <c r="BK297" t="str">
        <f t="shared" si="536"/>
        <v/>
      </c>
      <c r="BL297" s="7"/>
    </row>
    <row r="298" spans="2:64" ht="18.75" customHeight="1">
      <c r="B298" t="s">
        <v>826</v>
      </c>
      <c r="C298" t="s">
        <v>273</v>
      </c>
      <c r="E298" t="s">
        <v>952</v>
      </c>
      <c r="G298" s="8" t="s">
        <v>828</v>
      </c>
      <c r="W298" t="str">
        <f t="shared" si="503"/>
        <v/>
      </c>
      <c r="X298" t="str">
        <f t="shared" si="504"/>
        <v/>
      </c>
      <c r="Y298" t="str">
        <f t="shared" si="505"/>
        <v/>
      </c>
      <c r="Z298" t="str">
        <f t="shared" si="506"/>
        <v/>
      </c>
      <c r="AA298" t="str">
        <f t="shared" si="507"/>
        <v/>
      </c>
      <c r="AB298" t="str">
        <f t="shared" si="508"/>
        <v/>
      </c>
      <c r="AC298" t="str">
        <f t="shared" si="509"/>
        <v/>
      </c>
      <c r="AD298" t="str">
        <f t="shared" si="510"/>
        <v/>
      </c>
      <c r="AE298" t="str">
        <f t="shared" si="511"/>
        <v/>
      </c>
      <c r="AF298" t="str">
        <f t="shared" si="512"/>
        <v/>
      </c>
      <c r="AG298" t="str">
        <f t="shared" si="513"/>
        <v/>
      </c>
      <c r="AH298" t="str">
        <f t="shared" si="514"/>
        <v/>
      </c>
      <c r="AI298" t="str">
        <f t="shared" si="515"/>
        <v/>
      </c>
      <c r="AJ298" t="str">
        <f t="shared" si="516"/>
        <v/>
      </c>
      <c r="AK298" t="str">
        <f t="shared" si="517"/>
        <v/>
      </c>
      <c r="AL298" t="str">
        <f t="shared" si="518"/>
        <v/>
      </c>
      <c r="AM298" t="str">
        <f t="shared" si="519"/>
        <v/>
      </c>
      <c r="AN298" t="str">
        <f t="shared" si="520"/>
        <v/>
      </c>
      <c r="AO298" t="str">
        <f t="shared" si="521"/>
        <v/>
      </c>
      <c r="AP298" t="str">
        <f t="shared" si="522"/>
        <v/>
      </c>
      <c r="AQ298" t="str">
        <f t="shared" si="523"/>
        <v/>
      </c>
      <c r="AX298" s="8" t="str">
        <f t="shared" si="524"/>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8" t="str">
        <f t="shared" si="525"/>
        <v/>
      </c>
      <c r="AZ298" t="str">
        <f t="shared" si="526"/>
        <v/>
      </c>
      <c r="BA298" t="str">
        <f t="shared" si="527"/>
        <v/>
      </c>
      <c r="BB298" t="str">
        <f t="shared" si="528"/>
        <v/>
      </c>
      <c r="BC298" t="str">
        <f t="shared" si="529"/>
        <v/>
      </c>
      <c r="BD298" t="str">
        <f t="shared" si="530"/>
        <v/>
      </c>
      <c r="BE298" t="str">
        <f t="shared" si="531"/>
        <v xml:space="preserve"> med Westminster</v>
      </c>
      <c r="BF298" t="str">
        <f t="shared" si="532"/>
        <v>Westminster</v>
      </c>
      <c r="BG298">
        <v>39.883797999999999</v>
      </c>
      <c r="BH298">
        <v>-105.074556</v>
      </c>
      <c r="BI298" t="str">
        <f t="shared" si="533"/>
        <v>[39.883798,-105.074556],</v>
      </c>
      <c r="BK298" t="str">
        <f t="shared" si="536"/>
        <v/>
      </c>
    </row>
    <row r="299" spans="2:64" ht="18.75" customHeight="1">
      <c r="B299" t="s">
        <v>107</v>
      </c>
      <c r="C299" t="s">
        <v>219</v>
      </c>
      <c r="E299" t="s">
        <v>952</v>
      </c>
      <c r="G299" t="s">
        <v>446</v>
      </c>
      <c r="H299" t="s">
        <v>332</v>
      </c>
      <c r="I299" t="s">
        <v>329</v>
      </c>
      <c r="J299" t="s">
        <v>332</v>
      </c>
      <c r="K299" t="s">
        <v>329</v>
      </c>
      <c r="L299" t="s">
        <v>332</v>
      </c>
      <c r="M299" t="s">
        <v>329</v>
      </c>
      <c r="P299" t="s">
        <v>332</v>
      </c>
      <c r="Q299" t="s">
        <v>329</v>
      </c>
      <c r="R299" t="s">
        <v>332</v>
      </c>
      <c r="S299" t="s">
        <v>329</v>
      </c>
      <c r="T299" t="s">
        <v>332</v>
      </c>
      <c r="U299" t="s">
        <v>329</v>
      </c>
      <c r="V299" t="s">
        <v>266</v>
      </c>
      <c r="W299">
        <f t="shared" si="503"/>
        <v>17</v>
      </c>
      <c r="X299">
        <f t="shared" si="504"/>
        <v>18.3</v>
      </c>
      <c r="Y299">
        <f t="shared" si="505"/>
        <v>17</v>
      </c>
      <c r="Z299">
        <f t="shared" si="506"/>
        <v>18.3</v>
      </c>
      <c r="AA299">
        <f t="shared" si="507"/>
        <v>17</v>
      </c>
      <c r="AB299">
        <f t="shared" si="508"/>
        <v>18.3</v>
      </c>
      <c r="AC299" t="str">
        <f t="shared" si="509"/>
        <v/>
      </c>
      <c r="AD299" t="str">
        <f t="shared" si="510"/>
        <v/>
      </c>
      <c r="AE299">
        <f t="shared" si="511"/>
        <v>17</v>
      </c>
      <c r="AF299">
        <f t="shared" si="512"/>
        <v>18.3</v>
      </c>
      <c r="AG299">
        <f t="shared" si="513"/>
        <v>17</v>
      </c>
      <c r="AH299">
        <f t="shared" si="514"/>
        <v>18.3</v>
      </c>
      <c r="AI299">
        <f t="shared" si="515"/>
        <v>17</v>
      </c>
      <c r="AJ299">
        <f t="shared" si="516"/>
        <v>18.3</v>
      </c>
      <c r="AK299" t="str">
        <f t="shared" si="517"/>
        <v>5pm-6.3pm</v>
      </c>
      <c r="AL299" t="str">
        <f t="shared" si="518"/>
        <v>5pm-6.3pm</v>
      </c>
      <c r="AM299" t="str">
        <f t="shared" si="519"/>
        <v>5pm-6.3pm</v>
      </c>
      <c r="AN299" t="str">
        <f t="shared" si="520"/>
        <v/>
      </c>
      <c r="AO299" t="str">
        <f t="shared" si="521"/>
        <v>5pm-6.3pm</v>
      </c>
      <c r="AP299" t="str">
        <f t="shared" si="522"/>
        <v>5pm-6.3pm</v>
      </c>
      <c r="AQ299" t="str">
        <f t="shared" si="523"/>
        <v>5pm-6.3pm</v>
      </c>
      <c r="AR299" t="s">
        <v>621</v>
      </c>
      <c r="AV299" t="s">
        <v>28</v>
      </c>
      <c r="AW299" t="s">
        <v>28</v>
      </c>
      <c r="AX299" s="8" t="str">
        <f t="shared" si="524"/>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9" t="str">
        <f t="shared" si="525"/>
        <v/>
      </c>
      <c r="AZ299" t="str">
        <f t="shared" si="526"/>
        <v/>
      </c>
      <c r="BA299" t="str">
        <f t="shared" si="527"/>
        <v/>
      </c>
      <c r="BB299" t="str">
        <f t="shared" si="528"/>
        <v>&lt;img src=@img/drinkicon.png@&gt;</v>
      </c>
      <c r="BC299" t="str">
        <f t="shared" si="529"/>
        <v>&lt;img src=@img/foodicon.png@&gt;</v>
      </c>
      <c r="BD299" t="str">
        <f t="shared" si="530"/>
        <v>&lt;img src=@img/drinkicon.png@&gt;&lt;img src=@img/foodicon.png@&gt;</v>
      </c>
      <c r="BE299" t="str">
        <f t="shared" si="531"/>
        <v>drink food  med LoDo</v>
      </c>
      <c r="BF299" t="str">
        <f t="shared" si="532"/>
        <v>LoDo</v>
      </c>
      <c r="BG299">
        <v>39.753529</v>
      </c>
      <c r="BH299">
        <v>-105.001594</v>
      </c>
      <c r="BI299" t="str">
        <f t="shared" si="533"/>
        <v>[39.753529,-105.001594],</v>
      </c>
      <c r="BK299" t="str">
        <f t="shared" si="536"/>
        <v/>
      </c>
      <c r="BL299" s="7"/>
    </row>
    <row r="300" spans="2:64" ht="18.75" customHeight="1">
      <c r="B300" t="s">
        <v>822</v>
      </c>
      <c r="C300" t="s">
        <v>273</v>
      </c>
      <c r="E300" t="s">
        <v>952</v>
      </c>
      <c r="G300" s="8" t="s">
        <v>823</v>
      </c>
      <c r="W300" t="str">
        <f t="shared" si="503"/>
        <v/>
      </c>
      <c r="X300" t="str">
        <f t="shared" si="504"/>
        <v/>
      </c>
      <c r="Y300" t="str">
        <f t="shared" si="505"/>
        <v/>
      </c>
      <c r="Z300" t="str">
        <f t="shared" si="506"/>
        <v/>
      </c>
      <c r="AA300" t="str">
        <f t="shared" si="507"/>
        <v/>
      </c>
      <c r="AB300" t="str">
        <f t="shared" si="508"/>
        <v/>
      </c>
      <c r="AC300" t="str">
        <f t="shared" si="509"/>
        <v/>
      </c>
      <c r="AD300" t="str">
        <f t="shared" si="510"/>
        <v/>
      </c>
      <c r="AE300" t="str">
        <f t="shared" si="511"/>
        <v/>
      </c>
      <c r="AF300" t="str">
        <f t="shared" si="512"/>
        <v/>
      </c>
      <c r="AG300" t="str">
        <f t="shared" si="513"/>
        <v/>
      </c>
      <c r="AH300" t="str">
        <f t="shared" si="514"/>
        <v/>
      </c>
      <c r="AI300" t="str">
        <f t="shared" si="515"/>
        <v/>
      </c>
      <c r="AJ300" t="str">
        <f t="shared" si="516"/>
        <v/>
      </c>
      <c r="AK300" t="str">
        <f t="shared" si="517"/>
        <v/>
      </c>
      <c r="AL300" t="str">
        <f t="shared" si="518"/>
        <v/>
      </c>
      <c r="AM300" t="str">
        <f t="shared" si="519"/>
        <v/>
      </c>
      <c r="AN300" t="str">
        <f t="shared" si="520"/>
        <v/>
      </c>
      <c r="AO300" t="str">
        <f t="shared" si="521"/>
        <v/>
      </c>
      <c r="AP300" t="str">
        <f t="shared" si="522"/>
        <v/>
      </c>
      <c r="AQ300" t="str">
        <f t="shared" si="523"/>
        <v/>
      </c>
      <c r="AR300" t="s">
        <v>921</v>
      </c>
      <c r="AV300" s="4" t="s">
        <v>29</v>
      </c>
      <c r="AW300" s="4" t="s">
        <v>29</v>
      </c>
      <c r="AX300" s="8" t="str">
        <f t="shared" si="524"/>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00" t="str">
        <f t="shared" si="525"/>
        <v/>
      </c>
      <c r="AZ300" t="str">
        <f t="shared" si="526"/>
        <v/>
      </c>
      <c r="BA300" t="str">
        <f t="shared" si="527"/>
        <v/>
      </c>
      <c r="BB300" t="str">
        <f t="shared" si="528"/>
        <v/>
      </c>
      <c r="BC300" t="str">
        <f t="shared" si="529"/>
        <v/>
      </c>
      <c r="BD300" t="str">
        <f t="shared" si="530"/>
        <v/>
      </c>
      <c r="BE300" t="str">
        <f t="shared" si="531"/>
        <v xml:space="preserve"> med Westminster</v>
      </c>
      <c r="BF300" t="str">
        <f t="shared" si="532"/>
        <v>Westminster</v>
      </c>
      <c r="BG300">
        <v>39.898896999999998</v>
      </c>
      <c r="BH300">
        <v>-105.053961</v>
      </c>
      <c r="BI300" t="str">
        <f t="shared" si="533"/>
        <v>[39.898897,-105.053961],</v>
      </c>
      <c r="BK300" t="str">
        <f t="shared" si="536"/>
        <v/>
      </c>
    </row>
    <row r="301" spans="2:64" ht="18.75" customHeight="1">
      <c r="B301" t="s">
        <v>154</v>
      </c>
      <c r="C301" t="s">
        <v>219</v>
      </c>
      <c r="E301" t="s">
        <v>953</v>
      </c>
      <c r="G301" t="s">
        <v>512</v>
      </c>
      <c r="J301" t="s">
        <v>328</v>
      </c>
      <c r="K301" t="s">
        <v>330</v>
      </c>
      <c r="L301" t="s">
        <v>328</v>
      </c>
      <c r="M301" t="s">
        <v>330</v>
      </c>
      <c r="N301" t="s">
        <v>328</v>
      </c>
      <c r="O301" t="s">
        <v>330</v>
      </c>
      <c r="P301" t="s">
        <v>328</v>
      </c>
      <c r="Q301" t="s">
        <v>330</v>
      </c>
      <c r="R301" t="s">
        <v>328</v>
      </c>
      <c r="S301" t="s">
        <v>330</v>
      </c>
      <c r="V301" t="s">
        <v>307</v>
      </c>
      <c r="W301" t="str">
        <f t="shared" si="503"/>
        <v/>
      </c>
      <c r="X301" t="str">
        <f t="shared" si="504"/>
        <v/>
      </c>
      <c r="Y301">
        <f t="shared" si="505"/>
        <v>15</v>
      </c>
      <c r="Z301">
        <f t="shared" si="506"/>
        <v>18</v>
      </c>
      <c r="AA301">
        <f t="shared" si="507"/>
        <v>15</v>
      </c>
      <c r="AB301">
        <f t="shared" si="508"/>
        <v>18</v>
      </c>
      <c r="AC301">
        <f t="shared" si="509"/>
        <v>15</v>
      </c>
      <c r="AD301">
        <f t="shared" si="510"/>
        <v>18</v>
      </c>
      <c r="AE301">
        <f t="shared" si="511"/>
        <v>15</v>
      </c>
      <c r="AF301">
        <f t="shared" si="512"/>
        <v>18</v>
      </c>
      <c r="AG301">
        <f t="shared" si="513"/>
        <v>15</v>
      </c>
      <c r="AH301">
        <f t="shared" si="514"/>
        <v>18</v>
      </c>
      <c r="AI301" t="str">
        <f t="shared" si="515"/>
        <v/>
      </c>
      <c r="AJ301" t="str">
        <f t="shared" si="516"/>
        <v/>
      </c>
      <c r="AK301" t="str">
        <f t="shared" si="517"/>
        <v/>
      </c>
      <c r="AL301" t="str">
        <f t="shared" si="518"/>
        <v>3pm-6pm</v>
      </c>
      <c r="AM301" t="str">
        <f t="shared" si="519"/>
        <v>3pm-6pm</v>
      </c>
      <c r="AN301" t="str">
        <f t="shared" si="520"/>
        <v>3pm-6pm</v>
      </c>
      <c r="AO301" t="str">
        <f t="shared" si="521"/>
        <v>3pm-6pm</v>
      </c>
      <c r="AP301" t="str">
        <f t="shared" si="522"/>
        <v>3pm-6pm</v>
      </c>
      <c r="AQ301" t="str">
        <f t="shared" si="523"/>
        <v/>
      </c>
      <c r="AR301" t="s">
        <v>687</v>
      </c>
      <c r="AV301" t="s">
        <v>28</v>
      </c>
      <c r="AW301" t="s">
        <v>28</v>
      </c>
      <c r="AX301" s="8" t="str">
        <f t="shared" si="524"/>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01" t="str">
        <f t="shared" si="525"/>
        <v/>
      </c>
      <c r="AZ301" t="str">
        <f t="shared" si="526"/>
        <v/>
      </c>
      <c r="BA301" t="str">
        <f t="shared" si="527"/>
        <v/>
      </c>
      <c r="BB301" t="str">
        <f t="shared" si="528"/>
        <v>&lt;img src=@img/drinkicon.png@&gt;</v>
      </c>
      <c r="BC301" t="str">
        <f t="shared" si="529"/>
        <v>&lt;img src=@img/foodicon.png@&gt;</v>
      </c>
      <c r="BD301" t="str">
        <f t="shared" si="530"/>
        <v>&lt;img src=@img/drinkicon.png@&gt;&lt;img src=@img/foodicon.png@&gt;</v>
      </c>
      <c r="BE301" t="str">
        <f t="shared" si="531"/>
        <v>drink food  high LoDo</v>
      </c>
      <c r="BF301" t="str">
        <f t="shared" si="532"/>
        <v>LoDo</v>
      </c>
      <c r="BG301">
        <v>39.752079999999999</v>
      </c>
      <c r="BH301">
        <v>-104.999194</v>
      </c>
      <c r="BI301" t="str">
        <f t="shared" si="533"/>
        <v>[39.75208,-104.999194],</v>
      </c>
      <c r="BK301" t="str">
        <f t="shared" si="536"/>
        <v/>
      </c>
      <c r="BL301" s="7"/>
    </row>
    <row r="302" spans="2:64" ht="18.75" customHeight="1">
      <c r="B302" t="s">
        <v>1061</v>
      </c>
      <c r="C302" t="s">
        <v>936</v>
      </c>
      <c r="E302" t="s">
        <v>952</v>
      </c>
      <c r="G302" t="s">
        <v>1062</v>
      </c>
      <c r="H302">
        <v>1600</v>
      </c>
      <c r="I302">
        <v>2400</v>
      </c>
      <c r="J302">
        <v>1600</v>
      </c>
      <c r="K302">
        <v>2400</v>
      </c>
      <c r="L302">
        <v>1600</v>
      </c>
      <c r="M302">
        <v>2400</v>
      </c>
      <c r="N302">
        <v>1600</v>
      </c>
      <c r="O302">
        <v>2400</v>
      </c>
      <c r="P302">
        <v>1600</v>
      </c>
      <c r="Q302">
        <v>2400</v>
      </c>
      <c r="R302">
        <v>1600</v>
      </c>
      <c r="S302">
        <v>2400</v>
      </c>
      <c r="T302">
        <v>1600</v>
      </c>
      <c r="U302">
        <v>2400</v>
      </c>
      <c r="V302" t="s">
        <v>1064</v>
      </c>
      <c r="W302">
        <f t="shared" si="503"/>
        <v>16</v>
      </c>
      <c r="X302">
        <f t="shared" si="504"/>
        <v>24</v>
      </c>
      <c r="Y302">
        <f t="shared" si="505"/>
        <v>16</v>
      </c>
      <c r="Z302">
        <f t="shared" si="506"/>
        <v>24</v>
      </c>
      <c r="AA302">
        <f t="shared" si="507"/>
        <v>16</v>
      </c>
      <c r="AB302">
        <f t="shared" si="508"/>
        <v>24</v>
      </c>
      <c r="AC302">
        <f t="shared" si="509"/>
        <v>16</v>
      </c>
      <c r="AD302">
        <f t="shared" si="510"/>
        <v>24</v>
      </c>
      <c r="AE302">
        <f t="shared" si="511"/>
        <v>16</v>
      </c>
      <c r="AF302">
        <f t="shared" si="512"/>
        <v>24</v>
      </c>
      <c r="AG302">
        <f t="shared" si="513"/>
        <v>16</v>
      </c>
      <c r="AH302">
        <f t="shared" si="514"/>
        <v>24</v>
      </c>
      <c r="AI302">
        <f t="shared" si="515"/>
        <v>16</v>
      </c>
      <c r="AJ302">
        <f t="shared" si="516"/>
        <v>24</v>
      </c>
      <c r="AK302" t="str">
        <f t="shared" si="517"/>
        <v>4pm-12am</v>
      </c>
      <c r="AL302" t="str">
        <f t="shared" si="518"/>
        <v>4pm-12am</v>
      </c>
      <c r="AM302" t="str">
        <f t="shared" si="519"/>
        <v>4pm-12am</v>
      </c>
      <c r="AN302" t="str">
        <f t="shared" si="520"/>
        <v>4pm-12am</v>
      </c>
      <c r="AO302" t="str">
        <f t="shared" si="521"/>
        <v>4pm-12am</v>
      </c>
      <c r="AP302" t="str">
        <f t="shared" si="522"/>
        <v>4pm-12am</v>
      </c>
      <c r="AQ302" t="str">
        <f t="shared" si="523"/>
        <v>4pm-12am</v>
      </c>
      <c r="AR302" t="s">
        <v>1063</v>
      </c>
      <c r="AV302" s="4" t="s">
        <v>28</v>
      </c>
      <c r="AW302" s="4" t="s">
        <v>28</v>
      </c>
      <c r="AX302" s="8" t="str">
        <f t="shared" si="524"/>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2" t="str">
        <f t="shared" si="525"/>
        <v/>
      </c>
      <c r="AZ302" t="str">
        <f t="shared" si="526"/>
        <v/>
      </c>
      <c r="BA302" t="str">
        <f t="shared" si="527"/>
        <v/>
      </c>
      <c r="BB302" t="str">
        <f t="shared" si="528"/>
        <v>&lt;img src=@img/drinkicon.png@&gt;</v>
      </c>
      <c r="BC302" t="str">
        <f t="shared" si="529"/>
        <v>&lt;img src=@img/foodicon.png@&gt;</v>
      </c>
      <c r="BD302" t="str">
        <f t="shared" si="530"/>
        <v>&lt;img src=@img/drinkicon.png@&gt;&lt;img src=@img/foodicon.png@&gt;</v>
      </c>
      <c r="BE302" t="str">
        <f t="shared" si="531"/>
        <v>drink food  med capital</v>
      </c>
      <c r="BF302" t="str">
        <f t="shared" si="532"/>
        <v>Capital Hill</v>
      </c>
      <c r="BG302">
        <v>39.727409999999999</v>
      </c>
      <c r="BH302">
        <v>-104.98388</v>
      </c>
      <c r="BI302" t="str">
        <f t="shared" si="533"/>
        <v>[39.72741,-104.98388],</v>
      </c>
    </row>
    <row r="303" spans="2:64" ht="18.75" customHeight="1">
      <c r="B303" t="s">
        <v>108</v>
      </c>
      <c r="C303" t="s">
        <v>219</v>
      </c>
      <c r="E303" t="s">
        <v>953</v>
      </c>
      <c r="G303" t="s">
        <v>447</v>
      </c>
      <c r="J303" t="s">
        <v>328</v>
      </c>
      <c r="K303" t="s">
        <v>329</v>
      </c>
      <c r="L303" t="s">
        <v>328</v>
      </c>
      <c r="M303" t="s">
        <v>329</v>
      </c>
      <c r="N303" t="s">
        <v>328</v>
      </c>
      <c r="O303" t="s">
        <v>329</v>
      </c>
      <c r="P303" t="s">
        <v>328</v>
      </c>
      <c r="Q303" t="s">
        <v>329</v>
      </c>
      <c r="R303" t="s">
        <v>328</v>
      </c>
      <c r="S303" t="s">
        <v>329</v>
      </c>
      <c r="V303" t="s">
        <v>267</v>
      </c>
      <c r="W303" t="str">
        <f t="shared" si="503"/>
        <v/>
      </c>
      <c r="X303" t="str">
        <f t="shared" si="504"/>
        <v/>
      </c>
      <c r="Y303">
        <f t="shared" si="505"/>
        <v>15</v>
      </c>
      <c r="Z303">
        <f t="shared" si="506"/>
        <v>18.3</v>
      </c>
      <c r="AA303">
        <f t="shared" si="507"/>
        <v>15</v>
      </c>
      <c r="AB303">
        <f t="shared" si="508"/>
        <v>18.3</v>
      </c>
      <c r="AC303">
        <f t="shared" si="509"/>
        <v>15</v>
      </c>
      <c r="AD303">
        <f t="shared" si="510"/>
        <v>18.3</v>
      </c>
      <c r="AE303">
        <f t="shared" si="511"/>
        <v>15</v>
      </c>
      <c r="AF303">
        <f t="shared" si="512"/>
        <v>18.3</v>
      </c>
      <c r="AG303">
        <f t="shared" si="513"/>
        <v>15</v>
      </c>
      <c r="AH303">
        <f t="shared" si="514"/>
        <v>18.3</v>
      </c>
      <c r="AI303" t="str">
        <f t="shared" si="515"/>
        <v/>
      </c>
      <c r="AJ303" t="str">
        <f t="shared" si="516"/>
        <v/>
      </c>
      <c r="AK303" t="str">
        <f t="shared" si="517"/>
        <v/>
      </c>
      <c r="AL303" t="str">
        <f t="shared" si="518"/>
        <v>3pm-6.3pm</v>
      </c>
      <c r="AM303" t="str">
        <f t="shared" si="519"/>
        <v>3pm-6.3pm</v>
      </c>
      <c r="AN303" t="str">
        <f t="shared" si="520"/>
        <v>3pm-6.3pm</v>
      </c>
      <c r="AO303" t="str">
        <f t="shared" si="521"/>
        <v>3pm-6.3pm</v>
      </c>
      <c r="AP303" t="str">
        <f t="shared" si="522"/>
        <v>3pm-6.3pm</v>
      </c>
      <c r="AQ303" t="str">
        <f t="shared" si="523"/>
        <v/>
      </c>
      <c r="AR303" s="2" t="s">
        <v>622</v>
      </c>
      <c r="AV303" s="4" t="s">
        <v>28</v>
      </c>
      <c r="AW303" s="4" t="s">
        <v>28</v>
      </c>
      <c r="AX303" s="8" t="str">
        <f t="shared" si="524"/>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3" t="str">
        <f t="shared" si="525"/>
        <v/>
      </c>
      <c r="AZ303" t="str">
        <f t="shared" si="526"/>
        <v/>
      </c>
      <c r="BA303" t="str">
        <f t="shared" si="527"/>
        <v/>
      </c>
      <c r="BB303" t="str">
        <f t="shared" si="528"/>
        <v>&lt;img src=@img/drinkicon.png@&gt;</v>
      </c>
      <c r="BC303" t="str">
        <f t="shared" si="529"/>
        <v>&lt;img src=@img/foodicon.png@&gt;</v>
      </c>
      <c r="BD303" t="str">
        <f t="shared" si="530"/>
        <v>&lt;img src=@img/drinkicon.png@&gt;&lt;img src=@img/foodicon.png@&gt;</v>
      </c>
      <c r="BE303" t="str">
        <f t="shared" si="531"/>
        <v>drink food  high LoDo</v>
      </c>
      <c r="BF303" t="str">
        <f t="shared" si="532"/>
        <v>LoDo</v>
      </c>
      <c r="BG303">
        <v>39.752625999999999</v>
      </c>
      <c r="BH303">
        <v>-104.996064</v>
      </c>
      <c r="BI303" t="str">
        <f t="shared" si="533"/>
        <v>[39.752626,-104.996064],</v>
      </c>
      <c r="BK303" t="str">
        <f>IF(BJ303&gt;0,"&lt;img src=@img/kidicon.png@&gt;","")</f>
        <v/>
      </c>
      <c r="BL303" s="7"/>
    </row>
    <row r="304" spans="2:64" ht="18.75" customHeight="1">
      <c r="B304" t="s">
        <v>1280</v>
      </c>
      <c r="C304" t="s">
        <v>228</v>
      </c>
      <c r="E304" t="s">
        <v>952</v>
      </c>
      <c r="G304" t="s">
        <v>513</v>
      </c>
      <c r="J304" t="s">
        <v>335</v>
      </c>
      <c r="K304" t="s">
        <v>330</v>
      </c>
      <c r="L304" t="s">
        <v>335</v>
      </c>
      <c r="M304" t="s">
        <v>330</v>
      </c>
      <c r="N304" t="s">
        <v>335</v>
      </c>
      <c r="O304" t="s">
        <v>330</v>
      </c>
      <c r="P304" t="s">
        <v>335</v>
      </c>
      <c r="Q304" t="s">
        <v>330</v>
      </c>
      <c r="R304" t="s">
        <v>335</v>
      </c>
      <c r="S304" t="s">
        <v>330</v>
      </c>
      <c r="V304" t="s">
        <v>981</v>
      </c>
      <c r="W304" t="str">
        <f t="shared" si="503"/>
        <v/>
      </c>
      <c r="X304" t="str">
        <f t="shared" si="504"/>
        <v/>
      </c>
      <c r="Y304">
        <f t="shared" si="505"/>
        <v>16</v>
      </c>
      <c r="Z304">
        <f t="shared" si="506"/>
        <v>18</v>
      </c>
      <c r="AA304">
        <f t="shared" si="507"/>
        <v>16</v>
      </c>
      <c r="AB304">
        <f t="shared" si="508"/>
        <v>18</v>
      </c>
      <c r="AC304">
        <f t="shared" si="509"/>
        <v>16</v>
      </c>
      <c r="AD304">
        <f t="shared" si="510"/>
        <v>18</v>
      </c>
      <c r="AE304">
        <f t="shared" si="511"/>
        <v>16</v>
      </c>
      <c r="AF304">
        <f t="shared" si="512"/>
        <v>18</v>
      </c>
      <c r="AG304">
        <f t="shared" si="513"/>
        <v>16</v>
      </c>
      <c r="AH304">
        <f t="shared" si="514"/>
        <v>18</v>
      </c>
      <c r="AI304" t="str">
        <f t="shared" si="515"/>
        <v/>
      </c>
      <c r="AJ304" t="str">
        <f t="shared" si="516"/>
        <v/>
      </c>
      <c r="AK304" t="str">
        <f t="shared" si="517"/>
        <v/>
      </c>
      <c r="AL304" t="str">
        <f t="shared" si="518"/>
        <v>4pm-6pm</v>
      </c>
      <c r="AM304" t="str">
        <f t="shared" si="519"/>
        <v>4pm-6pm</v>
      </c>
      <c r="AN304" t="str">
        <f t="shared" si="520"/>
        <v>4pm-6pm</v>
      </c>
      <c r="AO304" t="str">
        <f t="shared" si="521"/>
        <v>4pm-6pm</v>
      </c>
      <c r="AP304" t="str">
        <f t="shared" si="522"/>
        <v>4pm-6pm</v>
      </c>
      <c r="AQ304" t="str">
        <f t="shared" si="523"/>
        <v/>
      </c>
      <c r="AR304" t="s">
        <v>688</v>
      </c>
      <c r="AS304" t="s">
        <v>325</v>
      </c>
      <c r="AV304" t="s">
        <v>28</v>
      </c>
      <c r="AW304" t="s">
        <v>28</v>
      </c>
      <c r="AX304" s="8" t="str">
        <f t="shared" si="524"/>
        <v>{
    'name': "ViewHouse Eatery, Bar and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4" t="str">
        <f t="shared" si="525"/>
        <v>&lt;img src=@img/outdoor.png@&gt;</v>
      </c>
      <c r="AZ304" t="str">
        <f t="shared" si="526"/>
        <v/>
      </c>
      <c r="BA304" t="str">
        <f t="shared" si="527"/>
        <v/>
      </c>
      <c r="BB304" t="str">
        <f t="shared" si="528"/>
        <v>&lt;img src=@img/drinkicon.png@&gt;</v>
      </c>
      <c r="BC304" t="str">
        <f t="shared" si="529"/>
        <v>&lt;img src=@img/foodicon.png@&gt;</v>
      </c>
      <c r="BD304" t="str">
        <f t="shared" si="530"/>
        <v>&lt;img src=@img/outdoor.png@&gt;&lt;img src=@img/drinkicon.png@&gt;&lt;img src=@img/foodicon.png@&gt;</v>
      </c>
      <c r="BE304" t="str">
        <f t="shared" si="531"/>
        <v>outdoor drink food  med Ballpark</v>
      </c>
      <c r="BF304" t="str">
        <f t="shared" si="532"/>
        <v>Ballpark</v>
      </c>
      <c r="BG304">
        <v>39.754089</v>
      </c>
      <c r="BH304">
        <v>-104.993309</v>
      </c>
      <c r="BI304" t="str">
        <f t="shared" si="533"/>
        <v>[39.754089,-104.993309],</v>
      </c>
      <c r="BK304" t="str">
        <f>IF(BJ304&gt;0,"&lt;img src=@img/kidicon.png@&gt;","")</f>
        <v/>
      </c>
      <c r="BL304" s="7"/>
    </row>
    <row r="305" spans="2:64" ht="18.75" customHeight="1">
      <c r="B305" t="s">
        <v>155</v>
      </c>
      <c r="C305" t="s">
        <v>524</v>
      </c>
      <c r="E305" t="s">
        <v>952</v>
      </c>
      <c r="G305" t="s">
        <v>514</v>
      </c>
      <c r="J305" t="s">
        <v>335</v>
      </c>
      <c r="K305" t="s">
        <v>331</v>
      </c>
      <c r="L305" t="s">
        <v>335</v>
      </c>
      <c r="M305" t="s">
        <v>331</v>
      </c>
      <c r="N305" t="s">
        <v>335</v>
      </c>
      <c r="O305" t="s">
        <v>331</v>
      </c>
      <c r="P305" t="s">
        <v>335</v>
      </c>
      <c r="Q305" t="s">
        <v>331</v>
      </c>
      <c r="R305" t="s">
        <v>335</v>
      </c>
      <c r="S305" t="s">
        <v>331</v>
      </c>
      <c r="V305" t="s">
        <v>982</v>
      </c>
      <c r="W305" t="str">
        <f t="shared" si="503"/>
        <v/>
      </c>
      <c r="X305" t="str">
        <f t="shared" si="504"/>
        <v/>
      </c>
      <c r="Y305">
        <f t="shared" si="505"/>
        <v>16</v>
      </c>
      <c r="Z305">
        <f t="shared" si="506"/>
        <v>19</v>
      </c>
      <c r="AA305">
        <f t="shared" si="507"/>
        <v>16</v>
      </c>
      <c r="AB305">
        <f t="shared" si="508"/>
        <v>19</v>
      </c>
      <c r="AC305">
        <f t="shared" si="509"/>
        <v>16</v>
      </c>
      <c r="AD305">
        <f t="shared" si="510"/>
        <v>19</v>
      </c>
      <c r="AE305">
        <f t="shared" si="511"/>
        <v>16</v>
      </c>
      <c r="AF305">
        <f t="shared" si="512"/>
        <v>19</v>
      </c>
      <c r="AG305">
        <f t="shared" si="513"/>
        <v>16</v>
      </c>
      <c r="AH305">
        <f t="shared" si="514"/>
        <v>19</v>
      </c>
      <c r="AI305" t="str">
        <f t="shared" si="515"/>
        <v/>
      </c>
      <c r="AJ305" t="str">
        <f t="shared" si="516"/>
        <v/>
      </c>
      <c r="AK305" t="str">
        <f t="shared" si="517"/>
        <v/>
      </c>
      <c r="AL305" t="str">
        <f t="shared" si="518"/>
        <v>4pm-7pm</v>
      </c>
      <c r="AM305" t="str">
        <f t="shared" si="519"/>
        <v>4pm-7pm</v>
      </c>
      <c r="AN305" t="str">
        <f t="shared" si="520"/>
        <v>4pm-7pm</v>
      </c>
      <c r="AO305" t="str">
        <f t="shared" si="521"/>
        <v>4pm-7pm</v>
      </c>
      <c r="AP305" t="str">
        <f t="shared" si="522"/>
        <v>4pm-7pm</v>
      </c>
      <c r="AQ305" t="str">
        <f t="shared" si="523"/>
        <v/>
      </c>
      <c r="AR305" t="s">
        <v>689</v>
      </c>
      <c r="AV305" t="s">
        <v>28</v>
      </c>
      <c r="AW305" t="s">
        <v>28</v>
      </c>
      <c r="AX305" s="8" t="str">
        <f t="shared" si="524"/>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5" t="str">
        <f t="shared" si="525"/>
        <v/>
      </c>
      <c r="AZ305" t="str">
        <f t="shared" si="526"/>
        <v/>
      </c>
      <c r="BA305" t="str">
        <f t="shared" si="527"/>
        <v/>
      </c>
      <c r="BB305" t="str">
        <f t="shared" si="528"/>
        <v>&lt;img src=@img/drinkicon.png@&gt;</v>
      </c>
      <c r="BC305" t="str">
        <f t="shared" si="529"/>
        <v>&lt;img src=@img/foodicon.png@&gt;</v>
      </c>
      <c r="BD305" t="str">
        <f t="shared" si="530"/>
        <v>&lt;img src=@img/drinkicon.png@&gt;&lt;img src=@img/foodicon.png@&gt;</v>
      </c>
      <c r="BE305" t="str">
        <f t="shared" si="531"/>
        <v>drink food  med Washington</v>
      </c>
      <c r="BF305" t="str">
        <f t="shared" si="532"/>
        <v>Washington Park</v>
      </c>
      <c r="BG305">
        <v>39.692846000000003</v>
      </c>
      <c r="BH305">
        <v>-104.980251</v>
      </c>
      <c r="BI305" t="str">
        <f t="shared" si="533"/>
        <v>[39.692846,-104.980251],</v>
      </c>
      <c r="BK305" t="str">
        <f>IF(BJ305&gt;0,"&lt;img src=@img/kidicon.png@&gt;","")</f>
        <v/>
      </c>
      <c r="BL305" s="7"/>
    </row>
    <row r="306" spans="2:64" ht="18.75" customHeight="1">
      <c r="B306" t="s">
        <v>1142</v>
      </c>
      <c r="C306" t="s">
        <v>719</v>
      </c>
      <c r="E306" t="s">
        <v>952</v>
      </c>
      <c r="G306" t="s">
        <v>1144</v>
      </c>
      <c r="H306">
        <v>1500</v>
      </c>
      <c r="I306">
        <v>1800</v>
      </c>
      <c r="L306">
        <v>1500</v>
      </c>
      <c r="M306">
        <v>1800</v>
      </c>
      <c r="N306">
        <v>1500</v>
      </c>
      <c r="O306">
        <v>1800</v>
      </c>
      <c r="P306">
        <v>1500</v>
      </c>
      <c r="Q306">
        <v>1800</v>
      </c>
      <c r="R306">
        <v>1500</v>
      </c>
      <c r="S306">
        <v>1800</v>
      </c>
      <c r="T306">
        <v>1500</v>
      </c>
      <c r="U306">
        <v>1800</v>
      </c>
      <c r="V306" t="s">
        <v>1143</v>
      </c>
      <c r="W306">
        <f t="shared" si="503"/>
        <v>15</v>
      </c>
      <c r="X306">
        <f t="shared" si="504"/>
        <v>18</v>
      </c>
      <c r="Y306" t="str">
        <f t="shared" si="505"/>
        <v/>
      </c>
      <c r="Z306" t="str">
        <f t="shared" si="506"/>
        <v/>
      </c>
      <c r="AA306">
        <f t="shared" si="507"/>
        <v>15</v>
      </c>
      <c r="AB306">
        <f t="shared" si="508"/>
        <v>18</v>
      </c>
      <c r="AC306">
        <f t="shared" si="509"/>
        <v>15</v>
      </c>
      <c r="AD306">
        <f t="shared" si="510"/>
        <v>18</v>
      </c>
      <c r="AE306">
        <f t="shared" si="511"/>
        <v>15</v>
      </c>
      <c r="AF306">
        <f t="shared" si="512"/>
        <v>18</v>
      </c>
      <c r="AG306">
        <f t="shared" si="513"/>
        <v>15</v>
      </c>
      <c r="AH306">
        <f t="shared" si="514"/>
        <v>18</v>
      </c>
      <c r="AI306">
        <f t="shared" si="515"/>
        <v>15</v>
      </c>
      <c r="AJ306">
        <f t="shared" si="516"/>
        <v>18</v>
      </c>
      <c r="AK306" t="str">
        <f t="shared" si="517"/>
        <v>3pm-6pm</v>
      </c>
      <c r="AL306" t="str">
        <f t="shared" si="518"/>
        <v/>
      </c>
      <c r="AM306" t="str">
        <f t="shared" si="519"/>
        <v>3pm-6pm</v>
      </c>
      <c r="AN306" t="str">
        <f t="shared" si="520"/>
        <v>3pm-6pm</v>
      </c>
      <c r="AO306" t="str">
        <f t="shared" si="521"/>
        <v>3pm-6pm</v>
      </c>
      <c r="AP306" t="str">
        <f t="shared" si="522"/>
        <v>3pm-6pm</v>
      </c>
      <c r="AQ306" t="str">
        <f t="shared" si="523"/>
        <v>3pm-6pm</v>
      </c>
      <c r="AV306" s="4" t="s">
        <v>28</v>
      </c>
      <c r="AW306" s="4" t="s">
        <v>28</v>
      </c>
      <c r="AX306" s="8" t="str">
        <f t="shared" si="524"/>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6" t="str">
        <f t="shared" si="525"/>
        <v/>
      </c>
      <c r="AZ306" t="str">
        <f t="shared" si="526"/>
        <v/>
      </c>
      <c r="BA306" t="str">
        <f t="shared" si="527"/>
        <v/>
      </c>
      <c r="BB306" t="str">
        <f t="shared" si="528"/>
        <v>&lt;img src=@img/drinkicon.png@&gt;</v>
      </c>
      <c r="BC306" t="str">
        <f t="shared" si="529"/>
        <v>&lt;img src=@img/foodicon.png@&gt;</v>
      </c>
      <c r="BD306" t="str">
        <f t="shared" si="530"/>
        <v>&lt;img src=@img/drinkicon.png@&gt;&lt;img src=@img/foodicon.png@&gt;</v>
      </c>
      <c r="BE306" t="str">
        <f t="shared" si="531"/>
        <v>drink food  med highlands</v>
      </c>
      <c r="BF306" t="str">
        <f t="shared" si="532"/>
        <v>Highlands</v>
      </c>
      <c r="BG306">
        <v>39.771419999999999</v>
      </c>
      <c r="BH306">
        <v>-105.04415</v>
      </c>
      <c r="BI306" t="str">
        <f t="shared" si="533"/>
        <v>[39.77142,-105.04415],</v>
      </c>
    </row>
    <row r="307" spans="2:64" ht="18.75" customHeight="1">
      <c r="B307" t="s">
        <v>1306</v>
      </c>
      <c r="C307" t="s">
        <v>187</v>
      </c>
      <c r="E307" t="s">
        <v>952</v>
      </c>
      <c r="G307" t="s">
        <v>515</v>
      </c>
      <c r="J307" t="s">
        <v>335</v>
      </c>
      <c r="K307" t="s">
        <v>331</v>
      </c>
      <c r="L307" t="s">
        <v>335</v>
      </c>
      <c r="M307" t="s">
        <v>331</v>
      </c>
      <c r="N307" t="s">
        <v>335</v>
      </c>
      <c r="O307" t="s">
        <v>331</v>
      </c>
      <c r="P307" t="s">
        <v>335</v>
      </c>
      <c r="Q307" t="s">
        <v>331</v>
      </c>
      <c r="R307" t="s">
        <v>335</v>
      </c>
      <c r="S307" t="s">
        <v>331</v>
      </c>
      <c r="V307" t="s">
        <v>308</v>
      </c>
      <c r="W307" t="str">
        <f t="shared" si="503"/>
        <v/>
      </c>
      <c r="X307" t="str">
        <f t="shared" si="504"/>
        <v/>
      </c>
      <c r="Y307">
        <f t="shared" si="505"/>
        <v>16</v>
      </c>
      <c r="Z307">
        <f t="shared" si="506"/>
        <v>19</v>
      </c>
      <c r="AA307">
        <f t="shared" si="507"/>
        <v>16</v>
      </c>
      <c r="AB307">
        <f t="shared" si="508"/>
        <v>19</v>
      </c>
      <c r="AC307">
        <f t="shared" si="509"/>
        <v>16</v>
      </c>
      <c r="AD307">
        <f t="shared" si="510"/>
        <v>19</v>
      </c>
      <c r="AE307">
        <f t="shared" si="511"/>
        <v>16</v>
      </c>
      <c r="AF307">
        <f t="shared" si="512"/>
        <v>19</v>
      </c>
      <c r="AG307">
        <f t="shared" si="513"/>
        <v>16</v>
      </c>
      <c r="AH307">
        <f t="shared" si="514"/>
        <v>19</v>
      </c>
      <c r="AI307" t="str">
        <f t="shared" si="515"/>
        <v/>
      </c>
      <c r="AJ307" t="str">
        <f t="shared" si="516"/>
        <v/>
      </c>
      <c r="AK307" t="str">
        <f t="shared" si="517"/>
        <v/>
      </c>
      <c r="AL307" t="str">
        <f t="shared" si="518"/>
        <v>4pm-7pm</v>
      </c>
      <c r="AM307" t="str">
        <f t="shared" si="519"/>
        <v>4pm-7pm</v>
      </c>
      <c r="AN307" t="str">
        <f t="shared" si="520"/>
        <v>4pm-7pm</v>
      </c>
      <c r="AO307" t="str">
        <f t="shared" si="521"/>
        <v>4pm-7pm</v>
      </c>
      <c r="AP307" t="str">
        <f t="shared" si="522"/>
        <v>4pm-7pm</v>
      </c>
      <c r="AQ307" t="str">
        <f t="shared" si="523"/>
        <v/>
      </c>
      <c r="AR307" t="s">
        <v>690</v>
      </c>
      <c r="AV307" t="s">
        <v>28</v>
      </c>
      <c r="AW307" t="s">
        <v>28</v>
      </c>
      <c r="AX307" s="8" t="str">
        <f t="shared" si="524"/>
        <v>{
    'name': "Walnut Room",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7" t="str">
        <f t="shared" si="525"/>
        <v/>
      </c>
      <c r="AZ307" t="str">
        <f t="shared" si="526"/>
        <v/>
      </c>
      <c r="BA307" t="str">
        <f t="shared" si="527"/>
        <v/>
      </c>
      <c r="BB307" t="str">
        <f t="shared" si="528"/>
        <v>&lt;img src=@img/drinkicon.png@&gt;</v>
      </c>
      <c r="BC307" t="str">
        <f t="shared" si="529"/>
        <v>&lt;img src=@img/foodicon.png@&gt;</v>
      </c>
      <c r="BD307" t="str">
        <f t="shared" si="530"/>
        <v>&lt;img src=@img/drinkicon.png@&gt;&lt;img src=@img/foodicon.png@&gt;</v>
      </c>
      <c r="BE307" t="str">
        <f t="shared" si="531"/>
        <v>drink food  med RiNo</v>
      </c>
      <c r="BF307" t="str">
        <f t="shared" si="532"/>
        <v>RiNo</v>
      </c>
      <c r="BG307">
        <v>39.764623</v>
      </c>
      <c r="BH307">
        <v>-104.979821</v>
      </c>
      <c r="BI307" t="str">
        <f t="shared" si="533"/>
        <v>[39.764623,-104.979821],</v>
      </c>
      <c r="BK307" t="str">
        <f t="shared" ref="BK307:BK313" si="537">IF(BJ307&gt;0,"&lt;img src=@img/kidicon.png@&gt;","")</f>
        <v/>
      </c>
      <c r="BL307" s="7"/>
    </row>
    <row r="308" spans="2:64" ht="18.75" customHeight="1">
      <c r="B308" t="s">
        <v>109</v>
      </c>
      <c r="C308" t="s">
        <v>524</v>
      </c>
      <c r="E308" t="s">
        <v>952</v>
      </c>
      <c r="G308" t="s">
        <v>448</v>
      </c>
      <c r="H308" t="s">
        <v>332</v>
      </c>
      <c r="I308" t="s">
        <v>331</v>
      </c>
      <c r="L308" t="s">
        <v>332</v>
      </c>
      <c r="M308" t="s">
        <v>331</v>
      </c>
      <c r="N308" t="s">
        <v>332</v>
      </c>
      <c r="O308" t="s">
        <v>331</v>
      </c>
      <c r="P308" t="s">
        <v>332</v>
      </c>
      <c r="Q308" t="s">
        <v>331</v>
      </c>
      <c r="T308" t="s">
        <v>332</v>
      </c>
      <c r="U308" t="s">
        <v>331</v>
      </c>
      <c r="V308" t="s">
        <v>983</v>
      </c>
      <c r="W308">
        <f t="shared" si="503"/>
        <v>17</v>
      </c>
      <c r="X308">
        <f t="shared" si="504"/>
        <v>19</v>
      </c>
      <c r="Y308" t="str">
        <f t="shared" si="505"/>
        <v/>
      </c>
      <c r="Z308" t="str">
        <f t="shared" si="506"/>
        <v/>
      </c>
      <c r="AA308">
        <f t="shared" si="507"/>
        <v>17</v>
      </c>
      <c r="AB308">
        <f t="shared" si="508"/>
        <v>19</v>
      </c>
      <c r="AC308">
        <f t="shared" si="509"/>
        <v>17</v>
      </c>
      <c r="AD308">
        <f t="shared" si="510"/>
        <v>19</v>
      </c>
      <c r="AE308">
        <f t="shared" si="511"/>
        <v>17</v>
      </c>
      <c r="AF308">
        <f t="shared" si="512"/>
        <v>19</v>
      </c>
      <c r="AG308" t="str">
        <f t="shared" si="513"/>
        <v/>
      </c>
      <c r="AH308" t="str">
        <f t="shared" si="514"/>
        <v/>
      </c>
      <c r="AI308">
        <f t="shared" si="515"/>
        <v>17</v>
      </c>
      <c r="AJ308">
        <f t="shared" si="516"/>
        <v>19</v>
      </c>
      <c r="AK308" t="str">
        <f t="shared" si="517"/>
        <v>5pm-7pm</v>
      </c>
      <c r="AL308" t="str">
        <f t="shared" si="518"/>
        <v/>
      </c>
      <c r="AM308" t="str">
        <f t="shared" si="519"/>
        <v>5pm-7pm</v>
      </c>
      <c r="AN308" t="str">
        <f t="shared" si="520"/>
        <v>5pm-7pm</v>
      </c>
      <c r="AO308" t="str">
        <f t="shared" si="521"/>
        <v>5pm-7pm</v>
      </c>
      <c r="AP308" t="str">
        <f t="shared" si="522"/>
        <v/>
      </c>
      <c r="AQ308" t="str">
        <f t="shared" si="523"/>
        <v>5pm-7pm</v>
      </c>
      <c r="AR308" s="1" t="s">
        <v>623</v>
      </c>
      <c r="AT308" t="s">
        <v>326</v>
      </c>
      <c r="AV308" s="4" t="s">
        <v>28</v>
      </c>
      <c r="AW308" s="4" t="s">
        <v>28</v>
      </c>
      <c r="AX308" s="8" t="str">
        <f t="shared" si="524"/>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8" t="str">
        <f t="shared" si="525"/>
        <v/>
      </c>
      <c r="AZ308" t="str">
        <f t="shared" si="526"/>
        <v>&lt;img src=@img/pets.png@&gt;</v>
      </c>
      <c r="BA308" t="str">
        <f t="shared" si="527"/>
        <v/>
      </c>
      <c r="BB308" t="str">
        <f t="shared" si="528"/>
        <v>&lt;img src=@img/drinkicon.png@&gt;</v>
      </c>
      <c r="BC308" t="str">
        <f t="shared" si="529"/>
        <v>&lt;img src=@img/foodicon.png@&gt;</v>
      </c>
      <c r="BD308" t="str">
        <f t="shared" si="530"/>
        <v>&lt;img src=@img/pets.png@&gt;&lt;img src=@img/drinkicon.png@&gt;&lt;img src=@img/foodicon.png@&gt;</v>
      </c>
      <c r="BE308" t="str">
        <f t="shared" si="531"/>
        <v>pet drink food  med Washington</v>
      </c>
      <c r="BF308" t="str">
        <f t="shared" si="532"/>
        <v>Washington Park</v>
      </c>
      <c r="BG308">
        <v>39.696769000000003</v>
      </c>
      <c r="BH308">
        <v>-104.961474</v>
      </c>
      <c r="BI308" t="str">
        <f t="shared" si="533"/>
        <v>[39.696769,-104.961474],</v>
      </c>
      <c r="BK308" t="str">
        <f t="shared" si="537"/>
        <v/>
      </c>
      <c r="BL308" s="7"/>
    </row>
    <row r="309" spans="2:64" ht="18.75" customHeight="1">
      <c r="B309" t="s">
        <v>1281</v>
      </c>
      <c r="C309" t="s">
        <v>719</v>
      </c>
      <c r="E309" t="s">
        <v>952</v>
      </c>
      <c r="G309" t="s">
        <v>449</v>
      </c>
      <c r="H309" t="s">
        <v>338</v>
      </c>
      <c r="I309" t="s">
        <v>336</v>
      </c>
      <c r="J309" t="s">
        <v>338</v>
      </c>
      <c r="K309" t="s">
        <v>336</v>
      </c>
      <c r="L309" t="s">
        <v>338</v>
      </c>
      <c r="M309" t="s">
        <v>336</v>
      </c>
      <c r="N309" t="s">
        <v>338</v>
      </c>
      <c r="O309" t="s">
        <v>336</v>
      </c>
      <c r="P309" t="s">
        <v>338</v>
      </c>
      <c r="Q309" t="s">
        <v>336</v>
      </c>
      <c r="R309" t="s">
        <v>338</v>
      </c>
      <c r="S309" t="s">
        <v>336</v>
      </c>
      <c r="T309" t="s">
        <v>338</v>
      </c>
      <c r="U309" t="s">
        <v>339</v>
      </c>
      <c r="V309" t="s">
        <v>268</v>
      </c>
      <c r="W309">
        <f t="shared" si="503"/>
        <v>14</v>
      </c>
      <c r="X309">
        <f t="shared" si="504"/>
        <v>21</v>
      </c>
      <c r="Y309">
        <f t="shared" si="505"/>
        <v>14</v>
      </c>
      <c r="Z309">
        <f t="shared" si="506"/>
        <v>21</v>
      </c>
      <c r="AA309">
        <f t="shared" si="507"/>
        <v>14</v>
      </c>
      <c r="AB309">
        <f t="shared" si="508"/>
        <v>21</v>
      </c>
      <c r="AC309">
        <f t="shared" si="509"/>
        <v>14</v>
      </c>
      <c r="AD309">
        <f t="shared" si="510"/>
        <v>21</v>
      </c>
      <c r="AE309">
        <f t="shared" si="511"/>
        <v>14</v>
      </c>
      <c r="AF309">
        <f t="shared" si="512"/>
        <v>21</v>
      </c>
      <c r="AG309">
        <f t="shared" si="513"/>
        <v>14</v>
      </c>
      <c r="AH309">
        <f t="shared" si="514"/>
        <v>21</v>
      </c>
      <c r="AI309">
        <f t="shared" si="515"/>
        <v>14</v>
      </c>
      <c r="AJ309">
        <f t="shared" si="516"/>
        <v>22</v>
      </c>
      <c r="AK309" t="str">
        <f t="shared" si="517"/>
        <v>2pm-9pm</v>
      </c>
      <c r="AL309" t="str">
        <f t="shared" si="518"/>
        <v>2pm-9pm</v>
      </c>
      <c r="AM309" t="str">
        <f t="shared" si="519"/>
        <v>2pm-9pm</v>
      </c>
      <c r="AN309" t="str">
        <f t="shared" si="520"/>
        <v>2pm-9pm</v>
      </c>
      <c r="AO309" t="str">
        <f t="shared" si="521"/>
        <v>2pm-9pm</v>
      </c>
      <c r="AP309" t="str">
        <f t="shared" si="522"/>
        <v>2pm-9pm</v>
      </c>
      <c r="AQ309" t="str">
        <f t="shared" si="523"/>
        <v>2pm-10pm</v>
      </c>
      <c r="AR309" t="s">
        <v>624</v>
      </c>
      <c r="AV309" s="4" t="s">
        <v>28</v>
      </c>
      <c r="AW309" s="4" t="s">
        <v>29</v>
      </c>
      <c r="AX309" s="8" t="str">
        <f t="shared" si="524"/>
        <v>{
    'name': "West 29th Restaurant and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9" t="str">
        <f t="shared" si="525"/>
        <v/>
      </c>
      <c r="AZ309" t="str">
        <f t="shared" si="526"/>
        <v/>
      </c>
      <c r="BA309" t="str">
        <f t="shared" si="527"/>
        <v/>
      </c>
      <c r="BB309" t="str">
        <f t="shared" si="528"/>
        <v>&lt;img src=@img/drinkicon.png@&gt;</v>
      </c>
      <c r="BC309" t="str">
        <f t="shared" si="529"/>
        <v/>
      </c>
      <c r="BD309" t="str">
        <f t="shared" si="530"/>
        <v>&lt;img src=@img/drinkicon.png@&gt;</v>
      </c>
      <c r="BE309" t="str">
        <f t="shared" si="531"/>
        <v>drink  med highlands</v>
      </c>
      <c r="BF309" t="str">
        <f t="shared" si="532"/>
        <v>Highlands</v>
      </c>
      <c r="BG309">
        <v>39.758243</v>
      </c>
      <c r="BH309">
        <v>-105.05743099999999</v>
      </c>
      <c r="BI309" t="str">
        <f t="shared" si="533"/>
        <v>[39.758243,-105.057431],</v>
      </c>
      <c r="BK309" t="str">
        <f t="shared" si="537"/>
        <v/>
      </c>
      <c r="BL309" s="7"/>
    </row>
    <row r="310" spans="2:64" ht="18.75" customHeight="1">
      <c r="B310" t="s">
        <v>784</v>
      </c>
      <c r="C310" t="s">
        <v>719</v>
      </c>
      <c r="E310" t="s">
        <v>952</v>
      </c>
      <c r="G310" s="8" t="s">
        <v>785</v>
      </c>
      <c r="H310">
        <v>1200</v>
      </c>
      <c r="I310">
        <v>1800</v>
      </c>
      <c r="J310">
        <v>1600</v>
      </c>
      <c r="K310">
        <v>2400</v>
      </c>
      <c r="L310">
        <v>1500</v>
      </c>
      <c r="M310">
        <v>1900</v>
      </c>
      <c r="N310">
        <v>1500</v>
      </c>
      <c r="O310">
        <v>1900</v>
      </c>
      <c r="P310">
        <v>1500</v>
      </c>
      <c r="Q310">
        <v>1900</v>
      </c>
      <c r="R310">
        <v>1500</v>
      </c>
      <c r="S310">
        <v>1900</v>
      </c>
      <c r="T310">
        <v>1200</v>
      </c>
      <c r="U310">
        <v>1800</v>
      </c>
      <c r="V310" s="8" t="s">
        <v>892</v>
      </c>
      <c r="W310">
        <f t="shared" si="503"/>
        <v>12</v>
      </c>
      <c r="X310">
        <f t="shared" si="504"/>
        <v>18</v>
      </c>
      <c r="Y310">
        <f t="shared" si="505"/>
        <v>16</v>
      </c>
      <c r="Z310">
        <f t="shared" si="506"/>
        <v>24</v>
      </c>
      <c r="AA310">
        <f t="shared" si="507"/>
        <v>15</v>
      </c>
      <c r="AB310">
        <f t="shared" si="508"/>
        <v>19</v>
      </c>
      <c r="AC310">
        <f t="shared" si="509"/>
        <v>15</v>
      </c>
      <c r="AD310">
        <f t="shared" si="510"/>
        <v>19</v>
      </c>
      <c r="AE310">
        <f t="shared" si="511"/>
        <v>15</v>
      </c>
      <c r="AF310">
        <f t="shared" si="512"/>
        <v>19</v>
      </c>
      <c r="AG310">
        <f t="shared" si="513"/>
        <v>15</v>
      </c>
      <c r="AH310">
        <f t="shared" si="514"/>
        <v>19</v>
      </c>
      <c r="AI310">
        <f t="shared" si="515"/>
        <v>12</v>
      </c>
      <c r="AJ310">
        <f t="shared" si="516"/>
        <v>18</v>
      </c>
      <c r="AK310" t="str">
        <f t="shared" si="517"/>
        <v>12pm-6pm</v>
      </c>
      <c r="AL310" t="str">
        <f t="shared" si="518"/>
        <v>4pm-12am</v>
      </c>
      <c r="AM310" t="str">
        <f t="shared" si="519"/>
        <v>3pm-7pm</v>
      </c>
      <c r="AN310" t="str">
        <f t="shared" si="520"/>
        <v>3pm-7pm</v>
      </c>
      <c r="AO310" t="str">
        <f t="shared" si="521"/>
        <v>3pm-7pm</v>
      </c>
      <c r="AP310" t="str">
        <f t="shared" si="522"/>
        <v>3pm-7pm</v>
      </c>
      <c r="AQ310" t="str">
        <f t="shared" si="523"/>
        <v>12pm-6pm</v>
      </c>
      <c r="AR310" t="s">
        <v>891</v>
      </c>
      <c r="AV310" s="4" t="s">
        <v>28</v>
      </c>
      <c r="AW310" s="4" t="s">
        <v>28</v>
      </c>
      <c r="AX310" s="8" t="str">
        <f t="shared" si="524"/>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10" t="str">
        <f t="shared" si="525"/>
        <v/>
      </c>
      <c r="AZ310" t="str">
        <f t="shared" si="526"/>
        <v/>
      </c>
      <c r="BA310" t="str">
        <f t="shared" si="527"/>
        <v/>
      </c>
      <c r="BB310" t="str">
        <f t="shared" si="528"/>
        <v>&lt;img src=@img/drinkicon.png@&gt;</v>
      </c>
      <c r="BC310" t="str">
        <f t="shared" si="529"/>
        <v>&lt;img src=@img/foodicon.png@&gt;</v>
      </c>
      <c r="BD310" t="str">
        <f t="shared" si="530"/>
        <v>&lt;img src=@img/drinkicon.png@&gt;&lt;img src=@img/foodicon.png@&gt;</v>
      </c>
      <c r="BE310" t="str">
        <f t="shared" si="531"/>
        <v>drink food  med highlands</v>
      </c>
      <c r="BF310" t="str">
        <f t="shared" si="532"/>
        <v>Highlands</v>
      </c>
      <c r="BG310">
        <v>39.771968000000001</v>
      </c>
      <c r="BH310">
        <v>-105.044258</v>
      </c>
      <c r="BI310" t="str">
        <f t="shared" si="533"/>
        <v>[39.771968,-105.044258],</v>
      </c>
      <c r="BK310" t="str">
        <f t="shared" si="537"/>
        <v/>
      </c>
    </row>
    <row r="311" spans="2:64" ht="18.75" customHeight="1">
      <c r="B311" t="s">
        <v>176</v>
      </c>
      <c r="C311" t="s">
        <v>228</v>
      </c>
      <c r="E311" t="s">
        <v>952</v>
      </c>
      <c r="G311" t="s">
        <v>202</v>
      </c>
      <c r="W311" t="str">
        <f t="shared" si="503"/>
        <v/>
      </c>
      <c r="X311" t="str">
        <f t="shared" si="504"/>
        <v/>
      </c>
      <c r="Y311" t="str">
        <f t="shared" si="505"/>
        <v/>
      </c>
      <c r="Z311" t="str">
        <f t="shared" si="506"/>
        <v/>
      </c>
      <c r="AA311" t="str">
        <f t="shared" si="507"/>
        <v/>
      </c>
      <c r="AB311" t="str">
        <f t="shared" si="508"/>
        <v/>
      </c>
      <c r="AC311" t="str">
        <f t="shared" si="509"/>
        <v/>
      </c>
      <c r="AD311" t="str">
        <f t="shared" si="510"/>
        <v/>
      </c>
      <c r="AE311" t="str">
        <f t="shared" si="511"/>
        <v/>
      </c>
      <c r="AF311" t="str">
        <f t="shared" si="512"/>
        <v/>
      </c>
      <c r="AG311" t="str">
        <f t="shared" si="513"/>
        <v/>
      </c>
      <c r="AH311" t="str">
        <f t="shared" si="514"/>
        <v/>
      </c>
      <c r="AI311" t="str">
        <f t="shared" si="515"/>
        <v/>
      </c>
      <c r="AJ311" t="str">
        <f t="shared" si="516"/>
        <v/>
      </c>
      <c r="AK311" t="str">
        <f t="shared" si="517"/>
        <v/>
      </c>
      <c r="AL311" t="str">
        <f t="shared" si="518"/>
        <v/>
      </c>
      <c r="AM311" t="str">
        <f t="shared" si="519"/>
        <v/>
      </c>
      <c r="AN311" t="str">
        <f t="shared" si="520"/>
        <v/>
      </c>
      <c r="AO311" t="str">
        <f t="shared" si="521"/>
        <v/>
      </c>
      <c r="AP311" t="str">
        <f t="shared" si="522"/>
        <v/>
      </c>
      <c r="AQ311" t="str">
        <f t="shared" si="523"/>
        <v/>
      </c>
      <c r="AR311" t="s">
        <v>710</v>
      </c>
      <c r="AS311" t="s">
        <v>325</v>
      </c>
      <c r="AV311" t="s">
        <v>29</v>
      </c>
      <c r="AW311" t="s">
        <v>29</v>
      </c>
      <c r="AX311" s="8" t="str">
        <f t="shared" si="524"/>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11" t="str">
        <f t="shared" si="525"/>
        <v>&lt;img src=@img/outdoor.png@&gt;</v>
      </c>
      <c r="AZ311" t="str">
        <f t="shared" si="526"/>
        <v/>
      </c>
      <c r="BA311" t="str">
        <f t="shared" si="527"/>
        <v/>
      </c>
      <c r="BB311" t="str">
        <f t="shared" si="528"/>
        <v/>
      </c>
      <c r="BC311" t="str">
        <f t="shared" si="529"/>
        <v/>
      </c>
      <c r="BD311" t="str">
        <f t="shared" si="530"/>
        <v>&lt;img src=@img/outdoor.png@&gt;</v>
      </c>
      <c r="BE311" t="str">
        <f t="shared" si="531"/>
        <v>outdoor  med Ballpark</v>
      </c>
      <c r="BF311" t="str">
        <f t="shared" si="532"/>
        <v>Ballpark</v>
      </c>
      <c r="BG311">
        <v>39.758603999999998</v>
      </c>
      <c r="BH311">
        <v>-104.99744</v>
      </c>
      <c r="BI311" t="str">
        <f t="shared" si="533"/>
        <v>[39.758604,-104.99744],</v>
      </c>
      <c r="BK311" t="str">
        <f t="shared" si="537"/>
        <v/>
      </c>
      <c r="BL311" s="7"/>
    </row>
    <row r="312" spans="2:64" ht="18.75" customHeight="1">
      <c r="B312" t="s">
        <v>830</v>
      </c>
      <c r="C312" t="s">
        <v>273</v>
      </c>
      <c r="E312" t="s">
        <v>952</v>
      </c>
      <c r="G312" s="8" t="s">
        <v>831</v>
      </c>
      <c r="H312">
        <v>1500</v>
      </c>
      <c r="I312">
        <v>1700</v>
      </c>
      <c r="J312">
        <v>1500</v>
      </c>
      <c r="K312">
        <v>1700</v>
      </c>
      <c r="L312">
        <v>1500</v>
      </c>
      <c r="M312">
        <v>1700</v>
      </c>
      <c r="N312">
        <v>1500</v>
      </c>
      <c r="O312">
        <v>1700</v>
      </c>
      <c r="P312">
        <v>1500</v>
      </c>
      <c r="Q312">
        <v>1700</v>
      </c>
      <c r="R312">
        <v>1500</v>
      </c>
      <c r="S312">
        <v>1700</v>
      </c>
      <c r="T312">
        <v>1500</v>
      </c>
      <c r="U312">
        <v>1700</v>
      </c>
      <c r="W312">
        <f t="shared" si="503"/>
        <v>15</v>
      </c>
      <c r="X312">
        <f t="shared" si="504"/>
        <v>17</v>
      </c>
      <c r="Y312">
        <f t="shared" si="505"/>
        <v>15</v>
      </c>
      <c r="Z312">
        <f t="shared" si="506"/>
        <v>17</v>
      </c>
      <c r="AA312">
        <f t="shared" si="507"/>
        <v>15</v>
      </c>
      <c r="AB312">
        <f t="shared" si="508"/>
        <v>17</v>
      </c>
      <c r="AC312">
        <f t="shared" si="509"/>
        <v>15</v>
      </c>
      <c r="AD312">
        <f t="shared" si="510"/>
        <v>17</v>
      </c>
      <c r="AE312">
        <f t="shared" si="511"/>
        <v>15</v>
      </c>
      <c r="AF312">
        <f t="shared" si="512"/>
        <v>17</v>
      </c>
      <c r="AG312">
        <f t="shared" si="513"/>
        <v>15</v>
      </c>
      <c r="AH312">
        <f t="shared" si="514"/>
        <v>17</v>
      </c>
      <c r="AI312">
        <f t="shared" si="515"/>
        <v>15</v>
      </c>
      <c r="AJ312">
        <f t="shared" si="516"/>
        <v>17</v>
      </c>
      <c r="AK312" t="str">
        <f t="shared" si="517"/>
        <v>3pm-5pm</v>
      </c>
      <c r="AL312" t="str">
        <f t="shared" si="518"/>
        <v>3pm-5pm</v>
      </c>
      <c r="AM312" t="str">
        <f t="shared" si="519"/>
        <v>3pm-5pm</v>
      </c>
      <c r="AN312" t="str">
        <f t="shared" si="520"/>
        <v>3pm-5pm</v>
      </c>
      <c r="AO312" t="str">
        <f t="shared" si="521"/>
        <v>3pm-5pm</v>
      </c>
      <c r="AP312" t="str">
        <f t="shared" si="522"/>
        <v>3pm-5pm</v>
      </c>
      <c r="AQ312" t="str">
        <f t="shared" si="523"/>
        <v>3pm-5pm</v>
      </c>
      <c r="AR312" t="s">
        <v>925</v>
      </c>
      <c r="AV312" s="4" t="s">
        <v>28</v>
      </c>
      <c r="AW312" s="4" t="s">
        <v>29</v>
      </c>
      <c r="AX312" s="8" t="str">
        <f t="shared" si="524"/>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2" t="str">
        <f t="shared" si="525"/>
        <v/>
      </c>
      <c r="AZ312" t="str">
        <f t="shared" si="526"/>
        <v/>
      </c>
      <c r="BA312" t="str">
        <f t="shared" si="527"/>
        <v/>
      </c>
      <c r="BB312" t="str">
        <f t="shared" si="528"/>
        <v>&lt;img src=@img/drinkicon.png@&gt;</v>
      </c>
      <c r="BC312" t="str">
        <f t="shared" si="529"/>
        <v/>
      </c>
      <c r="BD312" t="str">
        <f t="shared" si="530"/>
        <v>&lt;img src=@img/drinkicon.png@&gt;</v>
      </c>
      <c r="BE312" t="str">
        <f t="shared" si="531"/>
        <v>drink  med Westminster</v>
      </c>
      <c r="BF312" t="str">
        <f t="shared" si="532"/>
        <v>Westminster</v>
      </c>
      <c r="BG312">
        <v>39.893236000000002</v>
      </c>
      <c r="BH312">
        <v>-105.082871</v>
      </c>
      <c r="BI312" t="str">
        <f t="shared" si="533"/>
        <v>[39.893236,-105.082871],</v>
      </c>
      <c r="BK312" t="str">
        <f t="shared" si="537"/>
        <v/>
      </c>
    </row>
    <row r="313" spans="2:64" ht="18.75" customHeight="1">
      <c r="B313" t="s">
        <v>110</v>
      </c>
      <c r="C313" t="s">
        <v>725</v>
      </c>
      <c r="E313" t="s">
        <v>952</v>
      </c>
      <c r="G313" t="s">
        <v>450</v>
      </c>
      <c r="V313" t="s">
        <v>269</v>
      </c>
      <c r="W313" t="str">
        <f t="shared" si="503"/>
        <v/>
      </c>
      <c r="X313" t="str">
        <f t="shared" si="504"/>
        <v/>
      </c>
      <c r="Y313" t="str">
        <f t="shared" si="505"/>
        <v/>
      </c>
      <c r="Z313" t="str">
        <f t="shared" si="506"/>
        <v/>
      </c>
      <c r="AA313" t="str">
        <f t="shared" si="507"/>
        <v/>
      </c>
      <c r="AB313" t="str">
        <f t="shared" si="508"/>
        <v/>
      </c>
      <c r="AC313" t="str">
        <f t="shared" si="509"/>
        <v/>
      </c>
      <c r="AD313" t="str">
        <f t="shared" si="510"/>
        <v/>
      </c>
      <c r="AE313" t="str">
        <f t="shared" si="511"/>
        <v/>
      </c>
      <c r="AF313" t="str">
        <f t="shared" si="512"/>
        <v/>
      </c>
      <c r="AG313" t="str">
        <f t="shared" si="513"/>
        <v/>
      </c>
      <c r="AH313" t="str">
        <f t="shared" si="514"/>
        <v/>
      </c>
      <c r="AI313" t="str">
        <f t="shared" si="515"/>
        <v/>
      </c>
      <c r="AJ313" t="str">
        <f t="shared" si="516"/>
        <v/>
      </c>
      <c r="AK313" t="str">
        <f t="shared" si="517"/>
        <v/>
      </c>
      <c r="AL313" t="str">
        <f t="shared" si="518"/>
        <v/>
      </c>
      <c r="AM313" t="str">
        <f t="shared" si="519"/>
        <v/>
      </c>
      <c r="AN313" t="str">
        <f t="shared" si="520"/>
        <v/>
      </c>
      <c r="AO313" t="str">
        <f t="shared" si="521"/>
        <v/>
      </c>
      <c r="AP313" t="str">
        <f t="shared" si="522"/>
        <v/>
      </c>
      <c r="AQ313" t="str">
        <f t="shared" si="523"/>
        <v/>
      </c>
      <c r="AR313" s="1" t="s">
        <v>625</v>
      </c>
      <c r="AV313" s="4" t="s">
        <v>28</v>
      </c>
      <c r="AW313" s="4" t="s">
        <v>28</v>
      </c>
      <c r="AX313" s="8" t="str">
        <f t="shared" si="524"/>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3" t="str">
        <f t="shared" si="525"/>
        <v/>
      </c>
      <c r="AZ313" t="str">
        <f t="shared" si="526"/>
        <v/>
      </c>
      <c r="BA313" t="str">
        <f t="shared" si="527"/>
        <v/>
      </c>
      <c r="BB313" t="str">
        <f t="shared" si="528"/>
        <v>&lt;img src=@img/drinkicon.png@&gt;</v>
      </c>
      <c r="BC313" t="str">
        <f t="shared" si="529"/>
        <v>&lt;img src=@img/foodicon.png@&gt;</v>
      </c>
      <c r="BD313" t="str">
        <f t="shared" si="530"/>
        <v>&lt;img src=@img/drinkicon.png@&gt;&lt;img src=@img/foodicon.png@&gt;</v>
      </c>
      <c r="BE313" t="str">
        <f t="shared" si="531"/>
        <v>drink food  med meadows</v>
      </c>
      <c r="BF313" t="str">
        <f t="shared" si="532"/>
        <v>Park Meadows</v>
      </c>
      <c r="BG313">
        <v>39.562100000000001</v>
      </c>
      <c r="BH313">
        <v>-104.878952</v>
      </c>
      <c r="BI313" t="str">
        <f t="shared" si="533"/>
        <v>[39.5621,-104.878952],</v>
      </c>
      <c r="BK313" t="str">
        <f t="shared" si="537"/>
        <v/>
      </c>
      <c r="BL313" s="7"/>
    </row>
    <row r="314" spans="2:64" ht="18.75" customHeight="1">
      <c r="B314" t="s">
        <v>1140</v>
      </c>
      <c r="C314" t="s">
        <v>936</v>
      </c>
      <c r="E314" t="s">
        <v>952</v>
      </c>
      <c r="G314" s="24" t="s">
        <v>1151</v>
      </c>
      <c r="L314">
        <v>1700</v>
      </c>
      <c r="M314">
        <v>1800</v>
      </c>
      <c r="N314">
        <v>1700</v>
      </c>
      <c r="O314">
        <v>1800</v>
      </c>
      <c r="P314">
        <v>1700</v>
      </c>
      <c r="Q314">
        <v>1800</v>
      </c>
      <c r="R314">
        <v>1700</v>
      </c>
      <c r="S314">
        <v>1800</v>
      </c>
      <c r="V314" s="8" t="s">
        <v>1152</v>
      </c>
      <c r="W314" t="str">
        <f t="shared" si="503"/>
        <v/>
      </c>
      <c r="X314" t="str">
        <f t="shared" si="504"/>
        <v/>
      </c>
      <c r="Y314" t="str">
        <f t="shared" si="505"/>
        <v/>
      </c>
      <c r="Z314" t="str">
        <f t="shared" si="506"/>
        <v/>
      </c>
      <c r="AA314">
        <f t="shared" si="507"/>
        <v>17</v>
      </c>
      <c r="AB314">
        <f t="shared" si="508"/>
        <v>18</v>
      </c>
      <c r="AC314">
        <f t="shared" si="509"/>
        <v>17</v>
      </c>
      <c r="AD314">
        <f t="shared" si="510"/>
        <v>18</v>
      </c>
      <c r="AE314">
        <f t="shared" si="511"/>
        <v>17</v>
      </c>
      <c r="AF314">
        <f t="shared" si="512"/>
        <v>18</v>
      </c>
      <c r="AG314">
        <f t="shared" si="513"/>
        <v>17</v>
      </c>
      <c r="AH314">
        <f t="shared" si="514"/>
        <v>18</v>
      </c>
      <c r="AI314" t="str">
        <f t="shared" si="515"/>
        <v/>
      </c>
      <c r="AJ314" t="str">
        <f t="shared" si="516"/>
        <v/>
      </c>
      <c r="AK314" t="str">
        <f t="shared" si="517"/>
        <v/>
      </c>
      <c r="AL314" t="str">
        <f t="shared" si="518"/>
        <v/>
      </c>
      <c r="AM314" t="str">
        <f t="shared" si="519"/>
        <v>5pm-6pm</v>
      </c>
      <c r="AN314" t="str">
        <f t="shared" si="520"/>
        <v>5pm-6pm</v>
      </c>
      <c r="AO314" t="str">
        <f t="shared" si="521"/>
        <v>5pm-6pm</v>
      </c>
      <c r="AP314" t="str">
        <f t="shared" si="522"/>
        <v>5pm-6pm</v>
      </c>
      <c r="AQ314" t="str">
        <f t="shared" si="523"/>
        <v/>
      </c>
      <c r="AV314" s="4" t="s">
        <v>28</v>
      </c>
      <c r="AW314" s="4" t="s">
        <v>28</v>
      </c>
      <c r="AX314" s="8" t="str">
        <f t="shared" si="524"/>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4" t="str">
        <f t="shared" si="525"/>
        <v/>
      </c>
      <c r="AZ314" t="str">
        <f t="shared" si="526"/>
        <v/>
      </c>
      <c r="BA314" t="str">
        <f t="shared" si="527"/>
        <v/>
      </c>
      <c r="BB314" t="str">
        <f t="shared" si="528"/>
        <v>&lt;img src=@img/drinkicon.png@&gt;</v>
      </c>
      <c r="BC314" t="str">
        <f t="shared" si="529"/>
        <v>&lt;img src=@img/foodicon.png@&gt;</v>
      </c>
      <c r="BD314" t="str">
        <f t="shared" si="530"/>
        <v>&lt;img src=@img/drinkicon.png@&gt;&lt;img src=@img/foodicon.png@&gt;</v>
      </c>
      <c r="BE314" t="str">
        <f t="shared" si="531"/>
        <v>drink food  med capital</v>
      </c>
      <c r="BF314" t="str">
        <f t="shared" si="532"/>
        <v>Capital Hill</v>
      </c>
      <c r="BG314">
        <v>39.743519999999997</v>
      </c>
      <c r="BH314">
        <v>-104.96953999999999</v>
      </c>
      <c r="BI314" t="str">
        <f t="shared" si="533"/>
        <v>[39.74352,-104.96954],</v>
      </c>
    </row>
    <row r="315" spans="2:64" ht="18.75" customHeight="1">
      <c r="B315" t="s">
        <v>846</v>
      </c>
      <c r="C315" t="s">
        <v>722</v>
      </c>
      <c r="E315" t="s">
        <v>952</v>
      </c>
      <c r="G315" s="8" t="s">
        <v>726</v>
      </c>
      <c r="H315">
        <v>1600</v>
      </c>
      <c r="I315">
        <v>1900</v>
      </c>
      <c r="J315">
        <v>1600</v>
      </c>
      <c r="K315">
        <v>1900</v>
      </c>
      <c r="L315">
        <v>1600</v>
      </c>
      <c r="M315">
        <v>1900</v>
      </c>
      <c r="N315">
        <v>1600</v>
      </c>
      <c r="O315">
        <v>1900</v>
      </c>
      <c r="P315">
        <v>1600</v>
      </c>
      <c r="Q315">
        <v>1900</v>
      </c>
      <c r="R315">
        <v>1600</v>
      </c>
      <c r="S315">
        <v>1900</v>
      </c>
      <c r="V315" t="s">
        <v>845</v>
      </c>
      <c r="W315">
        <f t="shared" si="503"/>
        <v>16</v>
      </c>
      <c r="X315">
        <f t="shared" si="504"/>
        <v>19</v>
      </c>
      <c r="Y315">
        <f t="shared" si="505"/>
        <v>16</v>
      </c>
      <c r="Z315">
        <f t="shared" si="506"/>
        <v>19</v>
      </c>
      <c r="AA315">
        <f t="shared" si="507"/>
        <v>16</v>
      </c>
      <c r="AB315">
        <f t="shared" si="508"/>
        <v>19</v>
      </c>
      <c r="AC315">
        <f t="shared" si="509"/>
        <v>16</v>
      </c>
      <c r="AD315">
        <f t="shared" si="510"/>
        <v>19</v>
      </c>
      <c r="AE315">
        <f t="shared" si="511"/>
        <v>16</v>
      </c>
      <c r="AF315">
        <f t="shared" si="512"/>
        <v>19</v>
      </c>
      <c r="AG315">
        <f t="shared" si="513"/>
        <v>16</v>
      </c>
      <c r="AH315">
        <f t="shared" si="514"/>
        <v>19</v>
      </c>
      <c r="AI315" t="str">
        <f t="shared" si="515"/>
        <v/>
      </c>
      <c r="AJ315" t="str">
        <f t="shared" si="516"/>
        <v/>
      </c>
      <c r="AK315" t="str">
        <f t="shared" si="517"/>
        <v>4pm-7pm</v>
      </c>
      <c r="AL315" t="str">
        <f t="shared" si="518"/>
        <v>4pm-7pm</v>
      </c>
      <c r="AM315" t="str">
        <f t="shared" si="519"/>
        <v>4pm-7pm</v>
      </c>
      <c r="AN315" t="str">
        <f t="shared" si="520"/>
        <v>4pm-7pm</v>
      </c>
      <c r="AO315" t="str">
        <f t="shared" si="521"/>
        <v>4pm-7pm</v>
      </c>
      <c r="AP315" t="str">
        <f t="shared" si="522"/>
        <v>4pm-7pm</v>
      </c>
      <c r="AQ315" t="str">
        <f t="shared" si="523"/>
        <v/>
      </c>
      <c r="AR315" s="13" t="s">
        <v>844</v>
      </c>
      <c r="AV315" s="4" t="s">
        <v>28</v>
      </c>
      <c r="AW315" s="4" t="s">
        <v>29</v>
      </c>
      <c r="AX315" s="8" t="str">
        <f t="shared" si="524"/>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5" t="str">
        <f t="shared" si="525"/>
        <v/>
      </c>
      <c r="AZ315" t="str">
        <f t="shared" si="526"/>
        <v/>
      </c>
      <c r="BA315" t="str">
        <f t="shared" si="527"/>
        <v/>
      </c>
      <c r="BB315" t="str">
        <f t="shared" si="528"/>
        <v>&lt;img src=@img/drinkicon.png@&gt;</v>
      </c>
      <c r="BC315" t="str">
        <f t="shared" si="529"/>
        <v/>
      </c>
      <c r="BD315" t="str">
        <f t="shared" si="530"/>
        <v>&lt;img src=@img/drinkicon.png@&gt;</v>
      </c>
      <c r="BE315" t="str">
        <f t="shared" si="531"/>
        <v>drink  med aurora</v>
      </c>
      <c r="BF315" t="str">
        <f t="shared" si="532"/>
        <v>Aurora</v>
      </c>
      <c r="BG315">
        <v>39.611553999999998</v>
      </c>
      <c r="BH315">
        <v>-104.80994099999999</v>
      </c>
      <c r="BI315" t="str">
        <f t="shared" si="533"/>
        <v>[39.611554,-104.809941],</v>
      </c>
      <c r="BK315" t="str">
        <f t="shared" ref="BK315:BK322" si="538">IF(BJ315&gt;0,"&lt;img src=@img/kidicon.png@&gt;","")</f>
        <v/>
      </c>
    </row>
    <row r="316" spans="2:64" ht="18.75" customHeight="1">
      <c r="B316" t="s">
        <v>156</v>
      </c>
      <c r="C316" t="s">
        <v>936</v>
      </c>
      <c r="E316" t="s">
        <v>954</v>
      </c>
      <c r="G316" t="s">
        <v>516</v>
      </c>
      <c r="L316" t="s">
        <v>335</v>
      </c>
      <c r="M316" t="s">
        <v>331</v>
      </c>
      <c r="N316" t="s">
        <v>335</v>
      </c>
      <c r="O316" t="s">
        <v>331</v>
      </c>
      <c r="P316" t="s">
        <v>335</v>
      </c>
      <c r="Q316" t="s">
        <v>331</v>
      </c>
      <c r="R316" t="s">
        <v>335</v>
      </c>
      <c r="S316" t="s">
        <v>331</v>
      </c>
      <c r="T316" t="s">
        <v>335</v>
      </c>
      <c r="U316" t="s">
        <v>331</v>
      </c>
      <c r="V316" t="s">
        <v>309</v>
      </c>
      <c r="W316" t="str">
        <f t="shared" si="503"/>
        <v/>
      </c>
      <c r="X316" t="str">
        <f t="shared" si="504"/>
        <v/>
      </c>
      <c r="Y316" t="str">
        <f t="shared" si="505"/>
        <v/>
      </c>
      <c r="Z316" t="str">
        <f t="shared" si="506"/>
        <v/>
      </c>
      <c r="AA316">
        <f t="shared" si="507"/>
        <v>16</v>
      </c>
      <c r="AB316">
        <f t="shared" si="508"/>
        <v>19</v>
      </c>
      <c r="AC316">
        <f t="shared" si="509"/>
        <v>16</v>
      </c>
      <c r="AD316">
        <f t="shared" si="510"/>
        <v>19</v>
      </c>
      <c r="AE316">
        <f t="shared" si="511"/>
        <v>16</v>
      </c>
      <c r="AF316">
        <f t="shared" si="512"/>
        <v>19</v>
      </c>
      <c r="AG316">
        <f t="shared" si="513"/>
        <v>16</v>
      </c>
      <c r="AH316">
        <f t="shared" si="514"/>
        <v>19</v>
      </c>
      <c r="AI316">
        <f t="shared" si="515"/>
        <v>16</v>
      </c>
      <c r="AJ316">
        <f t="shared" si="516"/>
        <v>19</v>
      </c>
      <c r="AK316" t="str">
        <f t="shared" si="517"/>
        <v/>
      </c>
      <c r="AL316" t="str">
        <f t="shared" si="518"/>
        <v/>
      </c>
      <c r="AM316" t="str">
        <f t="shared" si="519"/>
        <v>4pm-7pm</v>
      </c>
      <c r="AN316" t="str">
        <f t="shared" si="520"/>
        <v>4pm-7pm</v>
      </c>
      <c r="AO316" t="str">
        <f t="shared" si="521"/>
        <v>4pm-7pm</v>
      </c>
      <c r="AP316" t="str">
        <f t="shared" si="522"/>
        <v>4pm-7pm</v>
      </c>
      <c r="AQ316" t="str">
        <f t="shared" si="523"/>
        <v>4pm-7pm</v>
      </c>
      <c r="AR316" t="s">
        <v>527</v>
      </c>
      <c r="AV316" t="s">
        <v>28</v>
      </c>
      <c r="AW316" t="s">
        <v>29</v>
      </c>
      <c r="AX316" s="8" t="str">
        <f t="shared" si="524"/>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6" t="str">
        <f t="shared" si="525"/>
        <v/>
      </c>
      <c r="AZ316" t="str">
        <f t="shared" si="526"/>
        <v/>
      </c>
      <c r="BA316" t="str">
        <f t="shared" si="527"/>
        <v/>
      </c>
      <c r="BB316" t="str">
        <f t="shared" si="528"/>
        <v>&lt;img src=@img/drinkicon.png@&gt;</v>
      </c>
      <c r="BC316" t="str">
        <f t="shared" si="529"/>
        <v/>
      </c>
      <c r="BD316" t="str">
        <f t="shared" si="530"/>
        <v>&lt;img src=@img/drinkicon.png@&gt;</v>
      </c>
      <c r="BE316" t="str">
        <f t="shared" si="531"/>
        <v>drink  low capital</v>
      </c>
      <c r="BF316" t="str">
        <f t="shared" si="532"/>
        <v>Capital Hill</v>
      </c>
      <c r="BG316">
        <v>39.743389999999998</v>
      </c>
      <c r="BH316">
        <v>-104.981644</v>
      </c>
      <c r="BI316" t="str">
        <f t="shared" si="533"/>
        <v>[39.74339,-104.981644],</v>
      </c>
      <c r="BK316" t="str">
        <f t="shared" si="538"/>
        <v/>
      </c>
      <c r="BL316" s="7"/>
    </row>
    <row r="317" spans="2:64" ht="18.75" customHeight="1">
      <c r="B317" t="s">
        <v>786</v>
      </c>
      <c r="C317" t="s">
        <v>723</v>
      </c>
      <c r="E317" t="s">
        <v>952</v>
      </c>
      <c r="G317" s="8" t="s">
        <v>362</v>
      </c>
      <c r="H317">
        <v>1600</v>
      </c>
      <c r="I317">
        <v>1700</v>
      </c>
      <c r="J317">
        <v>1600</v>
      </c>
      <c r="K317">
        <v>1800</v>
      </c>
      <c r="L317">
        <v>1600</v>
      </c>
      <c r="M317">
        <v>1800</v>
      </c>
      <c r="N317">
        <v>1600</v>
      </c>
      <c r="O317">
        <v>1800</v>
      </c>
      <c r="P317">
        <v>1600</v>
      </c>
      <c r="Q317">
        <v>1800</v>
      </c>
      <c r="R317">
        <v>1600</v>
      </c>
      <c r="S317">
        <v>1800</v>
      </c>
      <c r="T317">
        <v>1600</v>
      </c>
      <c r="U317">
        <v>1700</v>
      </c>
      <c r="V317" t="s">
        <v>894</v>
      </c>
      <c r="W317">
        <f t="shared" si="503"/>
        <v>16</v>
      </c>
      <c r="X317">
        <f t="shared" si="504"/>
        <v>17</v>
      </c>
      <c r="Y317">
        <f t="shared" si="505"/>
        <v>16</v>
      </c>
      <c r="Z317">
        <f t="shared" si="506"/>
        <v>18</v>
      </c>
      <c r="AA317">
        <f t="shared" si="507"/>
        <v>16</v>
      </c>
      <c r="AB317">
        <f t="shared" si="508"/>
        <v>18</v>
      </c>
      <c r="AC317">
        <f t="shared" si="509"/>
        <v>16</v>
      </c>
      <c r="AD317">
        <f t="shared" si="510"/>
        <v>18</v>
      </c>
      <c r="AE317">
        <f t="shared" si="511"/>
        <v>16</v>
      </c>
      <c r="AF317">
        <f t="shared" si="512"/>
        <v>18</v>
      </c>
      <c r="AG317">
        <f t="shared" si="513"/>
        <v>16</v>
      </c>
      <c r="AH317">
        <f t="shared" si="514"/>
        <v>18</v>
      </c>
      <c r="AI317">
        <f t="shared" si="515"/>
        <v>16</v>
      </c>
      <c r="AJ317">
        <f t="shared" si="516"/>
        <v>17</v>
      </c>
      <c r="AK317" t="str">
        <f t="shared" si="517"/>
        <v>4pm-5pm</v>
      </c>
      <c r="AL317" t="str">
        <f t="shared" si="518"/>
        <v>4pm-6pm</v>
      </c>
      <c r="AM317" t="str">
        <f t="shared" si="519"/>
        <v>4pm-6pm</v>
      </c>
      <c r="AN317" t="str">
        <f t="shared" si="520"/>
        <v>4pm-6pm</v>
      </c>
      <c r="AO317" t="str">
        <f t="shared" si="521"/>
        <v>4pm-6pm</v>
      </c>
      <c r="AP317" t="str">
        <f t="shared" si="522"/>
        <v>4pm-6pm</v>
      </c>
      <c r="AQ317" t="str">
        <f t="shared" si="523"/>
        <v>4pm-5pm</v>
      </c>
      <c r="AR317" s="1" t="s">
        <v>893</v>
      </c>
      <c r="AV317" s="4" t="s">
        <v>28</v>
      </c>
      <c r="AW317" s="4" t="s">
        <v>28</v>
      </c>
      <c r="AX317" s="8" t="str">
        <f t="shared" si="524"/>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7" t="str">
        <f t="shared" si="525"/>
        <v/>
      </c>
      <c r="AZ317" t="str">
        <f t="shared" si="526"/>
        <v/>
      </c>
      <c r="BA317" t="str">
        <f t="shared" si="527"/>
        <v/>
      </c>
      <c r="BB317" t="str">
        <f t="shared" si="528"/>
        <v>&lt;img src=@img/drinkicon.png@&gt;</v>
      </c>
      <c r="BC317" t="str">
        <f t="shared" si="529"/>
        <v>&lt;img src=@img/foodicon.png@&gt;</v>
      </c>
      <c r="BD317" t="str">
        <f t="shared" si="530"/>
        <v>&lt;img src=@img/drinkicon.png@&gt;&lt;img src=@img/foodicon.png@&gt;</v>
      </c>
      <c r="BE317" t="str">
        <f t="shared" si="531"/>
        <v>drink food  med five</v>
      </c>
      <c r="BF317" t="str">
        <f t="shared" si="532"/>
        <v>Five Points</v>
      </c>
      <c r="BG317">
        <v>39.757652999999998</v>
      </c>
      <c r="BH317">
        <v>-104.98612</v>
      </c>
      <c r="BI317" t="str">
        <f t="shared" si="533"/>
        <v>[39.757653,-104.98612],</v>
      </c>
      <c r="BK317" t="str">
        <f t="shared" si="538"/>
        <v/>
      </c>
    </row>
    <row r="318" spans="2:64" ht="18.75" customHeight="1">
      <c r="B318" t="s">
        <v>1259</v>
      </c>
      <c r="C318" t="s">
        <v>525</v>
      </c>
      <c r="E318" t="s">
        <v>952</v>
      </c>
      <c r="G318" t="s">
        <v>451</v>
      </c>
      <c r="J318" t="s">
        <v>328</v>
      </c>
      <c r="K318" t="s">
        <v>330</v>
      </c>
      <c r="L318" t="s">
        <v>328</v>
      </c>
      <c r="M318" t="s">
        <v>330</v>
      </c>
      <c r="N318" t="s">
        <v>328</v>
      </c>
      <c r="O318" t="s">
        <v>330</v>
      </c>
      <c r="P318" t="s">
        <v>328</v>
      </c>
      <c r="Q318" t="s">
        <v>330</v>
      </c>
      <c r="R318" t="s">
        <v>328</v>
      </c>
      <c r="S318" t="s">
        <v>330</v>
      </c>
      <c r="V318">
        <v>0</v>
      </c>
      <c r="W318" t="str">
        <f t="shared" si="503"/>
        <v/>
      </c>
      <c r="X318" t="str">
        <f t="shared" si="504"/>
        <v/>
      </c>
      <c r="Y318">
        <f t="shared" si="505"/>
        <v>15</v>
      </c>
      <c r="Z318">
        <f t="shared" si="506"/>
        <v>18</v>
      </c>
      <c r="AA318">
        <f t="shared" si="507"/>
        <v>15</v>
      </c>
      <c r="AB318">
        <f t="shared" si="508"/>
        <v>18</v>
      </c>
      <c r="AC318">
        <f t="shared" si="509"/>
        <v>15</v>
      </c>
      <c r="AD318">
        <f t="shared" si="510"/>
        <v>18</v>
      </c>
      <c r="AE318">
        <f t="shared" si="511"/>
        <v>15</v>
      </c>
      <c r="AF318">
        <f t="shared" si="512"/>
        <v>18</v>
      </c>
      <c r="AG318">
        <f t="shared" si="513"/>
        <v>15</v>
      </c>
      <c r="AH318">
        <f t="shared" si="514"/>
        <v>18</v>
      </c>
      <c r="AI318" t="str">
        <f t="shared" si="515"/>
        <v/>
      </c>
      <c r="AJ318" t="str">
        <f t="shared" si="516"/>
        <v/>
      </c>
      <c r="AK318" t="str">
        <f t="shared" si="517"/>
        <v/>
      </c>
      <c r="AL318" t="str">
        <f t="shared" si="518"/>
        <v>3pm-6pm</v>
      </c>
      <c r="AM318" t="str">
        <f t="shared" si="519"/>
        <v>3pm-6pm</v>
      </c>
      <c r="AN318" t="str">
        <f t="shared" si="520"/>
        <v>3pm-6pm</v>
      </c>
      <c r="AO318" t="str">
        <f t="shared" si="521"/>
        <v>3pm-6pm</v>
      </c>
      <c r="AP318" t="str">
        <f t="shared" si="522"/>
        <v>3pm-6pm</v>
      </c>
      <c r="AQ318" t="str">
        <f t="shared" si="523"/>
        <v/>
      </c>
      <c r="AR318" s="2" t="s">
        <v>626</v>
      </c>
      <c r="AV318" s="4" t="s">
        <v>29</v>
      </c>
      <c r="AW318" s="4" t="s">
        <v>29</v>
      </c>
      <c r="AX318" s="8" t="str">
        <f t="shared" si="524"/>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8" t="str">
        <f t="shared" si="525"/>
        <v/>
      </c>
      <c r="AZ318" t="str">
        <f t="shared" si="526"/>
        <v/>
      </c>
      <c r="BA318" t="str">
        <f t="shared" si="527"/>
        <v/>
      </c>
      <c r="BB318" t="str">
        <f t="shared" si="528"/>
        <v/>
      </c>
      <c r="BC318" t="str">
        <f t="shared" si="529"/>
        <v/>
      </c>
      <c r="BD318" t="str">
        <f t="shared" si="530"/>
        <v/>
      </c>
      <c r="BE318" t="str">
        <f t="shared" si="531"/>
        <v xml:space="preserve"> med city</v>
      </c>
      <c r="BF318" t="str">
        <f t="shared" si="532"/>
        <v>City Park</v>
      </c>
      <c r="BG318">
        <v>39.737001999999997</v>
      </c>
      <c r="BH318">
        <v>-104.96260100000001</v>
      </c>
      <c r="BI318" t="str">
        <f t="shared" si="533"/>
        <v>[39.737002,-104.962601],</v>
      </c>
      <c r="BK318" t="str">
        <f t="shared" si="538"/>
        <v/>
      </c>
      <c r="BL318" s="7"/>
    </row>
    <row r="319" spans="2:64" ht="18.75" customHeight="1">
      <c r="B319" t="s">
        <v>111</v>
      </c>
      <c r="C319" t="s">
        <v>218</v>
      </c>
      <c r="E319" t="s">
        <v>952</v>
      </c>
      <c r="G319" t="s">
        <v>452</v>
      </c>
      <c r="H319" t="s">
        <v>334</v>
      </c>
      <c r="I319" t="s">
        <v>331</v>
      </c>
      <c r="J319" t="s">
        <v>334</v>
      </c>
      <c r="K319" t="s">
        <v>331</v>
      </c>
      <c r="L319" t="s">
        <v>334</v>
      </c>
      <c r="M319" t="s">
        <v>331</v>
      </c>
      <c r="N319" t="s">
        <v>334</v>
      </c>
      <c r="O319" t="s">
        <v>331</v>
      </c>
      <c r="P319" t="s">
        <v>334</v>
      </c>
      <c r="Q319" t="s">
        <v>331</v>
      </c>
      <c r="R319" t="s">
        <v>334</v>
      </c>
      <c r="S319" t="s">
        <v>331</v>
      </c>
      <c r="T319" t="s">
        <v>334</v>
      </c>
      <c r="U319" t="s">
        <v>331</v>
      </c>
      <c r="V319" t="s">
        <v>980</v>
      </c>
      <c r="W319">
        <f t="shared" si="503"/>
        <v>11</v>
      </c>
      <c r="X319">
        <f t="shared" si="504"/>
        <v>19</v>
      </c>
      <c r="Y319">
        <f t="shared" si="505"/>
        <v>11</v>
      </c>
      <c r="Z319">
        <f t="shared" si="506"/>
        <v>19</v>
      </c>
      <c r="AA319">
        <f t="shared" si="507"/>
        <v>11</v>
      </c>
      <c r="AB319">
        <f t="shared" si="508"/>
        <v>19</v>
      </c>
      <c r="AC319">
        <f t="shared" si="509"/>
        <v>11</v>
      </c>
      <c r="AD319">
        <f t="shared" si="510"/>
        <v>19</v>
      </c>
      <c r="AE319">
        <f t="shared" si="511"/>
        <v>11</v>
      </c>
      <c r="AF319">
        <f t="shared" si="512"/>
        <v>19</v>
      </c>
      <c r="AG319">
        <f t="shared" si="513"/>
        <v>11</v>
      </c>
      <c r="AH319">
        <f t="shared" si="514"/>
        <v>19</v>
      </c>
      <c r="AI319">
        <f t="shared" si="515"/>
        <v>11</v>
      </c>
      <c r="AJ319">
        <f t="shared" si="516"/>
        <v>19</v>
      </c>
      <c r="AK319" t="str">
        <f t="shared" si="517"/>
        <v>11am-7pm</v>
      </c>
      <c r="AL319" t="str">
        <f t="shared" si="518"/>
        <v>11am-7pm</v>
      </c>
      <c r="AM319" t="str">
        <f t="shared" si="519"/>
        <v>11am-7pm</v>
      </c>
      <c r="AN319" t="str">
        <f t="shared" si="520"/>
        <v>11am-7pm</v>
      </c>
      <c r="AO319" t="str">
        <f t="shared" si="521"/>
        <v>11am-7pm</v>
      </c>
      <c r="AP319" t="str">
        <f t="shared" si="522"/>
        <v>11am-7pm</v>
      </c>
      <c r="AQ319" t="str">
        <f t="shared" si="523"/>
        <v>11am-7pm</v>
      </c>
      <c r="AR319" s="10" t="s">
        <v>627</v>
      </c>
      <c r="AV319" t="s">
        <v>28</v>
      </c>
      <c r="AW319" t="s">
        <v>28</v>
      </c>
      <c r="AX319" s="8" t="str">
        <f t="shared" si="524"/>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9" t="str">
        <f t="shared" si="525"/>
        <v/>
      </c>
      <c r="AZ319" t="str">
        <f t="shared" si="526"/>
        <v/>
      </c>
      <c r="BA319" t="str">
        <f t="shared" si="527"/>
        <v/>
      </c>
      <c r="BB319" t="str">
        <f t="shared" si="528"/>
        <v>&lt;img src=@img/drinkicon.png@&gt;</v>
      </c>
      <c r="BC319" t="str">
        <f t="shared" si="529"/>
        <v>&lt;img src=@img/foodicon.png@&gt;</v>
      </c>
      <c r="BD319" t="str">
        <f t="shared" si="530"/>
        <v>&lt;img src=@img/drinkicon.png@&gt;&lt;img src=@img/foodicon.png@&gt;</v>
      </c>
      <c r="BE319" t="str">
        <f t="shared" si="531"/>
        <v>drink food  med Downtown</v>
      </c>
      <c r="BF319" t="str">
        <f t="shared" si="532"/>
        <v>Downtown</v>
      </c>
      <c r="BG319">
        <v>39.742311000000001</v>
      </c>
      <c r="BH319">
        <v>-104.989908</v>
      </c>
      <c r="BI319" t="str">
        <f t="shared" si="533"/>
        <v>[39.742311,-104.989908],</v>
      </c>
      <c r="BK319" t="str">
        <f t="shared" si="538"/>
        <v/>
      </c>
      <c r="BL319" s="7"/>
    </row>
    <row r="320" spans="2:64" ht="18.75" customHeight="1">
      <c r="B320" t="s">
        <v>818</v>
      </c>
      <c r="C320" t="s">
        <v>721</v>
      </c>
      <c r="E320" t="s">
        <v>952</v>
      </c>
      <c r="G320" s="8" t="s">
        <v>819</v>
      </c>
      <c r="H320">
        <v>1500</v>
      </c>
      <c r="I320">
        <v>1730</v>
      </c>
      <c r="J320">
        <v>1500</v>
      </c>
      <c r="K320">
        <v>1730</v>
      </c>
      <c r="L320">
        <v>1500</v>
      </c>
      <c r="M320">
        <v>1730</v>
      </c>
      <c r="N320">
        <v>1500</v>
      </c>
      <c r="O320">
        <v>1730</v>
      </c>
      <c r="P320">
        <v>1500</v>
      </c>
      <c r="Q320">
        <v>1730</v>
      </c>
      <c r="R320">
        <v>1500</v>
      </c>
      <c r="S320">
        <v>1730</v>
      </c>
      <c r="T320">
        <v>1500</v>
      </c>
      <c r="U320">
        <v>1730</v>
      </c>
      <c r="V320" t="s">
        <v>918</v>
      </c>
      <c r="W320">
        <f t="shared" si="503"/>
        <v>15</v>
      </c>
      <c r="X320">
        <f t="shared" si="504"/>
        <v>17.3</v>
      </c>
      <c r="Y320">
        <f t="shared" si="505"/>
        <v>15</v>
      </c>
      <c r="Z320">
        <f t="shared" si="506"/>
        <v>17.3</v>
      </c>
      <c r="AA320">
        <f t="shared" si="507"/>
        <v>15</v>
      </c>
      <c r="AB320">
        <f t="shared" si="508"/>
        <v>17.3</v>
      </c>
      <c r="AC320">
        <f t="shared" si="509"/>
        <v>15</v>
      </c>
      <c r="AD320">
        <f t="shared" si="510"/>
        <v>17.3</v>
      </c>
      <c r="AE320">
        <f t="shared" si="511"/>
        <v>15</v>
      </c>
      <c r="AF320">
        <f t="shared" si="512"/>
        <v>17.3</v>
      </c>
      <c r="AG320">
        <f t="shared" si="513"/>
        <v>15</v>
      </c>
      <c r="AH320">
        <f t="shared" si="514"/>
        <v>17.3</v>
      </c>
      <c r="AI320">
        <f t="shared" si="515"/>
        <v>15</v>
      </c>
      <c r="AJ320">
        <f t="shared" si="516"/>
        <v>17.3</v>
      </c>
      <c r="AK320" t="str">
        <f t="shared" si="517"/>
        <v>3pm-5.3pm</v>
      </c>
      <c r="AL320" t="str">
        <f t="shared" si="518"/>
        <v>3pm-5.3pm</v>
      </c>
      <c r="AM320" t="str">
        <f t="shared" si="519"/>
        <v>3pm-5.3pm</v>
      </c>
      <c r="AN320" t="str">
        <f t="shared" si="520"/>
        <v>3pm-5.3pm</v>
      </c>
      <c r="AO320" t="str">
        <f t="shared" si="521"/>
        <v>3pm-5.3pm</v>
      </c>
      <c r="AP320" t="str">
        <f t="shared" si="522"/>
        <v>3pm-5.3pm</v>
      </c>
      <c r="AQ320" t="str">
        <f t="shared" si="523"/>
        <v>3pm-5.3pm</v>
      </c>
      <c r="AR320" t="s">
        <v>917</v>
      </c>
      <c r="AV320" s="4" t="s">
        <v>28</v>
      </c>
      <c r="AW320" s="4" t="s">
        <v>28</v>
      </c>
      <c r="AX320" s="8" t="str">
        <f t="shared" si="524"/>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20" t="str">
        <f t="shared" si="525"/>
        <v/>
      </c>
      <c r="AZ320" t="str">
        <f t="shared" si="526"/>
        <v/>
      </c>
      <c r="BA320" t="str">
        <f t="shared" si="527"/>
        <v/>
      </c>
      <c r="BB320" t="str">
        <f t="shared" si="528"/>
        <v>&lt;img src=@img/drinkicon.png@&gt;</v>
      </c>
      <c r="BC320" t="str">
        <f t="shared" si="529"/>
        <v>&lt;img src=@img/foodicon.png@&gt;</v>
      </c>
      <c r="BD320" t="str">
        <f t="shared" si="530"/>
        <v>&lt;img src=@img/drinkicon.png@&gt;&lt;img src=@img/foodicon.png@&gt;</v>
      </c>
      <c r="BE320" t="str">
        <f t="shared" si="531"/>
        <v>drink food  med dtc</v>
      </c>
      <c r="BF320" t="str">
        <f t="shared" si="532"/>
        <v>DTC</v>
      </c>
      <c r="BG320">
        <v>39.623742999999997</v>
      </c>
      <c r="BH320">
        <v>-104.890957</v>
      </c>
      <c r="BI320" t="str">
        <f t="shared" si="533"/>
        <v>[39.623743,-104.890957],</v>
      </c>
      <c r="BK320" t="str">
        <f t="shared" si="538"/>
        <v/>
      </c>
    </row>
    <row r="321" spans="2:64" ht="18.75" customHeight="1">
      <c r="B321" t="s">
        <v>178</v>
      </c>
      <c r="C321" t="s">
        <v>218</v>
      </c>
      <c r="E321" t="s">
        <v>954</v>
      </c>
      <c r="G321" t="s">
        <v>205</v>
      </c>
      <c r="W321" t="str">
        <f t="shared" si="503"/>
        <v/>
      </c>
      <c r="X321" t="str">
        <f t="shared" si="504"/>
        <v/>
      </c>
      <c r="Y321" t="str">
        <f t="shared" si="505"/>
        <v/>
      </c>
      <c r="Z321" t="str">
        <f t="shared" si="506"/>
        <v/>
      </c>
      <c r="AA321" t="str">
        <f t="shared" si="507"/>
        <v/>
      </c>
      <c r="AB321" t="str">
        <f t="shared" si="508"/>
        <v/>
      </c>
      <c r="AC321" t="str">
        <f t="shared" si="509"/>
        <v/>
      </c>
      <c r="AD321" t="str">
        <f t="shared" si="510"/>
        <v/>
      </c>
      <c r="AE321" t="str">
        <f t="shared" si="511"/>
        <v/>
      </c>
      <c r="AF321" t="str">
        <f t="shared" si="512"/>
        <v/>
      </c>
      <c r="AG321" t="str">
        <f t="shared" si="513"/>
        <v/>
      </c>
      <c r="AH321" t="str">
        <f t="shared" si="514"/>
        <v/>
      </c>
      <c r="AI321" t="str">
        <f t="shared" si="515"/>
        <v/>
      </c>
      <c r="AJ321" t="str">
        <f t="shared" si="516"/>
        <v/>
      </c>
      <c r="AK321" t="str">
        <f t="shared" si="517"/>
        <v/>
      </c>
      <c r="AL321" t="str">
        <f t="shared" si="518"/>
        <v/>
      </c>
      <c r="AM321" t="str">
        <f t="shared" si="519"/>
        <v/>
      </c>
      <c r="AN321" t="str">
        <f t="shared" si="520"/>
        <v/>
      </c>
      <c r="AO321" t="str">
        <f t="shared" si="521"/>
        <v/>
      </c>
      <c r="AP321" t="str">
        <f t="shared" si="522"/>
        <v/>
      </c>
      <c r="AQ321" t="str">
        <f t="shared" si="523"/>
        <v/>
      </c>
      <c r="AR321" t="s">
        <v>713</v>
      </c>
      <c r="AS321" t="s">
        <v>325</v>
      </c>
      <c r="AV321" t="s">
        <v>29</v>
      </c>
      <c r="AW321" t="s">
        <v>29</v>
      </c>
      <c r="AX321" s="8" t="str">
        <f t="shared" si="524"/>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21" t="str">
        <f t="shared" si="525"/>
        <v>&lt;img src=@img/outdoor.png@&gt;</v>
      </c>
      <c r="AZ321" t="str">
        <f t="shared" si="526"/>
        <v/>
      </c>
      <c r="BA321" t="str">
        <f t="shared" si="527"/>
        <v/>
      </c>
      <c r="BB321" t="str">
        <f t="shared" si="528"/>
        <v/>
      </c>
      <c r="BC321" t="str">
        <f t="shared" si="529"/>
        <v/>
      </c>
      <c r="BD321" t="str">
        <f t="shared" si="530"/>
        <v>&lt;img src=@img/outdoor.png@&gt;</v>
      </c>
      <c r="BE321" t="str">
        <f t="shared" si="531"/>
        <v>outdoor  low Downtown</v>
      </c>
      <c r="BF321" t="str">
        <f t="shared" si="532"/>
        <v>Downtown</v>
      </c>
      <c r="BG321">
        <v>39.751987</v>
      </c>
      <c r="BH321">
        <v>-104.98714699999999</v>
      </c>
      <c r="BI321" t="str">
        <f t="shared" si="533"/>
        <v>[39.751987,-104.987147],</v>
      </c>
      <c r="BK321" t="str">
        <f t="shared" si="538"/>
        <v/>
      </c>
      <c r="BL321" s="7"/>
    </row>
    <row r="322" spans="2:64" ht="18.75" customHeight="1">
      <c r="B322" t="s">
        <v>112</v>
      </c>
      <c r="C322" t="s">
        <v>228</v>
      </c>
      <c r="E322" t="s">
        <v>954</v>
      </c>
      <c r="G322" t="s">
        <v>453</v>
      </c>
      <c r="J322" t="s">
        <v>335</v>
      </c>
      <c r="K322" t="s">
        <v>330</v>
      </c>
      <c r="L322" t="s">
        <v>335</v>
      </c>
      <c r="M322" t="s">
        <v>330</v>
      </c>
      <c r="N322" t="s">
        <v>335</v>
      </c>
      <c r="O322" t="s">
        <v>330</v>
      </c>
      <c r="P322" t="s">
        <v>335</v>
      </c>
      <c r="Q322" t="s">
        <v>330</v>
      </c>
      <c r="R322" t="s">
        <v>335</v>
      </c>
      <c r="S322" t="s">
        <v>330</v>
      </c>
      <c r="V322" t="s">
        <v>270</v>
      </c>
      <c r="W322" t="str">
        <f t="shared" si="503"/>
        <v/>
      </c>
      <c r="X322" t="str">
        <f t="shared" si="504"/>
        <v/>
      </c>
      <c r="Y322">
        <f t="shared" si="505"/>
        <v>16</v>
      </c>
      <c r="Z322">
        <f t="shared" si="506"/>
        <v>18</v>
      </c>
      <c r="AA322">
        <f t="shared" si="507"/>
        <v>16</v>
      </c>
      <c r="AB322">
        <f t="shared" si="508"/>
        <v>18</v>
      </c>
      <c r="AC322">
        <f t="shared" si="509"/>
        <v>16</v>
      </c>
      <c r="AD322">
        <f t="shared" si="510"/>
        <v>18</v>
      </c>
      <c r="AE322">
        <f t="shared" si="511"/>
        <v>16</v>
      </c>
      <c r="AF322">
        <f t="shared" si="512"/>
        <v>18</v>
      </c>
      <c r="AG322">
        <f t="shared" si="513"/>
        <v>16</v>
      </c>
      <c r="AH322">
        <f t="shared" si="514"/>
        <v>18</v>
      </c>
      <c r="AI322" t="str">
        <f t="shared" si="515"/>
        <v/>
      </c>
      <c r="AJ322" t="str">
        <f t="shared" si="516"/>
        <v/>
      </c>
      <c r="AK322" t="str">
        <f t="shared" si="517"/>
        <v/>
      </c>
      <c r="AL322" t="str">
        <f t="shared" si="518"/>
        <v>4pm-6pm</v>
      </c>
      <c r="AM322" t="str">
        <f t="shared" si="519"/>
        <v>4pm-6pm</v>
      </c>
      <c r="AN322" t="str">
        <f t="shared" si="520"/>
        <v>4pm-6pm</v>
      </c>
      <c r="AO322" t="str">
        <f t="shared" si="521"/>
        <v>4pm-6pm</v>
      </c>
      <c r="AP322" t="str">
        <f t="shared" si="522"/>
        <v>4pm-6pm</v>
      </c>
      <c r="AQ322" t="str">
        <f t="shared" si="523"/>
        <v/>
      </c>
      <c r="AR322" t="s">
        <v>628</v>
      </c>
      <c r="AV322" t="s">
        <v>28</v>
      </c>
      <c r="AW322" t="s">
        <v>28</v>
      </c>
      <c r="AX322" s="8" t="str">
        <f t="shared" si="524"/>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2" t="str">
        <f t="shared" si="525"/>
        <v/>
      </c>
      <c r="AZ322" t="str">
        <f t="shared" si="526"/>
        <v/>
      </c>
      <c r="BA322" t="str">
        <f t="shared" si="527"/>
        <v/>
      </c>
      <c r="BB322" t="str">
        <f t="shared" si="528"/>
        <v>&lt;img src=@img/drinkicon.png@&gt;</v>
      </c>
      <c r="BC322" t="str">
        <f t="shared" si="529"/>
        <v>&lt;img src=@img/foodicon.png@&gt;</v>
      </c>
      <c r="BD322" t="str">
        <f t="shared" si="530"/>
        <v>&lt;img src=@img/drinkicon.png@&gt;&lt;img src=@img/foodicon.png@&gt;</v>
      </c>
      <c r="BE322" t="str">
        <f t="shared" si="531"/>
        <v>drink food  low Ballpark</v>
      </c>
      <c r="BF322" t="str">
        <f t="shared" si="532"/>
        <v>Ballpark</v>
      </c>
      <c r="BG322">
        <v>39.753321999999997</v>
      </c>
      <c r="BH322">
        <v>-104.991506</v>
      </c>
      <c r="BI322" t="str">
        <f t="shared" si="533"/>
        <v>[39.753322,-104.991506],</v>
      </c>
      <c r="BK322" t="str">
        <f t="shared" si="538"/>
        <v/>
      </c>
      <c r="BL322" s="7"/>
    </row>
  </sheetData>
  <autoFilter ref="C1:C296"/>
  <sortState ref="B2:BL316">
    <sortCondition ref="B2:B316"/>
  </sortState>
  <hyperlinks>
    <hyperlink ref="AR216" r:id="rId1"/>
    <hyperlink ref="B27" r:id="rId2" display="https://www.yelp.com/biz/backstreet-tavern-and-grill-aurora?osq=Happy+Hour"/>
    <hyperlink ref="B140" r:id="rId3" display="https://www.yelp.com/biz/improper-city-denver?osq=Happy+Hour"/>
    <hyperlink ref="B188" r:id="rId4" display="https://www.yelp.com/biz/neighbors-denver?osq=Happy+Hour"/>
    <hyperlink ref="AR285" r:id="rId5"/>
    <hyperlink ref="AR82" r:id="rId6"/>
    <hyperlink ref="AR317" r:id="rId7"/>
    <hyperlink ref="AR283" r:id="rId8"/>
    <hyperlink ref="AR193" r:id="rId9"/>
    <hyperlink ref="AR290" r:id="rId10"/>
    <hyperlink ref="G55" r:id="rId11" display="https://www.google.com/maps/place/Candlelight+Tavern/@39.709632,-104.9828235,17z/data=!4m5!3m4!1s0x876c7ee345a86e4d:0x6a6cf93c603a839b!8m2!3d39.709632!4d-104.9806348"/>
    <hyperlink ref="AR205" r:id="rId12" tooltip="Osteria Marco" display="http://www.osteriamarco.com/"/>
    <hyperlink ref="AR208" r:id="rId13" tooltip="Park Burger" display="http://parkburger.com/"/>
    <hyperlink ref="AR11" r:id="rId14" tooltip="Acorn" display="http://www.denveracorn.com/"/>
    <hyperlink ref="AR203" r:id="rId15"/>
    <hyperlink ref="AR160" r:id="rId16"/>
    <hyperlink ref="AR143" r:id="rId17"/>
    <hyperlink ref="AR91" r:id="rId18"/>
    <hyperlink ref="AR126" r:id="rId19"/>
    <hyperlink ref="AR128" r:id="rId20"/>
    <hyperlink ref="AR2" r:id="rId21"/>
    <hyperlink ref="AR150" r:id="rId22"/>
    <hyperlink ref="AR72" r:id="rId23"/>
    <hyperlink ref="AR234" r:id="rId24"/>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sheetData>
    <row r="1" spans="1:16">
      <c r="A1" t="s">
        <v>1080</v>
      </c>
      <c r="B1" t="s">
        <v>1081</v>
      </c>
      <c r="C1" t="s">
        <v>1082</v>
      </c>
      <c r="D1" t="s">
        <v>1083</v>
      </c>
      <c r="E1" t="s">
        <v>1084</v>
      </c>
      <c r="F1" t="s">
        <v>1085</v>
      </c>
      <c r="G1" t="s">
        <v>1086</v>
      </c>
    </row>
    <row r="2" spans="1:16">
      <c r="A2">
        <v>39.755760000000002</v>
      </c>
      <c r="B2">
        <v>-104.99021</v>
      </c>
      <c r="C2" t="s">
        <v>1031</v>
      </c>
      <c r="D2" t="s">
        <v>1031</v>
      </c>
      <c r="F2" t="s">
        <v>1087</v>
      </c>
      <c r="G2" t="s">
        <v>1088</v>
      </c>
      <c r="J2" t="s">
        <v>1080</v>
      </c>
      <c r="K2" t="s">
        <v>1081</v>
      </c>
      <c r="L2" t="s">
        <v>1082</v>
      </c>
      <c r="M2" t="s">
        <v>1083</v>
      </c>
      <c r="N2" t="s">
        <v>1084</v>
      </c>
      <c r="O2" t="s">
        <v>1085</v>
      </c>
      <c r="P2" t="s">
        <v>1086</v>
      </c>
    </row>
    <row r="3" spans="1:16">
      <c r="A3">
        <v>39.732250000000001</v>
      </c>
      <c r="B3">
        <v>-105.00512999999999</v>
      </c>
      <c r="C3" t="s">
        <v>1035</v>
      </c>
      <c r="D3" t="s">
        <v>1035</v>
      </c>
      <c r="F3" t="s">
        <v>1087</v>
      </c>
      <c r="G3" t="s">
        <v>1088</v>
      </c>
      <c r="J3">
        <v>39.771419999999999</v>
      </c>
      <c r="K3">
        <v>-105.04415</v>
      </c>
      <c r="L3" t="s">
        <v>1144</v>
      </c>
      <c r="M3" t="s">
        <v>1144</v>
      </c>
      <c r="O3" t="s">
        <v>1087</v>
      </c>
      <c r="P3" t="s">
        <v>1088</v>
      </c>
    </row>
    <row r="4" spans="1:16">
      <c r="A4">
        <v>39.754260000000002</v>
      </c>
      <c r="B4">
        <v>-104.99066000000001</v>
      </c>
      <c r="C4" t="s">
        <v>1038</v>
      </c>
      <c r="D4" t="s">
        <v>1089</v>
      </c>
      <c r="F4" t="s">
        <v>1087</v>
      </c>
      <c r="G4" t="s">
        <v>1088</v>
      </c>
      <c r="J4">
        <v>39.769440000000003</v>
      </c>
      <c r="K4">
        <v>-104.97676</v>
      </c>
      <c r="L4" t="s">
        <v>1146</v>
      </c>
      <c r="M4" t="s">
        <v>1154</v>
      </c>
      <c r="O4" t="s">
        <v>1087</v>
      </c>
      <c r="P4" t="s">
        <v>1088</v>
      </c>
    </row>
    <row r="5" spans="1:16">
      <c r="A5">
        <v>39.725490000000001</v>
      </c>
      <c r="B5">
        <v>-104.97929000000001</v>
      </c>
      <c r="C5" t="s">
        <v>1041</v>
      </c>
      <c r="D5" t="s">
        <v>1090</v>
      </c>
      <c r="F5" t="s">
        <v>1087</v>
      </c>
      <c r="G5" t="s">
        <v>1088</v>
      </c>
      <c r="J5">
        <v>39.761319999999998</v>
      </c>
      <c r="K5">
        <v>-104.98376</v>
      </c>
      <c r="L5" t="s">
        <v>1150</v>
      </c>
      <c r="M5" t="s">
        <v>1155</v>
      </c>
      <c r="O5" t="s">
        <v>1087</v>
      </c>
      <c r="P5" t="s">
        <v>1088</v>
      </c>
    </row>
    <row r="6" spans="1:16">
      <c r="A6">
        <v>39.753819999999997</v>
      </c>
      <c r="B6">
        <v>-104.99643</v>
      </c>
      <c r="C6" t="s">
        <v>1044</v>
      </c>
      <c r="D6" t="s">
        <v>1091</v>
      </c>
      <c r="F6" t="s">
        <v>1087</v>
      </c>
      <c r="G6" t="s">
        <v>1088</v>
      </c>
      <c r="J6">
        <v>39.743519999999997</v>
      </c>
      <c r="K6">
        <v>-104.96953999999999</v>
      </c>
      <c r="L6" t="s">
        <v>1151</v>
      </c>
      <c r="M6" t="s">
        <v>1156</v>
      </c>
      <c r="O6" t="s">
        <v>1087</v>
      </c>
      <c r="P6" t="s">
        <v>1088</v>
      </c>
    </row>
    <row r="7" spans="1:16">
      <c r="A7">
        <v>39.709600000000002</v>
      </c>
      <c r="B7">
        <v>-104.98058</v>
      </c>
      <c r="C7" t="s">
        <v>1048</v>
      </c>
      <c r="D7" t="s">
        <v>1092</v>
      </c>
      <c r="F7" t="s">
        <v>1087</v>
      </c>
      <c r="G7" t="s">
        <v>1088</v>
      </c>
      <c r="J7">
        <v>39.753050000000002</v>
      </c>
      <c r="K7">
        <v>-104.99995</v>
      </c>
      <c r="L7" t="s">
        <v>1031</v>
      </c>
      <c r="M7" t="s">
        <v>1031</v>
      </c>
      <c r="O7" t="s">
        <v>1087</v>
      </c>
      <c r="P7" t="s">
        <v>1088</v>
      </c>
    </row>
    <row r="8" spans="1:16">
      <c r="A8">
        <v>39.76211</v>
      </c>
      <c r="B8">
        <v>-105.01622999999999</v>
      </c>
      <c r="C8" t="s">
        <v>1052</v>
      </c>
      <c r="D8" t="s">
        <v>1093</v>
      </c>
      <c r="F8" t="s">
        <v>1087</v>
      </c>
      <c r="G8" t="s">
        <v>1088</v>
      </c>
      <c r="J8">
        <v>39.769440000000003</v>
      </c>
      <c r="K8">
        <v>-104.97676</v>
      </c>
      <c r="L8" t="s">
        <v>1146</v>
      </c>
      <c r="M8" t="s">
        <v>1154</v>
      </c>
      <c r="O8" t="s">
        <v>1087</v>
      </c>
      <c r="P8" t="s">
        <v>1088</v>
      </c>
    </row>
    <row r="9" spans="1:16">
      <c r="A9">
        <v>39.748190000000001</v>
      </c>
      <c r="B9">
        <v>-104.99897</v>
      </c>
      <c r="C9" t="s">
        <v>1055</v>
      </c>
      <c r="D9" t="s">
        <v>1094</v>
      </c>
      <c r="F9" t="s">
        <v>1087</v>
      </c>
      <c r="G9" t="s">
        <v>1088</v>
      </c>
    </row>
    <row r="10" spans="1:16">
      <c r="A10">
        <v>39.759590000000003</v>
      </c>
      <c r="B10">
        <v>-104.98604</v>
      </c>
      <c r="C10" t="s">
        <v>1058</v>
      </c>
      <c r="D10" t="s">
        <v>1095</v>
      </c>
      <c r="F10" t="s">
        <v>1087</v>
      </c>
      <c r="G10" t="s">
        <v>1088</v>
      </c>
    </row>
    <row r="11" spans="1:16">
      <c r="A11">
        <v>39.727409999999999</v>
      </c>
      <c r="B11">
        <v>-104.98388</v>
      </c>
      <c r="C11" t="s">
        <v>1062</v>
      </c>
      <c r="D11" t="s">
        <v>1096</v>
      </c>
      <c r="F11" t="s">
        <v>1087</v>
      </c>
      <c r="G11" t="s">
        <v>1088</v>
      </c>
    </row>
    <row r="12" spans="1:16">
      <c r="A12">
        <v>39.763539999999999</v>
      </c>
      <c r="B12">
        <v>-105.01106</v>
      </c>
      <c r="C12" t="s">
        <v>1068</v>
      </c>
      <c r="D12" t="s">
        <v>1097</v>
      </c>
      <c r="F12" t="s">
        <v>1087</v>
      </c>
      <c r="G12" t="s">
        <v>1088</v>
      </c>
    </row>
    <row r="13" spans="1:16">
      <c r="A13">
        <v>39.768740000000001</v>
      </c>
      <c r="B13">
        <v>-104.9798</v>
      </c>
      <c r="C13" t="s">
        <v>1070</v>
      </c>
      <c r="D13" t="s">
        <v>1070</v>
      </c>
      <c r="F13" t="s">
        <v>1087</v>
      </c>
      <c r="G13" t="s">
        <v>1088</v>
      </c>
    </row>
    <row r="14" spans="1:16">
      <c r="A14">
        <v>39.751339999999999</v>
      </c>
      <c r="B14">
        <v>-105.00048</v>
      </c>
      <c r="C14" t="s">
        <v>1075</v>
      </c>
      <c r="D14" t="s">
        <v>1098</v>
      </c>
      <c r="F14" t="s">
        <v>1087</v>
      </c>
      <c r="G14" t="s">
        <v>1088</v>
      </c>
    </row>
    <row r="15" spans="1:16">
      <c r="A15">
        <v>39.717610000000001</v>
      </c>
      <c r="B15">
        <v>-104.94761</v>
      </c>
      <c r="C15" t="s">
        <v>1077</v>
      </c>
      <c r="D15" t="s">
        <v>1099</v>
      </c>
      <c r="F15" t="s">
        <v>1087</v>
      </c>
      <c r="G15" t="s">
        <v>1088</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2020-01-28T20:39:19Z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