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hidePivotFieldList="1" defaultThemeVersion="166925"/>
  <mc:AlternateContent xmlns:mc="http://schemas.openxmlformats.org/markup-compatibility/2006">
    <mc:Choice Requires="x15">
      <x15ac:absPath xmlns:x15ac="http://schemas.microsoft.com/office/spreadsheetml/2010/11/ac" url="E:\Documentos\Choucair\Capacitación\Plan_2\Ejercicio Práctico\"/>
    </mc:Choice>
  </mc:AlternateContent>
  <xr:revisionPtr revIDLastSave="0" documentId="13_ncr:1_{0ED706FC-CBC2-4003-A86A-F570A5B64E23}" xr6:coauthVersionLast="47" xr6:coauthVersionMax="47" xr10:uidLastSave="{00000000-0000-0000-0000-000000000000}"/>
  <bookViews>
    <workbookView xWindow="-120" yWindow="-120" windowWidth="20730" windowHeight="11160" activeTab="6" xr2:uid="{00000000-000D-0000-FFFF-FFFF00000000}"/>
  </bookViews>
  <sheets>
    <sheet name="Riesgos" sheetId="1" r:id="rId1"/>
    <sheet name="Estimación" sheetId="2" r:id="rId2"/>
    <sheet name="Factor de Ajuste" sheetId="5" r:id="rId3"/>
    <sheet name="Alcance" sheetId="3" r:id="rId4"/>
    <sheet name="Approach" sheetId="4" r:id="rId5"/>
    <sheet name="Casos de Prueba" sheetId="8" r:id="rId6"/>
    <sheet name="Bugtracker" sheetId="7" r:id="rId7"/>
  </sheets>
  <definedNames>
    <definedName name="_xlnm._FilterDatabase" localSheetId="0" hidden="1">Riesgos!$F$2:$H$2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2" l="1"/>
  <c r="B16" i="5"/>
  <c r="E38" i="2" s="1"/>
  <c r="E34" i="2"/>
  <c r="E31" i="2"/>
  <c r="E29" i="2"/>
  <c r="E28" i="2"/>
  <c r="E27" i="2"/>
  <c r="E21" i="2"/>
  <c r="E20" i="2"/>
  <c r="E19" i="2"/>
  <c r="E18" i="2"/>
  <c r="E17" i="2"/>
  <c r="E16" i="2"/>
  <c r="C15" i="2"/>
  <c r="E13" i="2"/>
  <c r="E12" i="2"/>
  <c r="E11" i="2"/>
  <c r="E10" i="2"/>
  <c r="E7" i="2"/>
  <c r="E6" i="2" s="1"/>
  <c r="E4" i="2"/>
  <c r="E3" i="2"/>
  <c r="E26" i="2" l="1"/>
  <c r="E2" i="2"/>
  <c r="E9" i="2"/>
  <c r="E30" i="2"/>
  <c r="E15" i="2"/>
  <c r="E35" i="2" l="1"/>
  <c r="C38" i="2" s="1"/>
  <c r="C39" i="2" s="1"/>
  <c r="D44" i="2" s="1"/>
  <c r="D45" i="2" s="1"/>
  <c r="H10" i="1"/>
  <c r="H9" i="1"/>
  <c r="H5" i="1"/>
  <c r="H6" i="1"/>
  <c r="H11" i="1"/>
  <c r="H3" i="1"/>
  <c r="H4" i="1"/>
  <c r="H7" i="1"/>
  <c r="H8" i="1"/>
</calcChain>
</file>

<file path=xl/sharedStrings.xml><?xml version="1.0" encoding="utf-8"?>
<sst xmlns="http://schemas.openxmlformats.org/spreadsheetml/2006/main" count="320" uniqueCount="252">
  <si>
    <t>Riesgo</t>
  </si>
  <si>
    <t>Impacto</t>
  </si>
  <si>
    <t>Probabilidad</t>
  </si>
  <si>
    <t>Nivel de Riesgo</t>
  </si>
  <si>
    <t>Plan de Acción</t>
  </si>
  <si>
    <t>Impacto / Probabilidad</t>
  </si>
  <si>
    <t>Bajo</t>
  </si>
  <si>
    <t>1 a 2</t>
  </si>
  <si>
    <t>Medio</t>
  </si>
  <si>
    <t>3 a 5</t>
  </si>
  <si>
    <t xml:space="preserve">Alto </t>
  </si>
  <si>
    <t>6 a 9</t>
  </si>
  <si>
    <t>Validar el espacio entre los elementos y las fuentes utilizadas.</t>
  </si>
  <si>
    <t xml:space="preserve">Verificar la respuesta de los diferentes procesos, teniendo en cuenta un tiempo máximo para notificar su estado de completado </t>
  </si>
  <si>
    <t>Verificar que para los posibles lanzamientos de error, exista un mensaje apropiado que le indique al usuario el fallo respectivo y permita continuar con otra acción en la aplicación</t>
  </si>
  <si>
    <t xml:space="preserve">   </t>
  </si>
  <si>
    <t>Código</t>
  </si>
  <si>
    <t>R-001</t>
  </si>
  <si>
    <t>R-002</t>
  </si>
  <si>
    <t>R-004</t>
  </si>
  <si>
    <t>R-005</t>
  </si>
  <si>
    <t>R-006</t>
  </si>
  <si>
    <t>R-007</t>
  </si>
  <si>
    <t>R-008</t>
  </si>
  <si>
    <t>R-009</t>
  </si>
  <si>
    <t>Tipo</t>
  </si>
  <si>
    <t>Proyecto</t>
  </si>
  <si>
    <t>Pruebas de usabilidad</t>
  </si>
  <si>
    <t>El ingreso de caracteres especiales supone un riesgo para la integridad de los datos, teniendo en cuenta que los atacantes pueden utilizar combinaciones para alterar la información.</t>
  </si>
  <si>
    <t>Verificar que en el campo de búsqueda no se puedan ingresar caracteres especiales - Prueba de seguridad</t>
  </si>
  <si>
    <t>Producto</t>
  </si>
  <si>
    <t>Solicitar reunion con el PO para un mayor entendimiento y aclaraciones</t>
  </si>
  <si>
    <t>Retraso en la ejecución del proceso</t>
  </si>
  <si>
    <t>Demora en la entrega de los ambientes</t>
  </si>
  <si>
    <t>Etapa/Actividades</t>
  </si>
  <si>
    <t xml:space="preserve">Recursos </t>
  </si>
  <si>
    <t>Frecuencia</t>
  </si>
  <si>
    <t>Esfuerzo por Unidad  Horas</t>
  </si>
  <si>
    <t>Esfuerzo Total</t>
  </si>
  <si>
    <t>Vision</t>
  </si>
  <si>
    <t>Reunión de contexto y entendimiento</t>
  </si>
  <si>
    <t>Revisión de documentación</t>
  </si>
  <si>
    <t>Logística</t>
  </si>
  <si>
    <t>Verificación de ambientes de prueba</t>
  </si>
  <si>
    <t>Planeacion</t>
  </si>
  <si>
    <t>Análisis de riesgos</t>
  </si>
  <si>
    <t>Definición del alcance</t>
  </si>
  <si>
    <t>Estimar los tiempos</t>
  </si>
  <si>
    <t>Planear tipo de pruebas</t>
  </si>
  <si>
    <t>Diseño</t>
  </si>
  <si>
    <t>Smoke test</t>
  </si>
  <si>
    <t>Pruebas funcionales</t>
  </si>
  <si>
    <t>HU001 - Consultar Cursos Existentes</t>
  </si>
  <si>
    <t>Tiempo de visualización</t>
  </si>
  <si>
    <t>Verificación navegación entre categorías, subcategorias y cursos</t>
  </si>
  <si>
    <t>Ejecución</t>
  </si>
  <si>
    <t>Pruebas de funcionales</t>
  </si>
  <si>
    <t>Pruebas de regresion</t>
  </si>
  <si>
    <t>Cierre/Entrega</t>
  </si>
  <si>
    <t>Entrega de documentación del proyecto</t>
  </si>
  <si>
    <t>TOTAL</t>
  </si>
  <si>
    <t>Esfuerzo estimado</t>
  </si>
  <si>
    <t>Factor de ajuste</t>
  </si>
  <si>
    <t>Esfuerzo mas probable</t>
  </si>
  <si>
    <t>Diligenciar</t>
  </si>
  <si>
    <t>Cantidad de analistas</t>
  </si>
  <si>
    <t>Horas analista</t>
  </si>
  <si>
    <t>Horas total analistas x Día</t>
  </si>
  <si>
    <t xml:space="preserve">    </t>
  </si>
  <si>
    <t>Total dias</t>
  </si>
  <si>
    <t>Causales de Desfase</t>
  </si>
  <si>
    <t>Valor porcentual</t>
  </si>
  <si>
    <t>Factor de ajuste se define por medio de:</t>
  </si>
  <si>
    <r>
      <rPr>
        <sz val="11"/>
        <color theme="1"/>
        <rFont val="Calibri"/>
        <family val="2"/>
        <scheme val="minor"/>
      </rPr>
      <t>Mala calidad de artefacto recibido-</t>
    </r>
    <r>
      <rPr>
        <b/>
        <sz val="11"/>
        <color theme="1"/>
        <rFont val="Calibri"/>
        <family val="2"/>
        <scheme val="minor"/>
      </rPr>
      <t>Desarrollo</t>
    </r>
  </si>
  <si>
    <t>Porcentaje fijo establecido por cliente y choucair que puede ser del 35%</t>
  </si>
  <si>
    <r>
      <rPr>
        <sz val="11"/>
        <color theme="1"/>
        <rFont val="Calibri"/>
        <family val="2"/>
        <scheme val="minor"/>
      </rPr>
      <t>Alistamiento de ambientes-</t>
    </r>
    <r>
      <rPr>
        <b/>
        <sz val="11"/>
        <color theme="1"/>
        <rFont val="Calibri"/>
        <family val="2"/>
        <scheme val="minor"/>
      </rPr>
      <t>Ambientes QA</t>
    </r>
  </si>
  <si>
    <t xml:space="preserve">Datos historicos en base a proyectos anteriores teniendo en cuenta causales de desfase y porcentaje de factor de ajuste </t>
  </si>
  <si>
    <r>
      <rPr>
        <sz val="11"/>
        <color theme="1"/>
        <rFont val="Calibri"/>
        <family val="2"/>
        <scheme val="minor"/>
      </rPr>
      <t>Pendiente de Instalación Por Infraestructura-</t>
    </r>
    <r>
      <rPr>
        <b/>
        <sz val="11"/>
        <color theme="1"/>
        <rFont val="Calibri"/>
        <family val="2"/>
        <scheme val="minor"/>
      </rPr>
      <t>Infraestructura</t>
    </r>
  </si>
  <si>
    <r>
      <rPr>
        <sz val="11"/>
        <color theme="1"/>
        <rFont val="Calibri"/>
        <family val="2"/>
        <scheme val="minor"/>
      </rPr>
      <t>Cambio de alcance-</t>
    </r>
    <r>
      <rPr>
        <b/>
        <sz val="11"/>
        <color theme="1"/>
        <rFont val="Calibri"/>
        <family val="2"/>
        <scheme val="minor"/>
      </rPr>
      <t>Gestion de la Demanda</t>
    </r>
  </si>
  <si>
    <t xml:space="preserve">Riesgos de proyecto identificados y valorados </t>
  </si>
  <si>
    <r>
      <rPr>
        <sz val="11"/>
        <color theme="1"/>
        <rFont val="Calibri"/>
        <family val="2"/>
        <scheme val="minor"/>
      </rPr>
      <t>Administración y control de versiones o releases de software-</t>
    </r>
    <r>
      <rPr>
        <b/>
        <sz val="11"/>
        <color theme="1"/>
        <rFont val="Calibri"/>
        <family val="2"/>
        <scheme val="minor"/>
      </rPr>
      <t>Versiones</t>
    </r>
  </si>
  <si>
    <r>
      <rPr>
        <sz val="11"/>
        <color theme="1"/>
        <rFont val="Calibri"/>
        <family val="2"/>
        <scheme val="minor"/>
      </rPr>
      <t>Desconocimiento negocio-</t>
    </r>
    <r>
      <rPr>
        <b/>
        <sz val="11"/>
        <color theme="1"/>
        <rFont val="Calibri"/>
        <family val="2"/>
        <scheme val="minor"/>
      </rPr>
      <t>Fabrica QA</t>
    </r>
  </si>
  <si>
    <r>
      <rPr>
        <sz val="11"/>
        <color theme="1"/>
        <rFont val="Calibri"/>
        <family val="2"/>
        <scheme val="minor"/>
      </rPr>
      <t>Incumplimiento en la entrega de artefactos(Pend Entrega del desarrollo)-</t>
    </r>
    <r>
      <rPr>
        <b/>
        <sz val="11"/>
        <color theme="1"/>
        <rFont val="Calibri"/>
        <family val="2"/>
        <scheme val="minor"/>
      </rPr>
      <t>Desarrollo</t>
    </r>
  </si>
  <si>
    <r>
      <rPr>
        <sz val="11"/>
        <color theme="1"/>
        <rFont val="Calibri"/>
        <family val="2"/>
        <scheme val="minor"/>
      </rPr>
      <t>Gestión issues(Bloqueado por defecto)-</t>
    </r>
    <r>
      <rPr>
        <b/>
        <sz val="11"/>
        <color theme="1"/>
        <rFont val="Calibri"/>
        <family val="2"/>
        <scheme val="minor"/>
      </rPr>
      <t>Desarrollo</t>
    </r>
  </si>
  <si>
    <r>
      <rPr>
        <sz val="11"/>
        <color theme="1"/>
        <rFont val="Calibri"/>
        <family val="2"/>
        <scheme val="minor"/>
      </rPr>
      <t xml:space="preserve">Inestabilidad del ambiente de pruebas durante la ejecución - </t>
    </r>
    <r>
      <rPr>
        <b/>
        <sz val="11"/>
        <color theme="1"/>
        <rFont val="Calibri"/>
        <family val="2"/>
        <scheme val="minor"/>
      </rPr>
      <t>Infraestructura</t>
    </r>
    <r>
      <rPr>
        <sz val="11"/>
        <color theme="1"/>
        <rFont val="Calibri"/>
        <family val="2"/>
        <scheme val="minor"/>
      </rPr>
      <t xml:space="preserve"> </t>
    </r>
  </si>
  <si>
    <r>
      <rPr>
        <sz val="11"/>
        <color theme="1"/>
        <rFont val="Calibri"/>
        <family val="2"/>
        <scheme val="minor"/>
      </rPr>
      <t>Actividades de SW o HW no planeadas-</t>
    </r>
    <r>
      <rPr>
        <b/>
        <sz val="11"/>
        <color theme="1"/>
        <rFont val="Calibri"/>
        <family val="2"/>
        <scheme val="minor"/>
      </rPr>
      <t>Infraestructura QA</t>
    </r>
  </si>
  <si>
    <r>
      <rPr>
        <sz val="11"/>
        <color theme="1"/>
        <rFont val="Calibri"/>
        <family val="2"/>
        <scheme val="minor"/>
      </rPr>
      <t>Ejecución en ambientes compartidos-</t>
    </r>
    <r>
      <rPr>
        <b/>
        <sz val="11"/>
        <color theme="1"/>
        <rFont val="Calibri"/>
        <family val="2"/>
        <scheme val="minor"/>
      </rPr>
      <t>Release Management</t>
    </r>
  </si>
  <si>
    <r>
      <rPr>
        <sz val="11"/>
        <color theme="1"/>
        <rFont val="Calibri"/>
        <family val="2"/>
        <scheme val="minor"/>
      </rPr>
      <t>Novedades equipo de trabajo, Actividades del proyecto no planeadas -</t>
    </r>
    <r>
      <rPr>
        <b/>
        <sz val="11"/>
        <color theme="1"/>
        <rFont val="Calibri"/>
        <family val="2"/>
        <scheme val="minor"/>
      </rPr>
      <t>QA</t>
    </r>
  </si>
  <si>
    <t>Eventos externos</t>
  </si>
  <si>
    <t>Total Factor de ajuste para el tipo de prueba</t>
  </si>
  <si>
    <t>&lt;=35%</t>
  </si>
  <si>
    <t>&lt;=25%</t>
  </si>
  <si>
    <t>CH</t>
  </si>
  <si>
    <t>Clientes</t>
  </si>
  <si>
    <t>ALCANCE</t>
  </si>
  <si>
    <r>
      <t xml:space="preserve">- Cuando se dé clic en la opción “Universidad Choucair” se debe visualizar la interfaz con las categorías de los cursos, una opción de filtro por categoría ubicado en la selección de “Universidad Choucair” y un buscador de cursos generales.
- Cuando se dé clic en la opción “Cursos y certificaciones” se debe visualizar la interfaz con los cursos asociados, una opción de filtro por categoría ubicado en la selección de “Cursos y Certificaciones” y un buscador de cursos generales.
</t>
    </r>
    <r>
      <rPr>
        <b/>
        <sz val="11"/>
        <color theme="1"/>
        <rFont val="Calibri"/>
        <family val="2"/>
        <scheme val="minor"/>
      </rPr>
      <t xml:space="preserve">Filtros por categoría
</t>
    </r>
    <r>
      <rPr>
        <sz val="11"/>
        <color theme="1"/>
        <rFont val="Calibri"/>
        <family val="2"/>
        <scheme val="minor"/>
      </rPr>
      <t xml:space="preserve">
- Al seleccionar la opción “Universidad Choucair” se deben visualizar una serie de íconos que representan las diferentes categorías que esta posee y a su vez, estas deben contener un sub conjunto de categorías sí es el caso y los cursos asociados. Sí no existen subcategorías o cursos asociados debe visualizarse un mensaje indicando que No existen cursos asociados en el momento.
- La selección de determinada categoría en el filtro dispuesto para tal fin debe enviar al usuario a la página asociada, sí corresponde a una subcategoría deben visualizarse los íconos de estas o en tal caso los cursos.
- Al seleccionar la opción “Cursos y certificaciones” se deben visualizar los cursos disponibles para dicho filtro, teniendo en cuenta que no posee subcategorías asociadas.
</t>
    </r>
    <r>
      <rPr>
        <b/>
        <sz val="11"/>
        <color theme="1"/>
        <rFont val="Calibri"/>
        <family val="2"/>
        <scheme val="minor"/>
      </rPr>
      <t>Búsqueda general</t>
    </r>
    <r>
      <rPr>
        <sz val="11"/>
        <color theme="1"/>
        <rFont val="Calibri"/>
        <family val="2"/>
        <scheme val="minor"/>
      </rPr>
      <t xml:space="preserve">
- Al digitar una palabra en el campo de búsqueda, la plataforma deberá mostrar al usuario los resultados coincidentes de acuerdo con lo que se escribió. 
 -Al dar clic en el botón “Ir” o presionar la tecla “Enter” se debe dirigir a la página con los resultados asociados a la búsqueda.</t>
    </r>
  </si>
  <si>
    <t>Validaciones</t>
  </si>
  <si>
    <t>Tipo de Prueba</t>
  </si>
  <si>
    <t>Tipo de dato y formato en el campo de texto de búsqueda</t>
  </si>
  <si>
    <t>Correcta navegación de los botones</t>
  </si>
  <si>
    <t>Verificación de cursos asociados con categoria</t>
  </si>
  <si>
    <t>Verificación de mensajes de respuesta</t>
  </si>
  <si>
    <t>Visualización de cursos de acuerdo con el límite permitido en pantalla (20)</t>
  </si>
  <si>
    <t>Verificación del tiempo de respuesta para visualizar los cursos</t>
  </si>
  <si>
    <t>Pruebas de caja negra</t>
  </si>
  <si>
    <t>Pruebas de rendimiento (básica)</t>
  </si>
  <si>
    <r>
      <rPr>
        <b/>
        <sz val="11"/>
        <color theme="1"/>
        <rFont val="Calibri"/>
        <family val="2"/>
        <scheme val="minor"/>
      </rPr>
      <t>Requerimientos Fuera del Alcance</t>
    </r>
    <r>
      <rPr>
        <sz val="11"/>
        <color theme="1"/>
        <rFont val="Calibri"/>
        <family val="2"/>
        <scheme val="minor"/>
      </rPr>
      <t xml:space="preserve">
- Validación para los módulos “Plan Carrera” y “Selección Choucair”
- Validaciones en bases de datos.
- Validaciones en dispositivos móviles.
- Validación en otros navegadores que no están definidos.
- Validaciones complejas en pruebas de seguridad, performance, UI/UX, etc.
- Pruebas de carga y estrés
- Validación de matrícula en cursos
- Validación de realización de los cursos
</t>
    </r>
    <r>
      <rPr>
        <b/>
        <sz val="11"/>
        <color theme="1"/>
        <rFont val="Calibri"/>
        <family val="2"/>
        <scheme val="minor"/>
      </rPr>
      <t>Nota: Todo lo que no esté definido dentro del alcance no se tiene en cuenta.</t>
    </r>
  </si>
  <si>
    <t>APPROACH</t>
  </si>
  <si>
    <t>ID</t>
  </si>
  <si>
    <t>Área</t>
  </si>
  <si>
    <t>Sub Área</t>
  </si>
  <si>
    <t>Reporte</t>
  </si>
  <si>
    <t>Detectado por</t>
  </si>
  <si>
    <t>Responsable</t>
  </si>
  <si>
    <t>Fecha de detección</t>
  </si>
  <si>
    <t>Fecha Asignación</t>
  </si>
  <si>
    <t>Fecha solución</t>
  </si>
  <si>
    <t>Pasos</t>
  </si>
  <si>
    <t>Severidad</t>
  </si>
  <si>
    <t>Prioridad</t>
  </si>
  <si>
    <t>Estado</t>
  </si>
  <si>
    <t>Comentario</t>
  </si>
  <si>
    <t>IS-001</t>
  </si>
  <si>
    <t>HU001- Consultar Cursos Existentes</t>
  </si>
  <si>
    <t>Visualización de cursos</t>
  </si>
  <si>
    <t>El tiempo de respuesta para la visualización de los cursos supera el tiempo límite</t>
  </si>
  <si>
    <t>Error</t>
  </si>
  <si>
    <t>Desempeño</t>
  </si>
  <si>
    <t>Christian Aya</t>
  </si>
  <si>
    <t>- Ingresar a la URL de Choucair Academy
- Login con rol de colaborador
- Página de búsqueda 
- Dar clic en la opción "Universidad Choucair" o "Cursos y Certificaciones" 
- Seleccionar una categoría o curso</t>
  </si>
  <si>
    <t>Nuevo</t>
  </si>
  <si>
    <t>IS-002</t>
  </si>
  <si>
    <t>Campo de búsqueda</t>
  </si>
  <si>
    <t>Es posible navegar a la página de búsqueda con información vacia en el campo de texto.</t>
  </si>
  <si>
    <t>Funcional</t>
  </si>
  <si>
    <t>Camila Jiménez</t>
  </si>
  <si>
    <t>Carlos Conde</t>
  </si>
  <si>
    <t>- Ingresar a la URL de Choucair Academy
- Login con rol de colaborador
- Página de búsqueda
- No ingresar valores.
- Presionar tecla Enter o clic en "Ir"</t>
  </si>
  <si>
    <t>Resolviendo</t>
  </si>
  <si>
    <t>IS-003</t>
  </si>
  <si>
    <t>No se muestra un mensaje que evidencie la existencia de cursos.</t>
  </si>
  <si>
    <t>Sugerencia</t>
  </si>
  <si>
    <t>- Ingresar a la URL de Choucair Academy
- Login con rol de colaborador
- Página de búsqueda 
- Seleccionar la opción de filtro "Universidad Choucair/ Escuela Técnica/ Testing/ Aplicativos"</t>
  </si>
  <si>
    <t>Activo</t>
  </si>
  <si>
    <t>A pesar de que no se genera ningún error, es más intuito presentar al usuario un mensaje indicando que no hay cursos disponbiles que dejar la pantalla en blanco.</t>
  </si>
  <si>
    <t>IS-004</t>
  </si>
  <si>
    <t>No se asocian indicios de palabras con cursos coincidentes.</t>
  </si>
  <si>
    <t>Andrés López</t>
  </si>
  <si>
    <t>Felipe Zuluaga</t>
  </si>
  <si>
    <t>- Ingresar a la URL de Choucair Academy
- Login con rol de colaborador
- Página de búsqueda
- Ingresar un indicio de palabra coincidente que permita desplegar una lista de cursos de acuerdo con la necesidad del usuario.</t>
  </si>
  <si>
    <t>Se sugiere búsqueda con indicios de palabras, teniendo en cuenta que el usuario podría no conocer toda la oferta que se ofrece y prefiera utilizar indicios que le permitan llegar a su necesidad.</t>
  </si>
  <si>
    <t>IS-005</t>
  </si>
  <si>
    <t>Login</t>
  </si>
  <si>
    <t>Hay una restricción de límite de intentos permitidos para ingresar</t>
  </si>
  <si>
    <t>Hallazgo</t>
  </si>
  <si>
    <t>Seguridad</t>
  </si>
  <si>
    <t>- Ingresar a la URL de Choucair Academy
- Login con rol de colaborador</t>
  </si>
  <si>
    <t>Al hacer algunos intentos de ingreso, se puede constatar que no hay límite de intentos permitidos para ingresar a la plataforma, esto tiene consecuencias graves a nivel de seguridad</t>
  </si>
  <si>
    <t>ID CP</t>
  </si>
  <si>
    <t>REQ / HU / CU</t>
  </si>
  <si>
    <t>Precondiciones</t>
  </si>
  <si>
    <t>Data</t>
  </si>
  <si>
    <t>Resultado Esperado</t>
  </si>
  <si>
    <t>Tester</t>
  </si>
  <si>
    <t>Fecha
Ejecución 1</t>
  </si>
  <si>
    <t>Estado
Ejecución 1</t>
  </si>
  <si>
    <t>Fecha
Ejecución 2</t>
  </si>
  <si>
    <t>Estado
Ejecución 2</t>
  </si>
  <si>
    <t>Estado Final</t>
  </si>
  <si>
    <t>Observaciones</t>
  </si>
  <si>
    <t>Smoke Test</t>
  </si>
  <si>
    <t> - Dar clic en la opción "Universidad Choucair" o "Cursos y Certificaciones" 
- Seleccionar una categoría o curso</t>
  </si>
  <si>
    <t>- Se deben visualizar las diferentes categorías o cursos asociados dependiendo del flujo de búsqueda</t>
  </si>
  <si>
    <t>Christian Aya
Andrés López</t>
  </si>
  <si>
    <t>Exitoso</t>
  </si>
  <si>
    <t>No Ejecutado</t>
  </si>
  <si>
    <t>CP-001</t>
  </si>
  <si>
    <t>- Ingresar a la URL de Choucair Academy
- Login con rol de colaborador
- Página de categorías</t>
  </si>
  <si>
    <t>N/A</t>
  </si>
  <si>
    <t> - Seleccionar la opción de filtro "Universidad Choucair/ Escuela Técnica/ Testing/ Herramientas de Apoyo"</t>
  </si>
  <si>
    <t>- Se muestran en la pantalla los diferentes cursos asociados al filtro seleccionado.</t>
  </si>
  <si>
    <t> </t>
  </si>
  <si>
    <t>CP-002</t>
  </si>
  <si>
    <t>- Ingresar a la URL de Choucair Academy
- Login con rol de colaborador
- Página de búsqueda</t>
  </si>
  <si>
    <t> - Seleccionar la opción de filtro "Universidad Choucair/ Escuela Técnica/ Automatización"</t>
  </si>
  <si>
    <t>- Se muestran en la pantalla la cantidad máxima de 20 cursos asociados al filtro seleccionado y se debe desplegar el menú de paginación.</t>
  </si>
  <si>
    <t>CP-003</t>
  </si>
  <si>
    <t>- Se muestran las categorias o cursos asociados en un tiempo límite de 2 segundos.</t>
  </si>
  <si>
    <t>Fallido</t>
  </si>
  <si>
    <t>CP-004</t>
  </si>
  <si>
    <t>No ingresar información en el campo</t>
  </si>
  <si>
    <t>- Ingresar una palabra coincidente que permita desplegar una lista de cursos de acuerdo con la necesidad del usuario.
- Presionar tecla enter o dar clic en el botón "Ir"</t>
  </si>
  <si>
    <t>- Se muestras los cursos que coinciden con la búsqueda que el usuario realiza</t>
  </si>
  <si>
    <t>CP-005</t>
  </si>
  <si>
    <t>- Ingresar una palabra con una combinación de caracteres especiales.
- Presionar tecla enter o dar clic en el botón "Ir"</t>
  </si>
  <si>
    <t>- Se muestras un mensaje indicando que no se puede realizar la búsqueda</t>
  </si>
  <si>
    <t>CP-006</t>
  </si>
  <si>
    <t> - Seleccionar la opción de filtro "Universidad Choucair/ Escuela Técnica/ Testing/ Aplicativos"</t>
  </si>
  <si>
    <t>- Se muestra un mensaje de error indicando que no existen resultados de acuerdo con el filtro seleccionado.</t>
  </si>
  <si>
    <t>CP-007</t>
  </si>
  <si>
    <t> - Dar clic en la opción "Universidad Choucair" o "Cursos y Certificaciones" 
- Seleccionar una categoría
- Seleccionar subcategoría sí corresponde</t>
  </si>
  <si>
    <t>Andrés López
Camila Jiménez</t>
  </si>
  <si>
    <t>Ingreso de nuevos colaboradores al proyecto en una etapa avanzada del sprint</t>
  </si>
  <si>
    <t>Existen ambiguedades en los requerimientos del proyecto que confunden al equipo</t>
  </si>
  <si>
    <t>Retraso en la realización del proceso de pruebas</t>
  </si>
  <si>
    <t>Causa</t>
  </si>
  <si>
    <t>El tiempo que tardan los cursos en visualizarse es alto</t>
  </si>
  <si>
    <t>El usuario puede ingresar combinaciones de caracteres especiales</t>
  </si>
  <si>
    <t xml:space="preserve">Sobre carga o adición de tareas a los colaboradores con antigüedad en el proyecto </t>
  </si>
  <si>
    <t>Ejecución parcial de las pruebas</t>
  </si>
  <si>
    <t>Las distribución de los objetos en las interfaces perjudican visualmente al usuario.</t>
  </si>
  <si>
    <t>La plataforma no responde a escenarios de fallos con mensajes descriptivos.</t>
  </si>
  <si>
    <t>El usuario no comprende por qué no puede realizar algun tipo de acción en la plataforma.</t>
  </si>
  <si>
    <t>El usuario pierda el interes por realizar los cursos en la plataforma.</t>
  </si>
  <si>
    <t>El usuario debe esforzar su visión para realizar las busquedas que requiere.</t>
  </si>
  <si>
    <t>El usuario no puede usar la plataforma</t>
  </si>
  <si>
    <t>Disponer de espacios de capacitacion par el equipo en las áreas requeridas.</t>
  </si>
  <si>
    <t>Sugerir al cliente la realización de las pruebas con el mayor nivel de criticidad.</t>
  </si>
  <si>
    <t>Redefinición de la estrategia y estimación.</t>
  </si>
  <si>
    <t>R-003</t>
  </si>
  <si>
    <t>Cambios en el alcance por adiciones en los requisitos del proceso.</t>
  </si>
  <si>
    <t>La aplicacion debe ser de facil entendimiento - (no es de facil)</t>
  </si>
  <si>
    <t>Daily</t>
  </si>
  <si>
    <t>Informe de cierre</t>
  </si>
  <si>
    <t>Reunión de entrega</t>
  </si>
  <si>
    <t xml:space="preserve">
Categoría
Curso</t>
  </si>
  <si>
    <t>Paso a Paso</t>
  </si>
  <si>
    <t>Caso de Prueba</t>
  </si>
  <si>
    <t xml:space="preserve">SP-000
</t>
  </si>
  <si>
    <t>Consulta de un curso</t>
  </si>
  <si>
    <t>Nombre del escenario</t>
  </si>
  <si>
    <t>Verificación de asociación categoría - curso</t>
  </si>
  <si>
    <t>Verificación del límite de cursos en pantalla</t>
  </si>
  <si>
    <t>Verificación de paginación</t>
  </si>
  <si>
    <t>- Visualizar las diferentes cursos asociados dependiendo del flujo de búsqueda</t>
  </si>
  <si>
    <t>No se muestra un mensaje que evidencie la no existencia de cursos.</t>
  </si>
  <si>
    <t>El tiempo de respuesta para la visualización de los cursos supera el límite establecido</t>
  </si>
  <si>
    <t>Verificación de la disposición de los cursos en pantalla</t>
  </si>
  <si>
    <t>Verificación de la disposición de los cursos</t>
  </si>
  <si>
    <t>Verificación de mensajes de alerta</t>
  </si>
  <si>
    <t>Verificación del filtro de busqueda</t>
  </si>
  <si>
    <t>Verificación del campo de búsqueda general</t>
  </si>
  <si>
    <t>Verificación del filtro de búsqueda</t>
  </si>
  <si>
    <t>Tiempo que tarda en visualizarse los cursos en pantalla</t>
  </si>
  <si>
    <t>Verificación de los cursos que coinciden con la palabra buscada</t>
  </si>
  <si>
    <t>Verificación del campo de búsqueda vacio</t>
  </si>
  <si>
    <t>Verificación de respuestas a fallos</t>
  </si>
  <si>
    <t>Verificación del flujo de navegación entre categorías, subcategorías y cursos</t>
  </si>
  <si>
    <t>Combinación de caracteres especiales</t>
  </si>
  <si>
    <t>Verificación de flujo categoría - subcategpría - curso</t>
  </si>
  <si>
    <r>
      <t xml:space="preserve">
Objetivo
- </t>
    </r>
    <r>
      <rPr>
        <sz val="11"/>
        <color theme="1"/>
        <rFont val="Calibri"/>
        <family val="2"/>
        <scheme val="minor"/>
      </rPr>
      <t>Mitigar la probabilidad de ocurrencia de errores que se puedan presentar en el módulo de búsqueda para cursos existentes</t>
    </r>
  </si>
  <si>
    <r>
      <t xml:space="preserve">De acuerdo con los riesgos, para la versión de la plataforma web Choucair Academy.
Se proyecta una reunión con el cliente para tener un contexto sobre los elementos claves del negocio y los ajustes desarrollados en la plataforma, además, se realizará una revisión y análisis de los requisitos, teniendo en cuenta las restricciones y riesgos del proyecto y producto, se elaborará el diseño de casos de pruebas (qué, cuál) con el grupo de analistas para determinar las funcionalidades que son determinantes para la comprobación del módulo correspondiente y las diferentes características para validar la calidad del mismo, se establecerá un alcance, approach y se estimará el tiempo necesario para el proceso de pruebas. Teniendo claros estos parámetros se puede iniciar con las pruebas de humo en el aplicativo, lo cual permitirá entender en primera instancia el flujo del módulo y posibles fallos asociados a la aplicación. Posteriormente se realizará la verificación de las funcionalidades que representan un nivel de interacción elevado con el usuario y que determinan el flujo para la consulta de los cursos:
   1. Verificación del Filtro de búsqueda
   2. Validación del Campo de búsqueda
   3. Pantalla de visualización de cursos
   4. Navegación entre enlaces de categorías, subcategorías y cursos
   5. Pruebas de regresión.
Las pruebas están clasificadas de la siguiente manera:
   - Smoke Test: Verificación básica de los flujos principales del módulo de consultar cursos de la plataforma Choucair Academy, prueba de la lógica de navegación teniendo en cuenta la pantalla principal como el inicio de la búsqueda de los cursos según la categoría principal “Universidad Choucair”, “Cursos y Certificaciones”.
   - Pruebas de funcionales: Verificación de las funcionalidades de acuerdo con las características del módulo de consultar cursos, el filtro de los cursos según las categorías y subcategorías y la búsqueda general. Se prueba que no existan fallos en las respuestas que proporcione cada una de las opciones y que la visualización de los cursos o mensajes en la pantalla sean los pertinentes.
   - Pruebas de Performance: Se recomienda revisar el comportamiento de la plataforma cuando hay un gran número de usuarios ingresando.
   - Pruebas de seguridad: Se recomienda la realización de estas pruebas sobre el campo de búsqueda, ya que el usuario puede ingresar caracteres especiales, teniendo en cuenta que su combinación podría presentar un riesgo de integridad para la información.
</t>
    </r>
    <r>
      <rPr>
        <b/>
        <sz val="11"/>
        <color theme="1"/>
        <rFont val="Calibri"/>
        <family val="2"/>
        <scheme val="minor"/>
      </rPr>
      <t xml:space="preserve">
Gestión de Pruebas
</t>
    </r>
    <r>
      <rPr>
        <sz val="11"/>
        <color theme="1"/>
        <rFont val="Calibri"/>
        <family val="2"/>
        <scheme val="minor"/>
      </rPr>
      <t xml:space="preserve">
Finalmente se reportan los issues, previo a la solución y realización de las pruebas de regresión asociadas a los fallos y funcionalidades básicas en la herramienta AzureDevOps como sugerencia o Excel, de acuerdo con la determinación del cliente y se hace uso del repositorio integrado de AzureDevOps o GitHub para almacenar los recursos generados durante el proceso de pruebas, la culminación del proceso es la realización de prueba de aceptación para tener la satisfacción del cliente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</si>
</sst>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2"/>
      <color theme="1"/>
      <name val="Times New Roman"/>
      <family val="1"/>
    </font>
    <font>
      <sz val="12"/>
      <color rgb="FF000000"/>
      <name val="Times New Roman"/>
      <family val="1"/>
    </font>
    <font>
      <b/>
      <sz val="14"/>
      <color theme="1"/>
      <name val="Times New Roman"/>
      <family val="1"/>
    </font>
    <font>
      <sz val="14"/>
      <color theme="1"/>
      <name val="Times New Roman"/>
      <family val="1"/>
    </font>
    <font>
      <sz val="12"/>
      <color rgb="FF006100"/>
      <name val="Times New Roman"/>
      <family val="1"/>
    </font>
    <font>
      <sz val="12"/>
      <color rgb="FF9C5700"/>
      <name val="Times New Roman"/>
      <family val="1"/>
    </font>
    <font>
      <sz val="12"/>
      <color rgb="FF9C0006"/>
      <name val="Times New Roman"/>
      <family val="1"/>
    </font>
    <font>
      <sz val="8"/>
      <name val="Calibri"/>
      <family val="2"/>
      <scheme val="minor"/>
    </font>
    <font>
      <b/>
      <sz val="12"/>
      <color theme="1"/>
      <name val="Times New Roman"/>
      <family val="1"/>
    </font>
    <font>
      <sz val="11"/>
      <color theme="1"/>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0"/>
      <color rgb="FF4472C4"/>
      <name val="Calibri"/>
      <family val="2"/>
      <scheme val="minor"/>
    </font>
    <font>
      <b/>
      <sz val="14"/>
      <color theme="5"/>
      <name val="Calibri"/>
      <family val="2"/>
      <scheme val="minor"/>
    </font>
    <font>
      <b/>
      <sz val="12"/>
      <color rgb="FFC00000"/>
      <name val="Calibri"/>
      <family val="2"/>
      <scheme val="minor"/>
    </font>
    <font>
      <b/>
      <sz val="11"/>
      <color rgb="FFFF0000"/>
      <name val="Calibri"/>
      <family val="2"/>
      <scheme val="minor"/>
    </font>
    <font>
      <sz val="11"/>
      <color theme="1"/>
      <name val="Arial"/>
      <family val="2"/>
    </font>
    <font>
      <sz val="11"/>
      <name val="Calibri"/>
      <family val="2"/>
      <scheme val="minor"/>
    </font>
    <font>
      <b/>
      <sz val="10"/>
      <color theme="0"/>
      <name val="Arial"/>
      <family val="2"/>
    </font>
    <font>
      <sz val="10"/>
      <color theme="1"/>
      <name val="Arial"/>
      <family val="2"/>
    </font>
    <font>
      <sz val="10"/>
      <color rgb="FF000000"/>
      <name val="Arial"/>
      <family val="2"/>
    </font>
    <font>
      <b/>
      <sz val="11"/>
      <color rgb="FFFFFFFF"/>
      <name val="Calibri"/>
      <family val="2"/>
    </font>
    <font>
      <sz val="11"/>
      <color rgb="FF000000"/>
      <name val="Calibri"/>
      <family val="2"/>
    </font>
    <font>
      <sz val="11"/>
      <color rgb="FFFFFFFF"/>
      <name val="Calibri"/>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D9D9D9"/>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E7E6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385623"/>
        <bgColor rgb="FF385623"/>
      </patternFill>
    </fill>
    <fill>
      <patternFill patternType="solid">
        <fgColor rgb="FFE2EFD9"/>
        <bgColor rgb="FFE2EFD9"/>
      </patternFill>
    </fill>
    <fill>
      <patternFill patternType="solid">
        <fgColor rgb="FFE7E6E6"/>
        <bgColor rgb="FFE7E6E6"/>
      </patternFill>
    </fill>
    <fill>
      <patternFill patternType="solid">
        <fgColor rgb="FFECECEC"/>
        <bgColor rgb="FFECECEC"/>
      </patternFill>
    </fill>
    <fill>
      <patternFill patternType="solid">
        <fgColor theme="7"/>
        <bgColor theme="7"/>
      </patternFill>
    </fill>
    <fill>
      <patternFill patternType="solid">
        <fgColor theme="3"/>
        <bgColor indexed="64"/>
      </patternFill>
    </fill>
    <fill>
      <patternFill patternType="solid">
        <fgColor rgb="FFFFFFFF"/>
        <bgColor rgb="FF000000"/>
      </patternFill>
    </fill>
    <fill>
      <patternFill patternType="solid">
        <fgColor rgb="FF1F4E78"/>
        <bgColor rgb="FF000000"/>
      </patternFill>
    </fill>
    <fill>
      <patternFill patternType="solid">
        <fgColor rgb="FFD9E1F2"/>
        <bgColor rgb="FF000000"/>
      </patternFill>
    </fill>
    <fill>
      <patternFill patternType="solid">
        <fgColor rgb="FF4472C4"/>
        <bgColor rgb="FF000000"/>
      </patternFill>
    </fill>
    <fill>
      <patternFill patternType="solid">
        <fgColor rgb="FF70AD47"/>
        <bgColor rgb="FF000000"/>
      </patternFill>
    </fill>
    <fill>
      <patternFill patternType="solid">
        <fgColor rgb="FF8497B0"/>
        <bgColor rgb="FF000000"/>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9" fontId="13" fillId="0" borderId="0" applyFont="0" applyFill="0" applyBorder="0" applyAlignment="0" applyProtection="0"/>
  </cellStyleXfs>
  <cellXfs count="136">
    <xf numFmtId="0" fontId="0" fillId="0" borderId="0" xfId="0"/>
    <xf numFmtId="0" fontId="4" fillId="0" borderId="0" xfId="0" applyFont="1"/>
    <xf numFmtId="0" fontId="4" fillId="0" borderId="0" xfId="0" applyFont="1" applyAlignment="1">
      <alignment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8" fillId="2" borderId="1" xfId="1" applyFont="1" applyBorder="1" applyAlignment="1">
      <alignment horizontal="center" vertical="center"/>
    </xf>
    <xf numFmtId="0" fontId="7" fillId="0" borderId="1" xfId="0" applyFont="1" applyBorder="1" applyAlignment="1">
      <alignment horizontal="center" vertical="center"/>
    </xf>
    <xf numFmtId="0" fontId="9" fillId="4" borderId="1" xfId="3" applyFont="1" applyBorder="1" applyAlignment="1">
      <alignment horizontal="center" vertical="center"/>
    </xf>
    <xf numFmtId="0" fontId="10" fillId="3" borderId="1" xfId="2" applyFont="1" applyBorder="1" applyAlignment="1">
      <alignment horizontal="center" vertical="center"/>
    </xf>
    <xf numFmtId="11"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vertical="center" wrapText="1"/>
    </xf>
    <xf numFmtId="0" fontId="4" fillId="0" borderId="7" xfId="0" applyFont="1" applyBorder="1" applyAlignment="1">
      <alignment vertical="center" wrapText="1"/>
    </xf>
    <xf numFmtId="0" fontId="4" fillId="0" borderId="7" xfId="0" applyFont="1" applyBorder="1" applyAlignment="1">
      <alignment horizontal="center" vertical="center"/>
    </xf>
    <xf numFmtId="0" fontId="4" fillId="0" borderId="8" xfId="0" applyFont="1" applyBorder="1" applyAlignment="1">
      <alignmen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12" fillId="6" borderId="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4" fillId="0" borderId="12" xfId="0" applyFont="1" applyBorder="1" applyAlignment="1">
      <alignment vertical="center" wrapText="1"/>
    </xf>
    <xf numFmtId="0" fontId="4" fillId="0" borderId="12" xfId="0" applyFont="1" applyBorder="1" applyAlignment="1">
      <alignment horizontal="center" vertical="center"/>
    </xf>
    <xf numFmtId="0" fontId="4" fillId="0" borderId="13" xfId="0" applyFont="1" applyBorder="1" applyAlignment="1">
      <alignment vertical="center" wrapText="1"/>
    </xf>
    <xf numFmtId="0" fontId="4" fillId="0" borderId="1" xfId="0" applyFont="1" applyBorder="1" applyAlignment="1">
      <alignment vertical="center"/>
    </xf>
    <xf numFmtId="0" fontId="15" fillId="7" borderId="14" xfId="0" applyFont="1" applyFill="1" applyBorder="1" applyAlignment="1">
      <alignment horizontal="center" vertical="center" wrapText="1"/>
    </xf>
    <xf numFmtId="0" fontId="15" fillId="7" borderId="15" xfId="0" applyFont="1" applyFill="1" applyBorder="1" applyAlignment="1">
      <alignment horizontal="center" vertical="center"/>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6" borderId="17" xfId="0" applyFont="1" applyFill="1" applyBorder="1" applyAlignment="1">
      <alignment wrapText="1"/>
    </xf>
    <xf numFmtId="0" fontId="0" fillId="6" borderId="0" xfId="0" applyFill="1" applyAlignment="1">
      <alignment horizontal="center"/>
    </xf>
    <xf numFmtId="0" fontId="16" fillId="6" borderId="18" xfId="0" applyFont="1" applyFill="1" applyBorder="1" applyAlignment="1">
      <alignment horizontal="center"/>
    </xf>
    <xf numFmtId="0" fontId="0" fillId="0" borderId="17" xfId="0" applyBorder="1" applyAlignment="1">
      <alignment wrapText="1"/>
    </xf>
    <xf numFmtId="0" fontId="0" fillId="0" borderId="0" xfId="0" applyAlignment="1">
      <alignment horizontal="center" vertical="center"/>
    </xf>
    <xf numFmtId="0" fontId="0" fillId="0" borderId="0" xfId="0" applyAlignment="1">
      <alignment vertical="center"/>
    </xf>
    <xf numFmtId="0" fontId="0" fillId="0" borderId="19" xfId="0" applyBorder="1"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16" fillId="6" borderId="1" xfId="0" applyFont="1" applyFill="1" applyBorder="1" applyAlignment="1">
      <alignment horizontal="center" vertical="center"/>
    </xf>
    <xf numFmtId="0" fontId="16" fillId="6" borderId="18" xfId="0" applyFont="1" applyFill="1" applyBorder="1" applyAlignment="1">
      <alignment horizontal="center" vertical="center"/>
    </xf>
    <xf numFmtId="0" fontId="0" fillId="0" borderId="17" xfId="0" applyBorder="1" applyAlignment="1">
      <alignment vertical="top" wrapText="1"/>
    </xf>
    <xf numFmtId="0" fontId="17" fillId="6" borderId="17" xfId="0" applyFont="1" applyFill="1" applyBorder="1" applyAlignment="1">
      <alignment wrapText="1"/>
    </xf>
    <xf numFmtId="0" fontId="0" fillId="0" borderId="0" xfId="0" applyAlignment="1">
      <alignment horizontal="left" wrapText="1"/>
    </xf>
    <xf numFmtId="0" fontId="0" fillId="0" borderId="17" xfId="0" applyBorder="1" applyAlignment="1">
      <alignment horizontal="left" wrapText="1"/>
    </xf>
    <xf numFmtId="0" fontId="0" fillId="0" borderId="17" xfId="0" applyBorder="1" applyAlignment="1">
      <alignment horizontal="left" vertical="center" wrapText="1"/>
    </xf>
    <xf numFmtId="1" fontId="16" fillId="6" borderId="18" xfId="0" applyNumberFormat="1" applyFont="1" applyFill="1" applyBorder="1" applyAlignment="1">
      <alignment horizontal="center" vertical="center"/>
    </xf>
    <xf numFmtId="1" fontId="0" fillId="0" borderId="0" xfId="0" applyNumberFormat="1" applyAlignment="1">
      <alignment horizontal="center" vertical="center"/>
    </xf>
    <xf numFmtId="1" fontId="0" fillId="0" borderId="19" xfId="0" applyNumberFormat="1" applyBorder="1" applyAlignment="1">
      <alignment horizontal="center" vertical="center"/>
    </xf>
    <xf numFmtId="0" fontId="15" fillId="6" borderId="20" xfId="0" applyFont="1" applyFill="1" applyBorder="1" applyAlignment="1">
      <alignment wrapText="1"/>
    </xf>
    <xf numFmtId="0" fontId="15" fillId="6" borderId="21" xfId="0" applyFont="1" applyFill="1" applyBorder="1" applyAlignment="1">
      <alignment horizontal="center" vertical="center"/>
    </xf>
    <xf numFmtId="0" fontId="15" fillId="6" borderId="21" xfId="0" applyFont="1" applyFill="1" applyBorder="1" applyAlignment="1">
      <alignment vertical="center"/>
    </xf>
    <xf numFmtId="0" fontId="0" fillId="8" borderId="0" xfId="0" applyFill="1"/>
    <xf numFmtId="0" fontId="0" fillId="0" borderId="0" xfId="0" applyAlignment="1">
      <alignment wrapText="1"/>
    </xf>
    <xf numFmtId="2" fontId="0" fillId="9" borderId="0" xfId="0" applyNumberFormat="1" applyFill="1" applyAlignment="1">
      <alignment vertical="center"/>
    </xf>
    <xf numFmtId="2" fontId="0" fillId="0" borderId="0" xfId="0" applyNumberFormat="1" applyAlignment="1">
      <alignment vertical="center"/>
    </xf>
    <xf numFmtId="9" fontId="18" fillId="9" borderId="0" xfId="4" applyFont="1" applyFill="1" applyAlignment="1">
      <alignment horizontal="center" vertical="center"/>
    </xf>
    <xf numFmtId="0" fontId="0" fillId="9" borderId="0" xfId="0" applyFill="1" applyAlignment="1">
      <alignment vertical="center"/>
    </xf>
    <xf numFmtId="1" fontId="19" fillId="10" borderId="0" xfId="0" applyNumberFormat="1" applyFont="1" applyFill="1" applyAlignment="1">
      <alignment vertical="center"/>
    </xf>
    <xf numFmtId="1" fontId="19" fillId="11" borderId="0" xfId="0" applyNumberFormat="1" applyFont="1" applyFill="1" applyAlignment="1">
      <alignment vertical="center"/>
    </xf>
    <xf numFmtId="0" fontId="0" fillId="11" borderId="0" xfId="0" applyFill="1" applyAlignment="1">
      <alignment vertical="center"/>
    </xf>
    <xf numFmtId="0" fontId="20" fillId="0" borderId="0" xfId="0" applyFont="1" applyAlignment="1">
      <alignment horizontal="right" wrapText="1"/>
    </xf>
    <xf numFmtId="0" fontId="20" fillId="9" borderId="0" xfId="0" applyFont="1" applyFill="1" applyAlignment="1">
      <alignment vertical="center"/>
    </xf>
    <xf numFmtId="1" fontId="15" fillId="9" borderId="0" xfId="0" applyNumberFormat="1" applyFont="1" applyFill="1" applyAlignment="1">
      <alignment vertical="center"/>
    </xf>
    <xf numFmtId="164" fontId="15" fillId="9" borderId="0" xfId="0" applyNumberFormat="1" applyFont="1" applyFill="1" applyAlignment="1">
      <alignment vertical="center"/>
    </xf>
    <xf numFmtId="0" fontId="21" fillId="0" borderId="0" xfId="0" applyFont="1"/>
    <xf numFmtId="0" fontId="14" fillId="13" borderId="22" xfId="0" applyFont="1" applyFill="1" applyBorder="1" applyAlignment="1">
      <alignment horizontal="center" vertical="center" wrapText="1"/>
    </xf>
    <xf numFmtId="0" fontId="0" fillId="15" borderId="22" xfId="0" applyFill="1" applyBorder="1" applyAlignment="1">
      <alignment horizontal="left" vertical="center" wrapText="1"/>
    </xf>
    <xf numFmtId="9" fontId="0" fillId="14" borderId="22" xfId="0" applyNumberFormat="1" applyFill="1" applyBorder="1" applyAlignment="1">
      <alignment horizontal="center" vertical="center" wrapText="1"/>
    </xf>
    <xf numFmtId="0" fontId="15" fillId="14" borderId="22" xfId="0" applyFont="1" applyFill="1" applyBorder="1" applyAlignment="1">
      <alignment horizontal="center" vertical="center"/>
    </xf>
    <xf numFmtId="0" fontId="14" fillId="13" borderId="22" xfId="0" applyFont="1" applyFill="1" applyBorder="1" applyAlignment="1">
      <alignment horizontal="left" vertical="center" wrapText="1"/>
    </xf>
    <xf numFmtId="9" fontId="15" fillId="17" borderId="23" xfId="0" applyNumberFormat="1" applyFont="1" applyFill="1" applyBorder="1" applyAlignment="1">
      <alignment horizontal="center" vertical="center" wrapText="1"/>
    </xf>
    <xf numFmtId="0" fontId="20" fillId="14" borderId="0" xfId="0" applyFont="1" applyFill="1" applyAlignment="1">
      <alignment horizontal="center" vertical="center"/>
    </xf>
    <xf numFmtId="0" fontId="15" fillId="14" borderId="0" xfId="0" applyFont="1" applyFill="1" applyAlignment="1">
      <alignment horizontal="center" vertical="center"/>
    </xf>
    <xf numFmtId="0" fontId="23" fillId="18" borderId="1" xfId="0" applyFont="1" applyFill="1" applyBorder="1" applyAlignment="1">
      <alignment horizontal="center" vertical="center" wrapText="1"/>
    </xf>
    <xf numFmtId="0" fontId="24" fillId="0" borderId="1" xfId="0" applyFont="1" applyBorder="1" applyAlignment="1">
      <alignment horizontal="left" vertical="center"/>
    </xf>
    <xf numFmtId="1" fontId="0" fillId="0" borderId="1" xfId="0" applyNumberFormat="1" applyBorder="1" applyAlignment="1">
      <alignment horizontal="center" vertical="center" wrapText="1"/>
    </xf>
    <xf numFmtId="0" fontId="25" fillId="19" borderId="1" xfId="0" applyFont="1" applyFill="1" applyBorder="1" applyAlignment="1">
      <alignment horizontal="left" vertical="center" wrapText="1"/>
    </xf>
    <xf numFmtId="0" fontId="25" fillId="19" borderId="1" xfId="0" applyFont="1" applyFill="1" applyBorder="1" applyAlignment="1">
      <alignment horizontal="center" vertical="center" wrapText="1"/>
    </xf>
    <xf numFmtId="0" fontId="24" fillId="0" borderId="1" xfId="0" applyFont="1" applyBorder="1" applyAlignment="1">
      <alignment horizontal="center" vertical="center"/>
    </xf>
    <xf numFmtId="14" fontId="24" fillId="0" borderId="1" xfId="0" applyNumberFormat="1" applyFont="1" applyBorder="1" applyAlignment="1">
      <alignment horizontal="center" vertical="center"/>
    </xf>
    <xf numFmtId="0" fontId="25" fillId="0" borderId="1" xfId="0" quotePrefix="1" applyFont="1" applyBorder="1" applyAlignment="1">
      <alignment vertical="center" wrapText="1"/>
    </xf>
    <xf numFmtId="0" fontId="25" fillId="19" borderId="1" xfId="0" applyFont="1" applyFill="1" applyBorder="1" applyAlignment="1">
      <alignment vertical="center" wrapText="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6" fillId="20" borderId="1" xfId="0" applyFont="1" applyFill="1" applyBorder="1" applyAlignment="1">
      <alignment horizontal="center" vertical="center"/>
    </xf>
    <xf numFmtId="0" fontId="26" fillId="20" borderId="1" xfId="0" applyFont="1" applyFill="1" applyBorder="1" applyAlignment="1">
      <alignment horizontal="center" vertical="center" wrapText="1"/>
    </xf>
    <xf numFmtId="0" fontId="27" fillId="21" borderId="1" xfId="0" applyFont="1" applyFill="1" applyBorder="1" applyAlignment="1">
      <alignment horizontal="center" vertical="center" wrapText="1"/>
    </xf>
    <xf numFmtId="0" fontId="28" fillId="22" borderId="1" xfId="0" applyFont="1" applyFill="1" applyBorder="1" applyAlignment="1">
      <alignment horizontal="center" vertical="center" wrapText="1"/>
    </xf>
    <xf numFmtId="0" fontId="28" fillId="23" borderId="1" xfId="0" applyFont="1" applyFill="1" applyBorder="1" applyAlignment="1">
      <alignment horizontal="center" vertical="center" wrapText="1"/>
    </xf>
    <xf numFmtId="0" fontId="26" fillId="24"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vertical="center" wrapText="1"/>
    </xf>
    <xf numFmtId="0" fontId="0" fillId="0" borderId="1" xfId="0" applyBorder="1" applyAlignment="1">
      <alignment horizontal="left" vertical="center" wrapText="1"/>
    </xf>
    <xf numFmtId="0" fontId="27" fillId="0" borderId="1" xfId="0" applyFont="1" applyBorder="1" applyAlignment="1">
      <alignment vertical="center" wrapText="1"/>
    </xf>
    <xf numFmtId="0" fontId="0" fillId="0" borderId="1" xfId="0" applyBorder="1" applyAlignment="1">
      <alignment vertical="center" wrapText="1"/>
    </xf>
    <xf numFmtId="14" fontId="27" fillId="0" borderId="1" xfId="0" applyNumberFormat="1" applyFont="1" applyBorder="1" applyAlignment="1">
      <alignment vertical="center" wrapText="1"/>
    </xf>
    <xf numFmtId="0" fontId="0" fillId="0" borderId="1" xfId="0" applyBorder="1" applyAlignment="1">
      <alignment vertical="center"/>
    </xf>
    <xf numFmtId="0" fontId="27" fillId="0" borderId="1" xfId="0" applyFont="1" applyBorder="1" applyAlignment="1">
      <alignment horizontal="center" vertical="center" wrapText="1"/>
    </xf>
    <xf numFmtId="0" fontId="27" fillId="0" borderId="1" xfId="0" quotePrefix="1" applyFont="1" applyBorder="1" applyAlignment="1">
      <alignment vertical="center" wrapText="1"/>
    </xf>
    <xf numFmtId="0" fontId="27" fillId="19" borderId="1" xfId="0" applyFont="1" applyFill="1" applyBorder="1" applyAlignment="1">
      <alignment vertical="center" wrapText="1"/>
    </xf>
    <xf numFmtId="0" fontId="12" fillId="6" borderId="35" xfId="0" applyFont="1" applyFill="1" applyBorder="1" applyAlignment="1">
      <alignment horizontal="center" vertical="center"/>
    </xf>
    <xf numFmtId="0" fontId="4" fillId="0" borderId="35" xfId="0" applyFont="1" applyBorder="1" applyAlignment="1">
      <alignment vertical="center" wrapText="1"/>
    </xf>
    <xf numFmtId="0" fontId="4" fillId="0" borderId="35" xfId="0" applyFont="1" applyBorder="1" applyAlignment="1">
      <alignment horizontal="center" vertical="center"/>
    </xf>
    <xf numFmtId="0" fontId="4" fillId="0" borderId="36" xfId="0" applyFont="1" applyBorder="1" applyAlignment="1">
      <alignment horizontal="left" vertical="center" wrapText="1"/>
    </xf>
    <xf numFmtId="0" fontId="4" fillId="0" borderId="35" xfId="0" applyFont="1" applyBorder="1" applyAlignment="1">
      <alignment vertical="center"/>
    </xf>
    <xf numFmtId="0" fontId="4" fillId="0" borderId="36" xfId="0" applyFont="1" applyBorder="1" applyAlignment="1">
      <alignment vertical="center"/>
    </xf>
    <xf numFmtId="0" fontId="0" fillId="0" borderId="1" xfId="0" applyBorder="1" applyAlignment="1">
      <alignment horizontal="center" vertical="center" wrapText="1"/>
    </xf>
    <xf numFmtId="1" fontId="0" fillId="0" borderId="1" xfId="0" applyNumberFormat="1" applyBorder="1" applyAlignment="1">
      <alignment horizontal="left" vertical="center" wrapText="1"/>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2" fillId="6" borderId="34" xfId="0" applyFont="1" applyFill="1" applyBorder="1" applyAlignment="1">
      <alignment horizontal="center" vertical="center"/>
    </xf>
    <xf numFmtId="0" fontId="12" fillId="6" borderId="4" xfId="0" applyFont="1" applyFill="1" applyBorder="1" applyAlignment="1">
      <alignment horizontal="center" vertical="center"/>
    </xf>
    <xf numFmtId="0" fontId="12" fillId="6" borderId="6" xfId="0" applyFont="1" applyFill="1" applyBorder="1" applyAlignment="1">
      <alignment horizontal="center" vertical="center"/>
    </xf>
    <xf numFmtId="0" fontId="15" fillId="12" borderId="0" xfId="0" applyFont="1" applyFill="1" applyAlignment="1">
      <alignment horizontal="left" vertical="center"/>
    </xf>
    <xf numFmtId="0" fontId="15" fillId="14" borderId="23" xfId="0" applyFont="1" applyFill="1" applyBorder="1" applyAlignment="1">
      <alignment horizontal="center" vertical="center"/>
    </xf>
    <xf numFmtId="0" fontId="22" fillId="0" borderId="24" xfId="0" applyFont="1" applyBorder="1"/>
    <xf numFmtId="0" fontId="22" fillId="0" borderId="25" xfId="0" applyFont="1" applyBorder="1"/>
    <xf numFmtId="0" fontId="0" fillId="16" borderId="23" xfId="0" applyFill="1" applyBorder="1" applyAlignment="1">
      <alignment horizontal="left" vertical="center"/>
    </xf>
    <xf numFmtId="0" fontId="15" fillId="14" borderId="26" xfId="0" applyFont="1" applyFill="1" applyBorder="1" applyAlignment="1">
      <alignment horizontal="center" vertical="center"/>
    </xf>
    <xf numFmtId="0" fontId="22" fillId="0" borderId="30" xfId="0" applyFont="1" applyBorder="1"/>
    <xf numFmtId="0" fontId="0" fillId="16" borderId="27" xfId="0" applyFill="1" applyBorder="1" applyAlignment="1">
      <alignment horizontal="left" vertical="center" wrapText="1"/>
    </xf>
    <xf numFmtId="0" fontId="22" fillId="0" borderId="28" xfId="0" applyFont="1" applyBorder="1"/>
    <xf numFmtId="0" fontId="22" fillId="0" borderId="29" xfId="0" applyFont="1" applyBorder="1"/>
    <xf numFmtId="0" fontId="22" fillId="0" borderId="31" xfId="0" applyFont="1" applyBorder="1"/>
    <xf numFmtId="0" fontId="22" fillId="0" borderId="32" xfId="0" applyFont="1" applyBorder="1"/>
    <xf numFmtId="0" fontId="22" fillId="0" borderId="33" xfId="0" applyFont="1" applyBorder="1"/>
    <xf numFmtId="0" fontId="0" fillId="0" borderId="1" xfId="0" applyBorder="1" applyAlignment="1">
      <alignment horizontal="left" wrapText="1"/>
    </xf>
    <xf numFmtId="0" fontId="15" fillId="0" borderId="1" xfId="0" applyFont="1" applyBorder="1" applyAlignment="1">
      <alignment horizontal="center"/>
    </xf>
    <xf numFmtId="0" fontId="15" fillId="0" borderId="1" xfId="0" applyFont="1" applyBorder="1" applyAlignment="1">
      <alignment horizontal="left"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left" vertical="center" wrapText="1"/>
    </xf>
  </cellXfs>
  <cellStyles count="5">
    <cellStyle name="Bueno" xfId="1" builtinId="26"/>
    <cellStyle name="Incorrecto" xfId="2" builtinId="27"/>
    <cellStyle name="Neutral" xfId="3" builtinId="28"/>
    <cellStyle name="Normal" xfId="0" builtinId="0"/>
    <cellStyle name="Porcentaje" xfId="4" builtinId="5"/>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0</xdr:colOff>
      <xdr:row>41</xdr:row>
      <xdr:rowOff>0</xdr:rowOff>
    </xdr:from>
    <xdr:to>
      <xdr:col>4</xdr:col>
      <xdr:colOff>593480</xdr:colOff>
      <xdr:row>41</xdr:row>
      <xdr:rowOff>146537</xdr:rowOff>
    </xdr:to>
    <xdr:sp macro="" textlink="">
      <xdr:nvSpPr>
        <xdr:cNvPr id="2" name="Flecha: a la derecha 1">
          <a:extLst>
            <a:ext uri="{FF2B5EF4-FFF2-40B4-BE49-F238E27FC236}">
              <a16:creationId xmlns:a16="http://schemas.microsoft.com/office/drawing/2014/main" id="{643A175C-1AFE-43F0-AE4D-0D4AD2BC36B2}"/>
            </a:ext>
          </a:extLst>
        </xdr:cNvPr>
        <xdr:cNvSpPr/>
      </xdr:nvSpPr>
      <xdr:spPr>
        <a:xfrm rot="10800000">
          <a:off x="4791075" y="9210675"/>
          <a:ext cx="57443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42</xdr:row>
      <xdr:rowOff>47625</xdr:rowOff>
    </xdr:from>
    <xdr:to>
      <xdr:col>11</xdr:col>
      <xdr:colOff>9238</xdr:colOff>
      <xdr:row>65</xdr:row>
      <xdr:rowOff>111125</xdr:rowOff>
    </xdr:to>
    <xdr:pic>
      <xdr:nvPicPr>
        <xdr:cNvPr id="4" name="Imagen 3">
          <a:extLst>
            <a:ext uri="{FF2B5EF4-FFF2-40B4-BE49-F238E27FC236}">
              <a16:creationId xmlns:a16="http://schemas.microsoft.com/office/drawing/2014/main" id="{4CDE27A5-F6C8-12BF-BF38-F5662F43FC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8850313"/>
          <a:ext cx="8391238" cy="4445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topLeftCell="C8" zoomScale="140" zoomScaleNormal="140" workbookViewId="0">
      <selection activeCell="D10" sqref="D10"/>
    </sheetView>
  </sheetViews>
  <sheetFormatPr baseColWidth="10" defaultColWidth="9.140625" defaultRowHeight="15.75" x14ac:dyDescent="0.25"/>
  <cols>
    <col min="1" max="1" width="2.42578125" style="1" customWidth="1"/>
    <col min="2" max="2" width="10.42578125" style="1" bestFit="1" customWidth="1"/>
    <col min="3" max="3" width="7.7109375" style="1" bestFit="1" customWidth="1"/>
    <col min="4" max="4" width="38.28515625" style="2" bestFit="1" customWidth="1"/>
    <col min="5" max="5" width="44" style="2" customWidth="1"/>
    <col min="6" max="6" width="13.28515625" style="2" bestFit="1" customWidth="1"/>
    <col min="7" max="7" width="17.42578125" style="2" bestFit="1" customWidth="1"/>
    <col min="8" max="8" width="16" style="2" customWidth="1"/>
    <col min="9" max="9" width="45" style="2" bestFit="1" customWidth="1"/>
    <col min="10" max="10" width="9.140625" style="1"/>
    <col min="11" max="11" width="15.7109375" style="1" customWidth="1"/>
    <col min="12" max="12" width="12.5703125" style="1" customWidth="1"/>
    <col min="13" max="13" width="3.85546875" style="1" customWidth="1"/>
    <col min="14" max="14" width="12.85546875" style="1" customWidth="1"/>
    <col min="15" max="15" width="14.140625" style="1" customWidth="1"/>
    <col min="16" max="16384" width="9.140625" style="1"/>
  </cols>
  <sheetData>
    <row r="1" spans="2:9" ht="7.5" customHeight="1" thickBot="1" x14ac:dyDescent="0.3"/>
    <row r="2" spans="2:9" ht="39.75" customHeight="1" thickBot="1" x14ac:dyDescent="0.3">
      <c r="B2" s="18" t="s">
        <v>25</v>
      </c>
      <c r="C2" s="19" t="s">
        <v>16</v>
      </c>
      <c r="D2" s="19" t="s">
        <v>0</v>
      </c>
      <c r="E2" s="19" t="s">
        <v>205</v>
      </c>
      <c r="F2" s="19" t="s">
        <v>1</v>
      </c>
      <c r="G2" s="19" t="s">
        <v>2</v>
      </c>
      <c r="H2" s="19" t="s">
        <v>3</v>
      </c>
      <c r="I2" s="20" t="s">
        <v>4</v>
      </c>
    </row>
    <row r="3" spans="2:9" ht="32.25" thickBot="1" x14ac:dyDescent="0.3">
      <c r="B3" s="112" t="s">
        <v>26</v>
      </c>
      <c r="C3" s="100" t="s">
        <v>17</v>
      </c>
      <c r="D3" s="101" t="s">
        <v>202</v>
      </c>
      <c r="E3" s="101" t="s">
        <v>208</v>
      </c>
      <c r="F3" s="102">
        <v>2</v>
      </c>
      <c r="G3" s="102">
        <v>1</v>
      </c>
      <c r="H3" s="102">
        <f>F3*G3</f>
        <v>2</v>
      </c>
      <c r="I3" s="103" t="s">
        <v>216</v>
      </c>
    </row>
    <row r="4" spans="2:9" ht="32.25" thickBot="1" x14ac:dyDescent="0.3">
      <c r="B4" s="113"/>
      <c r="C4" s="100" t="s">
        <v>18</v>
      </c>
      <c r="D4" s="5" t="s">
        <v>220</v>
      </c>
      <c r="E4" s="24" t="s">
        <v>209</v>
      </c>
      <c r="F4" s="11">
        <v>3</v>
      </c>
      <c r="G4" s="11">
        <v>1</v>
      </c>
      <c r="H4" s="11">
        <f>F4*G4</f>
        <v>3</v>
      </c>
      <c r="I4" s="12" t="s">
        <v>217</v>
      </c>
    </row>
    <row r="5" spans="2:9" ht="48" thickBot="1" x14ac:dyDescent="0.3">
      <c r="B5" s="113"/>
      <c r="C5" s="100" t="s">
        <v>219</v>
      </c>
      <c r="D5" s="3" t="s">
        <v>203</v>
      </c>
      <c r="E5" s="2" t="s">
        <v>32</v>
      </c>
      <c r="F5" s="11">
        <v>2</v>
      </c>
      <c r="G5" s="11">
        <v>1</v>
      </c>
      <c r="H5" s="11">
        <f>F5*G5</f>
        <v>2</v>
      </c>
      <c r="I5" s="16" t="s">
        <v>31</v>
      </c>
    </row>
    <row r="6" spans="2:9" ht="42" customHeight="1" thickBot="1" x14ac:dyDescent="0.3">
      <c r="B6" s="114"/>
      <c r="C6" s="100" t="s">
        <v>19</v>
      </c>
      <c r="D6" s="17" t="s">
        <v>33</v>
      </c>
      <c r="E6" s="13" t="s">
        <v>204</v>
      </c>
      <c r="F6" s="14">
        <v>3</v>
      </c>
      <c r="G6" s="14">
        <v>2</v>
      </c>
      <c r="H6" s="14">
        <f>F6*G6</f>
        <v>6</v>
      </c>
      <c r="I6" s="15" t="s">
        <v>218</v>
      </c>
    </row>
    <row r="7" spans="2:9" ht="32.25" thickBot="1" x14ac:dyDescent="0.3">
      <c r="B7" s="112" t="s">
        <v>30</v>
      </c>
      <c r="C7" s="100" t="s">
        <v>20</v>
      </c>
      <c r="D7" s="101" t="s">
        <v>221</v>
      </c>
      <c r="E7" s="104" t="s">
        <v>215</v>
      </c>
      <c r="F7" s="102">
        <v>3</v>
      </c>
      <c r="G7" s="102">
        <v>1</v>
      </c>
      <c r="H7" s="102">
        <f t="shared" ref="H7:H11" si="0">F7*G7</f>
        <v>3</v>
      </c>
      <c r="I7" s="105" t="s">
        <v>27</v>
      </c>
    </row>
    <row r="8" spans="2:9" ht="48" thickBot="1" x14ac:dyDescent="0.3">
      <c r="B8" s="113"/>
      <c r="C8" s="100" t="s">
        <v>21</v>
      </c>
      <c r="D8" s="4" t="s">
        <v>210</v>
      </c>
      <c r="E8" s="4" t="s">
        <v>214</v>
      </c>
      <c r="F8" s="11">
        <v>2</v>
      </c>
      <c r="G8" s="11">
        <v>2</v>
      </c>
      <c r="H8" s="11">
        <f t="shared" si="0"/>
        <v>4</v>
      </c>
      <c r="I8" s="12" t="s">
        <v>12</v>
      </c>
    </row>
    <row r="9" spans="2:9" ht="48" thickBot="1" x14ac:dyDescent="0.3">
      <c r="B9" s="113"/>
      <c r="C9" s="100" t="s">
        <v>22</v>
      </c>
      <c r="D9" s="4" t="s">
        <v>206</v>
      </c>
      <c r="E9" s="4" t="s">
        <v>213</v>
      </c>
      <c r="F9" s="11">
        <v>3</v>
      </c>
      <c r="G9" s="11">
        <v>1</v>
      </c>
      <c r="H9" s="11">
        <f t="shared" si="0"/>
        <v>3</v>
      </c>
      <c r="I9" s="12" t="s">
        <v>13</v>
      </c>
    </row>
    <row r="10" spans="2:9" ht="63.75" thickBot="1" x14ac:dyDescent="0.3">
      <c r="B10" s="113"/>
      <c r="C10" s="100" t="s">
        <v>23</v>
      </c>
      <c r="D10" s="21" t="s">
        <v>207</v>
      </c>
      <c r="E10" s="21" t="s">
        <v>28</v>
      </c>
      <c r="F10" s="22">
        <v>3</v>
      </c>
      <c r="G10" s="22">
        <v>2</v>
      </c>
      <c r="H10" s="11">
        <f t="shared" si="0"/>
        <v>6</v>
      </c>
      <c r="I10" s="23" t="s">
        <v>29</v>
      </c>
    </row>
    <row r="11" spans="2:9" ht="63.75" thickBot="1" x14ac:dyDescent="0.3">
      <c r="B11" s="114"/>
      <c r="C11" s="19" t="s">
        <v>24</v>
      </c>
      <c r="D11" s="13" t="s">
        <v>211</v>
      </c>
      <c r="E11" s="13" t="s">
        <v>212</v>
      </c>
      <c r="F11" s="14">
        <v>3</v>
      </c>
      <c r="G11" s="14">
        <v>1</v>
      </c>
      <c r="H11" s="14">
        <f t="shared" si="0"/>
        <v>3</v>
      </c>
      <c r="I11" s="15" t="s">
        <v>14</v>
      </c>
    </row>
    <row r="15" spans="2:9" ht="18.75" customHeight="1" x14ac:dyDescent="0.25">
      <c r="B15" s="2"/>
      <c r="D15" s="110" t="s">
        <v>5</v>
      </c>
      <c r="E15" s="111"/>
      <c r="G15" s="108" t="s">
        <v>3</v>
      </c>
      <c r="H15" s="109"/>
    </row>
    <row r="16" spans="2:9" ht="18.75" x14ac:dyDescent="0.25">
      <c r="B16" s="2"/>
      <c r="D16" s="6" t="s">
        <v>6</v>
      </c>
      <c r="E16" s="7">
        <v>1</v>
      </c>
      <c r="G16" s="6" t="s">
        <v>6</v>
      </c>
      <c r="H16" s="10" t="s">
        <v>7</v>
      </c>
    </row>
    <row r="17" spans="2:8" ht="18.75" x14ac:dyDescent="0.25">
      <c r="B17" s="2"/>
      <c r="D17" s="8" t="s">
        <v>8</v>
      </c>
      <c r="E17" s="7">
        <v>2</v>
      </c>
      <c r="G17" s="8" t="s">
        <v>8</v>
      </c>
      <c r="H17" s="11" t="s">
        <v>9</v>
      </c>
    </row>
    <row r="18" spans="2:8" ht="18.75" x14ac:dyDescent="0.25">
      <c r="D18" s="9" t="s">
        <v>10</v>
      </c>
      <c r="E18" s="7">
        <v>3</v>
      </c>
      <c r="G18" s="9" t="s">
        <v>10</v>
      </c>
      <c r="H18" s="11" t="s">
        <v>11</v>
      </c>
    </row>
    <row r="19" spans="2:8" x14ac:dyDescent="0.25">
      <c r="F19" s="2" t="s">
        <v>15</v>
      </c>
    </row>
  </sheetData>
  <autoFilter ref="F2:H2" xr:uid="{00000000-0001-0000-0000-000000000000}"/>
  <mergeCells count="4">
    <mergeCell ref="G15:H15"/>
    <mergeCell ref="D15:E15"/>
    <mergeCell ref="B3:B6"/>
    <mergeCell ref="B7:B11"/>
  </mergeCells>
  <phoneticPr fontId="11" type="noConversion"/>
  <conditionalFormatting sqref="H3:H11">
    <cfRule type="cellIs" dxfId="2" priority="3" operator="greaterThanOrEqual">
      <formula>6</formula>
    </cfRule>
  </conditionalFormatting>
  <conditionalFormatting sqref="H3:H11">
    <cfRule type="cellIs" dxfId="1" priority="2" operator="between">
      <formula>3</formula>
      <formula>5</formula>
    </cfRule>
  </conditionalFormatting>
  <conditionalFormatting sqref="H3:H11">
    <cfRule type="cellIs" dxfId="0" priority="1" operator="between">
      <formula>1</formula>
      <formula>2</formula>
    </cfRule>
  </conditionalFormatting>
  <dataValidations count="1">
    <dataValidation type="list" allowBlank="1" showInputMessage="1" showErrorMessage="1" sqref="F3:F11 G3:G14" xr:uid="{947CF420-AD2A-48FA-9957-799D5F7A0144}">
      <formula1>$E$16:$E$18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52B70-E1DD-4553-B340-6DCB8A3F1E05}">
  <dimension ref="A1:F45"/>
  <sheetViews>
    <sheetView topLeftCell="A14" zoomScale="130" zoomScaleNormal="130" workbookViewId="0">
      <selection activeCell="A20" sqref="A20"/>
    </sheetView>
  </sheetViews>
  <sheetFormatPr baseColWidth="10" defaultColWidth="19.7109375" defaultRowHeight="15" x14ac:dyDescent="0.25"/>
  <cols>
    <col min="1" max="1" width="28.140625" customWidth="1"/>
    <col min="2" max="2" width="9.28515625" bestFit="1" customWidth="1"/>
    <col min="3" max="3" width="10.5703125" bestFit="1" customWidth="1"/>
    <col min="4" max="4" width="19" bestFit="1" customWidth="1"/>
    <col min="5" max="5" width="13.42578125" bestFit="1" customWidth="1"/>
    <col min="6" max="6" width="21.28515625" bestFit="1" customWidth="1"/>
  </cols>
  <sheetData>
    <row r="1" spans="1:5" ht="30" x14ac:dyDescent="0.25">
      <c r="A1" s="25" t="s">
        <v>34</v>
      </c>
      <c r="B1" s="26" t="s">
        <v>35</v>
      </c>
      <c r="C1" s="26" t="s">
        <v>36</v>
      </c>
      <c r="D1" s="27" t="s">
        <v>37</v>
      </c>
      <c r="E1" s="28" t="s">
        <v>38</v>
      </c>
    </row>
    <row r="2" spans="1:5" x14ac:dyDescent="0.25">
      <c r="A2" s="29" t="s">
        <v>39</v>
      </c>
      <c r="B2" s="30"/>
      <c r="C2" s="30"/>
      <c r="D2" s="30"/>
      <c r="E2" s="31">
        <f>SUM(E3:E4)</f>
        <v>4.5</v>
      </c>
    </row>
    <row r="3" spans="1:5" ht="30" x14ac:dyDescent="0.25">
      <c r="A3" s="32" t="s">
        <v>40</v>
      </c>
      <c r="B3" s="33">
        <v>3</v>
      </c>
      <c r="C3" s="34"/>
      <c r="D3" s="33">
        <v>1</v>
      </c>
      <c r="E3" s="35">
        <f>B3*D3</f>
        <v>3</v>
      </c>
    </row>
    <row r="4" spans="1:5" x14ac:dyDescent="0.25">
      <c r="A4" s="32" t="s">
        <v>41</v>
      </c>
      <c r="B4" s="33">
        <v>3</v>
      </c>
      <c r="C4" s="34"/>
      <c r="D4" s="33">
        <v>0.5</v>
      </c>
      <c r="E4" s="35">
        <f>B4*D4</f>
        <v>1.5</v>
      </c>
    </row>
    <row r="5" spans="1:5" x14ac:dyDescent="0.25">
      <c r="A5" s="32"/>
      <c r="B5" s="33"/>
      <c r="C5" s="34"/>
      <c r="D5" s="33"/>
      <c r="E5" s="35"/>
    </row>
    <row r="6" spans="1:5" x14ac:dyDescent="0.25">
      <c r="A6" s="29" t="s">
        <v>42</v>
      </c>
      <c r="B6" s="36"/>
      <c r="C6" s="37"/>
      <c r="D6" s="36"/>
      <c r="E6" s="38">
        <f>SUM(E7:E7)</f>
        <v>1.5</v>
      </c>
    </row>
    <row r="7" spans="1:5" ht="30" x14ac:dyDescent="0.25">
      <c r="A7" s="32" t="s">
        <v>43</v>
      </c>
      <c r="B7" s="33">
        <v>3</v>
      </c>
      <c r="C7" s="34"/>
      <c r="D7" s="33">
        <v>0.5</v>
      </c>
      <c r="E7" s="35">
        <f>B7*D7</f>
        <v>1.5</v>
      </c>
    </row>
    <row r="8" spans="1:5" x14ac:dyDescent="0.25">
      <c r="A8" s="32"/>
      <c r="B8" s="33"/>
      <c r="C8" s="34"/>
      <c r="D8" s="33"/>
      <c r="E8" s="35"/>
    </row>
    <row r="9" spans="1:5" x14ac:dyDescent="0.25">
      <c r="A9" s="29" t="s">
        <v>44</v>
      </c>
      <c r="B9" s="36"/>
      <c r="C9" s="37"/>
      <c r="D9" s="37"/>
      <c r="E9" s="39">
        <f>SUM(E10:E13)</f>
        <v>9</v>
      </c>
    </row>
    <row r="10" spans="1:5" x14ac:dyDescent="0.25">
      <c r="A10" s="40" t="s">
        <v>45</v>
      </c>
      <c r="B10" s="33">
        <v>3</v>
      </c>
      <c r="C10" s="33"/>
      <c r="D10" s="33">
        <v>0.5</v>
      </c>
      <c r="E10" s="35">
        <f t="shared" ref="E10:E11" si="0">B10*D10</f>
        <v>1.5</v>
      </c>
    </row>
    <row r="11" spans="1:5" x14ac:dyDescent="0.25">
      <c r="A11" s="40" t="s">
        <v>46</v>
      </c>
      <c r="B11" s="33">
        <v>3</v>
      </c>
      <c r="C11" s="33"/>
      <c r="D11" s="33">
        <v>1</v>
      </c>
      <c r="E11" s="35">
        <f t="shared" si="0"/>
        <v>3</v>
      </c>
    </row>
    <row r="12" spans="1:5" x14ac:dyDescent="0.25">
      <c r="A12" s="32" t="s">
        <v>47</v>
      </c>
      <c r="B12" s="33">
        <v>3</v>
      </c>
      <c r="C12" s="33"/>
      <c r="D12" s="33">
        <v>0.5</v>
      </c>
      <c r="E12" s="35">
        <f>B12*D12</f>
        <v>1.5</v>
      </c>
    </row>
    <row r="13" spans="1:5" x14ac:dyDescent="0.25">
      <c r="A13" s="32" t="s">
        <v>48</v>
      </c>
      <c r="B13" s="33">
        <v>3</v>
      </c>
      <c r="C13" s="33"/>
      <c r="D13" s="33">
        <v>1</v>
      </c>
      <c r="E13" s="35">
        <f>B13*D13</f>
        <v>3</v>
      </c>
    </row>
    <row r="14" spans="1:5" x14ac:dyDescent="0.25">
      <c r="A14" s="29" t="s">
        <v>49</v>
      </c>
      <c r="B14" s="36"/>
      <c r="C14" s="37"/>
      <c r="D14" s="37"/>
      <c r="E14" s="39"/>
    </row>
    <row r="15" spans="1:5" ht="26.25" x14ac:dyDescent="0.25">
      <c r="A15" s="41" t="s">
        <v>52</v>
      </c>
      <c r="B15" s="36"/>
      <c r="C15" s="36">
        <f>SUM(C16:C21)</f>
        <v>10</v>
      </c>
      <c r="D15" s="36"/>
      <c r="E15" s="39">
        <f>SUM(E16:E21)</f>
        <v>3.8</v>
      </c>
    </row>
    <row r="16" spans="1:5" ht="30" x14ac:dyDescent="0.25">
      <c r="A16" s="42" t="s">
        <v>237</v>
      </c>
      <c r="B16" s="33"/>
      <c r="C16" s="33">
        <v>1</v>
      </c>
      <c r="D16" s="33">
        <v>0.2</v>
      </c>
      <c r="E16" s="35">
        <f t="shared" ref="E16:E21" si="1">C16*D16</f>
        <v>0.2</v>
      </c>
    </row>
    <row r="17" spans="1:5" x14ac:dyDescent="0.25">
      <c r="A17" s="43" t="s">
        <v>53</v>
      </c>
      <c r="B17" s="33"/>
      <c r="C17" s="33">
        <v>1</v>
      </c>
      <c r="D17" s="33">
        <v>0.2</v>
      </c>
      <c r="E17" s="35">
        <f t="shared" si="1"/>
        <v>0.2</v>
      </c>
    </row>
    <row r="18" spans="1:5" ht="30" x14ac:dyDescent="0.25">
      <c r="A18" s="43" t="s">
        <v>240</v>
      </c>
      <c r="B18" s="33"/>
      <c r="C18" s="33">
        <v>2</v>
      </c>
      <c r="D18" s="33">
        <v>0.2</v>
      </c>
      <c r="E18" s="35">
        <f t="shared" si="1"/>
        <v>0.4</v>
      </c>
    </row>
    <row r="19" spans="1:5" ht="30" x14ac:dyDescent="0.25">
      <c r="A19" s="43" t="s">
        <v>241</v>
      </c>
      <c r="B19" s="33"/>
      <c r="C19" s="33">
        <v>3</v>
      </c>
      <c r="D19" s="33">
        <v>0.5</v>
      </c>
      <c r="E19" s="35">
        <f t="shared" si="1"/>
        <v>1.5</v>
      </c>
    </row>
    <row r="20" spans="1:5" ht="30" x14ac:dyDescent="0.25">
      <c r="A20" s="43" t="s">
        <v>239</v>
      </c>
      <c r="B20" s="33"/>
      <c r="C20" s="33">
        <v>1</v>
      </c>
      <c r="D20" s="33">
        <v>0.5</v>
      </c>
      <c r="E20" s="35">
        <f t="shared" si="1"/>
        <v>0.5</v>
      </c>
    </row>
    <row r="21" spans="1:5" ht="45" x14ac:dyDescent="0.25">
      <c r="A21" s="43" t="s">
        <v>54</v>
      </c>
      <c r="B21" s="33"/>
      <c r="C21" s="33">
        <v>2</v>
      </c>
      <c r="D21" s="33">
        <v>0.5</v>
      </c>
      <c r="E21" s="35">
        <f t="shared" si="1"/>
        <v>1</v>
      </c>
    </row>
    <row r="22" spans="1:5" x14ac:dyDescent="0.25">
      <c r="A22" s="43"/>
      <c r="B22" s="33"/>
      <c r="C22" s="33"/>
      <c r="D22" s="33"/>
      <c r="E22" s="35"/>
    </row>
    <row r="23" spans="1:5" x14ac:dyDescent="0.25">
      <c r="A23" s="43"/>
      <c r="B23" s="33"/>
      <c r="C23" s="33"/>
      <c r="D23" s="33"/>
      <c r="E23" s="35"/>
    </row>
    <row r="24" spans="1:5" x14ac:dyDescent="0.25">
      <c r="A24" s="43"/>
      <c r="B24" s="33"/>
      <c r="C24" s="33"/>
      <c r="D24" s="33"/>
      <c r="E24" s="35"/>
    </row>
    <row r="25" spans="1:5" x14ac:dyDescent="0.25">
      <c r="A25" s="44"/>
      <c r="B25" s="33"/>
      <c r="C25" s="33"/>
      <c r="D25" s="33"/>
      <c r="E25" s="35"/>
    </row>
    <row r="26" spans="1:5" x14ac:dyDescent="0.25">
      <c r="A26" s="29" t="s">
        <v>55</v>
      </c>
      <c r="B26" s="36"/>
      <c r="C26" s="36"/>
      <c r="D26" s="36"/>
      <c r="E26" s="45">
        <f>SUM(E27:E29)</f>
        <v>3.65</v>
      </c>
    </row>
    <row r="27" spans="1:5" x14ac:dyDescent="0.25">
      <c r="A27" s="44" t="s">
        <v>50</v>
      </c>
      <c r="B27" s="33">
        <v>2</v>
      </c>
      <c r="C27" s="33">
        <v>1</v>
      </c>
      <c r="D27" s="33">
        <v>0.5</v>
      </c>
      <c r="E27" s="35">
        <f>+B27*D27</f>
        <v>1</v>
      </c>
    </row>
    <row r="28" spans="1:5" x14ac:dyDescent="0.25">
      <c r="A28" s="44" t="s">
        <v>56</v>
      </c>
      <c r="B28" s="33">
        <v>3</v>
      </c>
      <c r="C28" s="33">
        <v>3.3</v>
      </c>
      <c r="D28" s="46">
        <v>0.5</v>
      </c>
      <c r="E28" s="47">
        <f>C28*D28</f>
        <v>1.65</v>
      </c>
    </row>
    <row r="29" spans="1:5" x14ac:dyDescent="0.25">
      <c r="A29" s="44" t="s">
        <v>57</v>
      </c>
      <c r="B29" s="33">
        <v>2</v>
      </c>
      <c r="C29" s="33">
        <v>2</v>
      </c>
      <c r="D29" s="33">
        <v>0.5</v>
      </c>
      <c r="E29" s="35">
        <f t="shared" ref="E29" si="2">+B29*D29</f>
        <v>1</v>
      </c>
    </row>
    <row r="30" spans="1:5" x14ac:dyDescent="0.25">
      <c r="A30" s="29" t="s">
        <v>58</v>
      </c>
      <c r="B30" s="36"/>
      <c r="C30" s="36"/>
      <c r="D30" s="36"/>
      <c r="E30" s="39">
        <f>SUM(E31:E34)</f>
        <v>6.75</v>
      </c>
    </row>
    <row r="31" spans="1:5" x14ac:dyDescent="0.25">
      <c r="A31" s="44" t="s">
        <v>223</v>
      </c>
      <c r="B31" s="33">
        <v>3</v>
      </c>
      <c r="C31" s="33"/>
      <c r="D31" s="33">
        <v>1</v>
      </c>
      <c r="E31" s="35">
        <f>+B31*D31</f>
        <v>3</v>
      </c>
    </row>
    <row r="32" spans="1:5" x14ac:dyDescent="0.25">
      <c r="A32" s="44" t="s">
        <v>222</v>
      </c>
      <c r="B32" s="33">
        <v>3</v>
      </c>
      <c r="C32" s="33">
        <v>3</v>
      </c>
      <c r="D32" s="33">
        <v>0.25</v>
      </c>
      <c r="E32" s="35">
        <f>C32*D32*B32</f>
        <v>2.25</v>
      </c>
    </row>
    <row r="33" spans="1:6" x14ac:dyDescent="0.25">
      <c r="A33" s="44" t="s">
        <v>224</v>
      </c>
      <c r="B33" s="33"/>
      <c r="C33" s="33"/>
      <c r="D33" s="33"/>
      <c r="E33" s="35"/>
    </row>
    <row r="34" spans="1:6" ht="30" x14ac:dyDescent="0.25">
      <c r="A34" s="44" t="s">
        <v>59</v>
      </c>
      <c r="B34" s="33">
        <v>3</v>
      </c>
      <c r="C34" s="33"/>
      <c r="D34" s="33">
        <v>0.5</v>
      </c>
      <c r="E34" s="35">
        <f>B34*D34</f>
        <v>1.5</v>
      </c>
    </row>
    <row r="35" spans="1:6" x14ac:dyDescent="0.25">
      <c r="A35" s="48" t="s">
        <v>60</v>
      </c>
      <c r="B35" s="49"/>
      <c r="C35" s="50"/>
      <c r="D35" s="50"/>
      <c r="E35" s="45">
        <f>SUM(E2,E6,E9,E14,E15,E26,E30)</f>
        <v>29.2</v>
      </c>
      <c r="F35" s="51" t="s">
        <v>61</v>
      </c>
    </row>
    <row r="36" spans="1:6" x14ac:dyDescent="0.25">
      <c r="A36" s="52"/>
      <c r="B36" s="33"/>
      <c r="C36" s="34"/>
      <c r="D36" s="34"/>
      <c r="E36" s="34"/>
    </row>
    <row r="37" spans="1:6" x14ac:dyDescent="0.25">
      <c r="A37" s="52"/>
    </row>
    <row r="38" spans="1:6" ht="18.75" x14ac:dyDescent="0.25">
      <c r="A38" s="52"/>
      <c r="C38" s="53">
        <f>E35*E38</f>
        <v>3.2119999999999997</v>
      </c>
      <c r="D38" s="54"/>
      <c r="E38" s="55">
        <f>'Factor de Ajuste'!B16</f>
        <v>0.11</v>
      </c>
      <c r="F38" s="56" t="s">
        <v>62</v>
      </c>
    </row>
    <row r="39" spans="1:6" ht="15.75" x14ac:dyDescent="0.25">
      <c r="A39" s="52"/>
      <c r="C39" s="57">
        <f>E35+C38</f>
        <v>32.411999999999999</v>
      </c>
      <c r="D39" s="58"/>
      <c r="E39" s="59"/>
      <c r="F39" s="56" t="s">
        <v>63</v>
      </c>
    </row>
    <row r="40" spans="1:6" x14ac:dyDescent="0.25">
      <c r="A40" s="52"/>
    </row>
    <row r="41" spans="1:6" x14ac:dyDescent="0.25">
      <c r="A41" s="52"/>
    </row>
    <row r="42" spans="1:6" x14ac:dyDescent="0.25">
      <c r="A42" s="60" t="s">
        <v>64</v>
      </c>
      <c r="B42" s="115" t="s">
        <v>65</v>
      </c>
      <c r="C42" s="115"/>
      <c r="D42" s="61">
        <v>3</v>
      </c>
    </row>
    <row r="43" spans="1:6" x14ac:dyDescent="0.25">
      <c r="A43" s="52"/>
      <c r="B43" s="115" t="s">
        <v>66</v>
      </c>
      <c r="C43" s="115"/>
      <c r="D43" s="62">
        <v>9</v>
      </c>
    </row>
    <row r="44" spans="1:6" ht="15.75" x14ac:dyDescent="0.25">
      <c r="A44" s="52"/>
      <c r="B44" s="115" t="s">
        <v>67</v>
      </c>
      <c r="C44" s="115"/>
      <c r="D44" s="57">
        <f>C39/D42</f>
        <v>10.804</v>
      </c>
      <c r="F44" t="s">
        <v>68</v>
      </c>
    </row>
    <row r="45" spans="1:6" x14ac:dyDescent="0.25">
      <c r="A45" s="52"/>
      <c r="B45" s="115" t="s">
        <v>69</v>
      </c>
      <c r="C45" s="115"/>
      <c r="D45" s="63">
        <f>D44/D43</f>
        <v>1.2004444444444444</v>
      </c>
    </row>
  </sheetData>
  <mergeCells count="4">
    <mergeCell ref="B42:C42"/>
    <mergeCell ref="B43:C43"/>
    <mergeCell ref="B44:C44"/>
    <mergeCell ref="B45:C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68CF-C3FB-42BA-9434-9C60A06D8598}">
  <dimension ref="A1:J17"/>
  <sheetViews>
    <sheetView zoomScale="140" zoomScaleNormal="140" workbookViewId="0">
      <selection activeCell="A10" sqref="A10"/>
    </sheetView>
  </sheetViews>
  <sheetFormatPr baseColWidth="10" defaultRowHeight="15" x14ac:dyDescent="0.25"/>
  <cols>
    <col min="1" max="1" width="78.85546875" customWidth="1"/>
  </cols>
  <sheetData>
    <row r="1" spans="1:10" x14ac:dyDescent="0.25">
      <c r="A1" s="64"/>
      <c r="B1" s="64"/>
      <c r="C1" s="64"/>
      <c r="D1" s="64"/>
      <c r="E1" s="64"/>
      <c r="F1" s="64"/>
      <c r="G1" s="64"/>
      <c r="H1" s="64"/>
      <c r="I1" s="64"/>
      <c r="J1" s="64"/>
    </row>
    <row r="2" spans="1:10" ht="30" x14ac:dyDescent="0.25">
      <c r="A2" s="65" t="s">
        <v>70</v>
      </c>
      <c r="B2" s="65" t="s">
        <v>71</v>
      </c>
      <c r="C2" s="64"/>
      <c r="D2" s="116" t="s">
        <v>72</v>
      </c>
      <c r="E2" s="117"/>
      <c r="F2" s="117"/>
      <c r="G2" s="117"/>
      <c r="H2" s="117"/>
      <c r="I2" s="117"/>
      <c r="J2" s="118"/>
    </row>
    <row r="3" spans="1:10" x14ac:dyDescent="0.25">
      <c r="A3" s="66" t="s">
        <v>73</v>
      </c>
      <c r="B3" s="67">
        <v>0</v>
      </c>
      <c r="C3" s="64"/>
      <c r="D3" s="68">
        <v>1</v>
      </c>
      <c r="E3" s="119" t="s">
        <v>74</v>
      </c>
      <c r="F3" s="117"/>
      <c r="G3" s="117"/>
      <c r="H3" s="117"/>
      <c r="I3" s="117"/>
      <c r="J3" s="118"/>
    </row>
    <row r="4" spans="1:10" x14ac:dyDescent="0.25">
      <c r="A4" s="66" t="s">
        <v>75</v>
      </c>
      <c r="B4" s="67">
        <v>0.01</v>
      </c>
      <c r="C4" s="64"/>
      <c r="D4" s="120">
        <v>2</v>
      </c>
      <c r="E4" s="122" t="s">
        <v>76</v>
      </c>
      <c r="F4" s="123"/>
      <c r="G4" s="123"/>
      <c r="H4" s="123"/>
      <c r="I4" s="123"/>
      <c r="J4" s="124"/>
    </row>
    <row r="5" spans="1:10" x14ac:dyDescent="0.25">
      <c r="A5" s="66" t="s">
        <v>77</v>
      </c>
      <c r="B5" s="67">
        <v>0.01</v>
      </c>
      <c r="C5" s="64"/>
      <c r="D5" s="121"/>
      <c r="E5" s="125"/>
      <c r="F5" s="126"/>
      <c r="G5" s="126"/>
      <c r="H5" s="126"/>
      <c r="I5" s="126"/>
      <c r="J5" s="127"/>
    </row>
    <row r="6" spans="1:10" x14ac:dyDescent="0.25">
      <c r="A6" s="66" t="s">
        <v>78</v>
      </c>
      <c r="B6" s="67">
        <v>0.01</v>
      </c>
      <c r="C6" s="64"/>
      <c r="D6" s="68">
        <v>3</v>
      </c>
      <c r="E6" s="119" t="s">
        <v>79</v>
      </c>
      <c r="F6" s="117"/>
      <c r="G6" s="117"/>
      <c r="H6" s="117"/>
      <c r="I6" s="117"/>
      <c r="J6" s="118"/>
    </row>
    <row r="7" spans="1:10" x14ac:dyDescent="0.25">
      <c r="A7" s="66" t="s">
        <v>80</v>
      </c>
      <c r="B7" s="67">
        <v>0</v>
      </c>
      <c r="C7" s="64"/>
      <c r="D7" s="64"/>
      <c r="E7" s="64"/>
      <c r="F7" s="64"/>
      <c r="G7" s="64"/>
      <c r="H7" s="64"/>
      <c r="I7" s="64"/>
      <c r="J7" s="64"/>
    </row>
    <row r="8" spans="1:10" x14ac:dyDescent="0.25">
      <c r="A8" s="66" t="s">
        <v>81</v>
      </c>
      <c r="B8" s="67">
        <v>0.02</v>
      </c>
      <c r="C8" s="64"/>
      <c r="D8" s="64"/>
      <c r="E8" s="64"/>
      <c r="F8" s="64"/>
      <c r="G8" s="64"/>
      <c r="H8" s="64"/>
      <c r="I8" s="64"/>
      <c r="J8" s="64"/>
    </row>
    <row r="9" spans="1:10" x14ac:dyDescent="0.25">
      <c r="A9" s="66" t="s">
        <v>82</v>
      </c>
      <c r="B9" s="67">
        <v>0</v>
      </c>
      <c r="C9" s="64"/>
      <c r="D9" s="64"/>
      <c r="E9" s="64"/>
      <c r="F9" s="64"/>
      <c r="G9" s="64"/>
      <c r="H9" s="64"/>
      <c r="I9" s="64"/>
      <c r="J9" s="64"/>
    </row>
    <row r="10" spans="1:10" x14ac:dyDescent="0.25">
      <c r="A10" s="66" t="s">
        <v>83</v>
      </c>
      <c r="B10" s="67">
        <v>0.01</v>
      </c>
      <c r="C10" s="64"/>
      <c r="D10" s="64"/>
      <c r="E10" s="64"/>
      <c r="F10" s="64"/>
      <c r="G10" s="64"/>
      <c r="H10" s="64"/>
      <c r="I10" s="64"/>
      <c r="J10" s="64"/>
    </row>
    <row r="11" spans="1:10" x14ac:dyDescent="0.25">
      <c r="A11" s="66" t="s">
        <v>84</v>
      </c>
      <c r="B11" s="67">
        <v>0.01</v>
      </c>
      <c r="C11" s="64"/>
      <c r="D11" s="64"/>
      <c r="E11" s="64"/>
      <c r="F11" s="64"/>
      <c r="G11" s="64"/>
      <c r="H11" s="64"/>
      <c r="I11" s="64"/>
      <c r="J11" s="64"/>
    </row>
    <row r="12" spans="1:10" x14ac:dyDescent="0.25">
      <c r="A12" s="66" t="s">
        <v>85</v>
      </c>
      <c r="B12" s="67">
        <v>0.01</v>
      </c>
      <c r="C12" s="64"/>
      <c r="D12" s="64"/>
      <c r="E12" s="64"/>
      <c r="F12" s="64"/>
      <c r="G12" s="64"/>
      <c r="H12" s="64"/>
      <c r="I12" s="64"/>
      <c r="J12" s="64"/>
    </row>
    <row r="13" spans="1:10" x14ac:dyDescent="0.25">
      <c r="A13" s="66" t="s">
        <v>86</v>
      </c>
      <c r="B13" s="67">
        <v>0</v>
      </c>
      <c r="C13" s="64"/>
      <c r="D13" s="64"/>
      <c r="E13" s="64"/>
      <c r="F13" s="64"/>
      <c r="G13" s="64"/>
      <c r="H13" s="64"/>
      <c r="I13" s="64"/>
      <c r="J13" s="64"/>
    </row>
    <row r="14" spans="1:10" x14ac:dyDescent="0.25">
      <c r="A14" s="66" t="s">
        <v>87</v>
      </c>
      <c r="B14" s="67">
        <v>0.01</v>
      </c>
      <c r="C14" s="64"/>
      <c r="D14" s="64"/>
      <c r="E14" s="64"/>
      <c r="F14" s="64"/>
      <c r="G14" s="64"/>
      <c r="H14" s="64"/>
      <c r="I14" s="64"/>
      <c r="J14" s="64"/>
    </row>
    <row r="15" spans="1:10" x14ac:dyDescent="0.25">
      <c r="A15" s="66" t="s">
        <v>88</v>
      </c>
      <c r="B15" s="67">
        <v>0.02</v>
      </c>
      <c r="C15" s="64"/>
      <c r="D15" s="64"/>
      <c r="E15" s="64"/>
      <c r="F15" s="64"/>
      <c r="G15" s="64"/>
      <c r="H15" s="64"/>
      <c r="I15" s="64"/>
      <c r="J15" s="64"/>
    </row>
    <row r="16" spans="1:10" x14ac:dyDescent="0.25">
      <c r="A16" s="69" t="s">
        <v>89</v>
      </c>
      <c r="B16" s="70">
        <f>SUM(B3:B15)</f>
        <v>0.11</v>
      </c>
      <c r="C16" s="71" t="s">
        <v>90</v>
      </c>
      <c r="D16" s="71" t="s">
        <v>91</v>
      </c>
      <c r="E16" s="64"/>
      <c r="F16" s="64"/>
      <c r="G16" s="64"/>
      <c r="H16" s="64"/>
      <c r="I16" s="64"/>
      <c r="J16" s="64"/>
    </row>
    <row r="17" spans="1:10" x14ac:dyDescent="0.25">
      <c r="A17" s="64"/>
      <c r="B17" s="64"/>
      <c r="C17" s="72" t="s">
        <v>92</v>
      </c>
      <c r="D17" s="72" t="s">
        <v>93</v>
      </c>
      <c r="E17" s="64"/>
      <c r="F17" s="64"/>
      <c r="G17" s="64"/>
      <c r="H17" s="64"/>
      <c r="I17" s="64"/>
      <c r="J17" s="64"/>
    </row>
  </sheetData>
  <mergeCells count="5">
    <mergeCell ref="D2:J2"/>
    <mergeCell ref="E3:J3"/>
    <mergeCell ref="D4:D5"/>
    <mergeCell ref="E4:J5"/>
    <mergeCell ref="E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0E5-6471-4CC4-B93C-4C0C792F046B}">
  <dimension ref="A1:G51"/>
  <sheetViews>
    <sheetView topLeftCell="A39" zoomScale="140" zoomScaleNormal="140" workbookViewId="0">
      <selection activeCell="A2" sqref="A2:G6"/>
    </sheetView>
  </sheetViews>
  <sheetFormatPr baseColWidth="10" defaultRowHeight="15" x14ac:dyDescent="0.25"/>
  <sheetData>
    <row r="1" spans="1:7" x14ac:dyDescent="0.25">
      <c r="A1" s="129" t="s">
        <v>94</v>
      </c>
      <c r="B1" s="129"/>
      <c r="C1" s="129"/>
      <c r="D1" s="129"/>
      <c r="E1" s="129"/>
      <c r="F1" s="129"/>
      <c r="G1" s="129"/>
    </row>
    <row r="2" spans="1:7" ht="15" customHeight="1" x14ac:dyDescent="0.25">
      <c r="A2" s="130" t="s">
        <v>250</v>
      </c>
      <c r="B2" s="130"/>
      <c r="C2" s="130"/>
      <c r="D2" s="130"/>
      <c r="E2" s="130"/>
      <c r="F2" s="130"/>
      <c r="G2" s="130"/>
    </row>
    <row r="3" spans="1:7" x14ac:dyDescent="0.25">
      <c r="A3" s="130"/>
      <c r="B3" s="130"/>
      <c r="C3" s="130"/>
      <c r="D3" s="130"/>
      <c r="E3" s="130"/>
      <c r="F3" s="130"/>
      <c r="G3" s="130"/>
    </row>
    <row r="4" spans="1:7" x14ac:dyDescent="0.25">
      <c r="A4" s="130"/>
      <c r="B4" s="130"/>
      <c r="C4" s="130"/>
      <c r="D4" s="130"/>
      <c r="E4" s="130"/>
      <c r="F4" s="130"/>
      <c r="G4" s="130"/>
    </row>
    <row r="5" spans="1:7" x14ac:dyDescent="0.25">
      <c r="A5" s="130"/>
      <c r="B5" s="130"/>
      <c r="C5" s="130"/>
      <c r="D5" s="130"/>
      <c r="E5" s="130"/>
      <c r="F5" s="130"/>
      <c r="G5" s="130"/>
    </row>
    <row r="6" spans="1:7" x14ac:dyDescent="0.25">
      <c r="A6" s="130"/>
      <c r="B6" s="130"/>
      <c r="C6" s="130"/>
      <c r="D6" s="130"/>
      <c r="E6" s="130"/>
      <c r="F6" s="130"/>
      <c r="G6" s="130"/>
    </row>
    <row r="7" spans="1:7" x14ac:dyDescent="0.25">
      <c r="A7" s="131" t="s">
        <v>95</v>
      </c>
      <c r="B7" s="132"/>
      <c r="C7" s="132"/>
      <c r="D7" s="132"/>
      <c r="E7" s="132"/>
      <c r="F7" s="132"/>
      <c r="G7" s="132"/>
    </row>
    <row r="8" spans="1:7" x14ac:dyDescent="0.25">
      <c r="A8" s="132"/>
      <c r="B8" s="132"/>
      <c r="C8" s="132"/>
      <c r="D8" s="132"/>
      <c r="E8" s="132"/>
      <c r="F8" s="132"/>
      <c r="G8" s="132"/>
    </row>
    <row r="9" spans="1:7" x14ac:dyDescent="0.25">
      <c r="A9" s="132"/>
      <c r="B9" s="132"/>
      <c r="C9" s="132"/>
      <c r="D9" s="132"/>
      <c r="E9" s="132"/>
      <c r="F9" s="132"/>
      <c r="G9" s="132"/>
    </row>
    <row r="10" spans="1:7" x14ac:dyDescent="0.25">
      <c r="A10" s="132"/>
      <c r="B10" s="132"/>
      <c r="C10" s="132"/>
      <c r="D10" s="132"/>
      <c r="E10" s="132"/>
      <c r="F10" s="132"/>
      <c r="G10" s="132"/>
    </row>
    <row r="11" spans="1:7" x14ac:dyDescent="0.25">
      <c r="A11" s="132"/>
      <c r="B11" s="132"/>
      <c r="C11" s="132"/>
      <c r="D11" s="132"/>
      <c r="E11" s="132"/>
      <c r="F11" s="132"/>
      <c r="G11" s="132"/>
    </row>
    <row r="12" spans="1:7" x14ac:dyDescent="0.25">
      <c r="A12" s="132"/>
      <c r="B12" s="132"/>
      <c r="C12" s="132"/>
      <c r="D12" s="132"/>
      <c r="E12" s="132"/>
      <c r="F12" s="132"/>
      <c r="G12" s="132"/>
    </row>
    <row r="13" spans="1:7" x14ac:dyDescent="0.25">
      <c r="A13" s="132"/>
      <c r="B13" s="132"/>
      <c r="C13" s="132"/>
      <c r="D13" s="132"/>
      <c r="E13" s="132"/>
      <c r="F13" s="132"/>
      <c r="G13" s="132"/>
    </row>
    <row r="14" spans="1:7" x14ac:dyDescent="0.25">
      <c r="A14" s="132"/>
      <c r="B14" s="132"/>
      <c r="C14" s="132"/>
      <c r="D14" s="132"/>
      <c r="E14" s="132"/>
      <c r="F14" s="132"/>
      <c r="G14" s="132"/>
    </row>
    <row r="15" spans="1:7" x14ac:dyDescent="0.25">
      <c r="A15" s="132"/>
      <c r="B15" s="132"/>
      <c r="C15" s="132"/>
      <c r="D15" s="132"/>
      <c r="E15" s="132"/>
      <c r="F15" s="132"/>
      <c r="G15" s="132"/>
    </row>
    <row r="16" spans="1:7" x14ac:dyDescent="0.25">
      <c r="A16" s="132"/>
      <c r="B16" s="132"/>
      <c r="C16" s="132"/>
      <c r="D16" s="132"/>
      <c r="E16" s="132"/>
      <c r="F16" s="132"/>
      <c r="G16" s="132"/>
    </row>
    <row r="17" spans="1:7" x14ac:dyDescent="0.25">
      <c r="A17" s="132"/>
      <c r="B17" s="132"/>
      <c r="C17" s="132"/>
      <c r="D17" s="132"/>
      <c r="E17" s="132"/>
      <c r="F17" s="132"/>
      <c r="G17" s="132"/>
    </row>
    <row r="18" spans="1:7" x14ac:dyDescent="0.25">
      <c r="A18" s="132"/>
      <c r="B18" s="132"/>
      <c r="C18" s="132"/>
      <c r="D18" s="132"/>
      <c r="E18" s="132"/>
      <c r="F18" s="132"/>
      <c r="G18" s="132"/>
    </row>
    <row r="19" spans="1:7" x14ac:dyDescent="0.25">
      <c r="A19" s="132"/>
      <c r="B19" s="132"/>
      <c r="C19" s="132"/>
      <c r="D19" s="132"/>
      <c r="E19" s="132"/>
      <c r="F19" s="132"/>
      <c r="G19" s="132"/>
    </row>
    <row r="20" spans="1:7" x14ac:dyDescent="0.25">
      <c r="A20" s="132"/>
      <c r="B20" s="132"/>
      <c r="C20" s="132"/>
      <c r="D20" s="132"/>
      <c r="E20" s="132"/>
      <c r="F20" s="132"/>
      <c r="G20" s="132"/>
    </row>
    <row r="21" spans="1:7" x14ac:dyDescent="0.25">
      <c r="A21" s="132"/>
      <c r="B21" s="132"/>
      <c r="C21" s="132"/>
      <c r="D21" s="132"/>
      <c r="E21" s="132"/>
      <c r="F21" s="132"/>
      <c r="G21" s="132"/>
    </row>
    <row r="22" spans="1:7" x14ac:dyDescent="0.25">
      <c r="A22" s="132"/>
      <c r="B22" s="132"/>
      <c r="C22" s="132"/>
      <c r="D22" s="132"/>
      <c r="E22" s="132"/>
      <c r="F22" s="132"/>
      <c r="G22" s="132"/>
    </row>
    <row r="23" spans="1:7" x14ac:dyDescent="0.25">
      <c r="A23" s="132"/>
      <c r="B23" s="132"/>
      <c r="C23" s="132"/>
      <c r="D23" s="132"/>
      <c r="E23" s="132"/>
      <c r="F23" s="132"/>
      <c r="G23" s="132"/>
    </row>
    <row r="24" spans="1:7" x14ac:dyDescent="0.25">
      <c r="A24" s="132"/>
      <c r="B24" s="132"/>
      <c r="C24" s="132"/>
      <c r="D24" s="132"/>
      <c r="E24" s="132"/>
      <c r="F24" s="132"/>
      <c r="G24" s="132"/>
    </row>
    <row r="25" spans="1:7" x14ac:dyDescent="0.25">
      <c r="A25" s="132"/>
      <c r="B25" s="132"/>
      <c r="C25" s="132"/>
      <c r="D25" s="132"/>
      <c r="E25" s="132"/>
      <c r="F25" s="132"/>
      <c r="G25" s="132"/>
    </row>
    <row r="26" spans="1:7" x14ac:dyDescent="0.25">
      <c r="A26" s="132"/>
      <c r="B26" s="132"/>
      <c r="C26" s="132"/>
      <c r="D26" s="132"/>
      <c r="E26" s="132"/>
      <c r="F26" s="132"/>
      <c r="G26" s="132"/>
    </row>
    <row r="27" spans="1:7" x14ac:dyDescent="0.25">
      <c r="A27" s="132"/>
      <c r="B27" s="132"/>
      <c r="C27" s="132"/>
      <c r="D27" s="132"/>
      <c r="E27" s="132"/>
      <c r="F27" s="132"/>
      <c r="G27" s="132"/>
    </row>
    <row r="28" spans="1:7" x14ac:dyDescent="0.25">
      <c r="A28" s="132"/>
      <c r="B28" s="132"/>
      <c r="C28" s="132"/>
      <c r="D28" s="132"/>
      <c r="E28" s="132"/>
      <c r="F28" s="132"/>
      <c r="G28" s="132"/>
    </row>
    <row r="29" spans="1:7" x14ac:dyDescent="0.25">
      <c r="A29" s="132"/>
      <c r="B29" s="132"/>
      <c r="C29" s="132"/>
      <c r="D29" s="132"/>
      <c r="E29" s="132"/>
      <c r="F29" s="132"/>
      <c r="G29" s="132"/>
    </row>
    <row r="30" spans="1:7" x14ac:dyDescent="0.25">
      <c r="A30" s="132"/>
      <c r="B30" s="132"/>
      <c r="C30" s="132"/>
      <c r="D30" s="132"/>
      <c r="E30" s="132"/>
      <c r="F30" s="132"/>
      <c r="G30" s="132"/>
    </row>
    <row r="31" spans="1:7" x14ac:dyDescent="0.25">
      <c r="A31" s="132"/>
      <c r="B31" s="132"/>
      <c r="C31" s="132"/>
      <c r="D31" s="132"/>
      <c r="E31" s="132"/>
      <c r="F31" s="132"/>
      <c r="G31" s="132"/>
    </row>
    <row r="32" spans="1:7" x14ac:dyDescent="0.25">
      <c r="A32" s="129" t="s">
        <v>96</v>
      </c>
      <c r="B32" s="129"/>
      <c r="C32" s="129"/>
      <c r="D32" s="129"/>
      <c r="E32" s="129" t="s">
        <v>97</v>
      </c>
      <c r="F32" s="129"/>
      <c r="G32" s="129"/>
    </row>
    <row r="33" spans="1:7" ht="33.75" customHeight="1" x14ac:dyDescent="0.25">
      <c r="A33" s="128" t="s">
        <v>98</v>
      </c>
      <c r="B33" s="128"/>
      <c r="C33" s="128"/>
      <c r="D33" s="128"/>
      <c r="E33" s="133" t="s">
        <v>104</v>
      </c>
      <c r="F33" s="133"/>
      <c r="G33" s="133"/>
    </row>
    <row r="34" spans="1:7" x14ac:dyDescent="0.25">
      <c r="A34" s="128" t="s">
        <v>99</v>
      </c>
      <c r="B34" s="128"/>
      <c r="C34" s="128"/>
      <c r="D34" s="128"/>
      <c r="E34" s="133" t="s">
        <v>51</v>
      </c>
      <c r="F34" s="133"/>
      <c r="G34" s="133"/>
    </row>
    <row r="35" spans="1:7" x14ac:dyDescent="0.25">
      <c r="A35" s="134" t="s">
        <v>100</v>
      </c>
      <c r="B35" s="134"/>
      <c r="C35" s="134"/>
      <c r="D35" s="134"/>
      <c r="E35" s="133" t="s">
        <v>51</v>
      </c>
      <c r="F35" s="133"/>
      <c r="G35" s="133"/>
    </row>
    <row r="36" spans="1:7" x14ac:dyDescent="0.25">
      <c r="A36" s="134" t="s">
        <v>101</v>
      </c>
      <c r="B36" s="134"/>
      <c r="C36" s="134"/>
      <c r="D36" s="134"/>
      <c r="E36" s="133" t="s">
        <v>51</v>
      </c>
      <c r="F36" s="133"/>
      <c r="G36" s="133"/>
    </row>
    <row r="37" spans="1:7" ht="30" customHeight="1" x14ac:dyDescent="0.25">
      <c r="A37" s="128" t="s">
        <v>102</v>
      </c>
      <c r="B37" s="128"/>
      <c r="C37" s="128"/>
      <c r="D37" s="128"/>
      <c r="E37" s="133" t="s">
        <v>51</v>
      </c>
      <c r="F37" s="133"/>
      <c r="G37" s="133"/>
    </row>
    <row r="38" spans="1:7" ht="29.25" customHeight="1" x14ac:dyDescent="0.25">
      <c r="A38" s="128" t="s">
        <v>103</v>
      </c>
      <c r="B38" s="128"/>
      <c r="C38" s="128"/>
      <c r="D38" s="128"/>
      <c r="E38" s="133" t="s">
        <v>105</v>
      </c>
      <c r="F38" s="133"/>
      <c r="G38" s="133"/>
    </row>
    <row r="39" spans="1:7" x14ac:dyDescent="0.25">
      <c r="A39" s="128" t="s">
        <v>106</v>
      </c>
      <c r="B39" s="134"/>
      <c r="C39" s="134"/>
      <c r="D39" s="134"/>
      <c r="E39" s="134"/>
      <c r="F39" s="134"/>
      <c r="G39" s="134"/>
    </row>
    <row r="40" spans="1:7" x14ac:dyDescent="0.25">
      <c r="A40" s="134"/>
      <c r="B40" s="134"/>
      <c r="C40" s="134"/>
      <c r="D40" s="134"/>
      <c r="E40" s="134"/>
      <c r="F40" s="134"/>
      <c r="G40" s="134"/>
    </row>
    <row r="41" spans="1:7" x14ac:dyDescent="0.25">
      <c r="A41" s="134"/>
      <c r="B41" s="134"/>
      <c r="C41" s="134"/>
      <c r="D41" s="134"/>
      <c r="E41" s="134"/>
      <c r="F41" s="134"/>
      <c r="G41" s="134"/>
    </row>
    <row r="42" spans="1:7" x14ac:dyDescent="0.25">
      <c r="A42" s="134"/>
      <c r="B42" s="134"/>
      <c r="C42" s="134"/>
      <c r="D42" s="134"/>
      <c r="E42" s="134"/>
      <c r="F42" s="134"/>
      <c r="G42" s="134"/>
    </row>
    <row r="43" spans="1:7" x14ac:dyDescent="0.25">
      <c r="A43" s="134"/>
      <c r="B43" s="134"/>
      <c r="C43" s="134"/>
      <c r="D43" s="134"/>
      <c r="E43" s="134"/>
      <c r="F43" s="134"/>
      <c r="G43" s="134"/>
    </row>
    <row r="44" spans="1:7" x14ac:dyDescent="0.25">
      <c r="A44" s="134"/>
      <c r="B44" s="134"/>
      <c r="C44" s="134"/>
      <c r="D44" s="134"/>
      <c r="E44" s="134"/>
      <c r="F44" s="134"/>
      <c r="G44" s="134"/>
    </row>
    <row r="45" spans="1:7" x14ac:dyDescent="0.25">
      <c r="A45" s="134"/>
      <c r="B45" s="134"/>
      <c r="C45" s="134"/>
      <c r="D45" s="134"/>
      <c r="E45" s="134"/>
      <c r="F45" s="134"/>
      <c r="G45" s="134"/>
    </row>
    <row r="46" spans="1:7" x14ac:dyDescent="0.25">
      <c r="A46" s="134"/>
      <c r="B46" s="134"/>
      <c r="C46" s="134"/>
      <c r="D46" s="134"/>
      <c r="E46" s="134"/>
      <c r="F46" s="134"/>
      <c r="G46" s="134"/>
    </row>
    <row r="47" spans="1:7" x14ac:dyDescent="0.25">
      <c r="A47" s="134"/>
      <c r="B47" s="134"/>
      <c r="C47" s="134"/>
      <c r="D47" s="134"/>
      <c r="E47" s="134"/>
      <c r="F47" s="134"/>
      <c r="G47" s="134"/>
    </row>
    <row r="48" spans="1:7" x14ac:dyDescent="0.25">
      <c r="A48" s="134"/>
      <c r="B48" s="134"/>
      <c r="C48" s="134"/>
      <c r="D48" s="134"/>
      <c r="E48" s="134"/>
      <c r="F48" s="134"/>
      <c r="G48" s="134"/>
    </row>
    <row r="49" spans="1:7" x14ac:dyDescent="0.25">
      <c r="A49" s="134"/>
      <c r="B49" s="134"/>
      <c r="C49" s="134"/>
      <c r="D49" s="134"/>
      <c r="E49" s="134"/>
      <c r="F49" s="134"/>
      <c r="G49" s="134"/>
    </row>
    <row r="50" spans="1:7" x14ac:dyDescent="0.25">
      <c r="A50" s="134"/>
      <c r="B50" s="134"/>
      <c r="C50" s="134"/>
      <c r="D50" s="134"/>
      <c r="E50" s="134"/>
      <c r="F50" s="134"/>
      <c r="G50" s="134"/>
    </row>
    <row r="51" spans="1:7" x14ac:dyDescent="0.25">
      <c r="A51" s="134"/>
      <c r="B51" s="134"/>
      <c r="C51" s="134"/>
      <c r="D51" s="134"/>
      <c r="E51" s="134"/>
      <c r="F51" s="134"/>
      <c r="G51" s="134"/>
    </row>
  </sheetData>
  <mergeCells count="18">
    <mergeCell ref="E35:G35"/>
    <mergeCell ref="E34:G34"/>
    <mergeCell ref="E36:G36"/>
    <mergeCell ref="E37:G37"/>
    <mergeCell ref="A39:G51"/>
    <mergeCell ref="A35:D35"/>
    <mergeCell ref="A36:D36"/>
    <mergeCell ref="A37:D37"/>
    <mergeCell ref="A38:D38"/>
    <mergeCell ref="E38:G38"/>
    <mergeCell ref="A33:D33"/>
    <mergeCell ref="A34:D34"/>
    <mergeCell ref="A1:G1"/>
    <mergeCell ref="A2:G6"/>
    <mergeCell ref="A7:G31"/>
    <mergeCell ref="A32:D32"/>
    <mergeCell ref="E32:G32"/>
    <mergeCell ref="E33:G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6786-1A89-4F4E-8933-14BCEF41428F}">
  <dimension ref="A1:I40"/>
  <sheetViews>
    <sheetView topLeftCell="A34" zoomScale="120" zoomScaleNormal="120" workbookViewId="0">
      <selection activeCell="B43" sqref="B43"/>
    </sheetView>
  </sheetViews>
  <sheetFormatPr baseColWidth="10" defaultRowHeight="15" x14ac:dyDescent="0.25"/>
  <sheetData>
    <row r="1" spans="1:9" x14ac:dyDescent="0.25">
      <c r="A1" s="129" t="s">
        <v>107</v>
      </c>
      <c r="B1" s="129"/>
      <c r="C1" s="129"/>
      <c r="D1" s="129"/>
      <c r="E1" s="129"/>
      <c r="F1" s="129"/>
      <c r="G1" s="129"/>
      <c r="H1" s="129"/>
      <c r="I1" s="129"/>
    </row>
    <row r="2" spans="1:9" ht="15" customHeight="1" x14ac:dyDescent="0.25">
      <c r="A2" s="135" t="s">
        <v>251</v>
      </c>
      <c r="B2" s="135"/>
      <c r="C2" s="135"/>
      <c r="D2" s="135"/>
      <c r="E2" s="135"/>
      <c r="F2" s="135"/>
      <c r="G2" s="135"/>
      <c r="H2" s="135"/>
      <c r="I2" s="135"/>
    </row>
    <row r="3" spans="1:9" x14ac:dyDescent="0.25">
      <c r="A3" s="135"/>
      <c r="B3" s="135"/>
      <c r="C3" s="135"/>
      <c r="D3" s="135"/>
      <c r="E3" s="135"/>
      <c r="F3" s="135"/>
      <c r="G3" s="135"/>
      <c r="H3" s="135"/>
      <c r="I3" s="135"/>
    </row>
    <row r="4" spans="1:9" x14ac:dyDescent="0.25">
      <c r="A4" s="135"/>
      <c r="B4" s="135"/>
      <c r="C4" s="135"/>
      <c r="D4" s="135"/>
      <c r="E4" s="135"/>
      <c r="F4" s="135"/>
      <c r="G4" s="135"/>
      <c r="H4" s="135"/>
      <c r="I4" s="135"/>
    </row>
    <row r="5" spans="1:9" x14ac:dyDescent="0.25">
      <c r="A5" s="135"/>
      <c r="B5" s="135"/>
      <c r="C5" s="135"/>
      <c r="D5" s="135"/>
      <c r="E5" s="135"/>
      <c r="F5" s="135"/>
      <c r="G5" s="135"/>
      <c r="H5" s="135"/>
      <c r="I5" s="135"/>
    </row>
    <row r="6" spans="1:9" x14ac:dyDescent="0.25">
      <c r="A6" s="135"/>
      <c r="B6" s="135"/>
      <c r="C6" s="135"/>
      <c r="D6" s="135"/>
      <c r="E6" s="135"/>
      <c r="F6" s="135"/>
      <c r="G6" s="135"/>
      <c r="H6" s="135"/>
      <c r="I6" s="135"/>
    </row>
    <row r="7" spans="1:9" x14ac:dyDescent="0.25">
      <c r="A7" s="135"/>
      <c r="B7" s="135"/>
      <c r="C7" s="135"/>
      <c r="D7" s="135"/>
      <c r="E7" s="135"/>
      <c r="F7" s="135"/>
      <c r="G7" s="135"/>
      <c r="H7" s="135"/>
      <c r="I7" s="135"/>
    </row>
    <row r="8" spans="1:9" x14ac:dyDescent="0.25">
      <c r="A8" s="135"/>
      <c r="B8" s="135"/>
      <c r="C8" s="135"/>
      <c r="D8" s="135"/>
      <c r="E8" s="135"/>
      <c r="F8" s="135"/>
      <c r="G8" s="135"/>
      <c r="H8" s="135"/>
      <c r="I8" s="135"/>
    </row>
    <row r="9" spans="1:9" x14ac:dyDescent="0.25">
      <c r="A9" s="135"/>
      <c r="B9" s="135"/>
      <c r="C9" s="135"/>
      <c r="D9" s="135"/>
      <c r="E9" s="135"/>
      <c r="F9" s="135"/>
      <c r="G9" s="135"/>
      <c r="H9" s="135"/>
      <c r="I9" s="135"/>
    </row>
    <row r="10" spans="1:9" x14ac:dyDescent="0.25">
      <c r="A10" s="135"/>
      <c r="B10" s="135"/>
      <c r="C10" s="135"/>
      <c r="D10" s="135"/>
      <c r="E10" s="135"/>
      <c r="F10" s="135"/>
      <c r="G10" s="135"/>
      <c r="H10" s="135"/>
      <c r="I10" s="135"/>
    </row>
    <row r="11" spans="1:9" x14ac:dyDescent="0.25">
      <c r="A11" s="135"/>
      <c r="B11" s="135"/>
      <c r="C11" s="135"/>
      <c r="D11" s="135"/>
      <c r="E11" s="135"/>
      <c r="F11" s="135"/>
      <c r="G11" s="135"/>
      <c r="H11" s="135"/>
      <c r="I11" s="135"/>
    </row>
    <row r="12" spans="1:9" x14ac:dyDescent="0.25">
      <c r="A12" s="135"/>
      <c r="B12" s="135"/>
      <c r="C12" s="135"/>
      <c r="D12" s="135"/>
      <c r="E12" s="135"/>
      <c r="F12" s="135"/>
      <c r="G12" s="135"/>
      <c r="H12" s="135"/>
      <c r="I12" s="135"/>
    </row>
    <row r="13" spans="1:9" x14ac:dyDescent="0.25">
      <c r="A13" s="135"/>
      <c r="B13" s="135"/>
      <c r="C13" s="135"/>
      <c r="D13" s="135"/>
      <c r="E13" s="135"/>
      <c r="F13" s="135"/>
      <c r="G13" s="135"/>
      <c r="H13" s="135"/>
      <c r="I13" s="135"/>
    </row>
    <row r="14" spans="1:9" x14ac:dyDescent="0.25">
      <c r="A14" s="135"/>
      <c r="B14" s="135"/>
      <c r="C14" s="135"/>
      <c r="D14" s="135"/>
      <c r="E14" s="135"/>
      <c r="F14" s="135"/>
      <c r="G14" s="135"/>
      <c r="H14" s="135"/>
      <c r="I14" s="135"/>
    </row>
    <row r="15" spans="1:9" x14ac:dyDescent="0.25">
      <c r="A15" s="135"/>
      <c r="B15" s="135"/>
      <c r="C15" s="135"/>
      <c r="D15" s="135"/>
      <c r="E15" s="135"/>
      <c r="F15" s="135"/>
      <c r="G15" s="135"/>
      <c r="H15" s="135"/>
      <c r="I15" s="135"/>
    </row>
    <row r="16" spans="1:9" x14ac:dyDescent="0.25">
      <c r="A16" s="135"/>
      <c r="B16" s="135"/>
      <c r="C16" s="135"/>
      <c r="D16" s="135"/>
      <c r="E16" s="135"/>
      <c r="F16" s="135"/>
      <c r="G16" s="135"/>
      <c r="H16" s="135"/>
      <c r="I16" s="135"/>
    </row>
    <row r="17" spans="1:9" x14ac:dyDescent="0.25">
      <c r="A17" s="135"/>
      <c r="B17" s="135"/>
      <c r="C17" s="135"/>
      <c r="D17" s="135"/>
      <c r="E17" s="135"/>
      <c r="F17" s="135"/>
      <c r="G17" s="135"/>
      <c r="H17" s="135"/>
      <c r="I17" s="135"/>
    </row>
    <row r="18" spans="1:9" x14ac:dyDescent="0.25">
      <c r="A18" s="135"/>
      <c r="B18" s="135"/>
      <c r="C18" s="135"/>
      <c r="D18" s="135"/>
      <c r="E18" s="135"/>
      <c r="F18" s="135"/>
      <c r="G18" s="135"/>
      <c r="H18" s="135"/>
      <c r="I18" s="135"/>
    </row>
    <row r="19" spans="1:9" x14ac:dyDescent="0.25">
      <c r="A19" s="135"/>
      <c r="B19" s="135"/>
      <c r="C19" s="135"/>
      <c r="D19" s="135"/>
      <c r="E19" s="135"/>
      <c r="F19" s="135"/>
      <c r="G19" s="135"/>
      <c r="H19" s="135"/>
      <c r="I19" s="135"/>
    </row>
    <row r="20" spans="1:9" x14ac:dyDescent="0.25">
      <c r="A20" s="135"/>
      <c r="B20" s="135"/>
      <c r="C20" s="135"/>
      <c r="D20" s="135"/>
      <c r="E20" s="135"/>
      <c r="F20" s="135"/>
      <c r="G20" s="135"/>
      <c r="H20" s="135"/>
      <c r="I20" s="135"/>
    </row>
    <row r="21" spans="1:9" x14ac:dyDescent="0.25">
      <c r="A21" s="135"/>
      <c r="B21" s="135"/>
      <c r="C21" s="135"/>
      <c r="D21" s="135"/>
      <c r="E21" s="135"/>
      <c r="F21" s="135"/>
      <c r="G21" s="135"/>
      <c r="H21" s="135"/>
      <c r="I21" s="135"/>
    </row>
    <row r="22" spans="1:9" x14ac:dyDescent="0.25">
      <c r="A22" s="135"/>
      <c r="B22" s="135"/>
      <c r="C22" s="135"/>
      <c r="D22" s="135"/>
      <c r="E22" s="135"/>
      <c r="F22" s="135"/>
      <c r="G22" s="135"/>
      <c r="H22" s="135"/>
      <c r="I22" s="135"/>
    </row>
    <row r="23" spans="1:9" x14ac:dyDescent="0.25">
      <c r="A23" s="135"/>
      <c r="B23" s="135"/>
      <c r="C23" s="135"/>
      <c r="D23" s="135"/>
      <c r="E23" s="135"/>
      <c r="F23" s="135"/>
      <c r="G23" s="135"/>
      <c r="H23" s="135"/>
      <c r="I23" s="135"/>
    </row>
    <row r="24" spans="1:9" x14ac:dyDescent="0.25">
      <c r="A24" s="135"/>
      <c r="B24" s="135"/>
      <c r="C24" s="135"/>
      <c r="D24" s="135"/>
      <c r="E24" s="135"/>
      <c r="F24" s="135"/>
      <c r="G24" s="135"/>
      <c r="H24" s="135"/>
      <c r="I24" s="135"/>
    </row>
    <row r="25" spans="1:9" x14ac:dyDescent="0.25">
      <c r="A25" s="135"/>
      <c r="B25" s="135"/>
      <c r="C25" s="135"/>
      <c r="D25" s="135"/>
      <c r="E25" s="135"/>
      <c r="F25" s="135"/>
      <c r="G25" s="135"/>
      <c r="H25" s="135"/>
      <c r="I25" s="135"/>
    </row>
    <row r="26" spans="1:9" x14ac:dyDescent="0.25">
      <c r="A26" s="135"/>
      <c r="B26" s="135"/>
      <c r="C26" s="135"/>
      <c r="D26" s="135"/>
      <c r="E26" s="135"/>
      <c r="F26" s="135"/>
      <c r="G26" s="135"/>
      <c r="H26" s="135"/>
      <c r="I26" s="135"/>
    </row>
    <row r="27" spans="1:9" x14ac:dyDescent="0.25">
      <c r="A27" s="135"/>
      <c r="B27" s="135"/>
      <c r="C27" s="135"/>
      <c r="D27" s="135"/>
      <c r="E27" s="135"/>
      <c r="F27" s="135"/>
      <c r="G27" s="135"/>
      <c r="H27" s="135"/>
      <c r="I27" s="135"/>
    </row>
    <row r="28" spans="1:9" x14ac:dyDescent="0.25">
      <c r="A28" s="135"/>
      <c r="B28" s="135"/>
      <c r="C28" s="135"/>
      <c r="D28" s="135"/>
      <c r="E28" s="135"/>
      <c r="F28" s="135"/>
      <c r="G28" s="135"/>
      <c r="H28" s="135"/>
      <c r="I28" s="135"/>
    </row>
    <row r="29" spans="1:9" x14ac:dyDescent="0.25">
      <c r="A29" s="135"/>
      <c r="B29" s="135"/>
      <c r="C29" s="135"/>
      <c r="D29" s="135"/>
      <c r="E29" s="135"/>
      <c r="F29" s="135"/>
      <c r="G29" s="135"/>
      <c r="H29" s="135"/>
      <c r="I29" s="135"/>
    </row>
    <row r="30" spans="1:9" x14ac:dyDescent="0.25">
      <c r="A30" s="135"/>
      <c r="B30" s="135"/>
      <c r="C30" s="135"/>
      <c r="D30" s="135"/>
      <c r="E30" s="135"/>
      <c r="F30" s="135"/>
      <c r="G30" s="135"/>
      <c r="H30" s="135"/>
      <c r="I30" s="135"/>
    </row>
    <row r="31" spans="1:9" x14ac:dyDescent="0.25">
      <c r="A31" s="135"/>
      <c r="B31" s="135"/>
      <c r="C31" s="135"/>
      <c r="D31" s="135"/>
      <c r="E31" s="135"/>
      <c r="F31" s="135"/>
      <c r="G31" s="135"/>
      <c r="H31" s="135"/>
      <c r="I31" s="135"/>
    </row>
    <row r="32" spans="1:9" x14ac:dyDescent="0.25">
      <c r="A32" s="135"/>
      <c r="B32" s="135"/>
      <c r="C32" s="135"/>
      <c r="D32" s="135"/>
      <c r="E32" s="135"/>
      <c r="F32" s="135"/>
      <c r="G32" s="135"/>
      <c r="H32" s="135"/>
      <c r="I32" s="135"/>
    </row>
    <row r="33" spans="1:9" x14ac:dyDescent="0.25">
      <c r="A33" s="135"/>
      <c r="B33" s="135"/>
      <c r="C33" s="135"/>
      <c r="D33" s="135"/>
      <c r="E33" s="135"/>
      <c r="F33" s="135"/>
      <c r="G33" s="135"/>
      <c r="H33" s="135"/>
      <c r="I33" s="135"/>
    </row>
    <row r="34" spans="1:9" x14ac:dyDescent="0.25">
      <c r="A34" s="135"/>
      <c r="B34" s="135"/>
      <c r="C34" s="135"/>
      <c r="D34" s="135"/>
      <c r="E34" s="135"/>
      <c r="F34" s="135"/>
      <c r="G34" s="135"/>
      <c r="H34" s="135"/>
      <c r="I34" s="135"/>
    </row>
    <row r="35" spans="1:9" x14ac:dyDescent="0.25">
      <c r="A35" s="135"/>
      <c r="B35" s="135"/>
      <c r="C35" s="135"/>
      <c r="D35" s="135"/>
      <c r="E35" s="135"/>
      <c r="F35" s="135"/>
      <c r="G35" s="135"/>
      <c r="H35" s="135"/>
      <c r="I35" s="135"/>
    </row>
    <row r="36" spans="1:9" x14ac:dyDescent="0.25">
      <c r="A36" s="135"/>
      <c r="B36" s="135"/>
      <c r="C36" s="135"/>
      <c r="D36" s="135"/>
      <c r="E36" s="135"/>
      <c r="F36" s="135"/>
      <c r="G36" s="135"/>
      <c r="H36" s="135"/>
      <c r="I36" s="135"/>
    </row>
    <row r="37" spans="1:9" x14ac:dyDescent="0.25">
      <c r="A37" s="135"/>
      <c r="B37" s="135"/>
      <c r="C37" s="135"/>
      <c r="D37" s="135"/>
      <c r="E37" s="135"/>
      <c r="F37" s="135"/>
      <c r="G37" s="135"/>
      <c r="H37" s="135"/>
      <c r="I37" s="135"/>
    </row>
    <row r="38" spans="1:9" x14ac:dyDescent="0.25">
      <c r="A38" s="135"/>
      <c r="B38" s="135"/>
      <c r="C38" s="135"/>
      <c r="D38" s="135"/>
      <c r="E38" s="135"/>
      <c r="F38" s="135"/>
      <c r="G38" s="135"/>
      <c r="H38" s="135"/>
      <c r="I38" s="135"/>
    </row>
    <row r="39" spans="1:9" ht="48.75" customHeight="1" x14ac:dyDescent="0.25">
      <c r="A39" s="135"/>
      <c r="B39" s="135"/>
      <c r="C39" s="135"/>
      <c r="D39" s="135"/>
      <c r="E39" s="135"/>
      <c r="F39" s="135"/>
      <c r="G39" s="135"/>
      <c r="H39" s="135"/>
      <c r="I39" s="135"/>
    </row>
    <row r="40" spans="1:9" ht="44.25" customHeight="1" x14ac:dyDescent="0.25">
      <c r="A40" s="135"/>
      <c r="B40" s="135"/>
      <c r="C40" s="135"/>
      <c r="D40" s="135"/>
      <c r="E40" s="135"/>
      <c r="F40" s="135"/>
      <c r="G40" s="135"/>
      <c r="H40" s="135"/>
      <c r="I40" s="135"/>
    </row>
  </sheetData>
  <mergeCells count="2">
    <mergeCell ref="A1:I1"/>
    <mergeCell ref="A2:I4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46DB-1D33-48E7-86E9-051E6AFDCBB5}">
  <dimension ref="A1:O9"/>
  <sheetViews>
    <sheetView topLeftCell="A7" workbookViewId="0">
      <selection activeCell="D10" sqref="D10"/>
    </sheetView>
  </sheetViews>
  <sheetFormatPr baseColWidth="10" defaultRowHeight="15" x14ac:dyDescent="0.25"/>
  <cols>
    <col min="1" max="1" width="17.85546875" customWidth="1"/>
    <col min="3" max="3" width="18.5703125" customWidth="1"/>
    <col min="4" max="4" width="18.28515625" customWidth="1"/>
    <col min="5" max="5" width="24.42578125" customWidth="1"/>
    <col min="6" max="6" width="17.85546875" customWidth="1"/>
    <col min="7" max="7" width="27.7109375" bestFit="1" customWidth="1"/>
    <col min="8" max="8" width="28.28515625" customWidth="1"/>
    <col min="9" max="9" width="14.7109375" bestFit="1" customWidth="1"/>
    <col min="15" max="15" width="26.5703125" customWidth="1"/>
  </cols>
  <sheetData>
    <row r="1" spans="1:15" ht="30" x14ac:dyDescent="0.25">
      <c r="A1" s="84" t="s">
        <v>158</v>
      </c>
      <c r="B1" s="85" t="s">
        <v>159</v>
      </c>
      <c r="C1" s="85" t="s">
        <v>230</v>
      </c>
      <c r="D1" s="85" t="s">
        <v>227</v>
      </c>
      <c r="E1" s="85" t="s">
        <v>160</v>
      </c>
      <c r="F1" s="85" t="s">
        <v>161</v>
      </c>
      <c r="G1" s="85" t="s">
        <v>226</v>
      </c>
      <c r="H1" s="85" t="s">
        <v>162</v>
      </c>
      <c r="I1" s="85" t="s">
        <v>163</v>
      </c>
      <c r="J1" s="86" t="s">
        <v>164</v>
      </c>
      <c r="K1" s="86" t="s">
        <v>165</v>
      </c>
      <c r="L1" s="87" t="s">
        <v>166</v>
      </c>
      <c r="M1" s="87" t="s">
        <v>167</v>
      </c>
      <c r="N1" s="88" t="s">
        <v>168</v>
      </c>
      <c r="O1" s="89" t="s">
        <v>169</v>
      </c>
    </row>
    <row r="2" spans="1:15" ht="75" x14ac:dyDescent="0.25">
      <c r="A2" s="106" t="s">
        <v>228</v>
      </c>
      <c r="B2" s="75" t="s">
        <v>123</v>
      </c>
      <c r="C2" s="90" t="s">
        <v>170</v>
      </c>
      <c r="D2" s="107" t="s">
        <v>229</v>
      </c>
      <c r="E2" s="91" t="s">
        <v>156</v>
      </c>
      <c r="F2" s="92" t="s">
        <v>225</v>
      </c>
      <c r="G2" s="93" t="s">
        <v>171</v>
      </c>
      <c r="H2" s="91" t="s">
        <v>172</v>
      </c>
      <c r="I2" s="94" t="s">
        <v>173</v>
      </c>
      <c r="J2" s="95">
        <v>44971</v>
      </c>
      <c r="K2" s="96" t="s">
        <v>174</v>
      </c>
      <c r="L2" s="96"/>
      <c r="M2" s="96"/>
      <c r="N2" s="93" t="s">
        <v>175</v>
      </c>
      <c r="O2" s="96"/>
    </row>
    <row r="3" spans="1:15" ht="75" x14ac:dyDescent="0.25">
      <c r="A3" s="97" t="s">
        <v>176</v>
      </c>
      <c r="B3" s="75" t="s">
        <v>123</v>
      </c>
      <c r="C3" s="93" t="s">
        <v>242</v>
      </c>
      <c r="D3" s="107" t="s">
        <v>231</v>
      </c>
      <c r="E3" s="91" t="s">
        <v>177</v>
      </c>
      <c r="F3" s="93" t="s">
        <v>178</v>
      </c>
      <c r="G3" s="93" t="s">
        <v>179</v>
      </c>
      <c r="H3" s="98" t="s">
        <v>180</v>
      </c>
      <c r="I3" s="96" t="s">
        <v>147</v>
      </c>
      <c r="J3" s="95">
        <v>44971</v>
      </c>
      <c r="K3" s="93" t="s">
        <v>174</v>
      </c>
      <c r="L3" s="93" t="s">
        <v>181</v>
      </c>
      <c r="M3" s="93" t="s">
        <v>181</v>
      </c>
      <c r="N3" s="93" t="s">
        <v>175</v>
      </c>
      <c r="O3" s="99" t="s">
        <v>181</v>
      </c>
    </row>
    <row r="4" spans="1:15" ht="90" x14ac:dyDescent="0.25">
      <c r="A4" s="97" t="s">
        <v>182</v>
      </c>
      <c r="B4" s="75" t="s">
        <v>123</v>
      </c>
      <c r="C4" s="93" t="s">
        <v>233</v>
      </c>
      <c r="D4" s="107" t="s">
        <v>232</v>
      </c>
      <c r="E4" s="91" t="s">
        <v>183</v>
      </c>
      <c r="F4" s="93" t="s">
        <v>178</v>
      </c>
      <c r="G4" s="93" t="s">
        <v>184</v>
      </c>
      <c r="H4" s="98" t="s">
        <v>185</v>
      </c>
      <c r="I4" s="96" t="s">
        <v>128</v>
      </c>
      <c r="J4" s="95">
        <v>44971</v>
      </c>
      <c r="K4" s="93" t="s">
        <v>174</v>
      </c>
      <c r="L4" s="93"/>
      <c r="M4" s="93"/>
      <c r="N4" s="93" t="s">
        <v>175</v>
      </c>
      <c r="O4" s="99"/>
    </row>
    <row r="5" spans="1:15" ht="75" x14ac:dyDescent="0.25">
      <c r="A5" s="97" t="s">
        <v>186</v>
      </c>
      <c r="B5" s="75" t="s">
        <v>123</v>
      </c>
      <c r="C5" s="93" t="s">
        <v>238</v>
      </c>
      <c r="D5" s="107" t="s">
        <v>243</v>
      </c>
      <c r="E5" s="91" t="s">
        <v>156</v>
      </c>
      <c r="F5" s="93" t="s">
        <v>178</v>
      </c>
      <c r="G5" s="93" t="s">
        <v>171</v>
      </c>
      <c r="H5" s="98" t="s">
        <v>187</v>
      </c>
      <c r="I5" s="96" t="s">
        <v>135</v>
      </c>
      <c r="J5" s="95">
        <v>44971</v>
      </c>
      <c r="K5" s="93" t="s">
        <v>188</v>
      </c>
      <c r="L5" s="93"/>
      <c r="M5" s="93"/>
      <c r="N5" s="93" t="s">
        <v>175</v>
      </c>
      <c r="O5" s="99" t="s">
        <v>125</v>
      </c>
    </row>
    <row r="6" spans="1:15" ht="105" x14ac:dyDescent="0.25">
      <c r="A6" s="97" t="s">
        <v>189</v>
      </c>
      <c r="B6" s="75" t="s">
        <v>123</v>
      </c>
      <c r="C6" s="93" t="s">
        <v>241</v>
      </c>
      <c r="D6" s="107" t="s">
        <v>244</v>
      </c>
      <c r="E6" s="91" t="s">
        <v>177</v>
      </c>
      <c r="F6" s="93" t="s">
        <v>190</v>
      </c>
      <c r="G6" s="98" t="s">
        <v>191</v>
      </c>
      <c r="H6" s="98" t="s">
        <v>192</v>
      </c>
      <c r="I6" s="96" t="s">
        <v>135</v>
      </c>
      <c r="J6" s="95">
        <v>44971</v>
      </c>
      <c r="K6" s="93" t="s">
        <v>188</v>
      </c>
      <c r="L6" s="93"/>
      <c r="M6" s="93"/>
      <c r="N6" s="93" t="s">
        <v>175</v>
      </c>
      <c r="O6" s="99" t="s">
        <v>133</v>
      </c>
    </row>
    <row r="7" spans="1:15" ht="75" x14ac:dyDescent="0.25">
      <c r="A7" s="97" t="s">
        <v>193</v>
      </c>
      <c r="B7" s="75" t="s">
        <v>123</v>
      </c>
      <c r="C7" s="93" t="s">
        <v>241</v>
      </c>
      <c r="D7" s="107" t="s">
        <v>245</v>
      </c>
      <c r="E7" s="91" t="s">
        <v>177</v>
      </c>
      <c r="F7" s="93" t="s">
        <v>248</v>
      </c>
      <c r="G7" s="98" t="s">
        <v>194</v>
      </c>
      <c r="H7" s="98" t="s">
        <v>195</v>
      </c>
      <c r="I7" s="96" t="s">
        <v>128</v>
      </c>
      <c r="J7" s="95">
        <v>44973</v>
      </c>
      <c r="K7" s="93" t="s">
        <v>174</v>
      </c>
      <c r="L7" s="93"/>
      <c r="M7" s="93"/>
      <c r="N7" s="93" t="s">
        <v>175</v>
      </c>
      <c r="O7" s="99"/>
    </row>
    <row r="8" spans="1:15" ht="75" x14ac:dyDescent="0.25">
      <c r="A8" s="97" t="s">
        <v>196</v>
      </c>
      <c r="B8" s="75" t="s">
        <v>123</v>
      </c>
      <c r="C8" s="93" t="s">
        <v>246</v>
      </c>
      <c r="D8" s="107" t="s">
        <v>239</v>
      </c>
      <c r="E8" s="91" t="s">
        <v>177</v>
      </c>
      <c r="F8" s="93" t="s">
        <v>178</v>
      </c>
      <c r="G8" s="93" t="s">
        <v>197</v>
      </c>
      <c r="H8" s="98" t="s">
        <v>198</v>
      </c>
      <c r="I8" s="96" t="s">
        <v>128</v>
      </c>
      <c r="J8" s="95">
        <v>44971</v>
      </c>
      <c r="K8" s="93" t="s">
        <v>188</v>
      </c>
      <c r="L8" s="93"/>
      <c r="M8" s="93"/>
      <c r="N8" s="93" t="s">
        <v>175</v>
      </c>
      <c r="O8" s="99" t="s">
        <v>140</v>
      </c>
    </row>
    <row r="9" spans="1:15" ht="90" x14ac:dyDescent="0.25">
      <c r="A9" s="97" t="s">
        <v>199</v>
      </c>
      <c r="B9" s="75" t="s">
        <v>123</v>
      </c>
      <c r="C9" s="93" t="s">
        <v>247</v>
      </c>
      <c r="D9" s="107" t="s">
        <v>249</v>
      </c>
      <c r="E9" s="91" t="s">
        <v>156</v>
      </c>
      <c r="F9" s="93" t="s">
        <v>178</v>
      </c>
      <c r="G9" s="93" t="s">
        <v>200</v>
      </c>
      <c r="H9" s="91" t="s">
        <v>234</v>
      </c>
      <c r="I9" s="94" t="s">
        <v>201</v>
      </c>
      <c r="J9" s="95">
        <v>44971</v>
      </c>
      <c r="K9" s="93" t="s">
        <v>174</v>
      </c>
      <c r="L9" s="93"/>
      <c r="M9" s="93"/>
      <c r="N9" s="93" t="s">
        <v>175</v>
      </c>
      <c r="O9" s="99"/>
    </row>
  </sheetData>
  <dataValidations count="1">
    <dataValidation type="list" allowBlank="1" showInputMessage="1" showErrorMessage="1" sqref="K3:K9 N2:N9" xr:uid="{F4EFF9D8-062C-4EA1-AC9D-88F3CAF300AC}">
      <formula1>$AI$3:$AI$9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B0E9A-F39F-4AAC-8A39-110191E12869}">
  <dimension ref="A1:Q6"/>
  <sheetViews>
    <sheetView tabSelected="1" zoomScale="120" zoomScaleNormal="120" workbookViewId="0">
      <selection activeCell="D3" sqref="D3"/>
    </sheetView>
  </sheetViews>
  <sheetFormatPr baseColWidth="10" defaultRowHeight="15" x14ac:dyDescent="0.25"/>
  <cols>
    <col min="1" max="1" width="6.28515625" bestFit="1" customWidth="1"/>
    <col min="2" max="2" width="16.7109375" customWidth="1"/>
    <col min="3" max="3" width="20.85546875" bestFit="1" customWidth="1"/>
    <col min="4" max="4" width="32.28515625" customWidth="1"/>
    <col min="5" max="5" width="11.140625" customWidth="1"/>
    <col min="6" max="6" width="10.85546875" bestFit="1" customWidth="1"/>
    <col min="7" max="7" width="14.140625" bestFit="1" customWidth="1"/>
    <col min="8" max="8" width="13" bestFit="1" customWidth="1"/>
    <col min="9" max="9" width="10.5703125" bestFit="1" customWidth="1"/>
    <col min="10" max="10" width="12.7109375" customWidth="1"/>
    <col min="11" max="11" width="10.5703125" bestFit="1" customWidth="1"/>
    <col min="12" max="12" width="29.42578125" customWidth="1"/>
    <col min="13" max="13" width="8.28515625" bestFit="1" customWidth="1"/>
    <col min="14" max="14" width="10.28515625" bestFit="1" customWidth="1"/>
    <col min="15" max="15" width="9.42578125" bestFit="1" customWidth="1"/>
    <col min="16" max="16" width="10.85546875" bestFit="1" customWidth="1"/>
    <col min="17" max="17" width="30" customWidth="1"/>
  </cols>
  <sheetData>
    <row r="1" spans="1:17" ht="25.5" x14ac:dyDescent="0.25">
      <c r="A1" s="73" t="s">
        <v>108</v>
      </c>
      <c r="B1" s="73" t="s">
        <v>109</v>
      </c>
      <c r="C1" s="73" t="s">
        <v>110</v>
      </c>
      <c r="D1" s="73" t="s">
        <v>111</v>
      </c>
      <c r="E1" s="73" t="s">
        <v>25</v>
      </c>
      <c r="F1" s="73" t="s">
        <v>97</v>
      </c>
      <c r="G1" s="73" t="s">
        <v>112</v>
      </c>
      <c r="H1" s="73" t="s">
        <v>113</v>
      </c>
      <c r="I1" s="73" t="s">
        <v>114</v>
      </c>
      <c r="J1" s="73" t="s">
        <v>115</v>
      </c>
      <c r="K1" s="73" t="s">
        <v>116</v>
      </c>
      <c r="L1" s="73" t="s">
        <v>117</v>
      </c>
      <c r="M1" s="73" t="s">
        <v>1</v>
      </c>
      <c r="N1" s="73" t="s">
        <v>118</v>
      </c>
      <c r="O1" s="73" t="s">
        <v>119</v>
      </c>
      <c r="P1" s="73" t="s">
        <v>120</v>
      </c>
      <c r="Q1" s="73" t="s">
        <v>121</v>
      </c>
    </row>
    <row r="2" spans="1:17" ht="114.75" x14ac:dyDescent="0.25">
      <c r="A2" s="74" t="s">
        <v>122</v>
      </c>
      <c r="B2" s="75" t="s">
        <v>123</v>
      </c>
      <c r="C2" s="74" t="s">
        <v>124</v>
      </c>
      <c r="D2" s="76" t="s">
        <v>236</v>
      </c>
      <c r="E2" s="77" t="s">
        <v>126</v>
      </c>
      <c r="F2" s="78" t="s">
        <v>127</v>
      </c>
      <c r="G2" s="74" t="s">
        <v>128</v>
      </c>
      <c r="H2" s="78"/>
      <c r="I2" s="79">
        <v>44971</v>
      </c>
      <c r="J2" s="79"/>
      <c r="K2" s="79"/>
      <c r="L2" s="80" t="s">
        <v>129</v>
      </c>
      <c r="M2" s="78">
        <v>2</v>
      </c>
      <c r="N2" s="78">
        <v>2</v>
      </c>
      <c r="O2" s="78">
        <v>2</v>
      </c>
      <c r="P2" s="78" t="s">
        <v>130</v>
      </c>
      <c r="Q2" s="74"/>
    </row>
    <row r="3" spans="1:17" ht="89.25" x14ac:dyDescent="0.25">
      <c r="A3" s="74" t="s">
        <v>131</v>
      </c>
      <c r="B3" s="75" t="s">
        <v>123</v>
      </c>
      <c r="C3" s="74" t="s">
        <v>132</v>
      </c>
      <c r="D3" s="81" t="s">
        <v>133</v>
      </c>
      <c r="E3" s="77" t="s">
        <v>126</v>
      </c>
      <c r="F3" s="78" t="s">
        <v>134</v>
      </c>
      <c r="G3" s="74" t="s">
        <v>135</v>
      </c>
      <c r="H3" s="78" t="s">
        <v>136</v>
      </c>
      <c r="I3" s="79">
        <v>44971</v>
      </c>
      <c r="J3" s="79">
        <v>44972</v>
      </c>
      <c r="K3" s="79">
        <v>44974</v>
      </c>
      <c r="L3" s="80" t="s">
        <v>137</v>
      </c>
      <c r="M3" s="78">
        <v>1</v>
      </c>
      <c r="N3" s="78">
        <v>1</v>
      </c>
      <c r="O3" s="78">
        <v>2</v>
      </c>
      <c r="P3" s="78" t="s">
        <v>138</v>
      </c>
      <c r="Q3" s="74"/>
    </row>
    <row r="4" spans="1:17" ht="89.25" x14ac:dyDescent="0.25">
      <c r="A4" s="74" t="s">
        <v>139</v>
      </c>
      <c r="B4" s="75" t="s">
        <v>123</v>
      </c>
      <c r="C4" s="74" t="s">
        <v>124</v>
      </c>
      <c r="D4" s="76" t="s">
        <v>235</v>
      </c>
      <c r="E4" s="77" t="s">
        <v>141</v>
      </c>
      <c r="F4" s="78" t="s">
        <v>134</v>
      </c>
      <c r="G4" s="74" t="s">
        <v>128</v>
      </c>
      <c r="H4" s="78"/>
      <c r="I4" s="79">
        <v>44971</v>
      </c>
      <c r="J4" s="79"/>
      <c r="K4" s="79"/>
      <c r="L4" s="80" t="s">
        <v>142</v>
      </c>
      <c r="M4" s="78">
        <v>1</v>
      </c>
      <c r="N4" s="78">
        <v>1</v>
      </c>
      <c r="O4" s="78">
        <v>2</v>
      </c>
      <c r="P4" s="78" t="s">
        <v>143</v>
      </c>
      <c r="Q4" s="82" t="s">
        <v>144</v>
      </c>
    </row>
    <row r="5" spans="1:17" ht="114.75" x14ac:dyDescent="0.25">
      <c r="A5" s="74" t="s">
        <v>145</v>
      </c>
      <c r="B5" s="75" t="s">
        <v>123</v>
      </c>
      <c r="C5" s="74" t="s">
        <v>132</v>
      </c>
      <c r="D5" s="83" t="s">
        <v>146</v>
      </c>
      <c r="E5" s="77" t="s">
        <v>141</v>
      </c>
      <c r="F5" s="78" t="s">
        <v>134</v>
      </c>
      <c r="G5" s="74" t="s">
        <v>147</v>
      </c>
      <c r="H5" s="78" t="s">
        <v>148</v>
      </c>
      <c r="I5" s="79">
        <v>44973</v>
      </c>
      <c r="J5" s="79">
        <v>44974</v>
      </c>
      <c r="K5" s="79">
        <v>44977</v>
      </c>
      <c r="L5" s="80" t="s">
        <v>149</v>
      </c>
      <c r="M5" s="78">
        <v>1</v>
      </c>
      <c r="N5" s="78">
        <v>1</v>
      </c>
      <c r="O5" s="78">
        <v>2</v>
      </c>
      <c r="P5" s="78" t="s">
        <v>138</v>
      </c>
      <c r="Q5" s="83" t="s">
        <v>150</v>
      </c>
    </row>
    <row r="6" spans="1:17" ht="89.25" x14ac:dyDescent="0.25">
      <c r="A6" s="74" t="s">
        <v>151</v>
      </c>
      <c r="B6" s="75" t="s">
        <v>123</v>
      </c>
      <c r="C6" s="74" t="s">
        <v>152</v>
      </c>
      <c r="D6" s="83" t="s">
        <v>153</v>
      </c>
      <c r="E6" s="77" t="s">
        <v>154</v>
      </c>
      <c r="F6" s="78" t="s">
        <v>155</v>
      </c>
      <c r="G6" s="74" t="s">
        <v>135</v>
      </c>
      <c r="H6" s="78"/>
      <c r="I6" s="79">
        <v>44972</v>
      </c>
      <c r="J6" s="79"/>
      <c r="K6" s="79"/>
      <c r="L6" s="80" t="s">
        <v>156</v>
      </c>
      <c r="M6" s="78">
        <v>4</v>
      </c>
      <c r="N6" s="78">
        <v>4</v>
      </c>
      <c r="O6" s="78">
        <v>4</v>
      </c>
      <c r="P6" s="78" t="s">
        <v>130</v>
      </c>
      <c r="Q6" s="83" t="s">
        <v>157</v>
      </c>
    </row>
  </sheetData>
  <dataValidations count="3">
    <dataValidation type="list" allowBlank="1" showInputMessage="1" showErrorMessage="1" sqref="P2:P6" xr:uid="{8C5B0F63-1A15-4203-833A-DAF508445B9D}">
      <formula1>"Nuevo,Activo,Resolviendo,Cerrado,Re-Abierto"</formula1>
    </dataValidation>
    <dataValidation type="list" allowBlank="1" showInputMessage="1" showErrorMessage="1" sqref="E2:E6" xr:uid="{48DE8302-4CB3-4CE2-BE15-958F164F1A50}">
      <formula1>"Error,Sugerencia,Hallazgo,Consideración"</formula1>
    </dataValidation>
    <dataValidation type="list" allowBlank="1" showInputMessage="1" showErrorMessage="1" sqref="M2:O6" xr:uid="{6F887136-67D0-4AA0-82A6-4113E9FEA403}">
      <formula1>"1,2,3,4"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Riesgos</vt:lpstr>
      <vt:lpstr>Estimación</vt:lpstr>
      <vt:lpstr>Factor de Ajuste</vt:lpstr>
      <vt:lpstr>Alcance</vt:lpstr>
      <vt:lpstr>Approach</vt:lpstr>
      <vt:lpstr>Casos de Prueba</vt:lpstr>
      <vt:lpstr>Bugtracker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Christian Aya</cp:lastModifiedBy>
  <cp:revision/>
  <dcterms:created xsi:type="dcterms:W3CDTF">2022-12-07T19:02:18Z</dcterms:created>
  <dcterms:modified xsi:type="dcterms:W3CDTF">2023-02-28T13:18:01Z</dcterms:modified>
  <cp:category/>
  <cp:contentStatus/>
</cp:coreProperties>
</file>