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70D81C1F-0CCC-422B-A18E-DFBBD49C227F}" xr6:coauthVersionLast="47" xr6:coauthVersionMax="47" xr10:uidLastSave="{00000000-0000-0000-0000-000000000000}"/>
  <bookViews>
    <workbookView xWindow="-96" yWindow="-96" windowWidth="23232" windowHeight="12432" firstSheet="2" activeTab="3" xr2:uid="{00000000-000D-0000-FFFF-FFFF00000000}"/>
  </bookViews>
  <sheets>
    <sheet name="Cover" sheetId="2" r:id="rId1"/>
    <sheet name="Inputs" sheetId="1" r:id="rId2"/>
    <sheet name="Mix SoC" sheetId="5" r:id="rId3"/>
    <sheet name="Mix and Capacity" sheetId="9" r:id="rId4"/>
    <sheet name="Charging Curves" sheetId="8" r:id="rId5"/>
    <sheet name="inputsMask" sheetId="7" r:id="rId6"/>
    <sheet name="Expansao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9" l="1"/>
  <c r="D21" i="7"/>
  <c r="H28" i="1"/>
  <c r="D8" i="7"/>
  <c r="D13" i="7"/>
  <c r="D18" i="7"/>
  <c r="D26" i="7"/>
  <c r="H33" i="1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24" i="7" l="1"/>
  <c r="D2" i="7"/>
  <c r="D3" i="7"/>
  <c r="D23" i="7"/>
  <c r="D12" i="7"/>
  <c r="D11" i="7"/>
  <c r="D10" i="7"/>
  <c r="D7" i="7"/>
  <c r="D6" i="7"/>
  <c r="D5" i="7"/>
  <c r="H27" i="1" l="1"/>
  <c r="D20" i="7" s="1"/>
  <c r="D25" i="7"/>
  <c r="D17" i="7"/>
  <c r="D16" i="7"/>
  <c r="D15" i="7"/>
</calcChain>
</file>

<file path=xl/sharedStrings.xml><?xml version="1.0" encoding="utf-8"?>
<sst xmlns="http://schemas.openxmlformats.org/spreadsheetml/2006/main" count="233" uniqueCount="127">
  <si>
    <t>Quelle: ABP</t>
  </si>
  <si>
    <t>1. Charging Station</t>
  </si>
  <si>
    <t>2. Traffic Data</t>
  </si>
  <si>
    <t>3. Client behaviour</t>
  </si>
  <si>
    <t>4. Simulation Data</t>
  </si>
  <si>
    <t>maneuverTime</t>
  </si>
  <si>
    <t>waitingTime</t>
  </si>
  <si>
    <t>chargingPoints</t>
  </si>
  <si>
    <t>waitingPoints</t>
  </si>
  <si>
    <t>numberCarsMorning</t>
  </si>
  <si>
    <t>numberCarsDay</t>
  </si>
  <si>
    <t>numberCarsEvening</t>
  </si>
  <si>
    <t>peakTimeMorning</t>
  </si>
  <si>
    <t>peakTimeDay</t>
  </si>
  <si>
    <t>peakTimeEvening</t>
  </si>
  <si>
    <t>timeStep</t>
  </si>
  <si>
    <t>days</t>
  </si>
  <si>
    <t>totalTime</t>
  </si>
  <si>
    <t>stdMorning</t>
  </si>
  <si>
    <t>stdDay</t>
  </si>
  <si>
    <t>stdEvening</t>
  </si>
  <si>
    <t>-</t>
  </si>
  <si>
    <t>minutes</t>
  </si>
  <si>
    <t>Factor</t>
  </si>
  <si>
    <t>HIGHY CONFIDENTIAL- Do not forward without permission</t>
  </si>
  <si>
    <t>Date</t>
  </si>
  <si>
    <t>March/2022</t>
  </si>
  <si>
    <t>Description</t>
  </si>
  <si>
    <t>1. Structure Code</t>
  </si>
  <si>
    <t>A. Sheet Colour</t>
  </si>
  <si>
    <t>Sheet with inputs</t>
  </si>
  <si>
    <t>Sheet with calculations and results</t>
  </si>
  <si>
    <t>Sheet with results</t>
  </si>
  <si>
    <t>Sheet with structure</t>
  </si>
  <si>
    <t>B. Sheet Status</t>
  </si>
  <si>
    <t>Indicates whether the tab calculations are "OK" or have an error</t>
  </si>
  <si>
    <t>2. Cell Colour Code</t>
  </si>
  <si>
    <t>x</t>
  </si>
  <si>
    <t>Assumptions</t>
  </si>
  <si>
    <t xml:space="preserve">
Links from other spreadsheets or external links</t>
  </si>
  <si>
    <t xml:space="preserve">
Main outputs of the tab</t>
  </si>
  <si>
    <t>Doubts</t>
  </si>
  <si>
    <t>Fixed data</t>
  </si>
  <si>
    <t>Calculated data</t>
  </si>
  <si>
    <t>Data presented in slides</t>
  </si>
  <si>
    <t>Input Sheet</t>
  </si>
  <si>
    <t>unit</t>
  </si>
  <si>
    <t>value</t>
  </si>
  <si>
    <t>SoC</t>
  </si>
  <si>
    <t>Tesla MODEL 3</t>
  </si>
  <si>
    <t>VW E-UP</t>
  </si>
  <si>
    <t>VW ID.3</t>
  </si>
  <si>
    <t>Renault ZOE</t>
  </si>
  <si>
    <t>Smart FORTWO</t>
  </si>
  <si>
    <t>VW ID.4</t>
  </si>
  <si>
    <t>Fiat 500 E</t>
  </si>
  <si>
    <t>Opel CORSA</t>
  </si>
  <si>
    <t>MINI Cooper SE</t>
  </si>
  <si>
    <t>Audi E-TRON</t>
  </si>
  <si>
    <t>Peugeot 208</t>
  </si>
  <si>
    <t>Renault TWINGO</t>
  </si>
  <si>
    <t>Opel MOKKA</t>
  </si>
  <si>
    <t>Audi Q4</t>
  </si>
  <si>
    <t>Dacia SPRING</t>
  </si>
  <si>
    <t>Others</t>
  </si>
  <si>
    <t>Model</t>
  </si>
  <si>
    <t>Mix</t>
  </si>
  <si>
    <t>Max Capacity</t>
  </si>
  <si>
    <t>Title</t>
  </si>
  <si>
    <t>Unit</t>
  </si>
  <si>
    <t>Value</t>
  </si>
  <si>
    <t>Hyundai KONA 39 kWh</t>
  </si>
  <si>
    <t>Hyundai KONA 64 kWh</t>
  </si>
  <si>
    <t>Hyundai IONIQ5 58kWh</t>
  </si>
  <si>
    <t>Hyundai IONIQ5 77kWh</t>
  </si>
  <si>
    <t>BMW I3 22kWh</t>
  </si>
  <si>
    <t>BMW I3 33kWh</t>
  </si>
  <si>
    <t>BMW I3 42kWh</t>
  </si>
  <si>
    <t>Nissan LEAF 24 kWh</t>
  </si>
  <si>
    <t>Nissan LEAF 30 kWh</t>
  </si>
  <si>
    <t>Nissan LEAF 40 kWh</t>
  </si>
  <si>
    <t>Nissan LEAF 62 kWh</t>
  </si>
  <si>
    <t>Sales 2021 (Q1)</t>
  </si>
  <si>
    <t>Sales 2020 (Q1)</t>
  </si>
  <si>
    <t>VW Up</t>
  </si>
  <si>
    <t>Tesla Model 3</t>
  </si>
  <si>
    <t>VW ID3</t>
  </si>
  <si>
    <t>New</t>
  </si>
  <si>
    <t>Hyundai Kona</t>
  </si>
  <si>
    <t>Smart Fortwo</t>
  </si>
  <si>
    <t>Renault Zoe</t>
  </si>
  <si>
    <t>BMW i3</t>
  </si>
  <si>
    <t>Mini Mini</t>
  </si>
  <si>
    <t>Audi E-Tron</t>
  </si>
  <si>
    <t>Opel Corsa</t>
  </si>
  <si>
    <t>Fiat 500</t>
  </si>
  <si>
    <t>Smart Forfour</t>
  </si>
  <si>
    <t>Skoda Citigo</t>
  </si>
  <si>
    <t>VW Golf</t>
  </si>
  <si>
    <t>VW ID4</t>
  </si>
  <si>
    <t>Kia Niro</t>
  </si>
  <si>
    <t>Mercedes GLQ</t>
  </si>
  <si>
    <t>Seat Mii</t>
  </si>
  <si>
    <t>Nissan Leaf</t>
  </si>
  <si>
    <t>Porsche Taycan</t>
  </si>
  <si>
    <t>Peugeot 2008</t>
  </si>
  <si>
    <t>Renault Twingo</t>
  </si>
  <si>
    <t>Opel Mokka</t>
  </si>
  <si>
    <t>Mercedes Benz GLA</t>
  </si>
  <si>
    <t>Mix 2021</t>
  </si>
  <si>
    <t>Beobachtung: Wenn Modelle aktualisiert werden, kann ich diese benutzen.</t>
  </si>
  <si>
    <t>startingDay</t>
  </si>
  <si>
    <t>numberCarsNight</t>
  </si>
  <si>
    <t>peakTimeNight</t>
  </si>
  <si>
    <t>stdNight</t>
  </si>
  <si>
    <t>Inputs Model Ladekurven</t>
  </si>
  <si>
    <t>TESLA MODEL Y</t>
  </si>
  <si>
    <t>VW ID.5</t>
  </si>
  <si>
    <t>SKODA ENYAQ 77kWh</t>
  </si>
  <si>
    <t>SKODA ENYAQ 58kWh</t>
  </si>
  <si>
    <t>CUPRA BORN 77kWh</t>
  </si>
  <si>
    <t>CUPRA BORN 58kWh</t>
  </si>
  <si>
    <t>RENAULT MEGANE E-TECH</t>
  </si>
  <si>
    <t>Polestar 2</t>
  </si>
  <si>
    <t>KIA EV6</t>
  </si>
  <si>
    <t>mix initial</t>
  </si>
  <si>
    <t>mix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</si>
</sst>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%"/>
    <numFmt numFmtId="167" formatCode="_-* #,##0.000_-;\-* #,##0.000_-;_-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0"/>
      <color rgb="FFFFFFFF"/>
      <name val="Roboto"/>
    </font>
    <font>
      <b/>
      <i/>
      <sz val="10"/>
      <color rgb="FFFFFFFF"/>
      <name val="Roboto"/>
    </font>
    <font>
      <b/>
      <sz val="10"/>
      <name val="Roboto"/>
    </font>
    <font>
      <sz val="10"/>
      <name val="Roboto"/>
    </font>
    <font>
      <sz val="12"/>
      <color rgb="FF000000"/>
      <name val="Roboto "/>
    </font>
    <font>
      <sz val="10"/>
      <color theme="1"/>
      <name val="Arial"/>
      <family val="2"/>
    </font>
    <font>
      <sz val="10"/>
      <color rgb="FF000000"/>
      <name val="Roboto "/>
    </font>
    <font>
      <b/>
      <sz val="64"/>
      <name val="Roboto "/>
    </font>
    <font>
      <sz val="10"/>
      <color rgb="FFFFFFFF"/>
      <name val="Roboto "/>
    </font>
    <font>
      <b/>
      <sz val="64"/>
      <color rgb="FFFFFFFF"/>
      <name val="Roboto "/>
    </font>
    <font>
      <b/>
      <sz val="10"/>
      <color rgb="FF000000"/>
      <name val="Roboto "/>
    </font>
    <font>
      <b/>
      <i/>
      <u/>
      <sz val="10"/>
      <color rgb="FFFF0000"/>
      <name val="Roboto "/>
    </font>
    <font>
      <b/>
      <i/>
      <sz val="10"/>
      <color rgb="FF000000"/>
      <name val="Roboto "/>
    </font>
    <font>
      <b/>
      <sz val="12"/>
      <color rgb="FF002060"/>
      <name val="Roboto "/>
    </font>
    <font>
      <sz val="8"/>
      <color rgb="FF000000"/>
      <name val="Roboto "/>
    </font>
    <font>
      <sz val="10"/>
      <name val="Roboto "/>
    </font>
    <font>
      <b/>
      <sz val="10"/>
      <color rgb="FF002060"/>
      <name val="Roboto "/>
    </font>
    <font>
      <sz val="9"/>
      <color rgb="FF000000"/>
      <name val="Roboto "/>
    </font>
    <font>
      <sz val="10"/>
      <name val="Calibri"/>
      <family val="2"/>
      <scheme val="minor"/>
    </font>
    <font>
      <sz val="10"/>
      <color theme="1"/>
      <name val="Roboto "/>
    </font>
    <font>
      <sz val="11"/>
      <color theme="1"/>
      <name val="Roboto "/>
    </font>
  </fonts>
  <fills count="13">
    <fill>
      <patternFill patternType="none"/>
    </fill>
    <fill>
      <patternFill patternType="gray125"/>
    </fill>
    <fill>
      <patternFill patternType="solid">
        <fgColor rgb="FF009EE3"/>
        <bgColor rgb="FF000000"/>
      </patternFill>
    </fill>
    <fill>
      <patternFill patternType="solid">
        <fgColor rgb="FF93D3F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43CFF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8E2E"/>
        <bgColor rgb="FF000000"/>
      </patternFill>
    </fill>
    <fill>
      <patternFill patternType="solid">
        <fgColor rgb="FFFF5A43"/>
        <bgColor rgb="FF000000"/>
      </patternFill>
    </fill>
    <fill>
      <patternFill patternType="solid">
        <fgColor rgb="FFD9F5FF"/>
        <bgColor indexed="64"/>
      </patternFill>
    </fill>
    <fill>
      <patternFill patternType="solid">
        <fgColor rgb="FFB29C86"/>
        <bgColor rgb="FF000000"/>
      </patternFill>
    </fill>
    <fill>
      <patternFill patternType="solid">
        <fgColor rgb="FFE6DCD7"/>
        <bgColor rgb="FF000000"/>
      </patternFill>
    </fill>
  </fills>
  <borders count="5">
    <border>
      <left/>
      <right/>
      <top/>
      <bottom/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5A43"/>
      </left>
      <right style="medium">
        <color rgb="FFFF5A43"/>
      </right>
      <top style="medium">
        <color rgb="FFFF5A43"/>
      </top>
      <bottom style="medium">
        <color rgb="FFFF5A43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0" fillId="0" borderId="0"/>
    <xf numFmtId="0" fontId="23" fillId="7" borderId="1" applyAlignment="0" applyProtection="0"/>
    <xf numFmtId="0" fontId="23" fillId="7" borderId="2" applyAlignment="0" applyProtection="0"/>
  </cellStyleXfs>
  <cellXfs count="58">
    <xf numFmtId="0" fontId="0" fillId="0" borderId="0" xfId="0"/>
    <xf numFmtId="0" fontId="3" fillId="0" borderId="0" xfId="3" applyFont="1"/>
    <xf numFmtId="0" fontId="4" fillId="2" borderId="0" xfId="3" applyFont="1" applyFill="1"/>
    <xf numFmtId="0" fontId="5" fillId="3" borderId="0" xfId="3" applyFont="1" applyFill="1"/>
    <xf numFmtId="0" fontId="6" fillId="3" borderId="0" xfId="3" applyFont="1" applyFill="1"/>
    <xf numFmtId="0" fontId="7" fillId="3" borderId="0" xfId="3" applyFont="1" applyFill="1"/>
    <xf numFmtId="0" fontId="8" fillId="0" borderId="0" xfId="3" applyFont="1"/>
    <xf numFmtId="0" fontId="9" fillId="2" borderId="0" xfId="0" applyFont="1" applyFill="1"/>
    <xf numFmtId="0" fontId="11" fillId="3" borderId="0" xfId="4" applyFont="1" applyFill="1"/>
    <xf numFmtId="0" fontId="12" fillId="3" borderId="0" xfId="4" applyFont="1" applyFill="1" applyAlignment="1">
      <alignment horizontal="left" vertical="top"/>
    </xf>
    <xf numFmtId="0" fontId="13" fillId="3" borderId="0" xfId="4" applyFont="1" applyFill="1"/>
    <xf numFmtId="0" fontId="14" fillId="3" borderId="0" xfId="4" applyFont="1" applyFill="1" applyAlignment="1">
      <alignment horizontal="center" vertical="top"/>
    </xf>
    <xf numFmtId="0" fontId="14" fillId="3" borderId="0" xfId="4" applyFont="1" applyFill="1" applyAlignment="1">
      <alignment vertical="center"/>
    </xf>
    <xf numFmtId="0" fontId="14" fillId="3" borderId="0" xfId="4" applyFont="1" applyFill="1" applyAlignment="1">
      <alignment horizontal="left" vertical="top"/>
    </xf>
    <xf numFmtId="0" fontId="11" fillId="4" borderId="0" xfId="4" applyFont="1" applyFill="1"/>
    <xf numFmtId="0" fontId="15" fillId="4" borderId="0" xfId="4" applyFont="1" applyFill="1"/>
    <xf numFmtId="0" fontId="16" fillId="4" borderId="0" xfId="4" applyFont="1" applyFill="1"/>
    <xf numFmtId="0" fontId="17" fillId="4" borderId="0" xfId="4" applyFont="1" applyFill="1"/>
    <xf numFmtId="14" fontId="11" fillId="4" borderId="0" xfId="4" quotePrefix="1" applyNumberFormat="1" applyFont="1" applyFill="1"/>
    <xf numFmtId="0" fontId="18" fillId="0" borderId="0" xfId="4" applyFont="1"/>
    <xf numFmtId="0" fontId="19" fillId="0" borderId="0" xfId="4" applyFont="1"/>
    <xf numFmtId="0" fontId="20" fillId="0" borderId="0" xfId="4" applyFont="1"/>
    <xf numFmtId="0" fontId="21" fillId="0" borderId="0" xfId="4" applyFont="1"/>
    <xf numFmtId="0" fontId="19" fillId="5" borderId="0" xfId="4" applyFont="1" applyFill="1"/>
    <xf numFmtId="0" fontId="22" fillId="0" borderId="0" xfId="4" applyFont="1"/>
    <xf numFmtId="0" fontId="19" fillId="6" borderId="0" xfId="4" applyFont="1" applyFill="1"/>
    <xf numFmtId="0" fontId="20" fillId="4" borderId="0" xfId="5" applyFont="1" applyFill="1" applyBorder="1"/>
    <xf numFmtId="0" fontId="19" fillId="8" borderId="0" xfId="4" applyFont="1" applyFill="1"/>
    <xf numFmtId="0" fontId="19" fillId="9" borderId="0" xfId="4" applyFont="1" applyFill="1"/>
    <xf numFmtId="0" fontId="20" fillId="4" borderId="0" xfId="6" applyFont="1" applyFill="1" applyBorder="1"/>
    <xf numFmtId="0" fontId="24" fillId="10" borderId="0" xfId="0" applyFont="1" applyFill="1" applyAlignment="1">
      <alignment vertical="center"/>
    </xf>
    <xf numFmtId="0" fontId="11" fillId="6" borderId="0" xfId="4" applyFont="1" applyFill="1"/>
    <xf numFmtId="0" fontId="11" fillId="11" borderId="0" xfId="4" applyFont="1" applyFill="1"/>
    <xf numFmtId="0" fontId="11" fillId="9" borderId="0" xfId="4" applyFont="1" applyFill="1"/>
    <xf numFmtId="0" fontId="11" fillId="12" borderId="0" xfId="4" applyFont="1" applyFill="1"/>
    <xf numFmtId="0" fontId="11" fillId="0" borderId="3" xfId="4" applyFont="1" applyBorder="1"/>
    <xf numFmtId="0" fontId="11" fillId="0" borderId="4" xfId="4" applyFont="1" applyBorder="1"/>
    <xf numFmtId="0" fontId="25" fillId="0" borderId="0" xfId="0" applyFont="1"/>
    <xf numFmtId="165" fontId="3" fillId="10" borderId="0" xfId="1" applyNumberFormat="1" applyFont="1" applyFill="1"/>
    <xf numFmtId="164" fontId="3" fillId="10" borderId="0" xfId="1" applyNumberFormat="1" applyFont="1" applyFill="1"/>
    <xf numFmtId="0" fontId="7" fillId="2" borderId="0" xfId="3" applyFont="1" applyFill="1"/>
    <xf numFmtId="0" fontId="5" fillId="2" borderId="0" xfId="3" applyFont="1" applyFill="1"/>
    <xf numFmtId="0" fontId="3" fillId="0" borderId="0" xfId="0" applyFont="1"/>
    <xf numFmtId="164" fontId="3" fillId="0" borderId="0" xfId="1" applyNumberFormat="1" applyFont="1"/>
    <xf numFmtId="0" fontId="8" fillId="3" borderId="0" xfId="3" applyFont="1" applyFill="1"/>
    <xf numFmtId="9" fontId="0" fillId="0" borderId="0" xfId="2" applyFont="1"/>
    <xf numFmtId="165" fontId="0" fillId="0" borderId="0" xfId="1" applyNumberFormat="1" applyFont="1"/>
    <xf numFmtId="166" fontId="0" fillId="0" borderId="0" xfId="0" applyNumberFormat="1"/>
    <xf numFmtId="165" fontId="3" fillId="0" borderId="0" xfId="1" applyNumberFormat="1" applyFont="1" applyFill="1"/>
    <xf numFmtId="43" fontId="3" fillId="0" borderId="0" xfId="1" applyFont="1" applyFill="1"/>
    <xf numFmtId="165" fontId="3" fillId="0" borderId="0" xfId="1" applyNumberFormat="1" applyFont="1"/>
    <xf numFmtId="14" fontId="3" fillId="0" borderId="0" xfId="0" applyNumberFormat="1" applyFont="1"/>
    <xf numFmtId="14" fontId="3" fillId="10" borderId="0" xfId="1" applyNumberFormat="1" applyFont="1" applyFill="1"/>
    <xf numFmtId="167" fontId="3" fillId="0" borderId="0" xfId="0" applyNumberFormat="1" applyFont="1"/>
    <xf numFmtId="43" fontId="3" fillId="0" borderId="0" xfId="0" applyNumberFormat="1" applyFont="1"/>
    <xf numFmtId="165" fontId="3" fillId="0" borderId="0" xfId="0" applyNumberFormat="1" applyFont="1"/>
    <xf numFmtId="0" fontId="0" fillId="0" borderId="0" xfId="0" quotePrefix="1"/>
    <xf numFmtId="0" fontId="0" fillId="0" borderId="0" xfId="0" applyFont="1"/>
  </cellXfs>
  <cellStyles count="7">
    <cellStyle name="Dados calculados" xfId="5" xr:uid="{63A14DC1-74A1-4E7E-A613-91170D3660C1}"/>
    <cellStyle name="Dados slides" xfId="6" xr:uid="{1BEF37BE-FBBD-4148-97AB-5A74A79FF117}"/>
    <cellStyle name="Normal" xfId="0" builtinId="0"/>
    <cellStyle name="Normal 2" xfId="4" xr:uid="{E9C9AC42-BE23-4B19-9206-554D5AB1CEA3}"/>
    <cellStyle name="Porcentagem" xfId="2" builtinId="5"/>
    <cellStyle name="Standard 2" xfId="3" xr:uid="{2A42B138-C6EF-4FAF-B63F-99291D6C20E1}"/>
    <cellStyle name="Vírgula" xfId="1" builtinId="3"/>
  </cellStyles>
  <dxfs count="1">
    <dxf>
      <font>
        <color auto="1"/>
      </font>
      <fill>
        <patternFill>
          <bgColor rgb="FF004A4A"/>
        </patternFill>
      </fill>
    </dxf>
  </dxfs>
  <tableStyles count="0" defaultTableStyle="TableStyleMedium2" defaultPivotStyle="PivotStyleLight16"/>
  <colors>
    <mruColors>
      <color rgb="FFFF5A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20</xdr:col>
      <xdr:colOff>541872</xdr:colOff>
      <xdr:row>5</xdr:row>
      <xdr:rowOff>154179</xdr:rowOff>
    </xdr:to>
    <xdr:pic>
      <xdr:nvPicPr>
        <xdr:cNvPr id="3" name="Grafik 2" descr="Start - Adaptive Balancing Power">
          <a:extLst>
            <a:ext uri="{FF2B5EF4-FFF2-40B4-BE49-F238E27FC236}">
              <a16:creationId xmlns:a16="http://schemas.microsoft.com/office/drawing/2014/main" id="{910E6914-B8C6-4775-9B3B-F958AAF73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3667" y="804333"/>
          <a:ext cx="4224872" cy="117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best-selling-cars.com/germany/2020-q1-germany-best-selling-electric-car-brands-and-models/" TargetMode="External"/><Relationship Id="rId1" Type="http://schemas.openxmlformats.org/officeDocument/2006/relationships/hyperlink" Target="https://www.best-selling-cars.com/germany/2021-q1-germany-best-selling-electric-car-brands-and-mod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B579-25B5-4823-9940-18D6AFD3A0ED}">
  <sheetPr>
    <tabColor rgb="FFFF5A43"/>
  </sheetPr>
  <dimension ref="C1:V143"/>
  <sheetViews>
    <sheetView showGridLines="0" zoomScale="55" zoomScaleNormal="55" workbookViewId="0">
      <selection activeCell="M7" sqref="M7"/>
    </sheetView>
  </sheetViews>
  <sheetFormatPr defaultColWidth="8.734375" defaultRowHeight="13.8"/>
  <cols>
    <col min="1" max="16384" width="8.734375" style="37"/>
  </cols>
  <sheetData>
    <row r="1" spans="3:22" s="7" customFormat="1" ht="15"/>
    <row r="2" spans="3:22" s="7" customFormat="1" ht="15"/>
    <row r="3" spans="3:22" s="7" customFormat="1" ht="15"/>
    <row r="4" spans="3:22" s="7" customFormat="1" ht="15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3:22" s="7" customFormat="1" ht="79.8">
      <c r="C5" s="8"/>
      <c r="D5" s="9" t="s">
        <v>45</v>
      </c>
      <c r="E5" s="10"/>
      <c r="F5" s="10"/>
      <c r="G5" s="10"/>
      <c r="H5" s="10"/>
      <c r="I5" s="10"/>
      <c r="J5" s="10"/>
      <c r="K5" s="11"/>
      <c r="L5" s="10"/>
      <c r="M5" s="10"/>
      <c r="N5" s="10"/>
      <c r="O5" s="10"/>
      <c r="P5" s="10"/>
      <c r="Q5" s="10"/>
      <c r="R5" s="10"/>
      <c r="S5" s="12"/>
      <c r="T5" s="12"/>
      <c r="U5" s="12"/>
      <c r="V5" s="12"/>
    </row>
    <row r="6" spans="3:22" s="7" customFormat="1" ht="79.8">
      <c r="C6" s="13"/>
      <c r="D6" s="13"/>
      <c r="E6" s="10"/>
      <c r="F6" s="10"/>
      <c r="G6" s="10"/>
      <c r="H6" s="10"/>
      <c r="I6" s="10"/>
      <c r="J6" s="10"/>
      <c r="K6" s="11"/>
      <c r="L6" s="10"/>
      <c r="M6" s="10"/>
      <c r="N6" s="10"/>
      <c r="O6" s="10"/>
      <c r="P6" s="10"/>
      <c r="Q6" s="10"/>
      <c r="R6" s="10"/>
      <c r="S6" s="12"/>
      <c r="T6" s="12"/>
      <c r="U6" s="12"/>
      <c r="V6" s="12"/>
    </row>
    <row r="7" spans="3:22" s="7" customFormat="1" ht="1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3:22" s="7" customFormat="1" ht="15"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r="9" spans="3:22" s="7" customFormat="1" ht="15"/>
    <row r="10" spans="3:22" s="7" customFormat="1" ht="15"/>
    <row r="11" spans="3:22" s="7" customFormat="1" ht="15"/>
    <row r="12" spans="3:22" s="7" customFormat="1" ht="1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</row>
    <row r="13" spans="3:22" s="7" customFormat="1" ht="15">
      <c r="C13" s="14"/>
      <c r="D13" s="1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</row>
    <row r="14" spans="3:22" s="7" customFormat="1" ht="15">
      <c r="C14" s="14"/>
      <c r="D14" s="16" t="s">
        <v>24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</row>
    <row r="15" spans="3:22" s="7" customFormat="1" ht="15">
      <c r="C15" s="14"/>
      <c r="D15" s="14"/>
      <c r="E15" s="1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3:22" s="7" customFormat="1" ht="1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3:22" s="7" customFormat="1" ht="15">
      <c r="C17" s="14"/>
      <c r="D17" s="17" t="s">
        <v>25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3:22" s="7" customFormat="1" ht="15">
      <c r="C18" s="14"/>
      <c r="D18" s="18" t="s">
        <v>26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3:22" s="7" customFormat="1" ht="15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3:22" s="7" customFormat="1" ht="15">
      <c r="C20" s="14"/>
      <c r="D20" s="14"/>
      <c r="E20" s="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3:22" s="7" customFormat="1" ht="15">
      <c r="C21" s="14"/>
      <c r="D21" s="17" t="s">
        <v>27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3:22" s="7" customFormat="1" ht="15"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3:22" s="7" customFormat="1" ht="15">
      <c r="C23" s="14"/>
      <c r="D23" s="19" t="s">
        <v>28</v>
      </c>
      <c r="E23" s="20"/>
      <c r="F23" s="20"/>
      <c r="G23" s="20"/>
      <c r="H23" s="20"/>
      <c r="I23" s="21"/>
      <c r="J23" s="14"/>
      <c r="K23" s="14"/>
      <c r="L23" s="14"/>
      <c r="M23" s="14"/>
      <c r="N23" s="14"/>
      <c r="O23" s="14"/>
      <c r="P23" s="20"/>
      <c r="Q23" s="14"/>
      <c r="R23" s="14"/>
      <c r="S23" s="14"/>
      <c r="T23" s="14"/>
      <c r="U23" s="14"/>
      <c r="V23" s="14"/>
    </row>
    <row r="24" spans="3:22" s="7" customFormat="1" ht="15">
      <c r="C24" s="14"/>
      <c r="D24" s="20"/>
      <c r="E24" s="20"/>
      <c r="F24" s="20"/>
      <c r="G24" s="20"/>
      <c r="H24" s="20"/>
      <c r="I24" s="21"/>
      <c r="J24" s="14"/>
      <c r="K24" s="14"/>
      <c r="L24" s="14"/>
      <c r="M24" s="14"/>
      <c r="N24" s="14"/>
      <c r="O24" s="14"/>
      <c r="P24" s="20"/>
      <c r="Q24" s="14"/>
      <c r="R24" s="14"/>
      <c r="S24" s="14"/>
      <c r="T24" s="14"/>
      <c r="U24" s="14"/>
      <c r="V24" s="14"/>
    </row>
    <row r="25" spans="3:22" s="7" customFormat="1" ht="15">
      <c r="C25" s="14"/>
      <c r="D25" s="22" t="s">
        <v>29</v>
      </c>
      <c r="E25" s="21"/>
      <c r="F25" s="21"/>
      <c r="G25" s="20"/>
      <c r="H25" s="20"/>
      <c r="I25" s="20"/>
      <c r="J25" s="14"/>
      <c r="K25" s="14"/>
      <c r="L25" s="14"/>
      <c r="M25" s="14"/>
      <c r="N25" s="14"/>
      <c r="O25" s="14"/>
      <c r="P25" s="20"/>
      <c r="Q25" s="14"/>
      <c r="R25" s="14"/>
      <c r="S25" s="14"/>
      <c r="T25" s="14"/>
      <c r="U25" s="14"/>
      <c r="V25" s="14"/>
    </row>
    <row r="26" spans="3:22" s="7" customFormat="1" ht="15">
      <c r="C26" s="14"/>
      <c r="D26" s="21"/>
      <c r="E26" s="21"/>
      <c r="F26" s="21"/>
      <c r="G26" s="20"/>
      <c r="H26" s="20"/>
      <c r="I26" s="20"/>
      <c r="J26" s="14"/>
      <c r="K26" s="14"/>
      <c r="L26" s="14"/>
      <c r="M26" s="14"/>
      <c r="N26" s="14"/>
      <c r="O26" s="14"/>
      <c r="P26" s="20"/>
      <c r="Q26" s="14"/>
      <c r="R26" s="14"/>
      <c r="S26" s="14"/>
      <c r="T26" s="14"/>
      <c r="U26" s="14"/>
      <c r="V26" s="14"/>
    </row>
    <row r="27" spans="3:22" s="7" customFormat="1" ht="15">
      <c r="C27" s="14"/>
      <c r="D27" s="23"/>
      <c r="E27" s="24" t="s">
        <v>30</v>
      </c>
      <c r="F27" s="21"/>
      <c r="G27" s="20"/>
      <c r="H27" s="20"/>
      <c r="I27" s="20"/>
      <c r="J27" s="14"/>
      <c r="K27" s="14"/>
      <c r="L27" s="14"/>
      <c r="M27" s="14"/>
      <c r="N27" s="14"/>
      <c r="O27" s="14"/>
      <c r="P27" s="20"/>
      <c r="Q27" s="14"/>
      <c r="R27" s="14"/>
      <c r="S27" s="14"/>
      <c r="T27" s="14"/>
      <c r="U27" s="14"/>
      <c r="V27" s="14"/>
    </row>
    <row r="28" spans="3:22" s="7" customFormat="1" ht="15">
      <c r="C28" s="14"/>
      <c r="D28" s="25"/>
      <c r="E28" s="24" t="s">
        <v>31</v>
      </c>
      <c r="F28" s="21"/>
      <c r="G28" s="20"/>
      <c r="H28" s="20"/>
      <c r="I28" s="20"/>
      <c r="J28" s="14"/>
      <c r="K28" s="14"/>
      <c r="L28" s="14"/>
      <c r="M28" s="14"/>
      <c r="N28" s="14"/>
      <c r="O28" s="14"/>
      <c r="P28" s="20"/>
      <c r="Q28" s="26"/>
      <c r="R28" s="14"/>
      <c r="S28" s="14"/>
      <c r="T28" s="14"/>
      <c r="U28" s="14"/>
      <c r="V28" s="14"/>
    </row>
    <row r="29" spans="3:22" s="7" customFormat="1" ht="15">
      <c r="C29" s="14"/>
      <c r="D29" s="27"/>
      <c r="E29" s="24" t="s">
        <v>32</v>
      </c>
      <c r="F29" s="21"/>
      <c r="G29" s="20"/>
      <c r="H29" s="20"/>
      <c r="I29" s="20"/>
      <c r="J29" s="14"/>
      <c r="K29" s="14"/>
      <c r="L29" s="14"/>
      <c r="M29" s="14"/>
      <c r="N29" s="14"/>
      <c r="O29" s="14"/>
      <c r="P29" s="20"/>
      <c r="Q29" s="14"/>
      <c r="R29" s="14"/>
      <c r="S29" s="14"/>
      <c r="T29" s="14"/>
      <c r="U29" s="14"/>
      <c r="V29" s="14"/>
    </row>
    <row r="30" spans="3:22" s="7" customFormat="1" ht="15">
      <c r="C30" s="14"/>
      <c r="D30" s="28"/>
      <c r="E30" s="24" t="s">
        <v>33</v>
      </c>
      <c r="F30" s="21"/>
      <c r="G30" s="20"/>
      <c r="H30" s="20"/>
      <c r="I30" s="20"/>
      <c r="J30" s="14"/>
      <c r="K30" s="14"/>
      <c r="L30" s="14"/>
      <c r="M30" s="14"/>
      <c r="N30" s="14"/>
      <c r="O30" s="14"/>
      <c r="P30" s="20"/>
      <c r="Q30" s="14"/>
      <c r="R30" s="14"/>
      <c r="S30" s="26"/>
      <c r="T30" s="14"/>
      <c r="U30" s="14"/>
      <c r="V30" s="14"/>
    </row>
    <row r="31" spans="3:22" s="7" customFormat="1" ht="15">
      <c r="C31" s="14"/>
      <c r="D31" s="20"/>
      <c r="E31" s="20"/>
      <c r="F31" s="21"/>
      <c r="G31" s="20"/>
      <c r="H31" s="20"/>
      <c r="I31" s="20"/>
      <c r="J31" s="14"/>
      <c r="K31" s="14"/>
      <c r="L31" s="14"/>
      <c r="M31" s="14"/>
      <c r="N31" s="14"/>
      <c r="O31" s="14"/>
      <c r="P31" s="20"/>
      <c r="Q31" s="14"/>
      <c r="R31" s="14"/>
      <c r="S31" s="14"/>
      <c r="T31" s="14"/>
      <c r="U31" s="14"/>
      <c r="V31" s="14"/>
    </row>
    <row r="32" spans="3:22" s="7" customFormat="1" ht="15">
      <c r="C32" s="14"/>
      <c r="D32" s="22" t="s">
        <v>34</v>
      </c>
      <c r="E32" s="20"/>
      <c r="F32" s="21"/>
      <c r="G32" s="20"/>
      <c r="H32" s="20"/>
      <c r="I32" s="20"/>
      <c r="J32" s="14"/>
      <c r="K32" s="14"/>
      <c r="L32" s="14"/>
      <c r="M32" s="14"/>
      <c r="N32" s="14"/>
      <c r="O32" s="14"/>
      <c r="P32" s="20"/>
      <c r="Q32" s="29"/>
      <c r="R32" s="14"/>
      <c r="S32" s="14"/>
      <c r="T32" s="14"/>
      <c r="U32" s="14"/>
      <c r="V32" s="14"/>
    </row>
    <row r="33" spans="3:22" s="7" customFormat="1" ht="15">
      <c r="C33" s="14"/>
      <c r="D33" s="24" t="s">
        <v>35</v>
      </c>
      <c r="E33" s="21"/>
      <c r="F33" s="21"/>
      <c r="G33" s="20"/>
      <c r="H33" s="20"/>
      <c r="I33" s="20"/>
      <c r="J33" s="14"/>
      <c r="K33" s="14"/>
      <c r="L33" s="14"/>
      <c r="M33" s="14"/>
      <c r="N33" s="14"/>
      <c r="O33" s="14"/>
      <c r="P33" s="20"/>
      <c r="Q33" s="14"/>
      <c r="R33" s="14"/>
      <c r="S33" s="14"/>
      <c r="T33" s="14"/>
      <c r="U33" s="14"/>
      <c r="V33" s="14"/>
    </row>
    <row r="34" spans="3:22" s="7" customFormat="1" ht="15">
      <c r="C34" s="14"/>
      <c r="D34" s="24"/>
      <c r="E34" s="21"/>
      <c r="F34" s="21"/>
      <c r="G34" s="20"/>
      <c r="H34" s="20"/>
      <c r="I34" s="20"/>
      <c r="J34" s="14"/>
      <c r="K34" s="14"/>
      <c r="L34" s="14"/>
      <c r="M34" s="14"/>
      <c r="N34" s="14"/>
      <c r="O34" s="14"/>
      <c r="P34" s="20"/>
      <c r="Q34" s="14"/>
      <c r="R34" s="14"/>
      <c r="S34" s="14"/>
      <c r="T34" s="14"/>
      <c r="U34" s="14"/>
      <c r="V34" s="14"/>
    </row>
    <row r="35" spans="3:22" s="7" customFormat="1" ht="15">
      <c r="C35" s="14"/>
      <c r="D35" s="19" t="s">
        <v>36</v>
      </c>
      <c r="E35" s="20"/>
      <c r="F35" s="20"/>
      <c r="G35" s="20"/>
      <c r="H35" s="20"/>
      <c r="I35" s="20"/>
      <c r="J35" s="20"/>
      <c r="K35" s="20"/>
      <c r="L35" s="20"/>
      <c r="M35" s="20"/>
      <c r="N35" s="14"/>
      <c r="O35" s="14"/>
      <c r="P35" s="20"/>
      <c r="Q35" s="14"/>
      <c r="R35" s="14"/>
      <c r="S35" s="14"/>
      <c r="T35" s="14"/>
      <c r="U35" s="14"/>
      <c r="V35" s="14"/>
    </row>
    <row r="36" spans="3:22" s="7" customFormat="1" ht="15">
      <c r="C36" s="14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14"/>
      <c r="O36" s="14"/>
      <c r="P36" s="20"/>
      <c r="Q36" s="14"/>
      <c r="R36" s="14"/>
      <c r="S36" s="14"/>
      <c r="T36" s="14"/>
      <c r="U36" s="14"/>
      <c r="V36" s="14"/>
    </row>
    <row r="37" spans="3:22" s="7" customFormat="1" ht="15">
      <c r="C37" s="14"/>
      <c r="D37" s="30" t="s">
        <v>37</v>
      </c>
      <c r="E37" s="24" t="s">
        <v>38</v>
      </c>
      <c r="F37" s="14"/>
      <c r="G37" s="14"/>
      <c r="H37" s="14"/>
      <c r="I37" s="14"/>
      <c r="J37" s="20"/>
      <c r="K37" s="20"/>
      <c r="L37" s="20"/>
      <c r="M37" s="26"/>
      <c r="N37" s="14"/>
      <c r="O37" s="14"/>
      <c r="P37" s="20"/>
      <c r="Q37" s="14"/>
      <c r="R37" s="14"/>
      <c r="S37" s="14"/>
      <c r="T37" s="14"/>
      <c r="U37" s="14"/>
      <c r="V37" s="14"/>
    </row>
    <row r="38" spans="3:22" s="7" customFormat="1" ht="15">
      <c r="C38" s="14"/>
      <c r="D38" s="31" t="s">
        <v>37</v>
      </c>
      <c r="E38" s="24" t="s">
        <v>39</v>
      </c>
      <c r="F38" s="14"/>
      <c r="G38" s="14"/>
      <c r="H38" s="14"/>
      <c r="I38" s="14"/>
      <c r="J38" s="20"/>
      <c r="K38" s="20"/>
      <c r="L38" s="20"/>
      <c r="M38" s="20"/>
      <c r="N38" s="14"/>
      <c r="O38" s="14"/>
      <c r="P38" s="20"/>
      <c r="Q38" s="14"/>
      <c r="R38" s="14"/>
      <c r="S38" s="14"/>
      <c r="T38" s="14"/>
      <c r="U38" s="14"/>
      <c r="V38" s="14"/>
    </row>
    <row r="39" spans="3:22" s="7" customFormat="1" ht="15">
      <c r="C39" s="14"/>
      <c r="D39" s="32" t="s">
        <v>37</v>
      </c>
      <c r="E39" s="24" t="s">
        <v>40</v>
      </c>
      <c r="F39" s="14"/>
      <c r="G39" s="14"/>
      <c r="H39" s="14"/>
      <c r="I39" s="14"/>
      <c r="J39" s="20"/>
      <c r="K39" s="20"/>
      <c r="L39" s="20"/>
      <c r="M39" s="20"/>
      <c r="N39" s="14"/>
      <c r="O39" s="14"/>
      <c r="P39" s="20"/>
      <c r="Q39" s="14"/>
      <c r="R39" s="14"/>
      <c r="S39" s="14"/>
      <c r="T39" s="14"/>
      <c r="U39" s="14"/>
      <c r="V39" s="14"/>
    </row>
    <row r="40" spans="3:22" s="7" customFormat="1" ht="15">
      <c r="C40" s="14"/>
      <c r="D40" s="33" t="s">
        <v>37</v>
      </c>
      <c r="E40" s="24" t="s">
        <v>41</v>
      </c>
      <c r="F40" s="14"/>
      <c r="G40" s="14"/>
      <c r="H40" s="14"/>
      <c r="I40" s="14"/>
      <c r="J40" s="20"/>
      <c r="K40" s="20"/>
      <c r="L40" s="20"/>
      <c r="M40" s="20"/>
      <c r="N40" s="14"/>
      <c r="O40" s="14"/>
      <c r="P40" s="20"/>
      <c r="Q40" s="14"/>
      <c r="R40" s="14"/>
      <c r="S40" s="14"/>
      <c r="T40" s="14"/>
      <c r="U40" s="14"/>
      <c r="V40" s="14"/>
    </row>
    <row r="41" spans="3:22" s="7" customFormat="1" ht="15">
      <c r="C41" s="14"/>
      <c r="D41" s="34" t="s">
        <v>37</v>
      </c>
      <c r="E41" s="24" t="s">
        <v>42</v>
      </c>
      <c r="F41" s="14"/>
      <c r="G41" s="14"/>
      <c r="H41" s="14"/>
      <c r="I41" s="14"/>
      <c r="J41" s="14"/>
      <c r="K41" s="20"/>
      <c r="L41" s="20"/>
      <c r="M41" s="20"/>
      <c r="N41" s="14"/>
      <c r="O41" s="14"/>
      <c r="P41" s="20"/>
      <c r="Q41" s="14"/>
      <c r="R41" s="14"/>
      <c r="S41" s="14"/>
      <c r="T41" s="14"/>
      <c r="U41" s="14"/>
      <c r="V41" s="14"/>
    </row>
    <row r="42" spans="3:22" s="7" customFormat="1" ht="15.3" thickBot="1">
      <c r="C42" s="14"/>
      <c r="D42" s="35" t="s">
        <v>37</v>
      </c>
      <c r="E42" s="24" t="s">
        <v>43</v>
      </c>
      <c r="F42" s="14"/>
      <c r="G42" s="14"/>
      <c r="H42" s="14"/>
      <c r="I42" s="14"/>
      <c r="J42" s="14"/>
      <c r="K42" s="20"/>
      <c r="L42" s="20"/>
      <c r="M42" s="20"/>
      <c r="N42" s="14"/>
      <c r="O42" s="14"/>
      <c r="P42" s="20"/>
      <c r="Q42" s="14"/>
      <c r="R42" s="14"/>
      <c r="S42" s="14"/>
      <c r="T42" s="14"/>
      <c r="U42" s="14"/>
      <c r="V42" s="14"/>
    </row>
    <row r="43" spans="3:22" s="7" customFormat="1" ht="15.3" thickBot="1">
      <c r="C43" s="14"/>
      <c r="D43" s="36" t="s">
        <v>37</v>
      </c>
      <c r="E43" s="24" t="s">
        <v>44</v>
      </c>
      <c r="F43" s="20"/>
      <c r="G43" s="20"/>
      <c r="H43" s="14"/>
      <c r="I43" s="14"/>
      <c r="J43" s="14"/>
      <c r="K43" s="20"/>
      <c r="L43" s="20"/>
      <c r="M43" s="20"/>
      <c r="N43" s="20"/>
      <c r="O43" s="20"/>
      <c r="P43" s="20"/>
      <c r="Q43" s="14"/>
      <c r="R43" s="14"/>
      <c r="S43" s="14"/>
      <c r="T43" s="14"/>
      <c r="U43" s="14"/>
      <c r="V43" s="14"/>
    </row>
    <row r="44" spans="3:22" s="7" customFormat="1" ht="15">
      <c r="C44" s="14"/>
      <c r="D44" s="14"/>
      <c r="E44" s="24"/>
      <c r="F44" s="14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14"/>
      <c r="R44" s="14"/>
      <c r="S44" s="14"/>
      <c r="T44" s="14"/>
      <c r="U44" s="14"/>
      <c r="V44" s="14"/>
    </row>
    <row r="45" spans="3:22" s="7" customFormat="1" ht="15"/>
    <row r="46" spans="3:22" s="7" customFormat="1" ht="15"/>
    <row r="47" spans="3:22" s="7" customFormat="1" ht="15"/>
    <row r="48" spans="3:22" s="7" customFormat="1" ht="15"/>
    <row r="49" s="7" customFormat="1" ht="15"/>
    <row r="50" s="7" customFormat="1" ht="15"/>
    <row r="51" s="7" customFormat="1" ht="15"/>
    <row r="52" s="7" customFormat="1" ht="15"/>
    <row r="53" s="7" customFormat="1" ht="15"/>
    <row r="54" s="7" customFormat="1" ht="15"/>
    <row r="55" s="7" customFormat="1" ht="15"/>
    <row r="56" s="7" customFormat="1" ht="15"/>
    <row r="57" s="7" customFormat="1" ht="15"/>
    <row r="58" s="7" customFormat="1" ht="15"/>
    <row r="59" s="7" customFormat="1" ht="15"/>
    <row r="60" s="7" customFormat="1" ht="15"/>
    <row r="61" s="7" customFormat="1" ht="15"/>
    <row r="62" s="7" customFormat="1" ht="15"/>
    <row r="63" s="7" customFormat="1" ht="15"/>
    <row r="64" s="7" customFormat="1" ht="15"/>
    <row r="65" s="7" customFormat="1" ht="15"/>
    <row r="66" s="7" customFormat="1" ht="15"/>
    <row r="67" s="7" customFormat="1" ht="15"/>
    <row r="68" s="7" customFormat="1" ht="15"/>
    <row r="69" s="7" customFormat="1" ht="15"/>
    <row r="70" s="7" customFormat="1" ht="15"/>
    <row r="71" s="7" customFormat="1" ht="15"/>
    <row r="72" s="7" customFormat="1" ht="15"/>
    <row r="73" s="7" customFormat="1" ht="15"/>
    <row r="74" s="7" customFormat="1" ht="15"/>
    <row r="75" s="7" customFormat="1" ht="15"/>
    <row r="76" s="7" customFormat="1" ht="15"/>
    <row r="77" s="7" customFormat="1" ht="15"/>
    <row r="78" s="7" customFormat="1" ht="15"/>
    <row r="79" s="7" customFormat="1" ht="15"/>
    <row r="80" s="7" customFormat="1" ht="15"/>
    <row r="81" s="7" customFormat="1" ht="15"/>
    <row r="82" s="7" customFormat="1" ht="15"/>
    <row r="83" s="7" customFormat="1" ht="15"/>
    <row r="84" s="7" customFormat="1" ht="15"/>
    <row r="85" s="7" customFormat="1" ht="15"/>
    <row r="86" s="7" customFormat="1" ht="15"/>
    <row r="87" s="7" customFormat="1" ht="15"/>
    <row r="88" s="7" customFormat="1" ht="15"/>
    <row r="89" s="7" customFormat="1" ht="15"/>
    <row r="90" s="7" customFormat="1" ht="15"/>
    <row r="91" s="7" customFormat="1" ht="15"/>
    <row r="92" s="7" customFormat="1" ht="15"/>
    <row r="93" s="7" customFormat="1" ht="15"/>
    <row r="94" s="7" customFormat="1" ht="15"/>
    <row r="95" s="7" customFormat="1" ht="15"/>
    <row r="96" s="7" customFormat="1" ht="15"/>
    <row r="97" s="7" customFormat="1" ht="15"/>
    <row r="98" s="7" customFormat="1" ht="15"/>
    <row r="99" s="7" customFormat="1" ht="15"/>
    <row r="100" s="7" customFormat="1" ht="15"/>
    <row r="101" s="7" customFormat="1" ht="15"/>
    <row r="102" s="7" customFormat="1" ht="15"/>
    <row r="103" s="7" customFormat="1" ht="15"/>
    <row r="104" s="7" customFormat="1" ht="15"/>
    <row r="105" s="7" customFormat="1" ht="15"/>
    <row r="106" s="7" customFormat="1" ht="15"/>
    <row r="107" s="7" customFormat="1" ht="15"/>
    <row r="108" s="7" customFormat="1" ht="15"/>
    <row r="109" s="7" customFormat="1" ht="15"/>
    <row r="110" s="7" customFormat="1" ht="15"/>
    <row r="111" s="7" customFormat="1" ht="15"/>
    <row r="112" s="7" customFormat="1" ht="15"/>
    <row r="113" s="7" customFormat="1" ht="15"/>
    <row r="114" s="7" customFormat="1" ht="15"/>
    <row r="115" s="7" customFormat="1" ht="15"/>
    <row r="116" s="7" customFormat="1" ht="15"/>
    <row r="117" s="7" customFormat="1" ht="15"/>
    <row r="118" s="7" customFormat="1" ht="15"/>
    <row r="119" s="7" customFormat="1" ht="15"/>
    <row r="120" s="7" customFormat="1" ht="15"/>
    <row r="121" s="7" customFormat="1" ht="15"/>
    <row r="122" s="7" customFormat="1" ht="15"/>
    <row r="123" s="7" customFormat="1" ht="15"/>
    <row r="124" s="7" customFormat="1" ht="15"/>
    <row r="125" s="7" customFormat="1" ht="15"/>
    <row r="126" s="7" customFormat="1" ht="15"/>
    <row r="127" s="7" customFormat="1" ht="15"/>
    <row r="128" s="7" customFormat="1" ht="15"/>
    <row r="129" s="7" customFormat="1" ht="15"/>
    <row r="130" s="7" customFormat="1" ht="15"/>
    <row r="131" s="7" customFormat="1" ht="15"/>
    <row r="132" s="7" customFormat="1" ht="15"/>
    <row r="133" s="7" customFormat="1" ht="15"/>
    <row r="134" s="7" customFormat="1" ht="15"/>
    <row r="135" s="7" customFormat="1" ht="15"/>
    <row r="136" s="7" customFormat="1" ht="15"/>
    <row r="137" s="7" customFormat="1" ht="15"/>
    <row r="138" s="7" customFormat="1" ht="15"/>
    <row r="139" s="7" customFormat="1" ht="15"/>
    <row r="140" s="7" customFormat="1" ht="15"/>
    <row r="141" s="7" customFormat="1" ht="15"/>
    <row r="142" s="7" customFormat="1" ht="15"/>
    <row r="143" s="7" customFormat="1" ht="15"/>
  </sheetData>
  <conditionalFormatting sqref="G28">
    <cfRule type="expression" dxfId="0" priority="1">
      <formula>G28="OK"</formula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C1:O34"/>
  <sheetViews>
    <sheetView showGridLines="0" topLeftCell="A4" zoomScaleNormal="100" workbookViewId="0">
      <selection activeCell="I15" sqref="I15"/>
    </sheetView>
  </sheetViews>
  <sheetFormatPr defaultColWidth="8.734375" defaultRowHeight="12.6"/>
  <cols>
    <col min="1" max="2" width="2.7890625" style="42" customWidth="1"/>
    <col min="3" max="3" width="3.3671875" style="42" customWidth="1"/>
    <col min="4" max="4" width="18.26171875" style="42" bestFit="1" customWidth="1"/>
    <col min="5" max="5" width="8.734375" style="42"/>
    <col min="6" max="6" width="9.5234375" style="42" bestFit="1" customWidth="1"/>
    <col min="7" max="7" width="8.734375" style="42"/>
    <col min="8" max="8" width="10.3671875" style="42" bestFit="1" customWidth="1"/>
    <col min="9" max="9" width="8.734375" style="42"/>
    <col min="10" max="10" width="10.7890625" style="42" bestFit="1" customWidth="1"/>
    <col min="11" max="16384" width="8.734375" style="42"/>
  </cols>
  <sheetData>
    <row r="1" spans="3:15" s="1" customFormat="1"/>
    <row r="2" spans="3:15" s="2" customFormat="1">
      <c r="C2" s="40" t="s">
        <v>115</v>
      </c>
      <c r="D2" s="41"/>
    </row>
    <row r="3" spans="3:15" s="3" customFormat="1">
      <c r="C3" s="5" t="s">
        <v>0</v>
      </c>
      <c r="D3" s="4"/>
    </row>
    <row r="4" spans="3:15" s="1" customFormat="1"/>
    <row r="5" spans="3:15" s="1" customFormat="1">
      <c r="C5" s="5" t="s">
        <v>1</v>
      </c>
      <c r="D5" s="3"/>
      <c r="E5" s="5"/>
      <c r="F5" s="44" t="s">
        <v>46</v>
      </c>
      <c r="G5" s="5"/>
      <c r="H5" s="44" t="s">
        <v>47</v>
      </c>
      <c r="K5" s="6"/>
      <c r="L5" s="6"/>
      <c r="M5" s="6"/>
      <c r="N5" s="6"/>
      <c r="O5" s="6"/>
    </row>
    <row r="6" spans="3:15">
      <c r="D6" s="42" t="s">
        <v>7</v>
      </c>
      <c r="F6" s="42" t="s">
        <v>21</v>
      </c>
      <c r="H6" s="38">
        <v>2</v>
      </c>
      <c r="I6" s="55"/>
    </row>
    <row r="7" spans="3:15">
      <c r="D7" s="42" t="s">
        <v>8</v>
      </c>
      <c r="F7" s="42" t="s">
        <v>21</v>
      </c>
      <c r="H7" s="38">
        <v>1</v>
      </c>
    </row>
    <row r="9" spans="3:15">
      <c r="C9" s="5" t="s">
        <v>2</v>
      </c>
      <c r="D9" s="3"/>
      <c r="E9" s="5"/>
      <c r="F9" s="5"/>
      <c r="G9" s="5"/>
      <c r="H9" s="5"/>
    </row>
    <row r="10" spans="3:15">
      <c r="D10" s="42" t="s">
        <v>9</v>
      </c>
      <c r="F10" s="42" t="s">
        <v>21</v>
      </c>
      <c r="H10" s="38">
        <v>5</v>
      </c>
      <c r="I10" s="50"/>
      <c r="J10" s="54"/>
      <c r="K10" s="53"/>
    </row>
    <row r="11" spans="3:15">
      <c r="D11" s="42" t="s">
        <v>10</v>
      </c>
      <c r="F11" s="42" t="s">
        <v>21</v>
      </c>
      <c r="H11" s="38">
        <v>5</v>
      </c>
      <c r="I11" s="55"/>
    </row>
    <row r="12" spans="3:15">
      <c r="D12" s="42" t="s">
        <v>11</v>
      </c>
      <c r="F12" s="42" t="s">
        <v>21</v>
      </c>
      <c r="H12" s="38">
        <v>5</v>
      </c>
      <c r="I12" s="55"/>
    </row>
    <row r="13" spans="3:15">
      <c r="D13" s="42" t="s">
        <v>112</v>
      </c>
      <c r="H13" s="38">
        <v>2</v>
      </c>
      <c r="I13" s="55"/>
    </row>
    <row r="15" spans="3:15">
      <c r="D15" s="42" t="s">
        <v>12</v>
      </c>
      <c r="F15" s="42" t="s">
        <v>21</v>
      </c>
      <c r="H15" s="38">
        <v>7</v>
      </c>
    </row>
    <row r="16" spans="3:15">
      <c r="D16" s="42" t="s">
        <v>13</v>
      </c>
      <c r="F16" s="42" t="s">
        <v>21</v>
      </c>
      <c r="H16" s="38">
        <v>12</v>
      </c>
    </row>
    <row r="17" spans="3:10">
      <c r="D17" s="42" t="s">
        <v>14</v>
      </c>
      <c r="F17" s="42" t="s">
        <v>21</v>
      </c>
      <c r="H17" s="38">
        <v>18</v>
      </c>
    </row>
    <row r="18" spans="3:10">
      <c r="D18" s="42" t="s">
        <v>113</v>
      </c>
      <c r="H18" s="38">
        <v>19</v>
      </c>
    </row>
    <row r="20" spans="3:10">
      <c r="D20" s="42" t="s">
        <v>18</v>
      </c>
      <c r="F20" s="42" t="s">
        <v>21</v>
      </c>
      <c r="G20" s="43"/>
      <c r="H20" s="39">
        <v>1.5</v>
      </c>
    </row>
    <row r="21" spans="3:10">
      <c r="D21" s="42" t="s">
        <v>19</v>
      </c>
      <c r="F21" s="42" t="s">
        <v>21</v>
      </c>
      <c r="G21" s="43"/>
      <c r="H21" s="39">
        <v>1.5</v>
      </c>
    </row>
    <row r="22" spans="3:10">
      <c r="D22" s="42" t="s">
        <v>20</v>
      </c>
      <c r="F22" s="42" t="s">
        <v>21</v>
      </c>
      <c r="G22" s="43"/>
      <c r="H22" s="39">
        <v>1.5</v>
      </c>
    </row>
    <row r="23" spans="3:10">
      <c r="D23" s="42" t="s">
        <v>114</v>
      </c>
      <c r="F23" s="42" t="s">
        <v>21</v>
      </c>
      <c r="G23" s="43"/>
      <c r="H23" s="39">
        <v>1.5</v>
      </c>
    </row>
    <row r="25" spans="3:10" ht="14.4">
      <c r="C25" s="5" t="s">
        <v>3</v>
      </c>
      <c r="D25" s="3"/>
      <c r="E25" s="5"/>
      <c r="F25" s="5"/>
      <c r="G25" s="5"/>
      <c r="H25" s="5"/>
      <c r="I25"/>
    </row>
    <row r="26" spans="3:10">
      <c r="G26" s="42" t="s">
        <v>23</v>
      </c>
    </row>
    <row r="27" spans="3:10">
      <c r="D27" s="42" t="s">
        <v>5</v>
      </c>
      <c r="F27" s="42" t="s">
        <v>22</v>
      </c>
      <c r="G27" s="38">
        <v>1</v>
      </c>
      <c r="H27" s="42">
        <f>G27*$H$31</f>
        <v>5</v>
      </c>
    </row>
    <row r="28" spans="3:10">
      <c r="D28" s="42" t="s">
        <v>6</v>
      </c>
      <c r="F28" s="42" t="s">
        <v>22</v>
      </c>
      <c r="G28" s="38">
        <v>2</v>
      </c>
      <c r="H28" s="42">
        <f>G28*$H$31</f>
        <v>10</v>
      </c>
    </row>
    <row r="30" spans="3:10">
      <c r="C30" s="5" t="s">
        <v>4</v>
      </c>
      <c r="D30" s="3"/>
      <c r="E30" s="5"/>
      <c r="F30" s="5"/>
      <c r="G30" s="5"/>
      <c r="H30" s="5"/>
    </row>
    <row r="31" spans="3:10">
      <c r="D31" s="42" t="s">
        <v>15</v>
      </c>
      <c r="F31" s="42" t="s">
        <v>22</v>
      </c>
      <c r="H31" s="38">
        <v>5</v>
      </c>
    </row>
    <row r="32" spans="3:10">
      <c r="D32" s="42" t="s">
        <v>16</v>
      </c>
      <c r="F32" s="42" t="s">
        <v>16</v>
      </c>
      <c r="H32" s="38">
        <v>365</v>
      </c>
      <c r="J32" s="50"/>
    </row>
    <row r="33" spans="4:8">
      <c r="D33" s="42" t="s">
        <v>17</v>
      </c>
      <c r="F33" s="42" t="s">
        <v>22</v>
      </c>
      <c r="H33" s="38">
        <f>H32*24*60</f>
        <v>525600</v>
      </c>
    </row>
    <row r="34" spans="4:8">
      <c r="D34" s="42" t="s">
        <v>111</v>
      </c>
      <c r="F34" s="42" t="s">
        <v>21</v>
      </c>
      <c r="H34" s="52">
        <v>44743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241D-B731-46B6-9E45-6CC654247BA7}">
  <sheetPr>
    <tabColor theme="1"/>
  </sheetPr>
  <dimension ref="A1:C22"/>
  <sheetViews>
    <sheetView showGridLines="0" workbookViewId="0">
      <selection activeCell="G22" sqref="E2:G22"/>
    </sheetView>
  </sheetViews>
  <sheetFormatPr defaultColWidth="10.89453125" defaultRowHeight="14.4"/>
  <cols>
    <col min="1" max="1" width="10.7890625" customWidth="1"/>
  </cols>
  <sheetData>
    <row r="1" spans="1:3">
      <c r="A1" t="s">
        <v>48</v>
      </c>
      <c r="B1" t="s">
        <v>125</v>
      </c>
      <c r="C1" t="s">
        <v>126</v>
      </c>
    </row>
    <row r="2" spans="1:3">
      <c r="A2">
        <v>0</v>
      </c>
      <c r="B2" s="47">
        <v>0</v>
      </c>
      <c r="C2" s="47">
        <v>0</v>
      </c>
    </row>
    <row r="3" spans="1:3">
      <c r="A3">
        <v>0.05</v>
      </c>
      <c r="B3" s="47">
        <v>7.0000000000000007E-2</v>
      </c>
      <c r="C3" s="47">
        <v>0</v>
      </c>
    </row>
    <row r="4" spans="1:3">
      <c r="A4">
        <v>0.1</v>
      </c>
      <c r="B4" s="47">
        <v>0.1</v>
      </c>
      <c r="C4" s="47">
        <v>0</v>
      </c>
    </row>
    <row r="5" spans="1:3">
      <c r="A5">
        <v>0.15000000000000002</v>
      </c>
      <c r="B5" s="47">
        <v>0.13</v>
      </c>
      <c r="C5" s="47">
        <v>0</v>
      </c>
    </row>
    <row r="6" spans="1:3">
      <c r="A6">
        <v>0.2</v>
      </c>
      <c r="B6" s="47">
        <v>0.15</v>
      </c>
      <c r="C6" s="47">
        <v>0</v>
      </c>
    </row>
    <row r="7" spans="1:3">
      <c r="A7">
        <v>0.25</v>
      </c>
      <c r="B7" s="47">
        <v>0.17</v>
      </c>
      <c r="C7" s="47">
        <v>0</v>
      </c>
    </row>
    <row r="8" spans="1:3">
      <c r="A8">
        <v>0.3</v>
      </c>
      <c r="B8" s="47">
        <v>0.14000000000000001</v>
      </c>
      <c r="C8" s="47">
        <v>0</v>
      </c>
    </row>
    <row r="9" spans="1:3">
      <c r="A9">
        <v>0.35</v>
      </c>
      <c r="B9" s="47">
        <v>0.12</v>
      </c>
      <c r="C9" s="47">
        <v>0</v>
      </c>
    </row>
    <row r="10" spans="1:3">
      <c r="A10">
        <v>0.39999999999999997</v>
      </c>
      <c r="B10" s="47">
        <v>0.08</v>
      </c>
      <c r="C10" s="47">
        <v>0</v>
      </c>
    </row>
    <row r="11" spans="1:3">
      <c r="A11">
        <v>0.44999999999999996</v>
      </c>
      <c r="B11" s="47">
        <v>0.03</v>
      </c>
      <c r="C11" s="47">
        <v>0</v>
      </c>
    </row>
    <row r="12" spans="1:3">
      <c r="A12">
        <v>0.49999999999999994</v>
      </c>
      <c r="B12" s="47">
        <v>0.01</v>
      </c>
      <c r="C12" s="47">
        <v>0</v>
      </c>
    </row>
    <row r="13" spans="1:3">
      <c r="A13">
        <v>0.54999999999999993</v>
      </c>
      <c r="B13" s="47">
        <v>0</v>
      </c>
      <c r="C13" s="47">
        <v>0</v>
      </c>
    </row>
    <row r="14" spans="1:3">
      <c r="A14">
        <v>0.6</v>
      </c>
      <c r="B14" s="47">
        <v>0</v>
      </c>
      <c r="C14" s="47">
        <v>0.03</v>
      </c>
    </row>
    <row r="15" spans="1:3">
      <c r="A15">
        <v>0.65</v>
      </c>
      <c r="B15" s="47">
        <v>0</v>
      </c>
      <c r="C15" s="47">
        <v>7.0000000000000007E-2</v>
      </c>
    </row>
    <row r="16" spans="1:3">
      <c r="A16">
        <v>0.70000000000000007</v>
      </c>
      <c r="B16" s="47">
        <v>0</v>
      </c>
      <c r="C16" s="47">
        <v>0.1</v>
      </c>
    </row>
    <row r="17" spans="1:3">
      <c r="A17">
        <v>0.75000000000000011</v>
      </c>
      <c r="B17" s="47">
        <v>0</v>
      </c>
      <c r="C17" s="47">
        <v>0.11</v>
      </c>
    </row>
    <row r="18" spans="1:3">
      <c r="A18">
        <v>0.80000000000000016</v>
      </c>
      <c r="B18" s="47">
        <v>0</v>
      </c>
      <c r="C18" s="47">
        <v>0.13</v>
      </c>
    </row>
    <row r="19" spans="1:3">
      <c r="A19">
        <v>0.8500000000000002</v>
      </c>
      <c r="B19" s="47">
        <v>0</v>
      </c>
      <c r="C19" s="47">
        <v>0.17</v>
      </c>
    </row>
    <row r="20" spans="1:3">
      <c r="A20">
        <v>0.90000000000000024</v>
      </c>
      <c r="B20" s="47">
        <v>0</v>
      </c>
      <c r="C20" s="47">
        <v>0.15</v>
      </c>
    </row>
    <row r="21" spans="1:3">
      <c r="A21">
        <v>0.95000000000000029</v>
      </c>
      <c r="B21" s="47">
        <v>0</v>
      </c>
      <c r="C21" s="47">
        <v>0.13</v>
      </c>
    </row>
    <row r="22" spans="1:3">
      <c r="A22">
        <v>1.0000000000000002</v>
      </c>
      <c r="B22" s="47">
        <v>0</v>
      </c>
      <c r="C22" s="47">
        <v>0.11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B0B0-27B2-41B7-8930-A14D34F9AA0F}">
  <sheetPr>
    <tabColor theme="1"/>
  </sheetPr>
  <dimension ref="A1:E38"/>
  <sheetViews>
    <sheetView showGridLines="0" tabSelected="1" workbookViewId="0">
      <selection activeCell="A2" sqref="A2"/>
    </sheetView>
  </sheetViews>
  <sheetFormatPr defaultColWidth="10.89453125" defaultRowHeight="14.4"/>
  <cols>
    <col min="1" max="1" width="20.7890625" bestFit="1" customWidth="1"/>
    <col min="2" max="2" width="11.7890625" bestFit="1" customWidth="1"/>
    <col min="3" max="3" width="12" bestFit="1" customWidth="1"/>
  </cols>
  <sheetData>
    <row r="1" spans="1:3">
      <c r="A1" t="s">
        <v>65</v>
      </c>
      <c r="B1" t="s">
        <v>66</v>
      </c>
      <c r="C1" t="s">
        <v>67</v>
      </c>
    </row>
    <row r="2" spans="1:3">
      <c r="A2" s="57" t="s">
        <v>49</v>
      </c>
      <c r="B2" s="45">
        <v>6.4571090373222215E-2</v>
      </c>
      <c r="C2" s="46">
        <v>50</v>
      </c>
    </row>
    <row r="3" spans="1:3">
      <c r="A3" t="s">
        <v>50</v>
      </c>
      <c r="B3" s="45">
        <v>3.2784729155332898E-2</v>
      </c>
      <c r="C3" s="46">
        <v>36.799999999999997</v>
      </c>
    </row>
    <row r="4" spans="1:3">
      <c r="A4" t="s">
        <v>51</v>
      </c>
      <c r="B4" s="45">
        <v>3.6371679828782887E-2</v>
      </c>
      <c r="C4" s="46">
        <v>58</v>
      </c>
    </row>
    <row r="5" spans="1:3">
      <c r="A5" t="s">
        <v>52</v>
      </c>
      <c r="B5" s="45">
        <v>3.6282006061946641E-2</v>
      </c>
      <c r="C5" s="46">
        <v>52</v>
      </c>
    </row>
    <row r="6" spans="1:3">
      <c r="A6" t="s">
        <v>53</v>
      </c>
      <c r="B6" s="45">
        <v>2.1563551798556849E-2</v>
      </c>
      <c r="C6" s="46">
        <v>17.600000000000001</v>
      </c>
    </row>
    <row r="7" spans="1:3">
      <c r="A7" t="s">
        <v>71</v>
      </c>
      <c r="B7" s="45">
        <v>2.2678495632887555E-2</v>
      </c>
      <c r="C7" s="46">
        <v>39</v>
      </c>
    </row>
    <row r="8" spans="1:3">
      <c r="A8" t="s">
        <v>72</v>
      </c>
      <c r="B8" s="45">
        <v>2.2678495632887555E-2</v>
      </c>
      <c r="C8" s="46">
        <v>64</v>
      </c>
    </row>
    <row r="9" spans="1:3">
      <c r="A9" t="s">
        <v>73</v>
      </c>
      <c r="B9" s="45">
        <v>1.4939649554919204E-2</v>
      </c>
      <c r="C9" s="46">
        <v>58</v>
      </c>
    </row>
    <row r="10" spans="1:3">
      <c r="A10" t="s">
        <v>74</v>
      </c>
      <c r="B10" s="45">
        <v>1.4939649554919204E-2</v>
      </c>
      <c r="C10" s="46">
        <v>77</v>
      </c>
    </row>
    <row r="11" spans="1:3">
      <c r="A11" t="s">
        <v>54</v>
      </c>
      <c r="B11" s="45">
        <v>2.1007574444172103E-2</v>
      </c>
      <c r="C11" s="46">
        <v>77</v>
      </c>
    </row>
    <row r="12" spans="1:3">
      <c r="A12" t="s">
        <v>55</v>
      </c>
      <c r="B12" s="45">
        <v>6.7422716158614962E-2</v>
      </c>
      <c r="C12" s="46">
        <v>24</v>
      </c>
    </row>
    <row r="13" spans="1:3">
      <c r="A13" t="s">
        <v>75</v>
      </c>
      <c r="B13" s="45">
        <v>9.4257092696769153E-3</v>
      </c>
      <c r="C13" s="46">
        <v>22</v>
      </c>
    </row>
    <row r="14" spans="1:3">
      <c r="A14" t="s">
        <v>76</v>
      </c>
      <c r="B14" s="45">
        <v>9.4257092696769153E-3</v>
      </c>
      <c r="C14" s="46">
        <v>33</v>
      </c>
    </row>
    <row r="15" spans="1:3">
      <c r="A15" t="s">
        <v>77</v>
      </c>
      <c r="B15" s="45">
        <v>9.4257092696769153E-3</v>
      </c>
      <c r="C15" s="46">
        <v>42</v>
      </c>
    </row>
    <row r="16" spans="1:3">
      <c r="A16" t="s">
        <v>56</v>
      </c>
      <c r="B16" s="45">
        <v>1.8777686775510692E-2</v>
      </c>
      <c r="C16" s="46">
        <v>45</v>
      </c>
    </row>
    <row r="17" spans="1:3">
      <c r="A17" t="s">
        <v>57</v>
      </c>
      <c r="B17" s="45">
        <v>3.0351580948509323E-2</v>
      </c>
      <c r="C17" s="46">
        <v>28.9</v>
      </c>
    </row>
    <row r="18" spans="1:3">
      <c r="A18" t="s">
        <v>58</v>
      </c>
      <c r="B18" s="45">
        <v>3.3418423774309064E-2</v>
      </c>
      <c r="C18" s="46">
        <v>85</v>
      </c>
    </row>
    <row r="19" spans="1:3">
      <c r="A19" t="s">
        <v>59</v>
      </c>
      <c r="B19" s="45">
        <v>1.2817370406461293E-2</v>
      </c>
      <c r="C19" s="46">
        <v>45</v>
      </c>
    </row>
    <row r="20" spans="1:3">
      <c r="A20" t="s">
        <v>60</v>
      </c>
      <c r="B20" s="45">
        <v>1.6171169286137033E-2</v>
      </c>
      <c r="C20" s="46">
        <v>21.3</v>
      </c>
    </row>
    <row r="21" spans="1:3">
      <c r="A21" t="s">
        <v>61</v>
      </c>
      <c r="B21" s="45">
        <v>1.774942758245503E-2</v>
      </c>
      <c r="C21" s="46">
        <v>45</v>
      </c>
    </row>
    <row r="22" spans="1:3">
      <c r="A22" t="s">
        <v>78</v>
      </c>
      <c r="B22" s="45">
        <v>1.7023070071081406E-3</v>
      </c>
      <c r="C22" s="46">
        <v>24</v>
      </c>
    </row>
    <row r="23" spans="1:3">
      <c r="A23" t="s">
        <v>79</v>
      </c>
      <c r="B23" s="45">
        <v>1.7023070071081406E-3</v>
      </c>
      <c r="C23" s="46">
        <v>30</v>
      </c>
    </row>
    <row r="24" spans="1:3">
      <c r="A24" t="s">
        <v>80</v>
      </c>
      <c r="B24" s="45">
        <v>1.7023070071081406E-3</v>
      </c>
      <c r="C24" s="46">
        <v>40</v>
      </c>
    </row>
    <row r="25" spans="1:3">
      <c r="A25" t="s">
        <v>81</v>
      </c>
      <c r="B25" s="45">
        <v>1.7023070071081406E-3</v>
      </c>
      <c r="C25" s="46">
        <v>62</v>
      </c>
    </row>
    <row r="26" spans="1:3">
      <c r="A26" t="s">
        <v>62</v>
      </c>
      <c r="B26" s="45">
        <v>2.4803763906906674E-2</v>
      </c>
      <c r="C26" s="46">
        <v>76.599999999999994</v>
      </c>
    </row>
    <row r="27" spans="1:3">
      <c r="A27" t="s">
        <v>63</v>
      </c>
      <c r="B27" s="45">
        <v>2.1449965027230934E-2</v>
      </c>
      <c r="C27" s="46">
        <v>26.8</v>
      </c>
    </row>
    <row r="28" spans="1:3">
      <c r="A28" t="s">
        <v>116</v>
      </c>
      <c r="B28" s="45">
        <v>4.4585796870983366E-2</v>
      </c>
      <c r="C28" s="46">
        <v>75</v>
      </c>
    </row>
    <row r="29" spans="1:3">
      <c r="A29" t="s">
        <v>117</v>
      </c>
      <c r="B29" s="45">
        <v>2.1007574444172103E-2</v>
      </c>
      <c r="C29" s="46">
        <v>77</v>
      </c>
    </row>
    <row r="30" spans="1:3">
      <c r="A30" t="s">
        <v>118</v>
      </c>
      <c r="B30" s="45">
        <v>1.7755405833577445E-2</v>
      </c>
      <c r="C30" s="46">
        <v>77</v>
      </c>
    </row>
    <row r="31" spans="1:3">
      <c r="A31" t="s">
        <v>119</v>
      </c>
      <c r="B31" s="45">
        <v>1.7755405833577445E-2</v>
      </c>
      <c r="C31" s="46">
        <v>58</v>
      </c>
    </row>
    <row r="32" spans="1:3">
      <c r="A32" t="s">
        <v>120</v>
      </c>
      <c r="B32" s="45">
        <v>7.2037926025120607E-3</v>
      </c>
      <c r="C32" s="46">
        <v>77</v>
      </c>
    </row>
    <row r="33" spans="1:5">
      <c r="A33" t="s">
        <v>121</v>
      </c>
      <c r="B33" s="45">
        <v>7.2037926025120607E-3</v>
      </c>
      <c r="C33" s="46">
        <v>58</v>
      </c>
    </row>
    <row r="34" spans="1:5">
      <c r="A34" t="s">
        <v>122</v>
      </c>
      <c r="B34" s="45">
        <v>5.36846950793015E-3</v>
      </c>
      <c r="C34" s="46">
        <v>60</v>
      </c>
    </row>
    <row r="35" spans="1:5">
      <c r="A35" t="s">
        <v>123</v>
      </c>
      <c r="B35" s="45">
        <v>1.2070089016159212E-2</v>
      </c>
      <c r="C35" s="46">
        <v>75</v>
      </c>
    </row>
    <row r="36" spans="1:5">
      <c r="A36" s="45" t="s">
        <v>124</v>
      </c>
      <c r="B36" s="45">
        <v>1.0103244396884136E-2</v>
      </c>
      <c r="C36" s="46">
        <v>74</v>
      </c>
    </row>
    <row r="37" spans="1:5">
      <c r="A37" s="45" t="s">
        <v>104</v>
      </c>
      <c r="B37" s="45">
        <v>9.4217237689286377E-3</v>
      </c>
      <c r="C37" s="46">
        <v>83.7</v>
      </c>
    </row>
    <row r="38" spans="1:5">
      <c r="A38" t="s">
        <v>64</v>
      </c>
      <c r="B38" s="45">
        <v>0.28165932338153798</v>
      </c>
      <c r="C38" s="46">
        <f>AVERAGE(C2:C37)</f>
        <v>52.630555555555553</v>
      </c>
      <c r="E38" s="56"/>
    </row>
  </sheetData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A991-A4D9-4AC2-BECC-DE0ABF532237}">
  <sheetPr>
    <tabColor theme="1"/>
  </sheetPr>
  <dimension ref="A1:AL22"/>
  <sheetViews>
    <sheetView showGridLines="0" zoomScale="85" zoomScaleNormal="85" workbookViewId="0">
      <selection activeCell="H31" sqref="H31"/>
    </sheetView>
  </sheetViews>
  <sheetFormatPr defaultColWidth="10.89453125" defaultRowHeight="14.4"/>
  <cols>
    <col min="2" max="2" width="13.15625" bestFit="1" customWidth="1"/>
    <col min="3" max="3" width="8.26171875" bestFit="1" customWidth="1"/>
    <col min="4" max="4" width="7.62890625" bestFit="1" customWidth="1"/>
    <col min="5" max="5" width="11.15625" bestFit="1" customWidth="1"/>
    <col min="6" max="6" width="13.734375" bestFit="1" customWidth="1"/>
    <col min="7" max="8" width="20" bestFit="1" customWidth="1"/>
    <col min="9" max="9" width="7.62890625" bestFit="1" customWidth="1"/>
    <col min="10" max="10" width="8.734375" bestFit="1" customWidth="1"/>
    <col min="11" max="13" width="13.734375" bestFit="1" customWidth="1"/>
    <col min="14" max="14" width="11.15625" bestFit="1" customWidth="1"/>
    <col min="15" max="15" width="13.89453125" bestFit="1" customWidth="1"/>
    <col min="16" max="16" width="11.734375" bestFit="1" customWidth="1"/>
    <col min="17" max="17" width="11.26171875" bestFit="1" customWidth="1"/>
    <col min="18" max="18" width="15.1015625" bestFit="1" customWidth="1"/>
    <col min="19" max="19" width="21.26171875" bestFit="1" customWidth="1"/>
    <col min="20" max="20" width="20.7890625" bestFit="1" customWidth="1"/>
    <col min="21" max="21" width="11.7890625" bestFit="1" customWidth="1"/>
    <col min="22" max="25" width="17.5234375" bestFit="1" customWidth="1"/>
    <col min="26" max="26" width="7.62890625" bestFit="1" customWidth="1"/>
    <col min="27" max="27" width="12.1015625" bestFit="1" customWidth="1"/>
    <col min="28" max="28" width="11.7890625" bestFit="1" customWidth="1"/>
  </cols>
  <sheetData>
    <row r="1" spans="1:38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71</v>
      </c>
      <c r="H1" t="s">
        <v>72</v>
      </c>
      <c r="I1" t="s">
        <v>54</v>
      </c>
      <c r="J1" t="s">
        <v>55</v>
      </c>
      <c r="K1" t="s">
        <v>75</v>
      </c>
      <c r="L1" t="s">
        <v>76</v>
      </c>
      <c r="M1" t="s">
        <v>77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74</v>
      </c>
      <c r="T1" t="s">
        <v>73</v>
      </c>
      <c r="U1" t="s">
        <v>61</v>
      </c>
      <c r="V1" t="s">
        <v>78</v>
      </c>
      <c r="W1" t="s">
        <v>79</v>
      </c>
      <c r="X1" t="s">
        <v>80</v>
      </c>
      <c r="Y1" t="s">
        <v>81</v>
      </c>
      <c r="Z1" t="s">
        <v>62</v>
      </c>
      <c r="AA1" t="s">
        <v>63</v>
      </c>
      <c r="AB1" t="s">
        <v>116</v>
      </c>
      <c r="AC1" t="s">
        <v>117</v>
      </c>
      <c r="AD1" t="s">
        <v>119</v>
      </c>
      <c r="AE1" t="s">
        <v>118</v>
      </c>
      <c r="AF1" t="s">
        <v>121</v>
      </c>
      <c r="AG1" t="s">
        <v>120</v>
      </c>
      <c r="AH1" t="s">
        <v>122</v>
      </c>
      <c r="AI1" t="s">
        <v>123</v>
      </c>
      <c r="AJ1" t="s">
        <v>124</v>
      </c>
      <c r="AK1" t="s">
        <v>104</v>
      </c>
      <c r="AL1" t="s">
        <v>64</v>
      </c>
    </row>
    <row r="2" spans="1:38">
      <c r="A2">
        <v>0</v>
      </c>
      <c r="B2" s="46">
        <v>125</v>
      </c>
      <c r="C2" s="46">
        <v>35</v>
      </c>
      <c r="D2" s="46">
        <v>125</v>
      </c>
      <c r="E2" s="46">
        <v>40</v>
      </c>
      <c r="F2" s="46">
        <v>41.666666666666664</v>
      </c>
      <c r="G2" s="46">
        <v>38</v>
      </c>
      <c r="H2" s="46">
        <v>72</v>
      </c>
      <c r="I2" s="46">
        <v>125</v>
      </c>
      <c r="J2" s="46">
        <v>74</v>
      </c>
      <c r="K2" s="46">
        <v>44</v>
      </c>
      <c r="L2" s="46">
        <v>45</v>
      </c>
      <c r="M2" s="46">
        <v>47</v>
      </c>
      <c r="N2" s="46">
        <v>100</v>
      </c>
      <c r="O2" s="46">
        <v>32</v>
      </c>
      <c r="P2" s="46">
        <v>140</v>
      </c>
      <c r="Q2" s="46">
        <v>100</v>
      </c>
      <c r="R2" s="46">
        <v>42.5</v>
      </c>
      <c r="S2" s="46">
        <v>100</v>
      </c>
      <c r="T2" s="46">
        <v>125</v>
      </c>
      <c r="U2" s="46">
        <v>100</v>
      </c>
      <c r="V2" s="46">
        <v>40</v>
      </c>
      <c r="W2" s="46">
        <v>42.5</v>
      </c>
      <c r="X2" s="46">
        <v>42.5</v>
      </c>
      <c r="Y2" s="46">
        <v>42.5</v>
      </c>
      <c r="Z2" s="46">
        <v>125</v>
      </c>
      <c r="AA2" s="46">
        <v>31</v>
      </c>
      <c r="AB2" s="46">
        <v>220</v>
      </c>
      <c r="AC2">
        <v>140</v>
      </c>
      <c r="AD2">
        <v>100</v>
      </c>
      <c r="AE2">
        <v>125</v>
      </c>
      <c r="AF2">
        <v>100</v>
      </c>
      <c r="AG2">
        <v>125</v>
      </c>
      <c r="AH2">
        <v>125</v>
      </c>
      <c r="AI2">
        <v>140</v>
      </c>
      <c r="AJ2">
        <v>212.5</v>
      </c>
      <c r="AK2">
        <v>250</v>
      </c>
      <c r="AL2">
        <v>42.5</v>
      </c>
    </row>
    <row r="3" spans="1:38">
      <c r="A3">
        <v>0.05</v>
      </c>
      <c r="B3" s="46">
        <v>140</v>
      </c>
      <c r="C3" s="46">
        <v>35</v>
      </c>
      <c r="D3" s="46">
        <v>125</v>
      </c>
      <c r="E3" s="46">
        <v>40</v>
      </c>
      <c r="F3" s="46">
        <v>42.666666666666664</v>
      </c>
      <c r="G3" s="46">
        <v>38</v>
      </c>
      <c r="H3" s="46">
        <v>72</v>
      </c>
      <c r="I3" s="46">
        <v>125</v>
      </c>
      <c r="J3" s="46">
        <v>74</v>
      </c>
      <c r="K3" s="46">
        <v>44</v>
      </c>
      <c r="L3" s="46">
        <v>45</v>
      </c>
      <c r="M3" s="46">
        <v>47</v>
      </c>
      <c r="N3" s="46">
        <v>100</v>
      </c>
      <c r="O3" s="46">
        <v>32</v>
      </c>
      <c r="P3" s="46">
        <v>140.625</v>
      </c>
      <c r="Q3" s="46">
        <v>100</v>
      </c>
      <c r="R3" s="46">
        <v>44</v>
      </c>
      <c r="S3" s="46">
        <v>200</v>
      </c>
      <c r="T3" s="46">
        <v>125</v>
      </c>
      <c r="U3" s="46">
        <v>100</v>
      </c>
      <c r="V3" s="46">
        <v>43</v>
      </c>
      <c r="W3" s="46">
        <v>42.5</v>
      </c>
      <c r="X3" s="46">
        <v>42.5</v>
      </c>
      <c r="Y3" s="46">
        <v>42.5</v>
      </c>
      <c r="Z3" s="46">
        <v>125</v>
      </c>
      <c r="AA3" s="46">
        <v>32</v>
      </c>
      <c r="AB3" s="46">
        <v>200</v>
      </c>
      <c r="AC3">
        <v>140</v>
      </c>
      <c r="AD3">
        <v>100</v>
      </c>
      <c r="AE3">
        <v>125</v>
      </c>
      <c r="AF3">
        <v>100</v>
      </c>
      <c r="AG3">
        <v>125</v>
      </c>
      <c r="AH3">
        <v>125</v>
      </c>
      <c r="AI3">
        <v>150</v>
      </c>
      <c r="AJ3">
        <v>225</v>
      </c>
      <c r="AK3">
        <v>250</v>
      </c>
      <c r="AL3">
        <v>42.5</v>
      </c>
    </row>
    <row r="4" spans="1:38">
      <c r="A4">
        <v>0.1</v>
      </c>
      <c r="B4" s="46">
        <v>250</v>
      </c>
      <c r="C4" s="46">
        <v>36</v>
      </c>
      <c r="D4" s="46">
        <v>125</v>
      </c>
      <c r="E4" s="46">
        <v>42</v>
      </c>
      <c r="F4" s="46">
        <v>43.535353535353543</v>
      </c>
      <c r="G4" s="46">
        <v>38</v>
      </c>
      <c r="H4" s="46">
        <v>72</v>
      </c>
      <c r="I4" s="46">
        <v>125</v>
      </c>
      <c r="J4" s="46">
        <v>74</v>
      </c>
      <c r="K4" s="46">
        <v>44</v>
      </c>
      <c r="L4" s="46">
        <v>46</v>
      </c>
      <c r="M4" s="46">
        <v>48</v>
      </c>
      <c r="N4" s="46">
        <v>100</v>
      </c>
      <c r="O4" s="46">
        <v>33</v>
      </c>
      <c r="P4" s="46">
        <v>141.25</v>
      </c>
      <c r="Q4" s="46">
        <v>100</v>
      </c>
      <c r="R4" s="46">
        <v>45.5</v>
      </c>
      <c r="S4" s="46">
        <v>220</v>
      </c>
      <c r="T4" s="46">
        <v>125</v>
      </c>
      <c r="U4" s="46">
        <v>100</v>
      </c>
      <c r="V4" s="46">
        <v>45</v>
      </c>
      <c r="W4" s="46">
        <v>42.833333333333336</v>
      </c>
      <c r="X4" s="46">
        <v>42.772727272727273</v>
      </c>
      <c r="Y4" s="46">
        <v>42.833333333333336</v>
      </c>
      <c r="Z4" s="46">
        <v>125</v>
      </c>
      <c r="AA4" s="46">
        <v>33</v>
      </c>
      <c r="AB4" s="46">
        <v>175</v>
      </c>
      <c r="AC4">
        <v>140</v>
      </c>
      <c r="AD4">
        <v>100</v>
      </c>
      <c r="AE4">
        <v>125</v>
      </c>
      <c r="AF4">
        <v>100</v>
      </c>
      <c r="AG4">
        <v>125</v>
      </c>
      <c r="AH4">
        <v>125</v>
      </c>
      <c r="AI4">
        <v>150</v>
      </c>
      <c r="AJ4">
        <v>225</v>
      </c>
      <c r="AK4">
        <v>250</v>
      </c>
      <c r="AL4">
        <v>42.833333333333336</v>
      </c>
    </row>
    <row r="5" spans="1:38">
      <c r="A5">
        <v>0.15000000000000002</v>
      </c>
      <c r="B5" s="46">
        <v>240</v>
      </c>
      <c r="C5" s="46">
        <v>37</v>
      </c>
      <c r="D5" s="46">
        <v>125</v>
      </c>
      <c r="E5" s="46">
        <v>43</v>
      </c>
      <c r="F5" s="46">
        <v>44.070707070707073</v>
      </c>
      <c r="G5" s="46">
        <v>42</v>
      </c>
      <c r="H5" s="46">
        <v>73</v>
      </c>
      <c r="I5" s="46">
        <v>125</v>
      </c>
      <c r="J5" s="46">
        <v>76</v>
      </c>
      <c r="K5" s="46">
        <v>45</v>
      </c>
      <c r="L5" s="46">
        <v>44</v>
      </c>
      <c r="M5" s="46">
        <v>46</v>
      </c>
      <c r="N5" s="46">
        <v>100</v>
      </c>
      <c r="O5" s="46">
        <v>35</v>
      </c>
      <c r="P5" s="46">
        <v>141.875</v>
      </c>
      <c r="Q5" s="46">
        <v>100</v>
      </c>
      <c r="R5" s="46">
        <v>45</v>
      </c>
      <c r="S5" s="46">
        <v>225</v>
      </c>
      <c r="T5" s="46">
        <v>125</v>
      </c>
      <c r="U5" s="46">
        <v>100</v>
      </c>
      <c r="V5" s="46">
        <v>46</v>
      </c>
      <c r="W5" s="46">
        <v>43.166666666666671</v>
      </c>
      <c r="X5" s="46">
        <v>43.045454545454547</v>
      </c>
      <c r="Y5" s="46">
        <v>43.166666666666671</v>
      </c>
      <c r="Z5" s="46">
        <v>125</v>
      </c>
      <c r="AA5" s="46">
        <v>34</v>
      </c>
      <c r="AB5" s="46">
        <v>162.5</v>
      </c>
      <c r="AC5">
        <v>135</v>
      </c>
      <c r="AD5">
        <v>100</v>
      </c>
      <c r="AE5">
        <v>125</v>
      </c>
      <c r="AF5">
        <v>100</v>
      </c>
      <c r="AG5">
        <v>125</v>
      </c>
      <c r="AH5">
        <v>118.75</v>
      </c>
      <c r="AI5">
        <v>150</v>
      </c>
      <c r="AJ5">
        <v>225</v>
      </c>
      <c r="AK5">
        <v>250</v>
      </c>
      <c r="AL5">
        <v>43.166666666666671</v>
      </c>
    </row>
    <row r="6" spans="1:38">
      <c r="A6">
        <v>0.2</v>
      </c>
      <c r="B6" s="46">
        <v>225</v>
      </c>
      <c r="C6" s="46">
        <v>37</v>
      </c>
      <c r="D6" s="46">
        <v>125</v>
      </c>
      <c r="E6" s="46">
        <v>44</v>
      </c>
      <c r="F6" s="46">
        <v>44.439393939393938</v>
      </c>
      <c r="G6" s="46">
        <v>43</v>
      </c>
      <c r="H6" s="46">
        <v>75</v>
      </c>
      <c r="I6" s="46">
        <v>125</v>
      </c>
      <c r="J6" s="46">
        <v>80</v>
      </c>
      <c r="K6" s="46">
        <v>47</v>
      </c>
      <c r="L6" s="46">
        <v>44</v>
      </c>
      <c r="M6" s="46">
        <v>46</v>
      </c>
      <c r="N6" s="46">
        <v>90</v>
      </c>
      <c r="O6" s="46">
        <v>42</v>
      </c>
      <c r="P6" s="46">
        <v>142.5</v>
      </c>
      <c r="Q6" s="46">
        <v>85</v>
      </c>
      <c r="R6" s="46">
        <v>45.25</v>
      </c>
      <c r="S6" s="46">
        <v>225</v>
      </c>
      <c r="T6" s="46">
        <v>125</v>
      </c>
      <c r="U6" s="46">
        <v>90</v>
      </c>
      <c r="V6" s="46">
        <v>46.5</v>
      </c>
      <c r="W6" s="46">
        <v>43.500000000000007</v>
      </c>
      <c r="X6" s="46">
        <v>43.31818181818182</v>
      </c>
      <c r="Y6" s="46">
        <v>43.500000000000007</v>
      </c>
      <c r="Z6" s="46">
        <v>125</v>
      </c>
      <c r="AA6" s="46">
        <v>33</v>
      </c>
      <c r="AB6" s="46">
        <v>150</v>
      </c>
      <c r="AC6">
        <v>135</v>
      </c>
      <c r="AD6">
        <v>100</v>
      </c>
      <c r="AE6">
        <v>125</v>
      </c>
      <c r="AF6">
        <v>100</v>
      </c>
      <c r="AG6">
        <v>125</v>
      </c>
      <c r="AH6">
        <v>112.5</v>
      </c>
      <c r="AI6">
        <v>130</v>
      </c>
      <c r="AJ6">
        <v>225</v>
      </c>
      <c r="AK6">
        <v>250</v>
      </c>
      <c r="AL6">
        <v>43.500000000000007</v>
      </c>
    </row>
    <row r="7" spans="1:38">
      <c r="A7">
        <v>0.25</v>
      </c>
      <c r="B7" s="46">
        <v>210</v>
      </c>
      <c r="C7" s="46">
        <v>38</v>
      </c>
      <c r="D7" s="46">
        <v>125</v>
      </c>
      <c r="E7" s="46">
        <v>44.5</v>
      </c>
      <c r="F7" s="46">
        <v>44.141414141414145</v>
      </c>
      <c r="G7" s="46">
        <v>43.5</v>
      </c>
      <c r="H7" s="46">
        <v>75.5</v>
      </c>
      <c r="I7" s="46">
        <v>125</v>
      </c>
      <c r="J7" s="46">
        <v>80</v>
      </c>
      <c r="K7" s="46">
        <v>48</v>
      </c>
      <c r="L7" s="46">
        <v>44</v>
      </c>
      <c r="M7" s="46">
        <v>46</v>
      </c>
      <c r="N7" s="46">
        <v>95</v>
      </c>
      <c r="O7" s="46">
        <v>43</v>
      </c>
      <c r="P7" s="46">
        <v>143.125</v>
      </c>
      <c r="Q7" s="46">
        <v>88</v>
      </c>
      <c r="R7" s="46">
        <v>44.5</v>
      </c>
      <c r="S7" s="46">
        <v>230</v>
      </c>
      <c r="T7" s="46">
        <v>125</v>
      </c>
      <c r="U7" s="46">
        <v>95</v>
      </c>
      <c r="V7" s="46">
        <v>45</v>
      </c>
      <c r="W7" s="46">
        <v>43.833333333333343</v>
      </c>
      <c r="X7" s="46">
        <v>43.590909090909093</v>
      </c>
      <c r="Y7" s="46">
        <v>43.833333333333343</v>
      </c>
      <c r="Z7" s="46">
        <v>125</v>
      </c>
      <c r="AA7" s="46">
        <v>33</v>
      </c>
      <c r="AB7" s="46">
        <v>145</v>
      </c>
      <c r="AC7">
        <v>135</v>
      </c>
      <c r="AD7">
        <v>100</v>
      </c>
      <c r="AE7">
        <v>125</v>
      </c>
      <c r="AF7">
        <v>100</v>
      </c>
      <c r="AG7">
        <v>125</v>
      </c>
      <c r="AH7">
        <v>108.75</v>
      </c>
      <c r="AI7">
        <v>132.5</v>
      </c>
      <c r="AJ7">
        <v>225</v>
      </c>
      <c r="AK7">
        <v>200</v>
      </c>
      <c r="AL7">
        <v>43.833333333333343</v>
      </c>
    </row>
    <row r="8" spans="1:38">
      <c r="A8">
        <v>0.3</v>
      </c>
      <c r="B8" s="46">
        <v>200</v>
      </c>
      <c r="C8" s="46">
        <v>39</v>
      </c>
      <c r="D8" s="46">
        <v>125</v>
      </c>
      <c r="E8" s="46">
        <v>44.75</v>
      </c>
      <c r="F8" s="46">
        <v>42.676767676767689</v>
      </c>
      <c r="G8" s="46">
        <v>44</v>
      </c>
      <c r="H8" s="46">
        <v>76</v>
      </c>
      <c r="I8" s="46">
        <v>125</v>
      </c>
      <c r="J8" s="46">
        <v>77</v>
      </c>
      <c r="K8" s="46">
        <v>47</v>
      </c>
      <c r="L8" s="46">
        <v>44</v>
      </c>
      <c r="M8" s="46">
        <v>46</v>
      </c>
      <c r="N8" s="46">
        <v>95</v>
      </c>
      <c r="O8" s="46">
        <v>44</v>
      </c>
      <c r="P8" s="46">
        <v>143.75</v>
      </c>
      <c r="Q8" s="46">
        <v>90</v>
      </c>
      <c r="R8" s="46">
        <v>42</v>
      </c>
      <c r="S8" s="46">
        <v>230</v>
      </c>
      <c r="T8" s="46">
        <v>125</v>
      </c>
      <c r="U8" s="46">
        <v>98</v>
      </c>
      <c r="V8" s="46">
        <v>40</v>
      </c>
      <c r="W8" s="46">
        <v>44.166666666666679</v>
      </c>
      <c r="X8" s="46">
        <v>43.863636363636367</v>
      </c>
      <c r="Y8" s="46">
        <v>44.166666666666679</v>
      </c>
      <c r="Z8" s="46">
        <v>125</v>
      </c>
      <c r="AA8" s="46">
        <v>32.5</v>
      </c>
      <c r="AB8" s="46">
        <v>140</v>
      </c>
      <c r="AC8">
        <v>135</v>
      </c>
      <c r="AD8">
        <v>100</v>
      </c>
      <c r="AE8">
        <v>125</v>
      </c>
      <c r="AF8">
        <v>100</v>
      </c>
      <c r="AG8">
        <v>125</v>
      </c>
      <c r="AH8">
        <v>105</v>
      </c>
      <c r="AI8">
        <v>135</v>
      </c>
      <c r="AJ8">
        <v>225</v>
      </c>
      <c r="AK8">
        <v>200</v>
      </c>
      <c r="AL8">
        <v>44.166666666666679</v>
      </c>
    </row>
    <row r="9" spans="1:38">
      <c r="A9">
        <v>0.35</v>
      </c>
      <c r="B9" s="46">
        <v>180</v>
      </c>
      <c r="C9" s="46">
        <v>36</v>
      </c>
      <c r="D9" s="46">
        <v>125</v>
      </c>
      <c r="E9" s="46">
        <v>45</v>
      </c>
      <c r="F9" s="46">
        <v>42.545454545454554</v>
      </c>
      <c r="G9" s="46">
        <v>44</v>
      </c>
      <c r="H9" s="46">
        <v>77</v>
      </c>
      <c r="I9" s="46">
        <v>125</v>
      </c>
      <c r="J9" s="46">
        <v>77</v>
      </c>
      <c r="K9" s="46">
        <v>44</v>
      </c>
      <c r="L9" s="46">
        <v>45</v>
      </c>
      <c r="M9" s="46">
        <v>47</v>
      </c>
      <c r="N9" s="46">
        <v>77</v>
      </c>
      <c r="O9" s="46">
        <v>45</v>
      </c>
      <c r="P9" s="46">
        <v>144.375</v>
      </c>
      <c r="Q9" s="46">
        <v>76</v>
      </c>
      <c r="R9" s="46">
        <v>42</v>
      </c>
      <c r="S9" s="46">
        <v>235</v>
      </c>
      <c r="T9" s="46">
        <v>120</v>
      </c>
      <c r="U9" s="46">
        <v>76</v>
      </c>
      <c r="V9" s="46">
        <v>39</v>
      </c>
      <c r="W9" s="46">
        <v>44.500000000000014</v>
      </c>
      <c r="X9" s="46">
        <v>44.13636363636364</v>
      </c>
      <c r="Y9" s="46">
        <v>44.500000000000014</v>
      </c>
      <c r="Z9" s="46">
        <v>125</v>
      </c>
      <c r="AA9" s="46">
        <v>32</v>
      </c>
      <c r="AB9" s="46">
        <v>120</v>
      </c>
      <c r="AC9">
        <v>135</v>
      </c>
      <c r="AD9">
        <v>94</v>
      </c>
      <c r="AE9">
        <v>125</v>
      </c>
      <c r="AF9">
        <v>94</v>
      </c>
      <c r="AG9">
        <v>125</v>
      </c>
      <c r="AH9">
        <v>92.5</v>
      </c>
      <c r="AI9">
        <v>135</v>
      </c>
      <c r="AJ9">
        <v>225</v>
      </c>
      <c r="AK9">
        <v>150</v>
      </c>
      <c r="AL9">
        <v>44.500000000000014</v>
      </c>
    </row>
    <row r="10" spans="1:38">
      <c r="A10">
        <v>0.39999999999999997</v>
      </c>
      <c r="B10" s="46">
        <v>175</v>
      </c>
      <c r="C10" s="46">
        <v>33</v>
      </c>
      <c r="D10" s="46">
        <v>115</v>
      </c>
      <c r="E10" s="46">
        <v>45</v>
      </c>
      <c r="F10" s="46">
        <v>42.247474747474747</v>
      </c>
      <c r="G10" s="46">
        <v>44</v>
      </c>
      <c r="H10" s="46">
        <v>78</v>
      </c>
      <c r="I10" s="46">
        <v>115</v>
      </c>
      <c r="J10" s="46">
        <v>68</v>
      </c>
      <c r="K10" s="46">
        <v>44</v>
      </c>
      <c r="L10" s="46">
        <v>45</v>
      </c>
      <c r="M10" s="46">
        <v>47</v>
      </c>
      <c r="N10" s="46">
        <v>77</v>
      </c>
      <c r="O10" s="46">
        <v>46</v>
      </c>
      <c r="P10" s="46">
        <v>145</v>
      </c>
      <c r="Q10" s="46">
        <v>76</v>
      </c>
      <c r="R10" s="46">
        <v>41.25</v>
      </c>
      <c r="S10" s="46">
        <v>235</v>
      </c>
      <c r="T10" s="46">
        <v>118</v>
      </c>
      <c r="U10" s="46">
        <v>76.5</v>
      </c>
      <c r="V10" s="46">
        <v>37.5</v>
      </c>
      <c r="W10" s="46">
        <v>44.83333333333335</v>
      </c>
      <c r="X10" s="46">
        <v>44.409090909090914</v>
      </c>
      <c r="Y10" s="46">
        <v>44.83333333333335</v>
      </c>
      <c r="Z10" s="46">
        <v>120</v>
      </c>
      <c r="AA10" s="46">
        <v>31</v>
      </c>
      <c r="AB10" s="46">
        <v>100</v>
      </c>
      <c r="AC10">
        <v>135</v>
      </c>
      <c r="AD10">
        <v>88</v>
      </c>
      <c r="AE10">
        <v>112.5</v>
      </c>
      <c r="AF10">
        <v>88</v>
      </c>
      <c r="AG10">
        <v>112.5</v>
      </c>
      <c r="AH10">
        <v>80</v>
      </c>
      <c r="AI10">
        <v>135</v>
      </c>
      <c r="AJ10">
        <v>225</v>
      </c>
      <c r="AK10">
        <v>150</v>
      </c>
      <c r="AL10">
        <v>44.83333333333335</v>
      </c>
    </row>
    <row r="11" spans="1:38">
      <c r="A11">
        <v>0.44999999999999996</v>
      </c>
      <c r="B11" s="46">
        <v>155</v>
      </c>
      <c r="C11" s="46">
        <v>31</v>
      </c>
      <c r="D11" s="46">
        <v>105</v>
      </c>
      <c r="E11" s="46">
        <v>45.5</v>
      </c>
      <c r="F11" s="46">
        <v>41.949494949494955</v>
      </c>
      <c r="G11" s="46">
        <v>44.5</v>
      </c>
      <c r="H11" s="46">
        <v>71</v>
      </c>
      <c r="I11" s="46">
        <v>105</v>
      </c>
      <c r="J11" s="46">
        <v>68</v>
      </c>
      <c r="K11" s="46">
        <v>44</v>
      </c>
      <c r="L11" s="46">
        <v>45</v>
      </c>
      <c r="M11" s="46">
        <v>47</v>
      </c>
      <c r="N11" s="46">
        <v>80</v>
      </c>
      <c r="O11" s="46">
        <v>47</v>
      </c>
      <c r="P11" s="46">
        <v>145.625</v>
      </c>
      <c r="Q11" s="46">
        <v>77</v>
      </c>
      <c r="R11" s="46">
        <v>40.5</v>
      </c>
      <c r="S11" s="46">
        <v>240</v>
      </c>
      <c r="T11" s="46">
        <v>111</v>
      </c>
      <c r="U11" s="46">
        <v>77</v>
      </c>
      <c r="V11" s="46">
        <v>36</v>
      </c>
      <c r="W11" s="46">
        <v>45.166666666666686</v>
      </c>
      <c r="X11" s="46">
        <v>44.681818181818187</v>
      </c>
      <c r="Y11" s="46">
        <v>45.166666666666686</v>
      </c>
      <c r="Z11" s="46">
        <v>110</v>
      </c>
      <c r="AA11" s="46">
        <v>29</v>
      </c>
      <c r="AB11" s="46">
        <v>95</v>
      </c>
      <c r="AC11">
        <v>125</v>
      </c>
      <c r="AD11">
        <v>81.5</v>
      </c>
      <c r="AE11">
        <v>106.25</v>
      </c>
      <c r="AF11">
        <v>81.5</v>
      </c>
      <c r="AG11">
        <v>106.25</v>
      </c>
      <c r="AH11">
        <v>77.5</v>
      </c>
      <c r="AI11">
        <v>112.5</v>
      </c>
      <c r="AJ11">
        <v>227.5</v>
      </c>
      <c r="AK11">
        <v>150</v>
      </c>
      <c r="AL11">
        <v>45.166666666666686</v>
      </c>
    </row>
    <row r="12" spans="1:38">
      <c r="A12">
        <v>0.49999999999999994</v>
      </c>
      <c r="B12" s="46">
        <v>125</v>
      </c>
      <c r="C12" s="46">
        <v>30</v>
      </c>
      <c r="D12" s="46">
        <v>100</v>
      </c>
      <c r="E12" s="46">
        <v>45.5</v>
      </c>
      <c r="F12" s="46">
        <v>41.818181818181834</v>
      </c>
      <c r="G12" s="46">
        <v>44.5</v>
      </c>
      <c r="H12" s="46">
        <v>72</v>
      </c>
      <c r="I12" s="46">
        <v>100</v>
      </c>
      <c r="J12" s="46">
        <v>68</v>
      </c>
      <c r="K12" s="46">
        <v>44</v>
      </c>
      <c r="L12" s="46">
        <v>45</v>
      </c>
      <c r="M12" s="46">
        <v>47</v>
      </c>
      <c r="N12" s="46">
        <v>82</v>
      </c>
      <c r="O12" s="46">
        <v>48</v>
      </c>
      <c r="P12" s="46">
        <v>146.25</v>
      </c>
      <c r="Q12" s="46">
        <v>77</v>
      </c>
      <c r="R12" s="46">
        <v>40</v>
      </c>
      <c r="S12" s="46">
        <v>180</v>
      </c>
      <c r="T12" s="46">
        <v>100</v>
      </c>
      <c r="U12" s="46">
        <v>77.5</v>
      </c>
      <c r="V12" s="46">
        <v>35</v>
      </c>
      <c r="W12" s="46">
        <v>45.500000000000021</v>
      </c>
      <c r="X12" s="46">
        <v>44.95454545454546</v>
      </c>
      <c r="Y12" s="46">
        <v>45.500000000000021</v>
      </c>
      <c r="Z12" s="46">
        <v>102</v>
      </c>
      <c r="AA12" s="46">
        <v>29</v>
      </c>
      <c r="AB12" s="46">
        <v>90</v>
      </c>
      <c r="AC12">
        <v>125</v>
      </c>
      <c r="AD12">
        <v>75</v>
      </c>
      <c r="AE12">
        <v>100</v>
      </c>
      <c r="AF12">
        <v>75</v>
      </c>
      <c r="AG12">
        <v>100</v>
      </c>
      <c r="AH12">
        <v>75</v>
      </c>
      <c r="AI12">
        <v>90</v>
      </c>
      <c r="AJ12">
        <v>230</v>
      </c>
      <c r="AK12">
        <v>150</v>
      </c>
      <c r="AL12">
        <v>45.500000000000021</v>
      </c>
    </row>
    <row r="13" spans="1:38">
      <c r="A13">
        <v>0.54999999999999993</v>
      </c>
      <c r="B13" s="46">
        <v>100</v>
      </c>
      <c r="C13" s="46">
        <v>28</v>
      </c>
      <c r="D13" s="46">
        <v>90</v>
      </c>
      <c r="E13" s="46">
        <v>46</v>
      </c>
      <c r="F13" s="46">
        <v>41.686868686868699</v>
      </c>
      <c r="G13" s="46">
        <v>36</v>
      </c>
      <c r="H13" s="46">
        <v>60</v>
      </c>
      <c r="I13" s="46">
        <v>90</v>
      </c>
      <c r="J13" s="46">
        <v>65</v>
      </c>
      <c r="K13" s="46">
        <v>44</v>
      </c>
      <c r="L13" s="46">
        <v>45</v>
      </c>
      <c r="M13" s="46">
        <v>47</v>
      </c>
      <c r="N13" s="46">
        <v>85</v>
      </c>
      <c r="O13" s="46">
        <v>48</v>
      </c>
      <c r="P13" s="46">
        <v>146.875</v>
      </c>
      <c r="Q13" s="46">
        <v>77</v>
      </c>
      <c r="R13" s="46">
        <v>39.5</v>
      </c>
      <c r="S13" s="46">
        <v>185</v>
      </c>
      <c r="T13" s="46">
        <v>85</v>
      </c>
      <c r="U13" s="46">
        <v>78</v>
      </c>
      <c r="V13" s="46">
        <v>34</v>
      </c>
      <c r="W13" s="46">
        <v>45.833333333333357</v>
      </c>
      <c r="X13" s="46">
        <v>45.227272727272734</v>
      </c>
      <c r="Y13" s="46">
        <v>45.833333333333357</v>
      </c>
      <c r="Z13" s="46">
        <v>94</v>
      </c>
      <c r="AA13" s="46">
        <v>27</v>
      </c>
      <c r="AB13" s="46">
        <v>82.5</v>
      </c>
      <c r="AC13">
        <v>125</v>
      </c>
      <c r="AD13">
        <v>68.75</v>
      </c>
      <c r="AE13">
        <v>90</v>
      </c>
      <c r="AF13">
        <v>68.75</v>
      </c>
      <c r="AG13">
        <v>90</v>
      </c>
      <c r="AH13">
        <v>70</v>
      </c>
      <c r="AI13">
        <v>82.5</v>
      </c>
      <c r="AJ13">
        <v>175</v>
      </c>
      <c r="AK13">
        <v>150</v>
      </c>
      <c r="AL13">
        <v>45.833333333333357</v>
      </c>
    </row>
    <row r="14" spans="1:38">
      <c r="A14">
        <v>0.6</v>
      </c>
      <c r="B14" s="46">
        <v>90</v>
      </c>
      <c r="C14" s="46">
        <v>27</v>
      </c>
      <c r="D14" s="46">
        <v>75</v>
      </c>
      <c r="E14" s="46">
        <v>40</v>
      </c>
      <c r="F14" s="46">
        <v>41.222222222222229</v>
      </c>
      <c r="G14" s="46">
        <v>36</v>
      </c>
      <c r="H14" s="46">
        <v>57</v>
      </c>
      <c r="I14" s="46">
        <v>75</v>
      </c>
      <c r="J14" s="46">
        <v>52</v>
      </c>
      <c r="K14" s="46">
        <v>45</v>
      </c>
      <c r="L14" s="46">
        <v>45</v>
      </c>
      <c r="M14" s="46">
        <v>47</v>
      </c>
      <c r="N14" s="46">
        <v>65</v>
      </c>
      <c r="O14" s="46">
        <v>48.5</v>
      </c>
      <c r="P14" s="46">
        <v>147.5</v>
      </c>
      <c r="Q14" s="46">
        <v>63</v>
      </c>
      <c r="R14" s="46">
        <v>38.5</v>
      </c>
      <c r="S14" s="46">
        <v>175</v>
      </c>
      <c r="T14" s="46">
        <v>78</v>
      </c>
      <c r="U14" s="46">
        <v>63</v>
      </c>
      <c r="V14" s="46">
        <v>32</v>
      </c>
      <c r="W14" s="46">
        <v>46.166666666666693</v>
      </c>
      <c r="X14" s="46">
        <v>45.5</v>
      </c>
      <c r="Y14" s="46">
        <v>46.166666666666693</v>
      </c>
      <c r="Z14" s="46">
        <v>86</v>
      </c>
      <c r="AA14" s="46">
        <v>26</v>
      </c>
      <c r="AB14" s="46">
        <v>75</v>
      </c>
      <c r="AC14">
        <v>125</v>
      </c>
      <c r="AD14">
        <v>62.5</v>
      </c>
      <c r="AE14">
        <v>80</v>
      </c>
      <c r="AF14">
        <v>62.5</v>
      </c>
      <c r="AG14">
        <v>80</v>
      </c>
      <c r="AH14">
        <v>65</v>
      </c>
      <c r="AI14">
        <v>75</v>
      </c>
      <c r="AJ14">
        <v>175</v>
      </c>
      <c r="AK14">
        <v>150</v>
      </c>
      <c r="AL14">
        <v>46.166666666666693</v>
      </c>
    </row>
    <row r="15" spans="1:38">
      <c r="A15">
        <v>0.65</v>
      </c>
      <c r="B15" s="46">
        <v>75</v>
      </c>
      <c r="C15" s="46">
        <v>25</v>
      </c>
      <c r="D15" s="46">
        <v>65</v>
      </c>
      <c r="E15" s="46">
        <v>37.5</v>
      </c>
      <c r="F15" s="46">
        <v>37.500000000000007</v>
      </c>
      <c r="G15" s="46">
        <v>36</v>
      </c>
      <c r="H15" s="46">
        <v>58</v>
      </c>
      <c r="I15" s="46">
        <v>65</v>
      </c>
      <c r="J15" s="46">
        <v>52</v>
      </c>
      <c r="K15" s="46">
        <v>40</v>
      </c>
      <c r="L15" s="46">
        <v>47.5</v>
      </c>
      <c r="M15" s="46">
        <v>47.5</v>
      </c>
      <c r="N15" s="46">
        <v>65</v>
      </c>
      <c r="O15" s="46">
        <v>49</v>
      </c>
      <c r="P15" s="46">
        <v>148.125</v>
      </c>
      <c r="Q15" s="46">
        <v>63</v>
      </c>
      <c r="R15" s="46">
        <v>38.75</v>
      </c>
      <c r="S15" s="46">
        <v>160</v>
      </c>
      <c r="T15" s="46">
        <v>70</v>
      </c>
      <c r="U15" s="46">
        <v>63</v>
      </c>
      <c r="V15" s="46">
        <v>30</v>
      </c>
      <c r="W15" s="46">
        <v>46.500000000000028</v>
      </c>
      <c r="X15" s="46">
        <v>36</v>
      </c>
      <c r="Y15" s="46">
        <v>46.500000000000028</v>
      </c>
      <c r="Z15" s="46">
        <v>78</v>
      </c>
      <c r="AA15" s="46">
        <v>24</v>
      </c>
      <c r="AB15" s="46">
        <v>67.5</v>
      </c>
      <c r="AC15">
        <v>118.75</v>
      </c>
      <c r="AD15">
        <v>56.25</v>
      </c>
      <c r="AE15">
        <v>70</v>
      </c>
      <c r="AF15">
        <v>56.25</v>
      </c>
      <c r="AG15">
        <v>70</v>
      </c>
      <c r="AH15">
        <v>63.75</v>
      </c>
      <c r="AI15">
        <v>72.5</v>
      </c>
      <c r="AJ15">
        <v>162.5</v>
      </c>
      <c r="AK15">
        <v>150</v>
      </c>
      <c r="AL15">
        <v>46.500000000000028</v>
      </c>
    </row>
    <row r="16" spans="1:38">
      <c r="A16">
        <v>0.70000000000000007</v>
      </c>
      <c r="B16" s="46">
        <v>65</v>
      </c>
      <c r="C16" s="46">
        <v>24</v>
      </c>
      <c r="D16" s="46">
        <v>60</v>
      </c>
      <c r="E16" s="46">
        <v>35</v>
      </c>
      <c r="F16" s="46">
        <v>36.277777777777793</v>
      </c>
      <c r="G16" s="46">
        <v>24</v>
      </c>
      <c r="H16" s="46">
        <v>59</v>
      </c>
      <c r="I16" s="46">
        <v>60</v>
      </c>
      <c r="J16" s="46">
        <v>52</v>
      </c>
      <c r="K16" s="46">
        <v>33.5</v>
      </c>
      <c r="L16" s="46">
        <v>48.5</v>
      </c>
      <c r="M16" s="46">
        <v>48.5</v>
      </c>
      <c r="N16" s="46">
        <v>55</v>
      </c>
      <c r="O16" s="46">
        <v>47.5</v>
      </c>
      <c r="P16" s="46">
        <v>148.75</v>
      </c>
      <c r="Q16" s="46">
        <v>52.5</v>
      </c>
      <c r="R16" s="46">
        <v>38.25</v>
      </c>
      <c r="S16" s="46">
        <v>145</v>
      </c>
      <c r="T16" s="46">
        <v>65</v>
      </c>
      <c r="U16" s="46">
        <v>57</v>
      </c>
      <c r="V16" s="46">
        <v>28</v>
      </c>
      <c r="W16" s="46">
        <v>46.833333333333364</v>
      </c>
      <c r="X16" s="46">
        <v>34</v>
      </c>
      <c r="Y16" s="46">
        <v>46.833333333333364</v>
      </c>
      <c r="Z16" s="46">
        <v>70</v>
      </c>
      <c r="AA16" s="46">
        <v>24</v>
      </c>
      <c r="AB16" s="46">
        <v>60</v>
      </c>
      <c r="AC16">
        <v>112.5</v>
      </c>
      <c r="AD16">
        <v>50</v>
      </c>
      <c r="AE16">
        <v>60</v>
      </c>
      <c r="AF16">
        <v>50</v>
      </c>
      <c r="AG16">
        <v>60</v>
      </c>
      <c r="AH16">
        <v>62.5</v>
      </c>
      <c r="AI16">
        <v>70</v>
      </c>
      <c r="AJ16">
        <v>150</v>
      </c>
      <c r="AK16">
        <v>125</v>
      </c>
      <c r="AL16">
        <v>46.833333333333364</v>
      </c>
    </row>
    <row r="17" spans="1:38">
      <c r="A17">
        <v>0.75000000000000011</v>
      </c>
      <c r="B17" s="46">
        <v>60</v>
      </c>
      <c r="C17" s="46">
        <v>22.5</v>
      </c>
      <c r="D17" s="46">
        <v>55</v>
      </c>
      <c r="E17" s="46">
        <v>30</v>
      </c>
      <c r="F17" s="46">
        <v>34.055555555555564</v>
      </c>
      <c r="G17" s="46">
        <v>16</v>
      </c>
      <c r="H17" s="46">
        <v>37</v>
      </c>
      <c r="I17" s="46">
        <v>55</v>
      </c>
      <c r="J17" s="46">
        <v>49</v>
      </c>
      <c r="K17" s="46">
        <v>25</v>
      </c>
      <c r="L17" s="46">
        <v>48.5</v>
      </c>
      <c r="M17" s="46">
        <v>48.5</v>
      </c>
      <c r="N17" s="46">
        <v>55</v>
      </c>
      <c r="O17" s="46">
        <v>48.5</v>
      </c>
      <c r="P17" s="46">
        <v>149.375</v>
      </c>
      <c r="Q17" s="46">
        <v>52.5</v>
      </c>
      <c r="R17" s="46">
        <v>36.75</v>
      </c>
      <c r="S17" s="46">
        <v>120</v>
      </c>
      <c r="T17" s="46">
        <v>65</v>
      </c>
      <c r="U17" s="46">
        <v>57</v>
      </c>
      <c r="V17" s="46">
        <v>25</v>
      </c>
      <c r="W17" s="46">
        <v>47.1666666666667</v>
      </c>
      <c r="X17" s="46">
        <v>30</v>
      </c>
      <c r="Y17" s="46">
        <v>42</v>
      </c>
      <c r="Z17" s="46">
        <v>70</v>
      </c>
      <c r="AA17" s="46">
        <v>23</v>
      </c>
      <c r="AB17" s="46">
        <v>55</v>
      </c>
      <c r="AC17">
        <v>94.75</v>
      </c>
      <c r="AD17">
        <v>37.5</v>
      </c>
      <c r="AE17">
        <v>60</v>
      </c>
      <c r="AF17">
        <v>37.5</v>
      </c>
      <c r="AG17">
        <v>60</v>
      </c>
      <c r="AH17">
        <v>56.25</v>
      </c>
      <c r="AI17">
        <v>70</v>
      </c>
      <c r="AJ17">
        <v>137.5</v>
      </c>
      <c r="AK17">
        <v>125</v>
      </c>
      <c r="AL17">
        <v>47.1666666666667</v>
      </c>
    </row>
    <row r="18" spans="1:38">
      <c r="A18">
        <v>0.80000000000000016</v>
      </c>
      <c r="B18" s="46">
        <v>45</v>
      </c>
      <c r="C18" s="46">
        <v>15</v>
      </c>
      <c r="D18" s="46">
        <v>60</v>
      </c>
      <c r="E18" s="46">
        <v>27.5</v>
      </c>
      <c r="F18" s="46">
        <v>31.5</v>
      </c>
      <c r="G18" s="46">
        <v>16</v>
      </c>
      <c r="H18" s="46">
        <v>25</v>
      </c>
      <c r="I18" s="46">
        <v>60</v>
      </c>
      <c r="J18" s="46">
        <v>42</v>
      </c>
      <c r="K18" s="46">
        <v>17.5</v>
      </c>
      <c r="L18" s="46">
        <v>49</v>
      </c>
      <c r="M18" s="46">
        <v>49</v>
      </c>
      <c r="N18" s="46">
        <v>27.5</v>
      </c>
      <c r="O18" s="46">
        <v>45</v>
      </c>
      <c r="P18" s="46">
        <v>150</v>
      </c>
      <c r="Q18" s="46">
        <v>27</v>
      </c>
      <c r="R18" s="46">
        <v>35</v>
      </c>
      <c r="S18" s="46">
        <v>125</v>
      </c>
      <c r="T18" s="46">
        <v>65</v>
      </c>
      <c r="U18" s="46">
        <v>27</v>
      </c>
      <c r="V18" s="46">
        <v>21</v>
      </c>
      <c r="W18" s="46">
        <v>47.5</v>
      </c>
      <c r="X18" s="46">
        <v>26</v>
      </c>
      <c r="Y18" s="46">
        <v>37.5</v>
      </c>
      <c r="Z18" s="46">
        <v>70</v>
      </c>
      <c r="AA18" s="46">
        <v>21</v>
      </c>
      <c r="AB18" s="46">
        <v>50</v>
      </c>
      <c r="AC18">
        <v>77</v>
      </c>
      <c r="AD18">
        <v>25</v>
      </c>
      <c r="AE18">
        <v>60</v>
      </c>
      <c r="AF18">
        <v>25</v>
      </c>
      <c r="AG18">
        <v>60</v>
      </c>
      <c r="AH18">
        <v>50</v>
      </c>
      <c r="AI18">
        <v>70</v>
      </c>
      <c r="AJ18">
        <v>125</v>
      </c>
      <c r="AK18">
        <v>50</v>
      </c>
      <c r="AL18">
        <v>47.5</v>
      </c>
    </row>
    <row r="19" spans="1:38">
      <c r="A19">
        <v>0.8500000000000002</v>
      </c>
      <c r="B19" s="46">
        <v>40</v>
      </c>
      <c r="C19" s="46">
        <v>13</v>
      </c>
      <c r="D19" s="46">
        <v>50</v>
      </c>
      <c r="E19" s="46">
        <v>26</v>
      </c>
      <c r="F19" s="46">
        <v>27.833333333333332</v>
      </c>
      <c r="G19" s="46">
        <v>16</v>
      </c>
      <c r="H19" s="46">
        <v>26</v>
      </c>
      <c r="I19" s="46">
        <v>50</v>
      </c>
      <c r="J19" s="46">
        <v>47</v>
      </c>
      <c r="K19" s="46">
        <v>12.5</v>
      </c>
      <c r="L19" s="46">
        <v>40</v>
      </c>
      <c r="M19" s="46">
        <v>49</v>
      </c>
      <c r="N19" s="46">
        <v>27.5</v>
      </c>
      <c r="O19" s="46">
        <v>30</v>
      </c>
      <c r="P19" s="46">
        <v>100</v>
      </c>
      <c r="Q19" s="46">
        <v>27</v>
      </c>
      <c r="R19" s="46">
        <v>29</v>
      </c>
      <c r="S19" s="46">
        <v>100</v>
      </c>
      <c r="T19" s="46">
        <v>50</v>
      </c>
      <c r="U19" s="46">
        <v>27</v>
      </c>
      <c r="V19" s="46">
        <v>18</v>
      </c>
      <c r="W19" s="46">
        <v>42.5</v>
      </c>
      <c r="X19" s="46">
        <v>23</v>
      </c>
      <c r="Y19" s="46">
        <v>35</v>
      </c>
      <c r="Z19" s="46">
        <v>50</v>
      </c>
      <c r="AA19" s="46">
        <v>19</v>
      </c>
      <c r="AB19" s="46">
        <v>43.5</v>
      </c>
      <c r="AC19">
        <v>50</v>
      </c>
      <c r="AD19">
        <v>25</v>
      </c>
      <c r="AE19">
        <v>48.75</v>
      </c>
      <c r="AF19">
        <v>25</v>
      </c>
      <c r="AG19">
        <v>48.75</v>
      </c>
      <c r="AH19">
        <v>50</v>
      </c>
      <c r="AI19">
        <v>47.5</v>
      </c>
      <c r="AJ19">
        <v>82.5</v>
      </c>
      <c r="AK19">
        <v>40</v>
      </c>
      <c r="AL19">
        <v>42.5</v>
      </c>
    </row>
    <row r="20" spans="1:38">
      <c r="A20">
        <v>0.90000000000000024</v>
      </c>
      <c r="B20" s="46">
        <v>30</v>
      </c>
      <c r="C20" s="46">
        <v>13</v>
      </c>
      <c r="D20" s="46">
        <v>40</v>
      </c>
      <c r="E20" s="46">
        <v>25</v>
      </c>
      <c r="F20" s="46">
        <v>23.833333333333332</v>
      </c>
      <c r="G20" s="46">
        <v>12</v>
      </c>
      <c r="H20" s="46">
        <v>21</v>
      </c>
      <c r="I20" s="46">
        <v>40</v>
      </c>
      <c r="J20" s="46">
        <v>12.5</v>
      </c>
      <c r="K20" s="46">
        <v>8</v>
      </c>
      <c r="L20" s="46">
        <v>27.5</v>
      </c>
      <c r="M20" s="46">
        <v>35</v>
      </c>
      <c r="N20" s="46">
        <v>27.5</v>
      </c>
      <c r="O20" s="46">
        <v>18</v>
      </c>
      <c r="P20" s="46">
        <v>75</v>
      </c>
      <c r="Q20" s="46">
        <v>27</v>
      </c>
      <c r="R20" s="46">
        <v>22.75</v>
      </c>
      <c r="S20" s="46">
        <v>40</v>
      </c>
      <c r="T20" s="46">
        <v>30</v>
      </c>
      <c r="U20" s="46">
        <v>27</v>
      </c>
      <c r="V20" s="46">
        <v>18</v>
      </c>
      <c r="W20" s="46">
        <v>32.5</v>
      </c>
      <c r="X20" s="46">
        <v>21</v>
      </c>
      <c r="Y20" s="46">
        <v>31</v>
      </c>
      <c r="Z20" s="46">
        <v>45</v>
      </c>
      <c r="AA20" s="46">
        <v>16</v>
      </c>
      <c r="AB20" s="46">
        <v>37</v>
      </c>
      <c r="AC20">
        <v>37.5</v>
      </c>
      <c r="AD20">
        <v>25</v>
      </c>
      <c r="AE20">
        <v>37.5</v>
      </c>
      <c r="AF20">
        <v>25</v>
      </c>
      <c r="AG20">
        <v>37.5</v>
      </c>
      <c r="AH20">
        <v>50</v>
      </c>
      <c r="AI20">
        <v>25</v>
      </c>
      <c r="AJ20">
        <v>40</v>
      </c>
      <c r="AK20">
        <v>50</v>
      </c>
      <c r="AL20">
        <v>32.5</v>
      </c>
    </row>
    <row r="21" spans="1:38">
      <c r="A21">
        <v>0.95000000000000029</v>
      </c>
      <c r="B21" s="46">
        <v>20</v>
      </c>
      <c r="C21" s="46">
        <v>13</v>
      </c>
      <c r="D21" s="46">
        <v>30</v>
      </c>
      <c r="E21" s="46">
        <v>25</v>
      </c>
      <c r="F21" s="46">
        <v>19.833333333333332</v>
      </c>
      <c r="G21" s="46">
        <v>10</v>
      </c>
      <c r="H21" s="46">
        <v>10</v>
      </c>
      <c r="I21" s="46">
        <v>30</v>
      </c>
      <c r="J21" s="46">
        <v>12.5</v>
      </c>
      <c r="K21" s="46">
        <v>5</v>
      </c>
      <c r="L21" s="46">
        <v>10</v>
      </c>
      <c r="M21" s="46">
        <v>15</v>
      </c>
      <c r="N21" s="46">
        <v>27.5</v>
      </c>
      <c r="O21" s="46">
        <v>12.5</v>
      </c>
      <c r="P21" s="46">
        <v>65</v>
      </c>
      <c r="Q21" s="46">
        <v>27</v>
      </c>
      <c r="R21" s="46">
        <v>14</v>
      </c>
      <c r="S21" s="46">
        <v>40</v>
      </c>
      <c r="T21" s="46">
        <v>30</v>
      </c>
      <c r="U21" s="46">
        <v>27</v>
      </c>
      <c r="V21" s="46">
        <v>18</v>
      </c>
      <c r="W21" s="46">
        <v>22.5</v>
      </c>
      <c r="X21" s="46">
        <v>19</v>
      </c>
      <c r="Y21" s="46">
        <v>27</v>
      </c>
      <c r="Z21" s="46">
        <v>30</v>
      </c>
      <c r="AA21" s="46">
        <v>15</v>
      </c>
      <c r="AB21" s="46">
        <v>33.5</v>
      </c>
      <c r="AC21">
        <v>37.5</v>
      </c>
      <c r="AD21">
        <v>15</v>
      </c>
      <c r="AE21">
        <v>31.25</v>
      </c>
      <c r="AF21">
        <v>15</v>
      </c>
      <c r="AG21">
        <v>31.25</v>
      </c>
      <c r="AH21">
        <v>50</v>
      </c>
      <c r="AI21">
        <v>25</v>
      </c>
      <c r="AJ21">
        <v>30</v>
      </c>
      <c r="AK21">
        <v>50</v>
      </c>
      <c r="AL21">
        <v>22.5</v>
      </c>
    </row>
    <row r="22" spans="1:38">
      <c r="A22">
        <v>1.0000000000000002</v>
      </c>
      <c r="B22" s="46">
        <v>20</v>
      </c>
      <c r="C22" s="46">
        <v>13</v>
      </c>
      <c r="D22" s="46">
        <v>20</v>
      </c>
      <c r="E22" s="46">
        <v>25</v>
      </c>
      <c r="F22" s="46">
        <v>15.833333333333334</v>
      </c>
      <c r="G22" s="46">
        <v>10</v>
      </c>
      <c r="H22" s="46">
        <v>10</v>
      </c>
      <c r="I22" s="46">
        <v>20</v>
      </c>
      <c r="J22" s="46">
        <v>12.5</v>
      </c>
      <c r="K22" s="46">
        <v>5</v>
      </c>
      <c r="L22" s="46">
        <v>5</v>
      </c>
      <c r="M22" s="46">
        <v>5</v>
      </c>
      <c r="N22" s="46">
        <v>27.5</v>
      </c>
      <c r="O22" s="46">
        <v>12.5</v>
      </c>
      <c r="P22" s="46">
        <v>60</v>
      </c>
      <c r="Q22" s="46">
        <v>27</v>
      </c>
      <c r="R22" s="46">
        <v>11.5</v>
      </c>
      <c r="S22" s="46">
        <v>40</v>
      </c>
      <c r="T22" s="46">
        <v>25</v>
      </c>
      <c r="U22" s="46">
        <v>27</v>
      </c>
      <c r="V22" s="46">
        <v>18</v>
      </c>
      <c r="W22" s="46">
        <v>12.5</v>
      </c>
      <c r="X22" s="46">
        <v>17</v>
      </c>
      <c r="Y22" s="46">
        <v>23</v>
      </c>
      <c r="Z22" s="46">
        <v>25</v>
      </c>
      <c r="AA22" s="46">
        <v>10</v>
      </c>
      <c r="AB22" s="46">
        <v>30</v>
      </c>
      <c r="AC22">
        <v>37.5</v>
      </c>
      <c r="AD22">
        <v>15</v>
      </c>
      <c r="AE22">
        <v>25</v>
      </c>
      <c r="AF22">
        <v>15</v>
      </c>
      <c r="AG22">
        <v>25</v>
      </c>
      <c r="AH22">
        <v>50</v>
      </c>
      <c r="AI22">
        <v>25</v>
      </c>
      <c r="AJ22">
        <v>30</v>
      </c>
      <c r="AK22">
        <v>50</v>
      </c>
      <c r="AL22">
        <v>12.5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472-822C-46AC-B929-EC67AC010BB6}">
  <sheetPr>
    <tabColor theme="0"/>
  </sheetPr>
  <dimension ref="A1:D26"/>
  <sheetViews>
    <sheetView showGridLines="0" topLeftCell="A3" zoomScale="80" zoomScaleNormal="80" workbookViewId="0">
      <selection activeCell="F13" sqref="F13"/>
    </sheetView>
  </sheetViews>
  <sheetFormatPr defaultColWidth="10.89453125" defaultRowHeight="12.6"/>
  <cols>
    <col min="1" max="16384" width="10.89453125" style="42"/>
  </cols>
  <sheetData>
    <row r="1" spans="1:4">
      <c r="A1" s="42" t="s">
        <v>68</v>
      </c>
      <c r="C1" s="42" t="s">
        <v>69</v>
      </c>
      <c r="D1" s="42" t="s">
        <v>70</v>
      </c>
    </row>
    <row r="2" spans="1:4">
      <c r="A2" s="42" t="s">
        <v>7</v>
      </c>
      <c r="C2" s="42" t="s">
        <v>21</v>
      </c>
      <c r="D2" s="48">
        <f>Inputs!H6</f>
        <v>2</v>
      </c>
    </row>
    <row r="3" spans="1:4">
      <c r="A3" s="42" t="s">
        <v>8</v>
      </c>
      <c r="C3" s="42" t="s">
        <v>21</v>
      </c>
      <c r="D3" s="48">
        <f>Inputs!H7</f>
        <v>1</v>
      </c>
    </row>
    <row r="4" spans="1:4">
      <c r="D4" s="48"/>
    </row>
    <row r="5" spans="1:4">
      <c r="A5" s="42" t="s">
        <v>9</v>
      </c>
      <c r="C5" s="42" t="s">
        <v>21</v>
      </c>
      <c r="D5" s="48">
        <f>Inputs!H10</f>
        <v>5</v>
      </c>
    </row>
    <row r="6" spans="1:4">
      <c r="A6" s="42" t="s">
        <v>10</v>
      </c>
      <c r="C6" s="42" t="s">
        <v>21</v>
      </c>
      <c r="D6" s="48">
        <f>Inputs!H11</f>
        <v>5</v>
      </c>
    </row>
    <row r="7" spans="1:4">
      <c r="A7" s="42" t="s">
        <v>11</v>
      </c>
      <c r="C7" s="42" t="s">
        <v>21</v>
      </c>
      <c r="D7" s="48">
        <f>Inputs!H12</f>
        <v>5</v>
      </c>
    </row>
    <row r="8" spans="1:4">
      <c r="A8" s="42" t="s">
        <v>112</v>
      </c>
      <c r="D8" s="48">
        <f>Inputs!H13</f>
        <v>2</v>
      </c>
    </row>
    <row r="9" spans="1:4">
      <c r="D9" s="48"/>
    </row>
    <row r="10" spans="1:4">
      <c r="A10" s="42" t="s">
        <v>12</v>
      </c>
      <c r="C10" s="42" t="s">
        <v>21</v>
      </c>
      <c r="D10" s="48">
        <f>Inputs!H15</f>
        <v>7</v>
      </c>
    </row>
    <row r="11" spans="1:4">
      <c r="A11" s="42" t="s">
        <v>13</v>
      </c>
      <c r="C11" s="42" t="s">
        <v>21</v>
      </c>
      <c r="D11" s="48">
        <f>Inputs!H16</f>
        <v>12</v>
      </c>
    </row>
    <row r="12" spans="1:4">
      <c r="A12" s="42" t="s">
        <v>14</v>
      </c>
      <c r="C12" s="42" t="s">
        <v>21</v>
      </c>
      <c r="D12" s="48">
        <f>Inputs!H17</f>
        <v>18</v>
      </c>
    </row>
    <row r="13" spans="1:4">
      <c r="A13" s="42" t="s">
        <v>113</v>
      </c>
      <c r="D13" s="48">
        <f>Inputs!H18</f>
        <v>19</v>
      </c>
    </row>
    <row r="14" spans="1:4">
      <c r="D14" s="48"/>
    </row>
    <row r="15" spans="1:4">
      <c r="A15" s="42" t="s">
        <v>18</v>
      </c>
      <c r="C15" s="42" t="s">
        <v>21</v>
      </c>
      <c r="D15" s="49">
        <f>Inputs!H20</f>
        <v>1.5</v>
      </c>
    </row>
    <row r="16" spans="1:4">
      <c r="A16" s="42" t="s">
        <v>19</v>
      </c>
      <c r="C16" s="42" t="s">
        <v>21</v>
      </c>
      <c r="D16" s="49">
        <f>Inputs!H21</f>
        <v>1.5</v>
      </c>
    </row>
    <row r="17" spans="1:4">
      <c r="A17" s="42" t="s">
        <v>20</v>
      </c>
      <c r="C17" s="42" t="s">
        <v>21</v>
      </c>
      <c r="D17" s="49">
        <f>Inputs!H22</f>
        <v>1.5</v>
      </c>
    </row>
    <row r="18" spans="1:4">
      <c r="A18" s="42" t="s">
        <v>114</v>
      </c>
      <c r="D18" s="49">
        <f>Inputs!H23</f>
        <v>1.5</v>
      </c>
    </row>
    <row r="19" spans="1:4">
      <c r="D19" s="48"/>
    </row>
    <row r="20" spans="1:4">
      <c r="A20" s="42" t="s">
        <v>5</v>
      </c>
      <c r="C20" s="42" t="s">
        <v>22</v>
      </c>
      <c r="D20" s="48">
        <f>Inputs!H27</f>
        <v>5</v>
      </c>
    </row>
    <row r="21" spans="1:4">
      <c r="A21" s="42" t="s">
        <v>6</v>
      </c>
      <c r="C21" s="42" t="s">
        <v>22</v>
      </c>
      <c r="D21" s="48">
        <f>Inputs!H28</f>
        <v>10</v>
      </c>
    </row>
    <row r="22" spans="1:4">
      <c r="D22" s="48"/>
    </row>
    <row r="23" spans="1:4">
      <c r="A23" s="42" t="s">
        <v>15</v>
      </c>
      <c r="C23" s="42" t="s">
        <v>22</v>
      </c>
      <c r="D23" s="48">
        <f>Inputs!H31</f>
        <v>5</v>
      </c>
    </row>
    <row r="24" spans="1:4">
      <c r="A24" s="42" t="s">
        <v>16</v>
      </c>
      <c r="C24" s="42" t="s">
        <v>16</v>
      </c>
      <c r="D24" s="48">
        <f>Inputs!H32</f>
        <v>365</v>
      </c>
    </row>
    <row r="25" spans="1:4">
      <c r="A25" s="42" t="s">
        <v>17</v>
      </c>
      <c r="C25" s="42" t="s">
        <v>22</v>
      </c>
      <c r="D25" s="48">
        <f>Inputs!H33</f>
        <v>525600</v>
      </c>
    </row>
    <row r="26" spans="1:4">
      <c r="A26" s="42" t="s">
        <v>111</v>
      </c>
      <c r="C26" s="42" t="s">
        <v>21</v>
      </c>
      <c r="D26" s="51">
        <f>Inputs!H34</f>
        <v>44743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D28D-EC54-4DF9-9C2B-C16008FB5B72}">
  <sheetPr>
    <tabColor theme="0"/>
  </sheetPr>
  <dimension ref="A1:G26"/>
  <sheetViews>
    <sheetView showGridLines="0" workbookViewId="0">
      <selection activeCell="C1" sqref="C1"/>
    </sheetView>
  </sheetViews>
  <sheetFormatPr defaultColWidth="10.89453125" defaultRowHeight="14.4"/>
  <cols>
    <col min="2" max="2" width="17.5234375" bestFit="1" customWidth="1"/>
    <col min="3" max="3" width="13.62890625" bestFit="1" customWidth="1"/>
  </cols>
  <sheetData>
    <row r="1" spans="1:7">
      <c r="A1" t="s">
        <v>65</v>
      </c>
      <c r="B1" t="s">
        <v>82</v>
      </c>
      <c r="C1" t="s">
        <v>83</v>
      </c>
      <c r="E1" t="s">
        <v>109</v>
      </c>
      <c r="G1" t="s">
        <v>110</v>
      </c>
    </row>
    <row r="2" spans="1:7">
      <c r="A2">
        <v>1</v>
      </c>
      <c r="B2" t="s">
        <v>84</v>
      </c>
      <c r="C2">
        <v>7.26</v>
      </c>
      <c r="D2">
        <v>1.804</v>
      </c>
      <c r="E2">
        <f>IF(C2&gt;100,C2,C2*1000)</f>
        <v>7260</v>
      </c>
      <c r="F2" s="45">
        <f>E2/SUM($E$2:$E$26)</f>
        <v>0.12040999104388496</v>
      </c>
    </row>
    <row r="3" spans="1:7">
      <c r="A3">
        <v>2</v>
      </c>
      <c r="B3" t="s">
        <v>85</v>
      </c>
      <c r="C3">
        <v>6.0309999999999997</v>
      </c>
      <c r="D3">
        <v>2.9009999999999998</v>
      </c>
      <c r="E3">
        <f t="shared" ref="E3:E26" si="0">IF(C3&gt;100,C3,C3*1000)</f>
        <v>6031</v>
      </c>
      <c r="F3" s="45">
        <f t="shared" ref="F3:F26" si="1">E3/SUM($E$2:$E$26)</f>
        <v>0.10002653663714466</v>
      </c>
    </row>
    <row r="4" spans="1:7">
      <c r="A4">
        <v>3</v>
      </c>
      <c r="B4" t="s">
        <v>86</v>
      </c>
      <c r="C4">
        <v>5.9509999999999996</v>
      </c>
      <c r="D4" t="s">
        <v>87</v>
      </c>
      <c r="E4">
        <f t="shared" si="0"/>
        <v>5951</v>
      </c>
      <c r="F4" s="45">
        <f t="shared" si="1"/>
        <v>9.8699704779911759E-2</v>
      </c>
    </row>
    <row r="5" spans="1:7">
      <c r="A5">
        <v>4</v>
      </c>
      <c r="B5" t="s">
        <v>88</v>
      </c>
      <c r="C5">
        <v>5.7220000000000004</v>
      </c>
      <c r="D5">
        <v>997</v>
      </c>
      <c r="E5">
        <f t="shared" si="0"/>
        <v>5722</v>
      </c>
      <c r="F5" s="45">
        <f t="shared" si="1"/>
        <v>9.4901648588582618E-2</v>
      </c>
    </row>
    <row r="6" spans="1:7">
      <c r="A6">
        <v>5</v>
      </c>
      <c r="B6" t="s">
        <v>89</v>
      </c>
      <c r="C6">
        <v>4.4169999999999998</v>
      </c>
      <c r="D6">
        <v>952</v>
      </c>
      <c r="E6">
        <f t="shared" si="0"/>
        <v>4417</v>
      </c>
      <c r="F6" s="45">
        <f t="shared" si="1"/>
        <v>7.3257703917471065E-2</v>
      </c>
    </row>
    <row r="7" spans="1:7">
      <c r="A7">
        <v>6</v>
      </c>
      <c r="B7" t="s">
        <v>90</v>
      </c>
      <c r="C7">
        <v>4.282</v>
      </c>
      <c r="D7">
        <v>4.0949999999999998</v>
      </c>
      <c r="E7">
        <f t="shared" si="0"/>
        <v>4282</v>
      </c>
      <c r="F7" s="45">
        <f t="shared" si="1"/>
        <v>7.1018675158390554E-2</v>
      </c>
    </row>
    <row r="8" spans="1:7">
      <c r="A8">
        <v>7</v>
      </c>
      <c r="B8" t="s">
        <v>91</v>
      </c>
      <c r="C8">
        <v>2.8410000000000002</v>
      </c>
      <c r="D8">
        <v>1.5820000000000001</v>
      </c>
      <c r="E8">
        <f t="shared" si="0"/>
        <v>2841</v>
      </c>
      <c r="F8" s="45">
        <f t="shared" si="1"/>
        <v>4.7119116329983085E-2</v>
      </c>
    </row>
    <row r="9" spans="1:7">
      <c r="A9">
        <v>8</v>
      </c>
      <c r="B9" t="s">
        <v>92</v>
      </c>
      <c r="C9">
        <v>2.3879999999999999</v>
      </c>
      <c r="D9">
        <v>390</v>
      </c>
      <c r="E9">
        <f t="shared" si="0"/>
        <v>2388</v>
      </c>
      <c r="F9" s="45">
        <f t="shared" si="1"/>
        <v>3.9605930938401833E-2</v>
      </c>
    </row>
    <row r="10" spans="1:7">
      <c r="A10">
        <v>9</v>
      </c>
      <c r="B10" t="s">
        <v>93</v>
      </c>
      <c r="C10">
        <v>2.1259999999999999</v>
      </c>
      <c r="D10">
        <v>1.8839999999999999</v>
      </c>
      <c r="E10">
        <f t="shared" si="0"/>
        <v>2126</v>
      </c>
      <c r="F10" s="45">
        <f t="shared" si="1"/>
        <v>3.5260556605964111E-2</v>
      </c>
    </row>
    <row r="11" spans="1:7">
      <c r="A11">
        <v>10</v>
      </c>
      <c r="B11" t="s">
        <v>94</v>
      </c>
      <c r="C11">
        <v>2.109</v>
      </c>
      <c r="D11">
        <v>633</v>
      </c>
      <c r="E11">
        <f t="shared" si="0"/>
        <v>2109</v>
      </c>
      <c r="F11" s="45">
        <f t="shared" si="1"/>
        <v>3.4978604836302121E-2</v>
      </c>
    </row>
    <row r="12" spans="1:7">
      <c r="A12">
        <v>11</v>
      </c>
      <c r="B12" t="s">
        <v>59</v>
      </c>
      <c r="C12">
        <v>1.9059999999999999</v>
      </c>
      <c r="D12">
        <v>152</v>
      </c>
      <c r="E12">
        <f t="shared" si="0"/>
        <v>1906</v>
      </c>
      <c r="F12" s="45">
        <f t="shared" si="1"/>
        <v>3.1611768998573653E-2</v>
      </c>
    </row>
    <row r="13" spans="1:7">
      <c r="A13">
        <v>12</v>
      </c>
      <c r="B13" t="s">
        <v>95</v>
      </c>
      <c r="C13">
        <v>1.6140000000000001</v>
      </c>
      <c r="D13" t="s">
        <v>87</v>
      </c>
      <c r="E13">
        <f t="shared" si="0"/>
        <v>1614</v>
      </c>
      <c r="F13" s="45">
        <f t="shared" si="1"/>
        <v>2.6768832719673598E-2</v>
      </c>
    </row>
    <row r="14" spans="1:7">
      <c r="A14">
        <v>13</v>
      </c>
      <c r="B14" t="s">
        <v>96</v>
      </c>
      <c r="C14">
        <v>1.5580000000000001</v>
      </c>
      <c r="D14">
        <v>486</v>
      </c>
      <c r="E14">
        <f t="shared" si="0"/>
        <v>1558</v>
      </c>
      <c r="F14" s="45">
        <f t="shared" si="1"/>
        <v>2.5840050419610575E-2</v>
      </c>
    </row>
    <row r="15" spans="1:7">
      <c r="A15">
        <v>14</v>
      </c>
      <c r="B15" t="s">
        <v>97</v>
      </c>
      <c r="C15">
        <v>1.5089999999999999</v>
      </c>
      <c r="D15">
        <v>865</v>
      </c>
      <c r="E15">
        <f t="shared" si="0"/>
        <v>1509</v>
      </c>
      <c r="F15" s="45">
        <f t="shared" si="1"/>
        <v>2.502736590705543E-2</v>
      </c>
    </row>
    <row r="16" spans="1:7">
      <c r="A16">
        <v>15</v>
      </c>
      <c r="B16" t="s">
        <v>98</v>
      </c>
      <c r="C16">
        <v>1.472</v>
      </c>
      <c r="D16">
        <v>4.1189999999999998</v>
      </c>
      <c r="E16">
        <f t="shared" si="0"/>
        <v>1472</v>
      </c>
      <c r="F16" s="45">
        <f t="shared" si="1"/>
        <v>2.4413706173085217E-2</v>
      </c>
    </row>
    <row r="17" spans="1:6">
      <c r="A17">
        <v>16</v>
      </c>
      <c r="B17" t="s">
        <v>99</v>
      </c>
      <c r="C17">
        <v>1.4450000000000001</v>
      </c>
      <c r="D17" t="s">
        <v>87</v>
      </c>
      <c r="E17">
        <f t="shared" si="0"/>
        <v>1445</v>
      </c>
      <c r="F17" s="45">
        <f t="shared" si="1"/>
        <v>2.3965900421269115E-2</v>
      </c>
    </row>
    <row r="18" spans="1:6">
      <c r="A18">
        <v>17</v>
      </c>
      <c r="B18" t="s">
        <v>100</v>
      </c>
      <c r="C18">
        <v>1.1719999999999999</v>
      </c>
      <c r="D18">
        <v>184</v>
      </c>
      <c r="E18">
        <f t="shared" si="0"/>
        <v>1172</v>
      </c>
      <c r="F18" s="45">
        <f t="shared" si="1"/>
        <v>1.9438086708461869E-2</v>
      </c>
    </row>
    <row r="19" spans="1:6">
      <c r="A19">
        <v>18</v>
      </c>
      <c r="B19" t="s">
        <v>101</v>
      </c>
      <c r="C19">
        <v>1.1100000000000001</v>
      </c>
      <c r="D19">
        <v>277</v>
      </c>
      <c r="E19">
        <f t="shared" si="0"/>
        <v>1110</v>
      </c>
      <c r="F19" s="45">
        <f t="shared" si="1"/>
        <v>1.8409792019106377E-2</v>
      </c>
    </row>
    <row r="20" spans="1:6">
      <c r="A20">
        <v>19</v>
      </c>
      <c r="B20" t="s">
        <v>102</v>
      </c>
      <c r="C20">
        <v>964</v>
      </c>
      <c r="D20">
        <v>248</v>
      </c>
      <c r="E20">
        <f t="shared" si="0"/>
        <v>964</v>
      </c>
      <c r="F20" s="45">
        <f t="shared" si="1"/>
        <v>1.598832387965635E-2</v>
      </c>
    </row>
    <row r="21" spans="1:6">
      <c r="A21">
        <v>20</v>
      </c>
      <c r="B21" t="s">
        <v>103</v>
      </c>
      <c r="C21">
        <v>957</v>
      </c>
      <c r="D21">
        <v>720</v>
      </c>
      <c r="E21">
        <f t="shared" si="0"/>
        <v>957</v>
      </c>
      <c r="F21" s="45">
        <f t="shared" si="1"/>
        <v>1.5872226092148473E-2</v>
      </c>
    </row>
    <row r="22" spans="1:6">
      <c r="A22">
        <v>21</v>
      </c>
      <c r="B22" t="s">
        <v>104</v>
      </c>
      <c r="C22">
        <v>957</v>
      </c>
      <c r="D22">
        <v>526</v>
      </c>
      <c r="E22">
        <f t="shared" si="0"/>
        <v>957</v>
      </c>
      <c r="F22" s="45">
        <f t="shared" si="1"/>
        <v>1.5872226092148473E-2</v>
      </c>
    </row>
    <row r="23" spans="1:6">
      <c r="A23">
        <v>22</v>
      </c>
      <c r="B23" t="s">
        <v>105</v>
      </c>
      <c r="C23">
        <v>815</v>
      </c>
      <c r="D23" t="s">
        <v>87</v>
      </c>
      <c r="E23">
        <f t="shared" si="0"/>
        <v>815</v>
      </c>
      <c r="F23" s="45">
        <f t="shared" si="1"/>
        <v>1.351709954556009E-2</v>
      </c>
    </row>
    <row r="24" spans="1:6">
      <c r="A24">
        <v>23</v>
      </c>
      <c r="B24" t="s">
        <v>106</v>
      </c>
      <c r="C24">
        <v>765</v>
      </c>
      <c r="D24" t="s">
        <v>87</v>
      </c>
      <c r="E24">
        <f t="shared" si="0"/>
        <v>765</v>
      </c>
      <c r="F24" s="45">
        <f t="shared" si="1"/>
        <v>1.2687829634789531E-2</v>
      </c>
    </row>
    <row r="25" spans="1:6">
      <c r="A25">
        <v>24</v>
      </c>
      <c r="B25" t="s">
        <v>107</v>
      </c>
      <c r="C25">
        <v>608</v>
      </c>
      <c r="D25" t="s">
        <v>87</v>
      </c>
      <c r="E25">
        <f t="shared" si="0"/>
        <v>608</v>
      </c>
      <c r="F25" s="45">
        <f t="shared" si="1"/>
        <v>1.008392211496998E-2</v>
      </c>
    </row>
    <row r="26" spans="1:6">
      <c r="A26">
        <v>25</v>
      </c>
      <c r="B26" t="s">
        <v>108</v>
      </c>
      <c r="C26">
        <v>315</v>
      </c>
      <c r="D26" t="s">
        <v>87</v>
      </c>
      <c r="E26">
        <f t="shared" si="0"/>
        <v>315</v>
      </c>
      <c r="F26" s="45">
        <f t="shared" si="1"/>
        <v>5.2244004378545128E-3</v>
      </c>
    </row>
  </sheetData>
  <hyperlinks>
    <hyperlink ref="B1" r:id="rId1" display="https://www.best-selling-cars.com/germany/2021-q1-germany-best-selling-electric-car-brands-and-models/" xr:uid="{3092B903-EBF9-450A-90EC-15FFFF8C6574}"/>
    <hyperlink ref="C1" r:id="rId2" display="https://www.best-selling-cars.com/germany/2020-q1-germany-best-selling-electric-car-brands-and-models/" xr:uid="{8AB60E70-BDC8-4955-8943-56633B115501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Cover</vt:lpstr>
      <vt:lpstr>Inputs</vt:lpstr>
      <vt:lpstr>Mix SoC</vt:lpstr>
      <vt:lpstr>Mix and Capacity</vt:lpstr>
      <vt:lpstr>Charging Curves</vt:lpstr>
      <vt:lpstr>inputsMask</vt:lpstr>
      <vt:lpstr>Expansao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Christian Leomil de Paula</cp:lastModifiedBy>
  <dcterms:created xsi:type="dcterms:W3CDTF">2015-06-05T18:19:34Z</dcterms:created>
  <dcterms:modified xsi:type="dcterms:W3CDTF">2023-07-24T12:06:02Z</dcterms:modified>
</cp:coreProperties>
</file>