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tian\Documents\GitHub\ModelLoader\src\main\java\de\mdelab\predictor\evaluator\"/>
    </mc:Choice>
  </mc:AlternateContent>
  <xr:revisionPtr revIDLastSave="0" documentId="13_ncr:1_{F873E467-1C33-4A95-8811-07D9C62031CD}" xr6:coauthVersionLast="47" xr6:coauthVersionMax="47" xr10:uidLastSave="{00000000-0000-0000-0000-000000000000}"/>
  <bookViews>
    <workbookView xWindow="-98" yWindow="-98" windowWidth="18465" windowHeight="10996" activeTab="1" xr2:uid="{1BEE4B10-2E32-4C1B-AC84-0A29761F127A}"/>
  </bookViews>
  <sheets>
    <sheet name="DCG standard" sheetId="1" r:id="rId1"/>
    <sheet name="DCG industry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1" i="2" l="1"/>
  <c r="H11" i="2"/>
  <c r="L11" i="2"/>
  <c r="P11" i="2"/>
  <c r="T11" i="2"/>
  <c r="T22" i="2"/>
  <c r="P22" i="2"/>
  <c r="L22" i="2"/>
  <c r="H22" i="2"/>
  <c r="D22" i="2"/>
  <c r="D17" i="2"/>
  <c r="D18" i="2"/>
  <c r="D19" i="2"/>
  <c r="D20" i="2"/>
  <c r="D16" i="2"/>
  <c r="D21" i="2" s="1"/>
  <c r="H17" i="2"/>
  <c r="H18" i="2"/>
  <c r="H19" i="2"/>
  <c r="H20" i="2"/>
  <c r="H16" i="2"/>
  <c r="L17" i="2"/>
  <c r="L18" i="2"/>
  <c r="L19" i="2"/>
  <c r="L20" i="2"/>
  <c r="L16" i="2"/>
  <c r="P17" i="2"/>
  <c r="P18" i="2"/>
  <c r="P19" i="2"/>
  <c r="P20" i="2"/>
  <c r="P16" i="2"/>
  <c r="T16" i="2"/>
  <c r="T17" i="2"/>
  <c r="T18" i="2"/>
  <c r="T19" i="2"/>
  <c r="T20" i="2"/>
  <c r="T6" i="2"/>
  <c r="T7" i="2"/>
  <c r="T8" i="2"/>
  <c r="T9" i="2"/>
  <c r="T5" i="2"/>
  <c r="P6" i="2"/>
  <c r="P7" i="2"/>
  <c r="P8" i="2"/>
  <c r="P9" i="2"/>
  <c r="P5" i="2"/>
  <c r="L6" i="2"/>
  <c r="L7" i="2"/>
  <c r="L8" i="2"/>
  <c r="L9" i="2"/>
  <c r="L5" i="2"/>
  <c r="H6" i="2"/>
  <c r="H7" i="2"/>
  <c r="H8" i="2"/>
  <c r="H9" i="2"/>
  <c r="H5" i="2"/>
  <c r="D5" i="2"/>
  <c r="D6" i="2"/>
  <c r="D7" i="2"/>
  <c r="D8" i="2"/>
  <c r="D9" i="2"/>
  <c r="E1" i="2"/>
  <c r="R21" i="2"/>
  <c r="N21" i="2"/>
  <c r="J21" i="2"/>
  <c r="F21" i="2"/>
  <c r="B21" i="2"/>
  <c r="R10" i="2"/>
  <c r="N10" i="2"/>
  <c r="J10" i="2"/>
  <c r="F10" i="2"/>
  <c r="B10" i="2"/>
  <c r="C30" i="1"/>
  <c r="B30" i="1"/>
  <c r="R21" i="1"/>
  <c r="T20" i="1"/>
  <c r="T19" i="1"/>
  <c r="T18" i="1"/>
  <c r="T17" i="1"/>
  <c r="T16" i="1"/>
  <c r="R10" i="1"/>
  <c r="T9" i="1"/>
  <c r="T8" i="1"/>
  <c r="T7" i="1"/>
  <c r="T6" i="1"/>
  <c r="T5" i="1"/>
  <c r="N21" i="1"/>
  <c r="P20" i="1"/>
  <c r="P19" i="1"/>
  <c r="P18" i="1"/>
  <c r="P17" i="1"/>
  <c r="P16" i="1"/>
  <c r="N10" i="1"/>
  <c r="P9" i="1"/>
  <c r="P8" i="1"/>
  <c r="P7" i="1"/>
  <c r="P6" i="1"/>
  <c r="P5" i="1"/>
  <c r="F10" i="1"/>
  <c r="L9" i="1"/>
  <c r="L7" i="1"/>
  <c r="L6" i="1"/>
  <c r="H6" i="1"/>
  <c r="H7" i="1"/>
  <c r="H8" i="1"/>
  <c r="H9" i="1"/>
  <c r="H5" i="1"/>
  <c r="J10" i="1"/>
  <c r="J21" i="1"/>
  <c r="F21" i="1"/>
  <c r="B10" i="1"/>
  <c r="B21" i="1"/>
  <c r="L20" i="1"/>
  <c r="L19" i="1"/>
  <c r="L18" i="1"/>
  <c r="L17" i="1"/>
  <c r="L16" i="1"/>
  <c r="L8" i="1"/>
  <c r="L5" i="1"/>
  <c r="L10" i="1" s="1"/>
  <c r="D17" i="1"/>
  <c r="D18" i="1"/>
  <c r="D19" i="1"/>
  <c r="D20" i="1"/>
  <c r="D16" i="1"/>
  <c r="H20" i="1"/>
  <c r="H19" i="1"/>
  <c r="H18" i="1"/>
  <c r="H17" i="1"/>
  <c r="H16" i="1"/>
  <c r="H21" i="1" s="1"/>
  <c r="H22" i="1" s="1"/>
  <c r="D6" i="1"/>
  <c r="D7" i="1"/>
  <c r="D8" i="1"/>
  <c r="D9" i="1"/>
  <c r="D5" i="1"/>
  <c r="H21" i="2" l="1"/>
  <c r="L21" i="2"/>
  <c r="C28" i="2" s="1"/>
  <c r="P21" i="2"/>
  <c r="C29" i="2" s="1"/>
  <c r="T21" i="2"/>
  <c r="C30" i="2" s="1"/>
  <c r="T10" i="2"/>
  <c r="B30" i="2" s="1"/>
  <c r="P10" i="2"/>
  <c r="B29" i="2" s="1"/>
  <c r="L10" i="2"/>
  <c r="B28" i="2" s="1"/>
  <c r="H10" i="2"/>
  <c r="B27" i="2" s="1"/>
  <c r="C26" i="2"/>
  <c r="D10" i="2"/>
  <c r="B26" i="2" s="1"/>
  <c r="C27" i="2"/>
  <c r="D30" i="1"/>
  <c r="L21" i="1"/>
  <c r="L22" i="1" s="1"/>
  <c r="L11" i="1"/>
  <c r="P21" i="1"/>
  <c r="P22" i="1" s="1"/>
  <c r="C29" i="1" s="1"/>
  <c r="D21" i="1"/>
  <c r="T21" i="1"/>
  <c r="T22" i="1" s="1"/>
  <c r="T10" i="1"/>
  <c r="T11" i="1" s="1"/>
  <c r="D22" i="1"/>
  <c r="C26" i="1" s="1"/>
  <c r="P10" i="1"/>
  <c r="P11" i="1" s="1"/>
  <c r="B29" i="1" s="1"/>
  <c r="D10" i="1"/>
  <c r="D11" i="1" s="1"/>
  <c r="B26" i="1" s="1"/>
  <c r="B28" i="1"/>
  <c r="C27" i="1"/>
  <c r="H10" i="1"/>
  <c r="D29" i="2" l="1"/>
  <c r="D30" i="2"/>
  <c r="D28" i="2"/>
  <c r="D27" i="2"/>
  <c r="D26" i="2"/>
  <c r="H11" i="1"/>
  <c r="B27" i="1" s="1"/>
  <c r="D27" i="1" s="1"/>
  <c r="C28" i="1"/>
  <c r="D28" i="1" s="1"/>
  <c r="D29" i="1"/>
  <c r="D26" i="1"/>
</calcChain>
</file>

<file path=xl/sharedStrings.xml><?xml version="1.0" encoding="utf-8"?>
<sst xmlns="http://schemas.openxmlformats.org/spreadsheetml/2006/main" count="135" uniqueCount="31">
  <si>
    <t>Actual</t>
  </si>
  <si>
    <t>Predicted</t>
  </si>
  <si>
    <t>Discount rate</t>
  </si>
  <si>
    <t>Desc</t>
  </si>
  <si>
    <t>Asc</t>
  </si>
  <si>
    <t>Total relevance</t>
  </si>
  <si>
    <t>Loss</t>
  </si>
  <si>
    <t>Table-1.1</t>
  </si>
  <si>
    <t>Table-1.2</t>
  </si>
  <si>
    <t>Table-1.3</t>
  </si>
  <si>
    <t>Table-2.1</t>
  </si>
  <si>
    <t>Table-2.2</t>
  </si>
  <si>
    <t>Table-2.3</t>
  </si>
  <si>
    <t>Comparative Loss</t>
  </si>
  <si>
    <t>Ascending</t>
  </si>
  <si>
    <t>Descending</t>
  </si>
  <si>
    <t>Tables X.2</t>
  </si>
  <si>
    <t>Tables X.1</t>
  </si>
  <si>
    <t>Tables X.3</t>
  </si>
  <si>
    <t>Descending&gt;Ascending</t>
  </si>
  <si>
    <t>Column1</t>
  </si>
  <si>
    <t>Table-1.4</t>
  </si>
  <si>
    <t>Tables X.4</t>
  </si>
  <si>
    <t>Descending index (highest importance has largest index)</t>
  </si>
  <si>
    <t>Ascending index (highest importance has lowest index)</t>
  </si>
  <si>
    <t>Total Relevance - Total Discounted Relevance</t>
  </si>
  <si>
    <t>Table-2.4</t>
  </si>
  <si>
    <t>Table-2.5</t>
  </si>
  <si>
    <t>Table-1.5</t>
  </si>
  <si>
    <t>Tables X.5</t>
  </si>
  <si>
    <t>source: https://medium.com/swlh/rank-aware-recsys-evaluation-metrics-5191bba16832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</si>
</sst>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/>
        <bgColor theme="0" tint="-0.14999847407452621"/>
      </patternFill>
    </fill>
  </fills>
  <borders count="4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0" borderId="1" xfId="0" applyFont="1" applyBorder="1"/>
    <xf numFmtId="0" fontId="0" fillId="3" borderId="0" xfId="0" applyFont="1" applyFill="1"/>
    <xf numFmtId="0" fontId="0" fillId="0" borderId="0" xfId="0" applyFont="1"/>
    <xf numFmtId="0" fontId="0" fillId="3" borderId="2" xfId="0" applyFont="1" applyFill="1" applyBorder="1"/>
    <xf numFmtId="0" fontId="1" fillId="0" borderId="3" xfId="0" applyFont="1" applyBorder="1"/>
    <xf numFmtId="0" fontId="0" fillId="0" borderId="3" xfId="0" applyBorder="1"/>
    <xf numFmtId="0" fontId="0" fillId="4" borderId="0" xfId="0" applyFont="1" applyFill="1"/>
  </cellXfs>
  <cellStyles count="1">
    <cellStyle name="Normal" xfId="0" builtinId="0"/>
  </cellStyles>
  <dxfs count="4">
    <dxf>
      <font>
        <strike val="0"/>
      </font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557213</xdr:colOff>
      <xdr:row>22</xdr:row>
      <xdr:rowOff>133977</xdr:rowOff>
    </xdr:from>
    <xdr:to>
      <xdr:col>11</xdr:col>
      <xdr:colOff>757238</xdr:colOff>
      <xdr:row>42</xdr:row>
      <xdr:rowOff>76200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30EF7A2-1423-4CCD-BD62-F460326D53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86313" y="4124952"/>
          <a:ext cx="4810125" cy="35617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A0A73FB-B8F1-49C1-9135-E6B78D488828}" name="Table2" displayName="Table2" ref="B4:D9" totalsRowShown="0">
  <tableColumns count="3">
    <tableColumn id="1" xr3:uid="{E9FF2BA9-0942-4ADC-B9FF-3326EF9C5DC8}" name="Actual"/>
    <tableColumn id="2" xr3:uid="{ACF6FD42-A363-48F4-A619-E3AFE00EA201}" name="Predicted"/>
    <tableColumn id="3" xr3:uid="{BFBAD799-305C-4D20-B674-BD3A432AFF6B}" name="Discount rate">
      <calculatedColumnFormula>IF(C5=1,0,B5/LOG(C5,2))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92D8598-1286-4E5E-8FD4-BE9857CEDF67}" name="Table3" displayName="Table3" ref="A25:D30" totalsRowShown="0">
  <tableColumns count="4">
    <tableColumn id="1" xr3:uid="{0119E024-90E7-453D-AB9B-B1C9D373F5DC}" name="Column1"/>
    <tableColumn id="2" xr3:uid="{59226DF4-5399-4D1F-9767-3FF2905A9A28}" name="Ascending"/>
    <tableColumn id="3" xr3:uid="{5C01A095-0E47-4EA9-912F-124310FC3D22}" name="Descending"/>
    <tableColumn id="4" xr3:uid="{4BC6CB4D-BAE3-4C33-BCB4-48FF47535512}" name="Descending&gt;Ascending">
      <calculatedColumnFormula>C26&gt;B26</calculatedColumnFormula>
    </tableColumn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22C14B1-5B28-4EE3-95DA-E027C3C9C9FE}" name="Table25" displayName="Table25" ref="B4:D9" totalsRowShown="0">
  <tableColumns count="3">
    <tableColumn id="1" xr3:uid="{87A81980-BD67-48F5-9D85-13E728A79877}" name="Actual"/>
    <tableColumn id="2" xr3:uid="{020B516E-87AC-44E2-9A4D-5013F804AEFE}" name="Predicted"/>
    <tableColumn id="3" xr3:uid="{5D672397-B002-48E2-9DD2-E255EE0F35E4}" name="Discount rate">
      <calculatedColumnFormula>IF(C5=1,0,(2^B5 -1)/LOG(C5,2))</calculatedColumnFormula>
    </tableColumn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338AD18-B200-43C5-9B70-4F2D518E54B9}" name="Table36" displayName="Table36" ref="A25:D30" totalsRowShown="0">
  <tableColumns count="4">
    <tableColumn id="1" xr3:uid="{426AC0BC-5996-4D96-BB99-4AF2CFB1E4C4}" name="Column1"/>
    <tableColumn id="2" xr3:uid="{EBAE8E53-7940-49FE-9FF0-2E0D3F4E40C8}" name="Ascending"/>
    <tableColumn id="3" xr3:uid="{19B06CD5-FCE3-4549-852F-780FAE03F4AA}" name="Descending"/>
    <tableColumn id="4" xr3:uid="{07CD207F-F87E-40E6-B08B-D99F41A966DE}" name="Descending&gt;Ascending">
      <calculatedColumnFormula>C26&gt;B26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580223-3CAA-445C-8E6D-81E516A766DF}">
  <dimension ref="A2:V30"/>
  <sheetViews>
    <sheetView topLeftCell="A9" workbookViewId="0">
      <selection activeCell="B19" sqref="B19"/>
    </sheetView>
  </sheetViews>
  <sheetFormatPr defaultRowHeight="14.25" x14ac:dyDescent="0.45"/>
  <cols>
    <col min="1" max="1" width="14.86328125" customWidth="1"/>
    <col min="2" max="2" width="11" customWidth="1"/>
    <col min="3" max="3" width="12" customWidth="1"/>
    <col min="4" max="4" width="21.33203125" customWidth="1"/>
    <col min="8" max="8" width="12.73046875" customWidth="1"/>
    <col min="9" max="9" width="6.46484375" customWidth="1"/>
    <col min="12" max="12" width="15.1328125" customWidth="1"/>
  </cols>
  <sheetData>
    <row r="2" spans="1:22" x14ac:dyDescent="0.45">
      <c r="A2" s="1" t="s">
        <v>24</v>
      </c>
    </row>
    <row r="3" spans="1:22" x14ac:dyDescent="0.45">
      <c r="B3" s="1" t="s">
        <v>7</v>
      </c>
      <c r="F3" s="1" t="s">
        <v>8</v>
      </c>
      <c r="J3" s="1" t="s">
        <v>9</v>
      </c>
      <c r="N3" s="1" t="s">
        <v>21</v>
      </c>
      <c r="R3" s="1" t="s">
        <v>28</v>
      </c>
    </row>
    <row r="4" spans="1:22" x14ac:dyDescent="0.45">
      <c r="B4" t="s">
        <v>0</v>
      </c>
      <c r="C4" t="s">
        <v>1</v>
      </c>
      <c r="D4" t="s">
        <v>2</v>
      </c>
      <c r="F4" s="3" t="s">
        <v>0</v>
      </c>
      <c r="G4" s="3" t="s">
        <v>1</v>
      </c>
      <c r="H4" s="3" t="s">
        <v>2</v>
      </c>
      <c r="J4" s="3" t="s">
        <v>0</v>
      </c>
      <c r="K4" s="3" t="s">
        <v>1</v>
      </c>
      <c r="L4" s="3" t="s">
        <v>2</v>
      </c>
      <c r="N4" s="3" t="s">
        <v>0</v>
      </c>
      <c r="O4" s="3" t="s">
        <v>1</v>
      </c>
      <c r="P4" s="3" t="s">
        <v>2</v>
      </c>
      <c r="R4" s="3" t="s">
        <v>0</v>
      </c>
      <c r="S4" s="3" t="s">
        <v>1</v>
      </c>
      <c r="T4" s="3" t="s">
        <v>2</v>
      </c>
      <c r="U4" t="s">
        <v>3</v>
      </c>
      <c r="V4" t="s">
        <v>4</v>
      </c>
    </row>
    <row r="5" spans="1:22" x14ac:dyDescent="0.45">
      <c r="B5">
        <v>1</v>
      </c>
      <c r="C5">
        <v>5</v>
      </c>
      <c r="D5">
        <f>IF(C5=1,0,B5/LOG(C5,2))</f>
        <v>0.43067655807339306</v>
      </c>
      <c r="F5" s="4">
        <v>1</v>
      </c>
      <c r="G5" s="4">
        <v>4</v>
      </c>
      <c r="H5" s="4">
        <f>IF(C5=1,0,B5/LOG(C5,2))</f>
        <v>0.43067655807339306</v>
      </c>
      <c r="J5" s="4">
        <v>1</v>
      </c>
      <c r="K5" s="4">
        <v>3</v>
      </c>
      <c r="L5" s="4">
        <f>IF(K5=1,0,J5/LOG(K5,2))</f>
        <v>0.63092975357145742</v>
      </c>
      <c r="N5" s="4">
        <v>1</v>
      </c>
      <c r="O5" s="4">
        <v>2</v>
      </c>
      <c r="P5" s="4">
        <f>IF(O5=1,0,N5/LOG(O5,2))</f>
        <v>1</v>
      </c>
      <c r="R5" s="4">
        <v>1</v>
      </c>
      <c r="S5" s="4">
        <v>4</v>
      </c>
      <c r="T5" s="4">
        <f>IF(S5=1,0,R5/LOG(S5,2))</f>
        <v>0.5</v>
      </c>
      <c r="U5">
        <v>1</v>
      </c>
      <c r="V5">
        <v>5</v>
      </c>
    </row>
    <row r="6" spans="1:22" x14ac:dyDescent="0.45">
      <c r="B6">
        <v>2</v>
      </c>
      <c r="C6">
        <v>4</v>
      </c>
      <c r="D6">
        <f t="shared" ref="D6:D9" si="0">IF(C6=1,0,B6/LOG(C6,2))</f>
        <v>1</v>
      </c>
      <c r="F6" s="5">
        <v>2</v>
      </c>
      <c r="G6" s="5">
        <v>3</v>
      </c>
      <c r="H6" s="9">
        <f t="shared" ref="H6:H9" si="1">IF(C6=1,0,B6/LOG(C6,2))</f>
        <v>1</v>
      </c>
      <c r="J6" s="5">
        <v>2</v>
      </c>
      <c r="K6" s="5">
        <v>5</v>
      </c>
      <c r="L6" s="5">
        <f>IF(K6=1,0,J6/LOG(K6,2))</f>
        <v>0.86135311614678611</v>
      </c>
      <c r="N6" s="5">
        <v>2</v>
      </c>
      <c r="O6" s="5">
        <v>3</v>
      </c>
      <c r="P6" s="5">
        <f>IF(O6=1,0,N6/LOG(O6,2))</f>
        <v>1.2618595071429148</v>
      </c>
      <c r="R6" s="5">
        <v>2</v>
      </c>
      <c r="S6" s="5">
        <v>5</v>
      </c>
      <c r="T6" s="5">
        <f>IF(S6=1,0,R6/LOG(S6,2))</f>
        <v>0.86135311614678611</v>
      </c>
      <c r="U6">
        <v>2</v>
      </c>
      <c r="V6">
        <v>4</v>
      </c>
    </row>
    <row r="7" spans="1:22" x14ac:dyDescent="0.45">
      <c r="B7">
        <v>3</v>
      </c>
      <c r="C7">
        <v>3</v>
      </c>
      <c r="D7">
        <f t="shared" si="0"/>
        <v>1.8927892607143721</v>
      </c>
      <c r="F7" s="4">
        <v>3</v>
      </c>
      <c r="G7" s="4">
        <v>2</v>
      </c>
      <c r="H7" s="4">
        <f t="shared" si="1"/>
        <v>1.8927892607143721</v>
      </c>
      <c r="J7" s="4">
        <v>3</v>
      </c>
      <c r="K7" s="4">
        <v>1</v>
      </c>
      <c r="L7" s="4">
        <f>IF(K7=1,0,J7/LOG(K7,2))</f>
        <v>0</v>
      </c>
      <c r="N7" s="4">
        <v>3</v>
      </c>
      <c r="O7" s="4">
        <v>4</v>
      </c>
      <c r="P7" s="4">
        <f>IF(O7=1,0,N7/LOG(O7,2))</f>
        <v>1.5</v>
      </c>
      <c r="R7" s="4">
        <v>3</v>
      </c>
      <c r="S7" s="4">
        <v>2</v>
      </c>
      <c r="T7" s="4">
        <f>IF(S7=1,0,R7/LOG(S7,2))</f>
        <v>3</v>
      </c>
      <c r="U7">
        <v>3</v>
      </c>
      <c r="V7">
        <v>3</v>
      </c>
    </row>
    <row r="8" spans="1:22" x14ac:dyDescent="0.45">
      <c r="B8">
        <v>4</v>
      </c>
      <c r="C8">
        <v>2</v>
      </c>
      <c r="D8">
        <f t="shared" si="0"/>
        <v>4</v>
      </c>
      <c r="F8" s="5">
        <v>4</v>
      </c>
      <c r="G8" s="5">
        <v>1</v>
      </c>
      <c r="H8" s="9">
        <f t="shared" si="1"/>
        <v>4</v>
      </c>
      <c r="J8" s="5">
        <v>4</v>
      </c>
      <c r="K8" s="5">
        <v>2</v>
      </c>
      <c r="L8" s="5">
        <f t="shared" ref="L8" si="2">IF(K8=1,0,J8/LOG(K8,2))</f>
        <v>4</v>
      </c>
      <c r="N8" s="5">
        <v>4</v>
      </c>
      <c r="O8" s="5">
        <v>5</v>
      </c>
      <c r="P8" s="5">
        <f t="shared" ref="P8" si="3">IF(O8=1,0,N8/LOG(O8,2))</f>
        <v>1.7227062322935722</v>
      </c>
      <c r="R8" s="5">
        <v>4</v>
      </c>
      <c r="S8" s="5">
        <v>1</v>
      </c>
      <c r="T8" s="5">
        <f t="shared" ref="T8" si="4">IF(S8=1,0,R8/LOG(S8,2))</f>
        <v>0</v>
      </c>
      <c r="U8">
        <v>4</v>
      </c>
      <c r="V8">
        <v>2</v>
      </c>
    </row>
    <row r="9" spans="1:22" x14ac:dyDescent="0.45">
      <c r="B9">
        <v>5</v>
      </c>
      <c r="C9">
        <v>1</v>
      </c>
      <c r="D9">
        <f t="shared" si="0"/>
        <v>0</v>
      </c>
      <c r="F9" s="6">
        <v>5</v>
      </c>
      <c r="G9" s="6">
        <v>5</v>
      </c>
      <c r="H9" s="4">
        <f t="shared" si="1"/>
        <v>0</v>
      </c>
      <c r="J9" s="6">
        <v>5</v>
      </c>
      <c r="K9" s="6">
        <v>4</v>
      </c>
      <c r="L9" s="6">
        <f>IF(K9=1,0,J9/LOG(K9,2))</f>
        <v>2.5</v>
      </c>
      <c r="N9" s="6">
        <v>5</v>
      </c>
      <c r="O9" s="6">
        <v>1</v>
      </c>
      <c r="P9" s="6">
        <f>IF(O9=1,0,N9/LOG(O9,2))</f>
        <v>0</v>
      </c>
      <c r="R9" s="6">
        <v>5</v>
      </c>
      <c r="S9" s="6">
        <v>3</v>
      </c>
      <c r="T9" s="6">
        <f>IF(S9=1,0,R9/LOG(S9,2))</f>
        <v>3.154648767857287</v>
      </c>
      <c r="U9">
        <v>5</v>
      </c>
      <c r="V9">
        <v>1</v>
      </c>
    </row>
    <row r="10" spans="1:22" x14ac:dyDescent="0.45">
      <c r="A10" s="1" t="s">
        <v>5</v>
      </c>
      <c r="B10" s="1">
        <f>SUM(B5:B9)</f>
        <v>15</v>
      </c>
      <c r="C10" s="1"/>
      <c r="D10" s="1">
        <f>SUM(D5:D9)</f>
        <v>7.3234658187877653</v>
      </c>
      <c r="E10" s="1"/>
      <c r="F10" s="1">
        <f>SUM(F5:F9)</f>
        <v>15</v>
      </c>
      <c r="G10" s="1"/>
      <c r="H10" s="1">
        <f>SUM(H5:H9)</f>
        <v>7.3234658187877653</v>
      </c>
      <c r="I10" s="1"/>
      <c r="J10" s="1">
        <f>SUM(J5:J9)</f>
        <v>15</v>
      </c>
      <c r="K10" s="1"/>
      <c r="L10" s="1">
        <f>SUM(L5:L9)</f>
        <v>7.9922828697182435</v>
      </c>
      <c r="N10" s="1">
        <f>SUM(N5:N9)</f>
        <v>15</v>
      </c>
      <c r="O10" s="1"/>
      <c r="P10" s="1">
        <f>SUM(P5:P9)</f>
        <v>5.4845657394364871</v>
      </c>
      <c r="R10" s="1">
        <f>SUM(R5:R9)</f>
        <v>15</v>
      </c>
      <c r="S10" s="1"/>
      <c r="T10" s="1">
        <f>SUM(T5:T9)</f>
        <v>7.5160018840040728</v>
      </c>
    </row>
    <row r="11" spans="1:22" x14ac:dyDescent="0.45">
      <c r="A11" s="1"/>
      <c r="B11" s="1"/>
      <c r="C11" s="2" t="s">
        <v>6</v>
      </c>
      <c r="D11" s="2">
        <f>B10-D10</f>
        <v>7.6765341812122347</v>
      </c>
      <c r="E11" s="1"/>
      <c r="F11" s="1"/>
      <c r="G11" s="2" t="s">
        <v>6</v>
      </c>
      <c r="H11" s="2">
        <f>F10-H10</f>
        <v>7.6765341812122347</v>
      </c>
      <c r="I11" s="1"/>
      <c r="J11" s="1"/>
      <c r="K11" s="2" t="s">
        <v>6</v>
      </c>
      <c r="L11" s="2">
        <f>J10-L10</f>
        <v>7.0077171302817565</v>
      </c>
      <c r="N11" s="1"/>
      <c r="O11" s="2" t="s">
        <v>6</v>
      </c>
      <c r="P11" s="2">
        <f>N10-P10</f>
        <v>9.5154342605635129</v>
      </c>
      <c r="R11" s="1"/>
      <c r="S11" s="2" t="s">
        <v>6</v>
      </c>
      <c r="T11" s="2">
        <f>R10-T10</f>
        <v>7.4839981159959272</v>
      </c>
    </row>
    <row r="12" spans="1:22" s="8" customFormat="1" ht="14.65" thickBot="1" x14ac:dyDescent="0.5">
      <c r="A12" s="7"/>
      <c r="C12" s="7"/>
      <c r="D12" s="7"/>
      <c r="E12" s="7"/>
      <c r="F12" s="7"/>
      <c r="G12" s="7"/>
      <c r="H12" s="7"/>
      <c r="I12" s="7"/>
      <c r="J12" s="7"/>
      <c r="K12" s="7"/>
      <c r="L12" s="7"/>
      <c r="N12" s="7"/>
      <c r="O12" s="7"/>
      <c r="P12" s="7"/>
      <c r="R12" s="7"/>
      <c r="S12" s="7"/>
      <c r="T12" s="7"/>
    </row>
    <row r="13" spans="1:22" ht="14.65" thickTop="1" x14ac:dyDescent="0.45">
      <c r="A13" s="1" t="s">
        <v>23</v>
      </c>
    </row>
    <row r="14" spans="1:22" x14ac:dyDescent="0.45">
      <c r="B14" s="1" t="s">
        <v>10</v>
      </c>
      <c r="F14" s="1" t="s">
        <v>11</v>
      </c>
      <c r="J14" s="1" t="s">
        <v>12</v>
      </c>
      <c r="N14" s="1" t="s">
        <v>26</v>
      </c>
      <c r="R14" s="1" t="s">
        <v>27</v>
      </c>
    </row>
    <row r="15" spans="1:22" x14ac:dyDescent="0.45">
      <c r="B15" s="3" t="s">
        <v>0</v>
      </c>
      <c r="C15" s="3" t="s">
        <v>1</v>
      </c>
      <c r="D15" s="3" t="s">
        <v>2</v>
      </c>
      <c r="F15" s="3" t="s">
        <v>0</v>
      </c>
      <c r="G15" s="3" t="s">
        <v>1</v>
      </c>
      <c r="H15" s="3" t="s">
        <v>2</v>
      </c>
      <c r="J15" s="3" t="s">
        <v>0</v>
      </c>
      <c r="K15" s="3" t="s">
        <v>1</v>
      </c>
      <c r="L15" s="3" t="s">
        <v>2</v>
      </c>
      <c r="N15" s="3" t="s">
        <v>0</v>
      </c>
      <c r="O15" s="3" t="s">
        <v>1</v>
      </c>
      <c r="P15" s="3" t="s">
        <v>2</v>
      </c>
      <c r="R15" s="3" t="s">
        <v>0</v>
      </c>
      <c r="S15" s="3" t="s">
        <v>1</v>
      </c>
      <c r="T15" s="3" t="s">
        <v>2</v>
      </c>
    </row>
    <row r="16" spans="1:22" x14ac:dyDescent="0.45">
      <c r="B16" s="4">
        <v>5</v>
      </c>
      <c r="C16" s="4">
        <v>1</v>
      </c>
      <c r="D16" s="4">
        <f>IF(C16=1,0,B16/LOG(C16,2))</f>
        <v>0</v>
      </c>
      <c r="F16" s="4">
        <v>5</v>
      </c>
      <c r="G16" s="4">
        <v>2</v>
      </c>
      <c r="H16" s="4">
        <f>IF(G16=1,0,F16/LOG(G16,2))</f>
        <v>5</v>
      </c>
      <c r="J16" s="4">
        <v>5</v>
      </c>
      <c r="K16" s="4">
        <v>3</v>
      </c>
      <c r="L16" s="4">
        <f>IF(K16=1,0,J16/LOG(K16,2))</f>
        <v>3.154648767857287</v>
      </c>
      <c r="N16" s="4">
        <v>5</v>
      </c>
      <c r="O16" s="4">
        <v>4</v>
      </c>
      <c r="P16" s="4">
        <f>IF(O16=1,0,N16/LOG(O16,2))</f>
        <v>2.5</v>
      </c>
      <c r="R16" s="4">
        <v>5</v>
      </c>
      <c r="S16" s="4">
        <v>2</v>
      </c>
      <c r="T16" s="4">
        <f>IF(S16=1,0,R16/LOG(S16,2))</f>
        <v>5</v>
      </c>
    </row>
    <row r="17" spans="1:20" x14ac:dyDescent="0.45">
      <c r="B17" s="5">
        <v>4</v>
      </c>
      <c r="C17" s="5">
        <v>2</v>
      </c>
      <c r="D17" s="5">
        <f t="shared" ref="D17:D20" si="5">IF(C17=1,0,B17/LOG(C17,2))</f>
        <v>4</v>
      </c>
      <c r="F17" s="5">
        <v>4</v>
      </c>
      <c r="G17" s="5">
        <v>3</v>
      </c>
      <c r="H17" s="5">
        <f t="shared" ref="H17:H20" si="6">IF(G17=1,0,F17/LOG(G17,2))</f>
        <v>2.5237190142858297</v>
      </c>
      <c r="J17" s="5">
        <v>4</v>
      </c>
      <c r="K17" s="5">
        <v>1</v>
      </c>
      <c r="L17" s="5">
        <f t="shared" ref="L17:L20" si="7">IF(K17=1,0,J17/LOG(K17,2))</f>
        <v>0</v>
      </c>
      <c r="N17" s="5">
        <v>4</v>
      </c>
      <c r="O17" s="5">
        <v>3</v>
      </c>
      <c r="P17" s="5">
        <f t="shared" ref="P17:P20" si="8">IF(O17=1,0,N17/LOG(O17,2))</f>
        <v>2.5237190142858297</v>
      </c>
      <c r="R17" s="5">
        <v>4</v>
      </c>
      <c r="S17" s="5">
        <v>1</v>
      </c>
      <c r="T17" s="5">
        <f t="shared" ref="T17:T20" si="9">IF(S17=1,0,R17/LOG(S17,2))</f>
        <v>0</v>
      </c>
    </row>
    <row r="18" spans="1:20" x14ac:dyDescent="0.45">
      <c r="B18" s="4">
        <v>3</v>
      </c>
      <c r="C18" s="4">
        <v>3</v>
      </c>
      <c r="D18" s="4">
        <f t="shared" si="5"/>
        <v>1.8927892607143721</v>
      </c>
      <c r="F18" s="4">
        <v>3</v>
      </c>
      <c r="G18" s="4">
        <v>4</v>
      </c>
      <c r="H18" s="4">
        <f t="shared" si="6"/>
        <v>1.5</v>
      </c>
      <c r="J18" s="4">
        <v>3</v>
      </c>
      <c r="K18" s="4">
        <v>5</v>
      </c>
      <c r="L18" s="4">
        <f t="shared" si="7"/>
        <v>1.2920296742201793</v>
      </c>
      <c r="N18" s="4">
        <v>3</v>
      </c>
      <c r="O18" s="4">
        <v>2</v>
      </c>
      <c r="P18" s="4">
        <f t="shared" si="8"/>
        <v>3</v>
      </c>
      <c r="R18" s="4">
        <v>3</v>
      </c>
      <c r="S18" s="4">
        <v>4</v>
      </c>
      <c r="T18" s="4">
        <f t="shared" si="9"/>
        <v>1.5</v>
      </c>
    </row>
    <row r="19" spans="1:20" x14ac:dyDescent="0.45">
      <c r="B19" s="5">
        <v>2</v>
      </c>
      <c r="C19" s="5">
        <v>4</v>
      </c>
      <c r="D19" s="5">
        <f t="shared" si="5"/>
        <v>1</v>
      </c>
      <c r="F19" s="5">
        <v>2</v>
      </c>
      <c r="G19" s="5">
        <v>5</v>
      </c>
      <c r="H19" s="5">
        <f t="shared" si="6"/>
        <v>0.86135311614678611</v>
      </c>
      <c r="J19" s="5">
        <v>2</v>
      </c>
      <c r="K19" s="5">
        <v>4</v>
      </c>
      <c r="L19" s="5">
        <f t="shared" si="7"/>
        <v>1</v>
      </c>
      <c r="N19" s="5">
        <v>2</v>
      </c>
      <c r="O19" s="5">
        <v>1</v>
      </c>
      <c r="P19" s="5">
        <f t="shared" si="8"/>
        <v>0</v>
      </c>
      <c r="R19" s="5">
        <v>2</v>
      </c>
      <c r="S19" s="5">
        <v>5</v>
      </c>
      <c r="T19" s="5">
        <f t="shared" si="9"/>
        <v>0.86135311614678611</v>
      </c>
    </row>
    <row r="20" spans="1:20" x14ac:dyDescent="0.45">
      <c r="B20" s="6">
        <v>1</v>
      </c>
      <c r="C20" s="6">
        <v>5</v>
      </c>
      <c r="D20" s="6">
        <f t="shared" si="5"/>
        <v>0.43067655807339306</v>
      </c>
      <c r="F20" s="6">
        <v>1</v>
      </c>
      <c r="G20" s="6">
        <v>1</v>
      </c>
      <c r="H20" s="6">
        <f t="shared" si="6"/>
        <v>0</v>
      </c>
      <c r="J20" s="6">
        <v>1</v>
      </c>
      <c r="K20" s="6">
        <v>2</v>
      </c>
      <c r="L20" s="6">
        <f t="shared" si="7"/>
        <v>1</v>
      </c>
      <c r="N20" s="6">
        <v>1</v>
      </c>
      <c r="O20" s="6">
        <v>5</v>
      </c>
      <c r="P20" s="6">
        <f t="shared" si="8"/>
        <v>0.43067655807339306</v>
      </c>
      <c r="R20" s="6">
        <v>1</v>
      </c>
      <c r="S20" s="6">
        <v>3</v>
      </c>
      <c r="T20" s="6">
        <f t="shared" si="9"/>
        <v>0.63092975357145742</v>
      </c>
    </row>
    <row r="21" spans="1:20" x14ac:dyDescent="0.45">
      <c r="A21" s="1" t="s">
        <v>5</v>
      </c>
      <c r="B21" s="1">
        <f>SUM(B16:B20)</f>
        <v>15</v>
      </c>
      <c r="C21" s="1"/>
      <c r="D21" s="1">
        <f>SUM(D16:D20)</f>
        <v>7.3234658187877653</v>
      </c>
      <c r="E21" s="1"/>
      <c r="F21" s="1">
        <f>SUM(F16:F20)</f>
        <v>15</v>
      </c>
      <c r="G21" s="1"/>
      <c r="H21" s="1">
        <f>SUM(H16:H20)</f>
        <v>9.885072130432615</v>
      </c>
      <c r="I21" s="1"/>
      <c r="J21" s="1">
        <f>SUM(J16:J20)</f>
        <v>15</v>
      </c>
      <c r="K21" s="1"/>
      <c r="L21" s="1">
        <f>SUM(L16:L20)</f>
        <v>6.4466784420774665</v>
      </c>
      <c r="N21" s="1">
        <f>SUM(N16:N20)</f>
        <v>15</v>
      </c>
      <c r="O21" s="1"/>
      <c r="P21" s="1">
        <f>SUM(P16:P20)</f>
        <v>8.454395572359223</v>
      </c>
      <c r="R21" s="1">
        <f>SUM(R16:R20)</f>
        <v>15</v>
      </c>
      <c r="S21" s="1"/>
      <c r="T21" s="1">
        <f>SUM(T16:T20)</f>
        <v>7.9922828697182435</v>
      </c>
    </row>
    <row r="22" spans="1:20" x14ac:dyDescent="0.45">
      <c r="C22" s="2" t="s">
        <v>6</v>
      </c>
      <c r="D22" s="2">
        <f>B21-D21</f>
        <v>7.6765341812122347</v>
      </c>
      <c r="E22" s="1"/>
      <c r="G22" s="2" t="s">
        <v>6</v>
      </c>
      <c r="H22" s="2">
        <f>F21-H21</f>
        <v>5.114927869567385</v>
      </c>
      <c r="K22" s="2" t="s">
        <v>6</v>
      </c>
      <c r="L22" s="2">
        <f>J21-L21</f>
        <v>8.5533215579225335</v>
      </c>
      <c r="O22" s="2" t="s">
        <v>6</v>
      </c>
      <c r="P22" s="2">
        <f>N21-P21</f>
        <v>6.545604427640777</v>
      </c>
      <c r="S22" s="2" t="s">
        <v>6</v>
      </c>
      <c r="T22" s="2">
        <f>R21-T21</f>
        <v>7.0077171302817565</v>
      </c>
    </row>
    <row r="24" spans="1:20" x14ac:dyDescent="0.45">
      <c r="A24" s="1" t="s">
        <v>13</v>
      </c>
      <c r="B24" s="1" t="s">
        <v>25</v>
      </c>
    </row>
    <row r="25" spans="1:20" x14ac:dyDescent="0.45">
      <c r="A25" t="s">
        <v>20</v>
      </c>
      <c r="B25" t="s">
        <v>14</v>
      </c>
      <c r="C25" t="s">
        <v>15</v>
      </c>
      <c r="D25" t="s">
        <v>19</v>
      </c>
    </row>
    <row r="26" spans="1:20" x14ac:dyDescent="0.45">
      <c r="A26" t="s">
        <v>17</v>
      </c>
      <c r="B26">
        <f>D11</f>
        <v>7.6765341812122347</v>
      </c>
      <c r="C26">
        <f>D22</f>
        <v>7.6765341812122347</v>
      </c>
      <c r="D26" t="b">
        <f>C26&gt;B26</f>
        <v>0</v>
      </c>
    </row>
    <row r="27" spans="1:20" x14ac:dyDescent="0.45">
      <c r="A27" t="s">
        <v>16</v>
      </c>
      <c r="B27">
        <f>H11</f>
        <v>7.6765341812122347</v>
      </c>
      <c r="C27">
        <f>H22</f>
        <v>5.114927869567385</v>
      </c>
      <c r="D27" t="b">
        <f t="shared" ref="D27:D28" si="10">C27&gt;B27</f>
        <v>0</v>
      </c>
    </row>
    <row r="28" spans="1:20" x14ac:dyDescent="0.45">
      <c r="A28" t="s">
        <v>18</v>
      </c>
      <c r="B28">
        <f>L11</f>
        <v>7.0077171302817565</v>
      </c>
      <c r="C28">
        <f>L22</f>
        <v>8.5533215579225335</v>
      </c>
      <c r="D28" t="b">
        <f t="shared" si="10"/>
        <v>1</v>
      </c>
    </row>
    <row r="29" spans="1:20" x14ac:dyDescent="0.45">
      <c r="A29" t="s">
        <v>22</v>
      </c>
      <c r="B29">
        <f>P11</f>
        <v>9.5154342605635129</v>
      </c>
      <c r="C29">
        <f>P22</f>
        <v>6.545604427640777</v>
      </c>
      <c r="D29" t="b">
        <f>C29&gt;B29</f>
        <v>0</v>
      </c>
    </row>
    <row r="30" spans="1:20" x14ac:dyDescent="0.45">
      <c r="A30" t="s">
        <v>29</v>
      </c>
      <c r="B30">
        <f>T11</f>
        <v>7.4839981159959272</v>
      </c>
      <c r="C30">
        <f>T22</f>
        <v>7.0077171302817565</v>
      </c>
      <c r="D30" t="b">
        <f>C30&gt;B30</f>
        <v>0</v>
      </c>
    </row>
  </sheetData>
  <phoneticPr fontId="2" type="noConversion"/>
  <conditionalFormatting sqref="D26:D30">
    <cfRule type="containsText" dxfId="3" priority="1" operator="containsText" text="FALSE">
      <formula>NOT(ISERROR(SEARCH("FALSE",D26)))</formula>
    </cfRule>
    <cfRule type="containsText" dxfId="2" priority="2" operator="containsText" text="TRUE">
      <formula>NOT(ISERROR(SEARCH("TRUE",D26)))</formula>
    </cfRule>
  </conditionalFormatting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322D8-B9BD-4A0A-9E25-89B18EEABA46}">
  <dimension ref="A1:V44"/>
  <sheetViews>
    <sheetView tabSelected="1" topLeftCell="A38" workbookViewId="0">
      <selection activeCell="F45" sqref="F45"/>
    </sheetView>
  </sheetViews>
  <sheetFormatPr defaultRowHeight="14.25" x14ac:dyDescent="0.45"/>
  <cols>
    <col min="1" max="1" width="14.86328125" customWidth="1"/>
    <col min="2" max="2" width="11" customWidth="1"/>
    <col min="3" max="3" width="12" customWidth="1"/>
    <col min="4" max="4" width="21.33203125" customWidth="1"/>
    <col min="8" max="8" width="12.73046875" customWidth="1"/>
    <col min="9" max="9" width="6.46484375" customWidth="1"/>
    <col min="12" max="12" width="15.1328125" customWidth="1"/>
  </cols>
  <sheetData>
    <row r="1" spans="1:22" x14ac:dyDescent="0.45">
      <c r="E1">
        <f>2^2</f>
        <v>4</v>
      </c>
    </row>
    <row r="2" spans="1:22" x14ac:dyDescent="0.45">
      <c r="A2" s="1" t="s">
        <v>24</v>
      </c>
    </row>
    <row r="3" spans="1:22" x14ac:dyDescent="0.45">
      <c r="B3" s="1" t="s">
        <v>7</v>
      </c>
      <c r="F3" s="1" t="s">
        <v>8</v>
      </c>
      <c r="J3" s="1" t="s">
        <v>9</v>
      </c>
      <c r="N3" s="1" t="s">
        <v>21</v>
      </c>
      <c r="R3" s="1" t="s">
        <v>28</v>
      </c>
    </row>
    <row r="4" spans="1:22" x14ac:dyDescent="0.45">
      <c r="B4" t="s">
        <v>0</v>
      </c>
      <c r="C4" t="s">
        <v>1</v>
      </c>
      <c r="D4" t="s">
        <v>2</v>
      </c>
      <c r="F4" s="3" t="s">
        <v>0</v>
      </c>
      <c r="G4" s="3" t="s">
        <v>1</v>
      </c>
      <c r="H4" s="3" t="s">
        <v>2</v>
      </c>
      <c r="J4" s="3" t="s">
        <v>0</v>
      </c>
      <c r="K4" s="3" t="s">
        <v>1</v>
      </c>
      <c r="L4" s="3" t="s">
        <v>2</v>
      </c>
      <c r="N4" s="3" t="s">
        <v>0</v>
      </c>
      <c r="O4" s="3" t="s">
        <v>1</v>
      </c>
      <c r="P4" s="3" t="s">
        <v>2</v>
      </c>
      <c r="R4" s="3" t="s">
        <v>0</v>
      </c>
      <c r="S4" s="3" t="s">
        <v>1</v>
      </c>
      <c r="T4" s="3" t="s">
        <v>2</v>
      </c>
      <c r="U4" t="s">
        <v>3</v>
      </c>
      <c r="V4" t="s">
        <v>4</v>
      </c>
    </row>
    <row r="5" spans="1:22" x14ac:dyDescent="0.45">
      <c r="B5">
        <v>1</v>
      </c>
      <c r="C5">
        <v>5</v>
      </c>
      <c r="D5">
        <f>IF(C5=1,0,(2^B5 -1)/LOG(C5,2))</f>
        <v>0.43067655807339306</v>
      </c>
      <c r="F5" s="4">
        <v>1</v>
      </c>
      <c r="G5" s="4">
        <v>4</v>
      </c>
      <c r="H5" s="4">
        <f>IF(G5=1,0,(2^F5 -1)/LOG(G5,2))</f>
        <v>0.5</v>
      </c>
      <c r="J5" s="4">
        <v>1</v>
      </c>
      <c r="K5" s="4">
        <v>3</v>
      </c>
      <c r="L5" s="4">
        <f>IF(K5=1,0,(2^J5 -1)/LOG(K5,2))</f>
        <v>0.63092975357145742</v>
      </c>
      <c r="N5" s="4">
        <v>1</v>
      </c>
      <c r="O5" s="4">
        <v>2</v>
      </c>
      <c r="P5" s="4">
        <f>IF(O5=1,0,(2^N5 -1)/LOG(O5,2))</f>
        <v>1</v>
      </c>
      <c r="R5" s="4">
        <v>1</v>
      </c>
      <c r="S5" s="4">
        <v>4</v>
      </c>
      <c r="T5" s="4">
        <f>IF(S5=1,0,(2^R5 -1)/LOG(S5,2))</f>
        <v>0.5</v>
      </c>
      <c r="U5">
        <v>1</v>
      </c>
      <c r="V5">
        <v>5</v>
      </c>
    </row>
    <row r="6" spans="1:22" x14ac:dyDescent="0.45">
      <c r="B6">
        <v>2</v>
      </c>
      <c r="C6">
        <v>4</v>
      </c>
      <c r="D6">
        <f t="shared" ref="D6:D9" si="0">IF(C6=1,0,(2^B6 -1)/LOG(C6,2))</f>
        <v>1.5</v>
      </c>
      <c r="F6" s="5">
        <v>2</v>
      </c>
      <c r="G6" s="5">
        <v>3</v>
      </c>
      <c r="H6" s="4">
        <f t="shared" ref="H6:H9" si="1">IF(G6=1,0,(2^F6 -1)/LOG(G6,2))</f>
        <v>1.8927892607143721</v>
      </c>
      <c r="J6" s="5">
        <v>2</v>
      </c>
      <c r="K6" s="5">
        <v>5</v>
      </c>
      <c r="L6" s="4">
        <f t="shared" ref="L6:L9" si="2">IF(K6=1,0,(2^J6 -1)/LOG(K6,2))</f>
        <v>1.2920296742201793</v>
      </c>
      <c r="N6" s="5">
        <v>2</v>
      </c>
      <c r="O6" s="5">
        <v>3</v>
      </c>
      <c r="P6" s="4">
        <f t="shared" ref="P6:P9" si="3">IF(O6=1,0,(2^N6 -1)/LOG(O6,2))</f>
        <v>1.8927892607143721</v>
      </c>
      <c r="R6" s="5">
        <v>2</v>
      </c>
      <c r="S6" s="5">
        <v>5</v>
      </c>
      <c r="T6" s="4">
        <f t="shared" ref="T6:T9" si="4">IF(S6=1,0,(2^R6 -1)/LOG(S6,2))</f>
        <v>1.2920296742201793</v>
      </c>
      <c r="U6">
        <v>2</v>
      </c>
      <c r="V6">
        <v>4</v>
      </c>
    </row>
    <row r="7" spans="1:22" x14ac:dyDescent="0.45">
      <c r="B7">
        <v>3</v>
      </c>
      <c r="C7">
        <v>3</v>
      </c>
      <c r="D7">
        <f t="shared" si="0"/>
        <v>4.4165082750002016</v>
      </c>
      <c r="F7" s="4">
        <v>3</v>
      </c>
      <c r="G7" s="4">
        <v>2</v>
      </c>
      <c r="H7" s="4">
        <f t="shared" si="1"/>
        <v>7</v>
      </c>
      <c r="J7" s="4">
        <v>3</v>
      </c>
      <c r="K7" s="4">
        <v>1</v>
      </c>
      <c r="L7" s="4">
        <f t="shared" si="2"/>
        <v>0</v>
      </c>
      <c r="N7" s="4">
        <v>3</v>
      </c>
      <c r="O7" s="4">
        <v>4</v>
      </c>
      <c r="P7" s="4">
        <f t="shared" si="3"/>
        <v>3.5</v>
      </c>
      <c r="R7" s="4">
        <v>3</v>
      </c>
      <c r="S7" s="4">
        <v>2</v>
      </c>
      <c r="T7" s="4">
        <f t="shared" si="4"/>
        <v>7</v>
      </c>
      <c r="U7">
        <v>3</v>
      </c>
      <c r="V7">
        <v>3</v>
      </c>
    </row>
    <row r="8" spans="1:22" x14ac:dyDescent="0.45">
      <c r="B8">
        <v>4</v>
      </c>
      <c r="C8">
        <v>2</v>
      </c>
      <c r="D8">
        <f t="shared" si="0"/>
        <v>15</v>
      </c>
      <c r="F8" s="5">
        <v>4</v>
      </c>
      <c r="G8" s="5">
        <v>1</v>
      </c>
      <c r="H8" s="4">
        <f t="shared" si="1"/>
        <v>0</v>
      </c>
      <c r="J8" s="5">
        <v>4</v>
      </c>
      <c r="K8" s="5">
        <v>2</v>
      </c>
      <c r="L8" s="4">
        <f t="shared" si="2"/>
        <v>15</v>
      </c>
      <c r="N8" s="5">
        <v>4</v>
      </c>
      <c r="O8" s="5">
        <v>5</v>
      </c>
      <c r="P8" s="4">
        <f t="shared" si="3"/>
        <v>6.460148371100896</v>
      </c>
      <c r="R8" s="5">
        <v>4</v>
      </c>
      <c r="S8" s="5">
        <v>1</v>
      </c>
      <c r="T8" s="4">
        <f t="shared" si="4"/>
        <v>0</v>
      </c>
      <c r="U8">
        <v>4</v>
      </c>
      <c r="V8">
        <v>2</v>
      </c>
    </row>
    <row r="9" spans="1:22" x14ac:dyDescent="0.45">
      <c r="B9">
        <v>5</v>
      </c>
      <c r="C9">
        <v>1</v>
      </c>
      <c r="D9">
        <f t="shared" si="0"/>
        <v>0</v>
      </c>
      <c r="F9" s="6">
        <v>5</v>
      </c>
      <c r="G9" s="6">
        <v>5</v>
      </c>
      <c r="H9" s="4">
        <f t="shared" si="1"/>
        <v>13.350973300275186</v>
      </c>
      <c r="J9" s="6">
        <v>5</v>
      </c>
      <c r="K9" s="6">
        <v>4</v>
      </c>
      <c r="L9" s="4">
        <f t="shared" si="2"/>
        <v>15.5</v>
      </c>
      <c r="N9" s="6">
        <v>5</v>
      </c>
      <c r="O9" s="6">
        <v>1</v>
      </c>
      <c r="P9" s="4">
        <f t="shared" si="3"/>
        <v>0</v>
      </c>
      <c r="R9" s="6">
        <v>5</v>
      </c>
      <c r="S9" s="6">
        <v>3</v>
      </c>
      <c r="T9" s="4">
        <f t="shared" si="4"/>
        <v>19.55882236071518</v>
      </c>
      <c r="U9">
        <v>5</v>
      </c>
      <c r="V9">
        <v>1</v>
      </c>
    </row>
    <row r="10" spans="1:22" x14ac:dyDescent="0.45">
      <c r="A10" s="1" t="s">
        <v>5</v>
      </c>
      <c r="B10" s="1">
        <f>SUM(B5:B9)</f>
        <v>15</v>
      </c>
      <c r="C10" s="1"/>
      <c r="D10" s="1">
        <f>SUM(D5:D9)</f>
        <v>21.347184833073594</v>
      </c>
      <c r="E10" s="1"/>
      <c r="F10" s="1">
        <f>SUM(F5:F9)</f>
        <v>15</v>
      </c>
      <c r="G10" s="1"/>
      <c r="H10" s="1">
        <f>SUM(H5:H9)</f>
        <v>22.743762560989559</v>
      </c>
      <c r="I10" s="1"/>
      <c r="J10" s="1">
        <f>SUM(J5:J9)</f>
        <v>15</v>
      </c>
      <c r="K10" s="1"/>
      <c r="L10" s="1">
        <f>SUM(L5:L9)</f>
        <v>32.422959427791639</v>
      </c>
      <c r="N10" s="1">
        <f>SUM(N5:N9)</f>
        <v>15</v>
      </c>
      <c r="O10" s="1"/>
      <c r="P10" s="1">
        <f>SUM(P5:P9)</f>
        <v>12.852937631815269</v>
      </c>
      <c r="R10" s="1">
        <f>SUM(R5:R9)</f>
        <v>15</v>
      </c>
      <c r="S10" s="1"/>
      <c r="T10" s="1">
        <f>SUM(T5:T9)</f>
        <v>28.350852034935357</v>
      </c>
    </row>
    <row r="11" spans="1:22" x14ac:dyDescent="0.45">
      <c r="A11" s="1"/>
      <c r="B11" s="1"/>
      <c r="C11" s="2" t="s">
        <v>6</v>
      </c>
      <c r="D11" s="2">
        <f>ABS(B10-D10)</f>
        <v>6.3471848330735945</v>
      </c>
      <c r="E11" s="1"/>
      <c r="F11" s="1"/>
      <c r="G11" s="2" t="s">
        <v>6</v>
      </c>
      <c r="H11" s="2">
        <f>ABS(F10-H10)</f>
        <v>7.7437625609895591</v>
      </c>
      <c r="I11" s="1"/>
      <c r="J11" s="1"/>
      <c r="K11" s="2" t="s">
        <v>6</v>
      </c>
      <c r="L11" s="2">
        <f>ABS(J10-L10)</f>
        <v>17.422959427791639</v>
      </c>
      <c r="N11" s="1"/>
      <c r="O11" s="2" t="s">
        <v>6</v>
      </c>
      <c r="P11" s="2">
        <f>ABS(N10-P10)</f>
        <v>2.1470623681847307</v>
      </c>
      <c r="R11" s="1"/>
      <c r="S11" s="2" t="s">
        <v>6</v>
      </c>
      <c r="T11" s="2">
        <f>ABS(R10-T10)</f>
        <v>13.350852034935357</v>
      </c>
    </row>
    <row r="12" spans="1:22" s="8" customFormat="1" ht="14.65" thickBot="1" x14ac:dyDescent="0.5">
      <c r="A12" s="7"/>
      <c r="C12" s="7"/>
      <c r="D12" s="7"/>
      <c r="E12" s="7"/>
      <c r="F12" s="7"/>
      <c r="G12" s="7"/>
      <c r="H12" s="7"/>
      <c r="I12" s="7"/>
      <c r="J12" s="7"/>
      <c r="K12" s="7"/>
      <c r="L12" s="7"/>
      <c r="N12" s="7"/>
      <c r="O12" s="7"/>
      <c r="P12" s="7"/>
      <c r="R12" s="7"/>
      <c r="S12" s="7"/>
      <c r="T12" s="7"/>
    </row>
    <row r="13" spans="1:22" ht="14.65" thickTop="1" x14ac:dyDescent="0.45">
      <c r="A13" s="1" t="s">
        <v>23</v>
      </c>
    </row>
    <row r="14" spans="1:22" x14ac:dyDescent="0.45">
      <c r="B14" s="1" t="s">
        <v>10</v>
      </c>
      <c r="F14" s="1" t="s">
        <v>11</v>
      </c>
      <c r="J14" s="1" t="s">
        <v>12</v>
      </c>
      <c r="N14" s="1" t="s">
        <v>26</v>
      </c>
      <c r="R14" s="1" t="s">
        <v>27</v>
      </c>
    </row>
    <row r="15" spans="1:22" x14ac:dyDescent="0.45">
      <c r="B15" s="3" t="s">
        <v>0</v>
      </c>
      <c r="C15" s="3" t="s">
        <v>1</v>
      </c>
      <c r="D15" s="3" t="s">
        <v>2</v>
      </c>
      <c r="F15" s="3" t="s">
        <v>0</v>
      </c>
      <c r="G15" s="3" t="s">
        <v>1</v>
      </c>
      <c r="H15" s="3" t="s">
        <v>2</v>
      </c>
      <c r="J15" s="3" t="s">
        <v>0</v>
      </c>
      <c r="K15" s="3" t="s">
        <v>1</v>
      </c>
      <c r="L15" s="3" t="s">
        <v>2</v>
      </c>
      <c r="N15" s="3" t="s">
        <v>0</v>
      </c>
      <c r="O15" s="3" t="s">
        <v>1</v>
      </c>
      <c r="P15" s="3" t="s">
        <v>2</v>
      </c>
      <c r="R15" s="3" t="s">
        <v>0</v>
      </c>
      <c r="S15" s="3" t="s">
        <v>1</v>
      </c>
      <c r="T15" s="3" t="s">
        <v>2</v>
      </c>
    </row>
    <row r="16" spans="1:22" x14ac:dyDescent="0.45">
      <c r="B16" s="4">
        <v>5</v>
      </c>
      <c r="C16" s="4">
        <v>1</v>
      </c>
      <c r="D16" s="4">
        <f>IF(C16=1,0,(2^B16 -1)/LOG(C16,2))</f>
        <v>0</v>
      </c>
      <c r="F16" s="4">
        <v>5</v>
      </c>
      <c r="G16" s="4">
        <v>2</v>
      </c>
      <c r="H16" s="4">
        <f>IF(G16=1,0,(2^F16 -1)/LOG(G16,2))</f>
        <v>31</v>
      </c>
      <c r="J16" s="4">
        <v>5</v>
      </c>
      <c r="K16" s="4">
        <v>3</v>
      </c>
      <c r="L16" s="4">
        <f>IF(K16=1,0,(2^J16 -1)/LOG(K16,2))</f>
        <v>19.55882236071518</v>
      </c>
      <c r="N16" s="4">
        <v>5</v>
      </c>
      <c r="O16" s="4">
        <v>4</v>
      </c>
      <c r="P16" s="4">
        <f>IF(O16=1,0,(2^N16 -1)/LOG(O16,2))</f>
        <v>15.5</v>
      </c>
      <c r="R16" s="4">
        <v>5</v>
      </c>
      <c r="S16" s="4">
        <v>2</v>
      </c>
      <c r="T16" s="4">
        <f>IF(S16=1,0,(2^R16 -1)/LOG(S16,2))</f>
        <v>31</v>
      </c>
    </row>
    <row r="17" spans="1:20" x14ac:dyDescent="0.45">
      <c r="B17" s="5">
        <v>4</v>
      </c>
      <c r="C17" s="5">
        <v>2</v>
      </c>
      <c r="D17" s="4">
        <f t="shared" ref="D17:D20" si="5">IF(C17=1,0,(2^B17 -1)/LOG(C17,2))</f>
        <v>15</v>
      </c>
      <c r="F17" s="5">
        <v>4</v>
      </c>
      <c r="G17" s="5">
        <v>3</v>
      </c>
      <c r="H17" s="4">
        <f t="shared" ref="H17:H20" si="6">IF(G17=1,0,(2^F17 -1)/LOG(G17,2))</f>
        <v>9.463946303571861</v>
      </c>
      <c r="J17" s="5">
        <v>4</v>
      </c>
      <c r="K17" s="5">
        <v>1</v>
      </c>
      <c r="L17" s="4">
        <f t="shared" ref="L17:L20" si="7">IF(K17=1,0,(2^J17 -1)/LOG(K17,2))</f>
        <v>0</v>
      </c>
      <c r="N17" s="5">
        <v>4</v>
      </c>
      <c r="O17" s="5">
        <v>3</v>
      </c>
      <c r="P17" s="4">
        <f t="shared" ref="P17:P20" si="8">IF(O17=1,0,(2^N17 -1)/LOG(O17,2))</f>
        <v>9.463946303571861</v>
      </c>
      <c r="R17" s="5">
        <v>4</v>
      </c>
      <c r="S17" s="5">
        <v>1</v>
      </c>
      <c r="T17" s="4">
        <f t="shared" ref="T17:T20" si="9">IF(S17=1,0,(2^R17 -1)/LOG(S17,2))</f>
        <v>0</v>
      </c>
    </row>
    <row r="18" spans="1:20" x14ac:dyDescent="0.45">
      <c r="B18" s="4">
        <v>3</v>
      </c>
      <c r="C18" s="4">
        <v>3</v>
      </c>
      <c r="D18" s="4">
        <f t="shared" si="5"/>
        <v>4.4165082750002016</v>
      </c>
      <c r="F18" s="4">
        <v>3</v>
      </c>
      <c r="G18" s="4">
        <v>4</v>
      </c>
      <c r="H18" s="4">
        <f t="shared" si="6"/>
        <v>3.5</v>
      </c>
      <c r="J18" s="4">
        <v>3</v>
      </c>
      <c r="K18" s="4">
        <v>5</v>
      </c>
      <c r="L18" s="4">
        <f t="shared" si="7"/>
        <v>3.0147359065137516</v>
      </c>
      <c r="N18" s="4">
        <v>3</v>
      </c>
      <c r="O18" s="4">
        <v>2</v>
      </c>
      <c r="P18" s="4">
        <f t="shared" si="8"/>
        <v>7</v>
      </c>
      <c r="R18" s="4">
        <v>3</v>
      </c>
      <c r="S18" s="4">
        <v>4</v>
      </c>
      <c r="T18" s="4">
        <f t="shared" si="9"/>
        <v>3.5</v>
      </c>
    </row>
    <row r="19" spans="1:20" x14ac:dyDescent="0.45">
      <c r="B19" s="5">
        <v>2</v>
      </c>
      <c r="C19" s="5">
        <v>4</v>
      </c>
      <c r="D19" s="4">
        <f t="shared" si="5"/>
        <v>1.5</v>
      </c>
      <c r="F19" s="5">
        <v>2</v>
      </c>
      <c r="G19" s="5">
        <v>5</v>
      </c>
      <c r="H19" s="4">
        <f t="shared" si="6"/>
        <v>1.2920296742201793</v>
      </c>
      <c r="J19" s="5">
        <v>2</v>
      </c>
      <c r="K19" s="5">
        <v>4</v>
      </c>
      <c r="L19" s="4">
        <f t="shared" si="7"/>
        <v>1.5</v>
      </c>
      <c r="N19" s="5">
        <v>2</v>
      </c>
      <c r="O19" s="5">
        <v>1</v>
      </c>
      <c r="P19" s="4">
        <f t="shared" si="8"/>
        <v>0</v>
      </c>
      <c r="R19" s="5">
        <v>2</v>
      </c>
      <c r="S19" s="5">
        <v>5</v>
      </c>
      <c r="T19" s="4">
        <f t="shared" si="9"/>
        <v>1.2920296742201793</v>
      </c>
    </row>
    <row r="20" spans="1:20" x14ac:dyDescent="0.45">
      <c r="B20" s="6">
        <v>1</v>
      </c>
      <c r="C20" s="6">
        <v>5</v>
      </c>
      <c r="D20" s="4">
        <f t="shared" si="5"/>
        <v>0.43067655807339306</v>
      </c>
      <c r="F20" s="6">
        <v>1</v>
      </c>
      <c r="G20" s="6">
        <v>1</v>
      </c>
      <c r="H20" s="4">
        <f t="shared" si="6"/>
        <v>0</v>
      </c>
      <c r="J20" s="6">
        <v>1</v>
      </c>
      <c r="K20" s="6">
        <v>2</v>
      </c>
      <c r="L20" s="4">
        <f t="shared" si="7"/>
        <v>1</v>
      </c>
      <c r="N20" s="6">
        <v>1</v>
      </c>
      <c r="O20" s="6">
        <v>5</v>
      </c>
      <c r="P20" s="4">
        <f t="shared" si="8"/>
        <v>0.43067655807339306</v>
      </c>
      <c r="R20" s="6">
        <v>1</v>
      </c>
      <c r="S20" s="6">
        <v>3</v>
      </c>
      <c r="T20" s="4">
        <f t="shared" si="9"/>
        <v>0.63092975357145742</v>
      </c>
    </row>
    <row r="21" spans="1:20" x14ac:dyDescent="0.45">
      <c r="A21" s="1" t="s">
        <v>5</v>
      </c>
      <c r="B21" s="1">
        <f>SUM(B16:B20)</f>
        <v>15</v>
      </c>
      <c r="C21" s="1"/>
      <c r="D21" s="1">
        <f>SUM(D16:D20)</f>
        <v>21.347184833073594</v>
      </c>
      <c r="E21" s="1"/>
      <c r="F21" s="1">
        <f>SUM(F16:F20)</f>
        <v>15</v>
      </c>
      <c r="G21" s="1"/>
      <c r="H21" s="1">
        <f>SUM(H16:H20)</f>
        <v>45.255975977792041</v>
      </c>
      <c r="I21" s="1"/>
      <c r="J21" s="1">
        <f>SUM(J16:J20)</f>
        <v>15</v>
      </c>
      <c r="K21" s="1"/>
      <c r="L21" s="1">
        <f>SUM(L16:L20)</f>
        <v>25.073558267228933</v>
      </c>
      <c r="N21" s="1">
        <f>SUM(N16:N20)</f>
        <v>15</v>
      </c>
      <c r="O21" s="1"/>
      <c r="P21" s="1">
        <f>SUM(P16:P20)</f>
        <v>32.394622861645253</v>
      </c>
      <c r="R21" s="1">
        <f>SUM(R16:R20)</f>
        <v>15</v>
      </c>
      <c r="S21" s="1"/>
      <c r="T21" s="1">
        <f>SUM(T16:T20)</f>
        <v>36.422959427791639</v>
      </c>
    </row>
    <row r="22" spans="1:20" x14ac:dyDescent="0.45">
      <c r="C22" s="2" t="s">
        <v>6</v>
      </c>
      <c r="D22" s="2">
        <f>ABS(B21-D21)</f>
        <v>6.3471848330735945</v>
      </c>
      <c r="E22" s="1"/>
      <c r="G22" s="2" t="s">
        <v>6</v>
      </c>
      <c r="H22" s="2">
        <f>ABS(F21-H21)</f>
        <v>30.255975977792041</v>
      </c>
      <c r="K22" s="2" t="s">
        <v>6</v>
      </c>
      <c r="L22" s="2">
        <f>ABS(J21-L21)</f>
        <v>10.073558267228933</v>
      </c>
      <c r="O22" s="2" t="s">
        <v>6</v>
      </c>
      <c r="P22" s="2">
        <f>ABS(N21-P21)</f>
        <v>17.394622861645253</v>
      </c>
      <c r="S22" s="2" t="s">
        <v>6</v>
      </c>
      <c r="T22" s="2">
        <f>ABS(R21-T21)</f>
        <v>21.422959427791639</v>
      </c>
    </row>
    <row r="24" spans="1:20" x14ac:dyDescent="0.45">
      <c r="A24" s="1" t="s">
        <v>13</v>
      </c>
      <c r="B24" s="1" t="s">
        <v>25</v>
      </c>
    </row>
    <row r="25" spans="1:20" x14ac:dyDescent="0.45">
      <c r="A25" t="s">
        <v>20</v>
      </c>
      <c r="B25" t="s">
        <v>14</v>
      </c>
      <c r="C25" t="s">
        <v>15</v>
      </c>
      <c r="D25" t="s">
        <v>19</v>
      </c>
    </row>
    <row r="26" spans="1:20" x14ac:dyDescent="0.45">
      <c r="A26" t="s">
        <v>17</v>
      </c>
      <c r="B26">
        <f>D11</f>
        <v>6.3471848330735945</v>
      </c>
      <c r="C26">
        <f>D22</f>
        <v>6.3471848330735945</v>
      </c>
      <c r="D26" t="b">
        <f>C26&gt;B26</f>
        <v>0</v>
      </c>
    </row>
    <row r="27" spans="1:20" x14ac:dyDescent="0.45">
      <c r="A27" t="s">
        <v>16</v>
      </c>
      <c r="B27">
        <f>H11</f>
        <v>7.7437625609895591</v>
      </c>
      <c r="C27">
        <f>H22</f>
        <v>30.255975977792041</v>
      </c>
      <c r="D27" t="b">
        <f t="shared" ref="D27:D28" si="10">C27&gt;B27</f>
        <v>1</v>
      </c>
    </row>
    <row r="28" spans="1:20" x14ac:dyDescent="0.45">
      <c r="A28" t="s">
        <v>18</v>
      </c>
      <c r="B28">
        <f>L11</f>
        <v>17.422959427791639</v>
      </c>
      <c r="C28">
        <f>L22</f>
        <v>10.073558267228933</v>
      </c>
      <c r="D28" t="b">
        <f t="shared" si="10"/>
        <v>0</v>
      </c>
    </row>
    <row r="29" spans="1:20" x14ac:dyDescent="0.45">
      <c r="A29" t="s">
        <v>22</v>
      </c>
      <c r="B29">
        <f>P11</f>
        <v>2.1470623681847307</v>
      </c>
      <c r="C29">
        <f>P22</f>
        <v>17.394622861645253</v>
      </c>
      <c r="D29" t="b">
        <f>C29&gt;B29</f>
        <v>1</v>
      </c>
    </row>
    <row r="30" spans="1:20" x14ac:dyDescent="0.45">
      <c r="A30" t="s">
        <v>29</v>
      </c>
      <c r="B30">
        <f>T11</f>
        <v>13.350852034935357</v>
      </c>
      <c r="C30">
        <f>T22</f>
        <v>21.422959427791639</v>
      </c>
      <c r="D30" t="b">
        <f>C30&gt;B30</f>
        <v>1</v>
      </c>
    </row>
    <row r="44" spans="6:6" x14ac:dyDescent="0.45">
      <c r="F44" t="s">
        <v>30</v>
      </c>
    </row>
  </sheetData>
  <conditionalFormatting sqref="D26:D30">
    <cfRule type="containsText" dxfId="1" priority="1" operator="containsText" text="FALSE">
      <formula>NOT(ISERROR(SEARCH("FALSE",D26)))</formula>
    </cfRule>
    <cfRule type="containsText" dxfId="0" priority="2" operator="containsText" text="TRUE">
      <formula>NOT(ISERROR(SEARCH("TRUE",D26)))</formula>
    </cfRule>
  </conditionalFormatting>
  <pageMargins left="0.7" right="0.7" top="0.75" bottom="0.75" header="0.3" footer="0.3"/>
  <pageSetup orientation="portrait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DCG standard</vt:lpstr>
      <vt:lpstr>DCG industry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</dc:creator>
  <cp:lastModifiedBy>Christian</cp:lastModifiedBy>
  <dcterms:created xsi:type="dcterms:W3CDTF">2022-04-05T12:19:05Z</dcterms:created>
  <dcterms:modified xsi:type="dcterms:W3CDTF">2022-04-05T13:52:48Z</dcterms:modified>
</cp:coreProperties>
</file>