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Chris\1.SVN\crowdsourcing-fault-understanding\data\"/>
    </mc:Choice>
  </mc:AlternateContent>
  <bookViews>
    <workbookView xWindow="0" yWindow="0" windowWidth="18248" windowHeight="7178" xr2:uid="{00000000-000D-0000-FFFF-FFFF00000000}"/>
  </bookViews>
  <sheets>
    <sheet name="Without_With" sheetId="1" r:id="rId1"/>
    <sheet name="Without_WithRootCause" sheetId="2" r:id="rId2"/>
    <sheet name="WithRootCause_WithFix" sheetId="3" r:id="rId3"/>
    <sheet name="Without_WithFix" sheetId="5" r:id="rId4"/>
  </sheets>
  <calcPr calcId="171027"/>
</workbook>
</file>

<file path=xl/calcChain.xml><?xml version="1.0" encoding="utf-8"?>
<calcChain xmlns="http://schemas.openxmlformats.org/spreadsheetml/2006/main">
  <c r="D6" i="5" l="1"/>
  <c r="G4" i="5"/>
  <c r="E4" i="5"/>
  <c r="D6" i="3"/>
  <c r="G4" i="3"/>
  <c r="E4" i="3"/>
  <c r="D6" i="2"/>
  <c r="G4" i="2"/>
  <c r="E4" i="2"/>
  <c r="E6" i="5" l="1"/>
  <c r="F4" i="5" s="1"/>
  <c r="E6" i="2"/>
  <c r="A9" i="5"/>
  <c r="F6" i="5"/>
  <c r="E6" i="3"/>
  <c r="D9" i="3" s="1"/>
  <c r="D9" i="2"/>
  <c r="A9" i="2"/>
  <c r="F6" i="2"/>
  <c r="F4" i="2"/>
  <c r="D6" i="1"/>
  <c r="E4" i="1"/>
  <c r="G4" i="1"/>
  <c r="D9" i="5" l="1"/>
  <c r="F4" i="3"/>
  <c r="F6" i="3"/>
  <c r="A9" i="3"/>
  <c r="E6" i="1"/>
  <c r="D9" i="1" s="1"/>
  <c r="F4" i="1" l="1"/>
  <c r="A9" i="1"/>
  <c r="F6" i="1"/>
</calcChain>
</file>

<file path=xl/sharedStrings.xml><?xml version="1.0" encoding="utf-8"?>
<sst xmlns="http://schemas.openxmlformats.org/spreadsheetml/2006/main" count="116" uniqueCount="33">
  <si>
    <t>Confid. Level</t>
  </si>
  <si>
    <t>Pooled Variance</t>
  </si>
  <si>
    <t>Mean Difference</t>
  </si>
  <si>
    <r>
      <t>z</t>
    </r>
    <r>
      <rPr>
        <vertAlign val="subscript"/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/2</t>
    </r>
  </si>
  <si>
    <r>
      <t>d</t>
    </r>
    <r>
      <rPr>
        <sz val="10"/>
        <rFont val="Times New Roman"/>
        <family val="1"/>
      </rPr>
      <t xml:space="preserve"> lower limit</t>
    </r>
  </si>
  <si>
    <r>
      <t>d</t>
    </r>
    <r>
      <rPr>
        <sz val="10"/>
        <rFont val="Times New Roman"/>
        <family val="1"/>
      </rPr>
      <t xml:space="preserve"> upper limit</t>
    </r>
  </si>
  <si>
    <r>
      <t xml:space="preserve">Cohen's </t>
    </r>
    <r>
      <rPr>
        <b/>
        <i/>
        <sz val="10"/>
        <rFont val="Times New Roman"/>
        <family val="1"/>
      </rPr>
      <t>d</t>
    </r>
  </si>
  <si>
    <t>References</t>
  </si>
  <si>
    <t>.20 = small</t>
  </si>
  <si>
    <t>.50 = moderate</t>
  </si>
  <si>
    <t>.80 = large</t>
  </si>
  <si>
    <r>
      <t xml:space="preserve">Cohen, J. (1977). </t>
    </r>
    <r>
      <rPr>
        <i/>
        <sz val="8"/>
        <rFont val="Times New Roman"/>
        <family val="1"/>
      </rPr>
      <t>Statistical power analysis for behavioral sciences</t>
    </r>
    <r>
      <rPr>
        <sz val="8"/>
        <rFont val="Times New Roman"/>
        <family val="1"/>
      </rPr>
      <t xml:space="preserve"> (revised ed.). New York: Academic Press.</t>
    </r>
  </si>
  <si>
    <r>
      <t xml:space="preserve">Wolf, F.M. (1986). </t>
    </r>
    <r>
      <rPr>
        <i/>
        <sz val="8"/>
        <rFont val="Times New Roman"/>
        <family val="1"/>
      </rPr>
      <t>Meta-analysis: Quantitative Methods for Research Synthesis</t>
    </r>
    <r>
      <rPr>
        <sz val="8"/>
        <rFont val="Times New Roman"/>
        <family val="1"/>
      </rPr>
      <t>. Beverly Hills, CA: Sage.</t>
    </r>
  </si>
  <si>
    <r>
      <t>Std. Dev.</t>
    </r>
    <r>
      <rPr>
        <sz val="8"/>
        <rFont val="Times New Roman"/>
        <family val="1"/>
      </rPr>
      <t>1</t>
    </r>
  </si>
  <si>
    <r>
      <t>Std. Dev.</t>
    </r>
    <r>
      <rPr>
        <sz val="8"/>
        <rFont val="Times New Roman"/>
        <family val="1"/>
      </rPr>
      <t>2</t>
    </r>
  </si>
  <si>
    <r>
      <t>N</t>
    </r>
    <r>
      <rPr>
        <i/>
        <sz val="8"/>
        <rFont val="Times New Roman"/>
        <family val="1"/>
      </rPr>
      <t>1</t>
    </r>
  </si>
  <si>
    <r>
      <t>N</t>
    </r>
    <r>
      <rPr>
        <sz val="8"/>
        <rFont val="Times New Roman"/>
        <family val="1"/>
      </rPr>
      <t>2</t>
    </r>
  </si>
  <si>
    <t>.25 = educationally significant</t>
  </si>
  <si>
    <t>Cohen (1977) this is a:</t>
  </si>
  <si>
    <t>Wolf (1986) this is a:</t>
  </si>
  <si>
    <r>
      <t xml:space="preserve">Enter sample sizes (N), means, standard deviations (SDs) and confidence level into the </t>
    </r>
    <r>
      <rPr>
        <b/>
        <sz val="10"/>
        <color indexed="57"/>
        <rFont val="Times New Roman"/>
        <family val="1"/>
      </rPr>
      <t>green cells</t>
    </r>
    <r>
      <rPr>
        <sz val="10"/>
        <rFont val="Times New Roman"/>
      </rPr>
      <t xml:space="preserve">.  </t>
    </r>
    <r>
      <rPr>
        <b/>
        <sz val="10"/>
        <color indexed="14"/>
        <rFont val="Times New Roman"/>
        <family val="1"/>
      </rPr>
      <t>Pink cells</t>
    </r>
    <r>
      <rPr>
        <sz val="10"/>
        <rFont val="Times New Roman"/>
      </rPr>
      <t xml:space="preserve"> give Cohen's </t>
    </r>
    <r>
      <rPr>
        <i/>
        <sz val="10"/>
        <rFont val="Times New Roman"/>
        <family val="1"/>
      </rPr>
      <t xml:space="preserve">d, </t>
    </r>
    <r>
      <rPr>
        <sz val="10"/>
        <rFont val="Times New Roman"/>
      </rPr>
      <t xml:space="preserve"> confidence intervals, and interpretations</t>
    </r>
  </si>
  <si>
    <t>.50 = practically / clinically significant</t>
  </si>
  <si>
    <t>Interpreting the effect size.  Handy guide - according to:</t>
  </si>
  <si>
    <t>e.g., something was learnt</t>
  </si>
  <si>
    <t>e.g., something really changed</t>
  </si>
  <si>
    <r>
      <t xml:space="preserve">Cohen's </t>
    </r>
    <r>
      <rPr>
        <b/>
        <i/>
        <sz val="13"/>
        <rFont val="Times New Roman"/>
        <family val="1"/>
      </rPr>
      <t>d</t>
    </r>
    <r>
      <rPr>
        <b/>
        <sz val="13"/>
        <rFont val="Times New Roman"/>
        <family val="1"/>
      </rPr>
      <t xml:space="preserve"> for the mean difference (v1.3)</t>
    </r>
  </si>
  <si>
    <r>
      <t xml:space="preserve">Wikipedia (2010). </t>
    </r>
    <r>
      <rPr>
        <i/>
        <sz val="8"/>
        <rFont val="Times New Roman"/>
        <family val="1"/>
      </rPr>
      <t>Effect size: Cohen's d</t>
    </r>
    <r>
      <rPr>
        <sz val="8"/>
        <rFont val="Times New Roman"/>
        <family val="1"/>
      </rPr>
      <t>. Beverly Hills, CA: Sage. http://en.wikipedia.org/wiki/Effect_size#Cohen.27s_d</t>
    </r>
  </si>
  <si>
    <t>With explanation Mean 1</t>
  </si>
  <si>
    <t>Without explanation Mean 2</t>
  </si>
  <si>
    <t>Without Explanation Mean 2</t>
  </si>
  <si>
    <t>With RootCause Explanation Mean 1</t>
  </si>
  <si>
    <t>With RootCause explanation Mean 2</t>
  </si>
  <si>
    <t>With Fix Eplanation Mean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</si>
</sst>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Times New Roman"/>
    </font>
    <font>
      <vertAlign val="subscript"/>
      <sz val="10"/>
      <name val="Symbol"/>
      <family val="1"/>
      <charset val="2"/>
    </font>
    <font>
      <b/>
      <sz val="10"/>
      <color indexed="57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vertAlign val="subscript"/>
      <sz val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4" fillId="4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5" fontId="0" fillId="4" borderId="0" xfId="0" applyNumberFormat="1" applyFill="1" applyBorder="1"/>
    <xf numFmtId="164" fontId="0" fillId="4" borderId="0" xfId="0" applyNumberFormat="1" applyFill="1" applyBorder="1"/>
    <xf numFmtId="0" fontId="0" fillId="3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 applyFill="1" applyBorder="1"/>
    <xf numFmtId="0" fontId="7" fillId="2" borderId="2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2" xfId="0" applyNumberFormat="1" applyFill="1" applyBorder="1"/>
    <xf numFmtId="2" fontId="3" fillId="0" borderId="4" xfId="0" applyNumberFormat="1" applyFont="1" applyFill="1" applyBorder="1"/>
    <xf numFmtId="2" fontId="0" fillId="0" borderId="4" xfId="0" applyNumberFormat="1" applyFill="1" applyBorder="1"/>
    <xf numFmtId="2" fontId="14" fillId="5" borderId="2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0" fontId="10" fillId="6" borderId="0" xfId="0" applyFont="1" applyFill="1" applyBorder="1" applyAlignment="1"/>
    <xf numFmtId="0" fontId="10" fillId="6" borderId="0" xfId="0" applyFont="1" applyFill="1" applyAlignment="1"/>
    <xf numFmtId="0" fontId="10" fillId="6" borderId="0" xfId="0" applyFont="1" applyFill="1" applyBorder="1" applyAlignment="1">
      <alignment horizontal="left" wrapText="1"/>
    </xf>
    <xf numFmtId="0" fontId="12" fillId="7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/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0" fontId="3" fillId="5" borderId="2" xfId="0" applyFont="1" applyFill="1" applyBorder="1" applyAlignment="1"/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0" fillId="6" borderId="5" xfId="0" applyFill="1" applyBorder="1" applyAlignment="1"/>
    <xf numFmtId="0" fontId="10" fillId="6" borderId="3" xfId="0" applyFont="1" applyFill="1" applyBorder="1" applyAlignment="1">
      <alignment horizontal="left" wrapText="1"/>
    </xf>
    <xf numFmtId="0" fontId="10" fillId="6" borderId="3" xfId="0" applyFont="1" applyFill="1" applyBorder="1" applyAlignment="1"/>
    <xf numFmtId="0" fontId="10" fillId="6" borderId="0" xfId="0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3" fillId="6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Without_With!$F$4</c:f>
              <c:numCache>
                <c:formatCode>0.00</c:formatCode>
                <c:ptCount val="1"/>
                <c:pt idx="0">
                  <c:v>1.0442757813093304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D-4C1B-B623-6A86FFB563B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Without_With!$E$6</c:f>
              <c:numCache>
                <c:formatCode>0.00</c:formatCode>
                <c:ptCount val="1"/>
                <c:pt idx="0">
                  <c:v>1.1302433216439471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D-4C1B-B623-6A86FFB563BC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Without_With!$F$6</c:f>
              <c:numCache>
                <c:formatCode>0.00</c:formatCode>
                <c:ptCount val="1"/>
                <c:pt idx="0">
                  <c:v>1.3492253149341153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D-4C1B-B623-6A86FFB56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Without_WithRootCause!$F$4</c:f>
              <c:numCache>
                <c:formatCode>0.00</c:formatCode>
                <c:ptCount val="1"/>
                <c:pt idx="0">
                  <c:v>0.83762480211636037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0-4E19-A851-352E8F217C3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Without_WithRootCause!$E$6</c:f>
              <c:numCache>
                <c:formatCode>0.00</c:formatCode>
                <c:ptCount val="1"/>
                <c:pt idx="0">
                  <c:v>1.052626091590833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0-4E19-A851-352E8F217C38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Without_WithRootCause!$F$6</c:f>
              <c:numCache>
                <c:formatCode>0.00</c:formatCode>
                <c:ptCount val="1"/>
                <c:pt idx="0">
                  <c:v>1.4294441410381982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0-4E19-A851-352E8F21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WithRootCause_WithFix!$F$4</c:f>
              <c:numCache>
                <c:formatCode>0.00</c:formatCode>
                <c:ptCount val="1"/>
                <c:pt idx="0">
                  <c:v>1.9069024253771618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2-4B45-A06D-4911936AB9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WithRootCause_WithFix!$E$6</c:f>
              <c:numCache>
                <c:formatCode>0.00</c:formatCode>
                <c:ptCount val="1"/>
                <c:pt idx="0">
                  <c:v>2.1241668863197867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2-4B45-A06D-4911936AB98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WithRootCause_WithFix!$F$6</c:f>
              <c:numCache>
                <c:formatCode>0.00</c:formatCode>
                <c:ptCount val="1"/>
                <c:pt idx="0">
                  <c:v>2.3414313472624118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2-4B45-A06D-4911936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Cohen's </a:t>
            </a:r>
            <a:r>
              <a:rPr lang="en-US" sz="102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  <a:r>
              <a:rPr lang="en-US" sz="10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with Confidence Interval</a:t>
            </a:r>
          </a:p>
        </c:rich>
      </c:tx>
      <c:layout>
        <c:manualLayout>
          <c:xMode val="edge"/>
          <c:yMode val="edge"/>
          <c:x val="0.1428575668976981"/>
          <c:y val="3.412077863657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64802089671857"/>
          <c:y val="0.16404220498355093"/>
          <c:w val="0.7568411522878048"/>
          <c:h val="0.77690388280209721"/>
        </c:manualLayout>
      </c:layout>
      <c:stockChart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Without_WithFix!$F$4</c:f>
              <c:numCache>
                <c:formatCode>0.00</c:formatCode>
                <c:ptCount val="1"/>
                <c:pt idx="0">
                  <c:v>2.2880789585978021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3-4220-A1D1-458AD07013B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Without_WithFix!$E$6</c:f>
              <c:numCache>
                <c:formatCode>0.00</c:formatCode>
                <c:ptCount val="1"/>
                <c:pt idx="0">
                  <c:v>2.5053434195404272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3-4220-A1D1-458AD07013BF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dash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Without_WithFix!$F$6</c:f>
              <c:numCache>
                <c:formatCode>0.00</c:formatCode>
                <c:ptCount val="1"/>
                <c:pt idx="0">
                  <c:v>2.8821614689877921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3-4220-A1D1-458AD070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533964488"/>
        <c:axId val="1"/>
      </c:stockChart>
      <c:catAx>
        <c:axId val="53396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</a:t>
                </a:r>
              </a:p>
            </c:rich>
          </c:tx>
          <c:layout>
            <c:manualLayout>
              <c:xMode val="edge"/>
              <c:yMode val="edge"/>
              <c:x val="4.2553317799314323E-2"/>
              <c:y val="0.535433757066310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964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5ED09E8-3136-4E4C-AE50-A7789D954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EC66E43-DD3B-4B60-8EE7-80AA71E44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C39C4A-E11A-45B9-9FE3-BE8F1C78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0</xdr:row>
      <xdr:rowOff>0</xdr:rowOff>
    </xdr:from>
    <xdr:to>
      <xdr:col>12</xdr:col>
      <xdr:colOff>557213</xdr:colOff>
      <xdr:row>12</xdr:row>
      <xdr:rowOff>138113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6383254-8C0B-400F-B78B-FFCC15A35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workbookViewId="0">
      <selection activeCell="A3" sqref="A3:C6"/>
    </sheetView>
  </sheetViews>
  <sheetFormatPr defaultRowHeight="13.15" x14ac:dyDescent="0.4"/>
  <cols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27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0.90500000000000003</v>
      </c>
      <c r="B4" s="2">
        <v>0.20100000000000001</v>
      </c>
      <c r="C4" s="2">
        <v>21</v>
      </c>
      <c r="D4" s="9">
        <v>0.95</v>
      </c>
      <c r="E4" s="13">
        <f>A4-A6</f>
        <v>0.42900000000000005</v>
      </c>
      <c r="F4" s="25">
        <f>E6-(G4*B4/SQRT(C4))</f>
        <v>1.0442757813093304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28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0.47599999999999998</v>
      </c>
      <c r="B6" s="2">
        <v>0.51200000000000001</v>
      </c>
      <c r="C6" s="2">
        <v>21</v>
      </c>
      <c r="D6" s="13">
        <f>SQRT(((C4-1)*B4*B4+(C6-1)*B6*B6)/(C4+C6))</f>
        <v>0.3795642865431989</v>
      </c>
      <c r="E6" s="25">
        <f>E4/D6</f>
        <v>1.1302433216439471</v>
      </c>
      <c r="F6" s="25">
        <f>E6+(G4*B6/SQRT(C6))</f>
        <v>1.3492253149341153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F10:G10"/>
    <mergeCell ref="A10:B10"/>
    <mergeCell ref="A11:B11"/>
    <mergeCell ref="A12:B12"/>
    <mergeCell ref="A18:B18"/>
    <mergeCell ref="D10:E10"/>
    <mergeCell ref="D11:E11"/>
    <mergeCell ref="D12:E12"/>
    <mergeCell ref="A1:G1"/>
    <mergeCell ref="A2:G2"/>
    <mergeCell ref="A9:C9"/>
    <mergeCell ref="A8:C8"/>
    <mergeCell ref="D8:F8"/>
    <mergeCell ref="D9:F9"/>
    <mergeCell ref="A21:L21"/>
    <mergeCell ref="F13:G13"/>
    <mergeCell ref="D13:E13"/>
    <mergeCell ref="A13:B13"/>
    <mergeCell ref="F11:G11"/>
    <mergeCell ref="F12:G12"/>
    <mergeCell ref="A19:L19"/>
    <mergeCell ref="A20:L20"/>
  </mergeCells>
  <phoneticPr fontId="0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9977-3E0A-4F0A-9B1D-6052DCE52F00}">
  <dimension ref="A1:T50"/>
  <sheetViews>
    <sheetView workbookViewId="0">
      <selection activeCell="B6" sqref="B6"/>
    </sheetView>
  </sheetViews>
  <sheetFormatPr defaultRowHeight="13.15" x14ac:dyDescent="0.4"/>
  <cols>
    <col min="1" max="1" width="12.64062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53.25" x14ac:dyDescent="0.5">
      <c r="A3" s="26" t="s">
        <v>30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0.56599999999999995</v>
      </c>
      <c r="B4" s="2">
        <v>0.19</v>
      </c>
      <c r="C4" s="2">
        <v>3</v>
      </c>
      <c r="D4" s="9">
        <v>0.95</v>
      </c>
      <c r="E4" s="13">
        <f>A4-A6</f>
        <v>0.23299999999999993</v>
      </c>
      <c r="F4" s="25">
        <f>E6-(G4*B4/SQRT(C4))</f>
        <v>0.83762480211636037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29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0.33300000000000002</v>
      </c>
      <c r="B6" s="2">
        <v>0.33300000000000002</v>
      </c>
      <c r="C6" s="2">
        <v>3</v>
      </c>
      <c r="D6" s="13">
        <f>SQRT(((C4-1)*B4*B4+(C6-1)*B6*B6)/(C4+C6))</f>
        <v>0.22135115390106586</v>
      </c>
      <c r="E6" s="25">
        <f>E4/D6</f>
        <v>1.052626091590833</v>
      </c>
      <c r="F6" s="25">
        <f>E6+(G4*B6/SQRT(C6))</f>
        <v>1.4294441410381982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50A-C720-4E0B-9E88-7C0E59B184E0}">
  <dimension ref="A1:T50"/>
  <sheetViews>
    <sheetView workbookViewId="0">
      <selection activeCell="B7" sqref="B7"/>
    </sheetView>
  </sheetViews>
  <sheetFormatPr defaultRowHeight="13.15" x14ac:dyDescent="0.4"/>
  <cols>
    <col min="1" max="1" width="11.210937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32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0.88900000000000001</v>
      </c>
      <c r="B4" s="2">
        <v>0.192</v>
      </c>
      <c r="C4" s="2">
        <v>3</v>
      </c>
      <c r="D4" s="9">
        <v>0.95</v>
      </c>
      <c r="E4" s="13">
        <f>A4-A6</f>
        <v>0.33299999999999996</v>
      </c>
      <c r="F4" s="25">
        <f>E6-(G4*B4/SQRT(C4))</f>
        <v>1.9069024253771618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52.5" x14ac:dyDescent="0.4">
      <c r="A5" s="26" t="s">
        <v>31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0.55600000000000005</v>
      </c>
      <c r="B6" s="2">
        <v>0.192</v>
      </c>
      <c r="C6" s="2">
        <v>3</v>
      </c>
      <c r="D6" s="13">
        <f>SQRT(((C4-1)*B4*B4+(C6-1)*B6*B6)/(C4+C6))</f>
        <v>0.15676734353812341</v>
      </c>
      <c r="E6" s="25">
        <f>E4/D6</f>
        <v>2.1241668863197867</v>
      </c>
      <c r="F6" s="25">
        <f>E6+(G4*B6/SQRT(C6))</f>
        <v>2.3414313472624118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FEAA-2C64-4826-84E8-5AE58B6A1780}">
  <dimension ref="A1:T50"/>
  <sheetViews>
    <sheetView workbookViewId="0">
      <selection activeCell="B6" sqref="B6"/>
    </sheetView>
  </sheetViews>
  <sheetFormatPr defaultRowHeight="13.15" x14ac:dyDescent="0.4"/>
  <cols>
    <col min="1" max="1" width="11.2109375" customWidth="1"/>
    <col min="5" max="5" width="10.35546875" customWidth="1"/>
    <col min="6" max="7" width="9.640625" bestFit="1" customWidth="1"/>
    <col min="9" max="9" width="10.35546875" customWidth="1"/>
    <col min="12" max="12" width="10.35546875" customWidth="1"/>
    <col min="15" max="20" width="9.35546875" style="3" customWidth="1"/>
  </cols>
  <sheetData>
    <row r="1" spans="1:14" ht="23.25" customHeight="1" x14ac:dyDescent="0.45">
      <c r="A1" s="30" t="s">
        <v>25</v>
      </c>
      <c r="B1" s="30"/>
      <c r="C1" s="30"/>
      <c r="D1" s="30"/>
      <c r="E1" s="31"/>
      <c r="F1" s="31"/>
      <c r="G1" s="32"/>
      <c r="H1" s="4"/>
      <c r="I1" s="4"/>
      <c r="J1" s="4"/>
      <c r="K1" s="3"/>
      <c r="L1" s="3"/>
      <c r="M1" s="3"/>
      <c r="N1" s="3"/>
    </row>
    <row r="2" spans="1:14" ht="41.25" customHeight="1" x14ac:dyDescent="0.4">
      <c r="A2" s="33" t="s">
        <v>20</v>
      </c>
      <c r="B2" s="34"/>
      <c r="C2" s="34"/>
      <c r="D2" s="34"/>
      <c r="E2" s="35"/>
      <c r="F2" s="35"/>
      <c r="G2" s="35"/>
      <c r="H2" s="4"/>
      <c r="I2" s="4"/>
      <c r="J2" s="4"/>
      <c r="K2" s="3"/>
      <c r="L2" s="3"/>
      <c r="M2" s="3"/>
      <c r="N2" s="3"/>
    </row>
    <row r="3" spans="1:14" ht="40.15" x14ac:dyDescent="0.5">
      <c r="A3" s="26" t="s">
        <v>32</v>
      </c>
      <c r="B3" s="1" t="s">
        <v>13</v>
      </c>
      <c r="C3" s="18" t="s">
        <v>15</v>
      </c>
      <c r="D3" s="1" t="s">
        <v>0</v>
      </c>
      <c r="E3" s="11" t="s">
        <v>2</v>
      </c>
      <c r="F3" s="15" t="s">
        <v>4</v>
      </c>
      <c r="G3" s="12" t="s">
        <v>3</v>
      </c>
      <c r="H3" s="5"/>
      <c r="I3" s="4"/>
      <c r="J3" s="4"/>
      <c r="K3" s="3"/>
      <c r="L3" s="3"/>
      <c r="M3" s="3"/>
      <c r="N3" s="3"/>
    </row>
    <row r="4" spans="1:14" ht="15" x14ac:dyDescent="0.4">
      <c r="A4" s="2">
        <v>0.88900000000000001</v>
      </c>
      <c r="B4" s="2">
        <v>0.192</v>
      </c>
      <c r="C4" s="2">
        <v>3</v>
      </c>
      <c r="D4" s="9">
        <v>0.95</v>
      </c>
      <c r="E4" s="13">
        <f>A4-A6</f>
        <v>0.55600000000000005</v>
      </c>
      <c r="F4" s="25">
        <f>E6-(G4*B4/SQRT(C4))</f>
        <v>2.2880789585978021</v>
      </c>
      <c r="G4" s="14">
        <f>NORMINV(1-(1-D4)/2,0,1)</f>
        <v>1.9599639845400536</v>
      </c>
      <c r="H4" s="4"/>
      <c r="I4" s="4"/>
      <c r="J4" s="4"/>
      <c r="K4" s="3"/>
      <c r="L4" s="3"/>
      <c r="M4" s="3"/>
      <c r="N4" s="3"/>
    </row>
    <row r="5" spans="1:14" ht="39.4" x14ac:dyDescent="0.4">
      <c r="A5" s="26" t="s">
        <v>29</v>
      </c>
      <c r="B5" s="1" t="s">
        <v>14</v>
      </c>
      <c r="C5" s="18" t="s">
        <v>16</v>
      </c>
      <c r="D5" s="11" t="s">
        <v>1</v>
      </c>
      <c r="E5" s="10" t="s">
        <v>6</v>
      </c>
      <c r="F5" s="15" t="s">
        <v>5</v>
      </c>
      <c r="G5" s="3"/>
      <c r="H5" s="3"/>
      <c r="I5" s="3"/>
      <c r="J5" s="3"/>
      <c r="K5" s="3"/>
      <c r="L5" s="3"/>
      <c r="M5" s="3"/>
      <c r="N5" s="3"/>
    </row>
    <row r="6" spans="1:14" ht="15" x14ac:dyDescent="0.4">
      <c r="A6" s="2">
        <v>0.33300000000000002</v>
      </c>
      <c r="B6" s="2">
        <v>0.33300000000000002</v>
      </c>
      <c r="C6" s="2">
        <v>3</v>
      </c>
      <c r="D6" s="13">
        <f>SQRT(((C4-1)*B4*B4+(C6-1)*B6*B6)/(C4+C6))</f>
        <v>0.22192566322983021</v>
      </c>
      <c r="E6" s="25">
        <f>E4/D6</f>
        <v>2.5053434195404272</v>
      </c>
      <c r="F6" s="25">
        <f>E6+(G4*B6/SQRT(C6))</f>
        <v>2.8821614689877921</v>
      </c>
      <c r="G6" s="3"/>
      <c r="H6" s="3"/>
      <c r="I6" s="3"/>
      <c r="J6" s="3"/>
      <c r="K6" s="3"/>
      <c r="L6" s="3"/>
      <c r="M6" s="3"/>
      <c r="N6" s="3"/>
    </row>
    <row r="7" spans="1:14" x14ac:dyDescent="0.4">
      <c r="A7" s="19" t="s">
        <v>22</v>
      </c>
      <c r="B7" s="20"/>
      <c r="C7" s="21"/>
      <c r="D7" s="22"/>
      <c r="E7" s="23"/>
      <c r="F7" s="24"/>
      <c r="G7" s="3"/>
      <c r="H7" s="3"/>
      <c r="I7" s="3"/>
      <c r="J7" s="3"/>
      <c r="K7" s="3"/>
      <c r="L7" s="3"/>
      <c r="M7" s="3"/>
      <c r="N7" s="3"/>
    </row>
    <row r="8" spans="1:14" x14ac:dyDescent="0.4">
      <c r="A8" s="39" t="s">
        <v>18</v>
      </c>
      <c r="B8" s="40"/>
      <c r="C8" s="41"/>
      <c r="D8" s="39" t="s">
        <v>19</v>
      </c>
      <c r="E8" s="40"/>
      <c r="F8" s="41"/>
      <c r="G8" s="4"/>
      <c r="H8" s="8"/>
      <c r="I8" s="6"/>
      <c r="J8" s="4"/>
      <c r="K8" s="3"/>
      <c r="L8" s="3"/>
      <c r="M8" s="3"/>
      <c r="N8" s="3"/>
    </row>
    <row r="9" spans="1:14" s="4" customFormat="1" x14ac:dyDescent="0.4">
      <c r="A9" s="36" t="str">
        <f>IF(E6&lt;=-0.8,"LARGE -ve effect",IF(E6&lt;=-0.5,"MODERATE -ve effect",IF(E6&lt;=-0.2,"SMALL -ve effect",IF(E6&lt;0.2,"0 or near zero effect",IF(E6&lt;0.5,"SMALL +ve effect",IF(E6&lt;0.8,"MODERATE +ve effect",IF(E6&gt;=0.8,"LARGE +ve effect")))))))</f>
        <v>LARGE +ve effect</v>
      </c>
      <c r="B9" s="37"/>
      <c r="C9" s="38"/>
      <c r="D9" s="36" t="str">
        <f>IF(E6&lt;=-0.5,"EDUCATIONAL -ve effect",IF(E6&lt;=-0.25,"PRACTICAL/CLINICAL -ve effect",IF(E6&lt;0.25,"0 or near 0 effect", IF(E6&lt;0.5,"PRACTICAL/CLINICAL +ve effect",IF(E6&gt;=0.5,"PRACTICAL/CLINICAL +ve effect")))))</f>
        <v>PRACTICAL/CLINICAL +ve effect</v>
      </c>
      <c r="E9" s="37"/>
      <c r="F9" s="38"/>
    </row>
    <row r="10" spans="1:14" s="4" customFormat="1" ht="15" customHeight="1" x14ac:dyDescent="0.4">
      <c r="A10" s="42" t="s">
        <v>8</v>
      </c>
      <c r="B10" s="42"/>
      <c r="C10" s="16"/>
      <c r="D10" s="42"/>
      <c r="E10" s="43"/>
      <c r="F10" s="42"/>
      <c r="G10" s="43"/>
    </row>
    <row r="11" spans="1:14" s="4" customFormat="1" ht="35.25" customHeight="1" x14ac:dyDescent="0.4">
      <c r="A11" s="44" t="s">
        <v>9</v>
      </c>
      <c r="B11" s="45"/>
      <c r="C11" s="17"/>
      <c r="D11" s="29" t="s">
        <v>17</v>
      </c>
      <c r="E11" s="27"/>
      <c r="F11" s="29" t="s">
        <v>23</v>
      </c>
      <c r="G11" s="27"/>
    </row>
    <row r="12" spans="1:14" s="4" customFormat="1" ht="37.5" customHeight="1" x14ac:dyDescent="0.4">
      <c r="A12" s="44" t="s">
        <v>10</v>
      </c>
      <c r="B12" s="45"/>
      <c r="C12" s="17"/>
      <c r="D12" s="29" t="s">
        <v>21</v>
      </c>
      <c r="E12" s="27"/>
      <c r="F12" s="29" t="s">
        <v>24</v>
      </c>
      <c r="G12" s="27"/>
      <c r="H12" s="6"/>
    </row>
    <row r="13" spans="1:14" s="4" customFormat="1" x14ac:dyDescent="0.4">
      <c r="A13" s="29"/>
      <c r="B13" s="27"/>
      <c r="C13" s="7"/>
      <c r="D13" s="29"/>
      <c r="E13" s="27"/>
      <c r="F13" s="29"/>
      <c r="G13" s="27"/>
      <c r="H13" s="8"/>
      <c r="I13" s="6"/>
    </row>
    <row r="14" spans="1:14" s="4" customFormat="1" x14ac:dyDescent="0.4">
      <c r="H14" s="8"/>
      <c r="I14" s="6"/>
    </row>
    <row r="15" spans="1:14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46" t="s">
        <v>7</v>
      </c>
      <c r="B18" s="46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</row>
    <row r="19" spans="1:14" x14ac:dyDescent="0.4">
      <c r="A19" s="27" t="s">
        <v>11</v>
      </c>
      <c r="B19" s="27"/>
      <c r="C19" s="27"/>
      <c r="D19" s="27"/>
      <c r="E19" s="27"/>
      <c r="F19" s="27"/>
      <c r="G19" s="27"/>
      <c r="H19" s="27"/>
      <c r="I19" s="27"/>
      <c r="J19" s="27"/>
      <c r="K19" s="28"/>
      <c r="L19" s="28"/>
      <c r="M19" s="3"/>
      <c r="N19" s="3"/>
    </row>
    <row r="20" spans="1:14" x14ac:dyDescent="0.4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8"/>
      <c r="L20" s="28"/>
      <c r="M20" s="3"/>
      <c r="N20" s="3"/>
    </row>
    <row r="21" spans="1:14" x14ac:dyDescent="0.4">
      <c r="A21" s="27" t="s">
        <v>12</v>
      </c>
      <c r="B21" s="27"/>
      <c r="C21" s="27"/>
      <c r="D21" s="27"/>
      <c r="E21" s="27"/>
      <c r="F21" s="27"/>
      <c r="G21" s="27"/>
      <c r="H21" s="27"/>
      <c r="I21" s="27"/>
      <c r="J21" s="27"/>
      <c r="K21" s="28"/>
      <c r="L21" s="28"/>
      <c r="M21" s="3"/>
      <c r="N21" s="3"/>
    </row>
    <row r="22" spans="1:14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="3" customFormat="1" x14ac:dyDescent="0.4"/>
    <row r="34" s="3" customFormat="1" x14ac:dyDescent="0.4"/>
    <row r="35" s="3" customFormat="1" x14ac:dyDescent="0.4"/>
    <row r="36" s="3" customFormat="1" x14ac:dyDescent="0.4"/>
    <row r="37" s="3" customFormat="1" x14ac:dyDescent="0.4"/>
    <row r="38" s="3" customFormat="1" x14ac:dyDescent="0.4"/>
    <row r="39" s="3" customFormat="1" x14ac:dyDescent="0.4"/>
    <row r="40" s="3" customFormat="1" x14ac:dyDescent="0.4"/>
    <row r="41" s="3" customFormat="1" x14ac:dyDescent="0.4"/>
    <row r="42" s="3" customFormat="1" x14ac:dyDescent="0.4"/>
    <row r="43" s="3" customFormat="1" x14ac:dyDescent="0.4"/>
    <row r="44" s="3" customFormat="1" x14ac:dyDescent="0.4"/>
    <row r="45" s="3" customFormat="1" x14ac:dyDescent="0.4"/>
    <row r="46" s="3" customFormat="1" x14ac:dyDescent="0.4"/>
    <row r="47" s="3" customFormat="1" x14ac:dyDescent="0.4"/>
    <row r="48" s="3" customFormat="1" x14ac:dyDescent="0.4"/>
    <row r="49" s="3" customFormat="1" x14ac:dyDescent="0.4"/>
    <row r="50" s="3" customFormat="1" x14ac:dyDescent="0.4"/>
  </sheetData>
  <mergeCells count="22">
    <mergeCell ref="A1:G1"/>
    <mergeCell ref="A2:G2"/>
    <mergeCell ref="A8:C8"/>
    <mergeCell ref="D8:F8"/>
    <mergeCell ref="A9:C9"/>
    <mergeCell ref="D9:F9"/>
    <mergeCell ref="A10:B10"/>
    <mergeCell ref="D10:E10"/>
    <mergeCell ref="F10:G10"/>
    <mergeCell ref="A11:B11"/>
    <mergeCell ref="D11:E11"/>
    <mergeCell ref="F11:G11"/>
    <mergeCell ref="A18:B18"/>
    <mergeCell ref="A19:L19"/>
    <mergeCell ref="A20:L20"/>
    <mergeCell ref="A21:L21"/>
    <mergeCell ref="A12:B12"/>
    <mergeCell ref="D12:E12"/>
    <mergeCell ref="F12:G12"/>
    <mergeCell ref="A13:B13"/>
    <mergeCell ref="D13:E13"/>
    <mergeCell ref="F13:G13"/>
  </mergeCells>
  <pageMargins left="0.75" right="0.75" top="1" bottom="1" header="0.5" footer="0.5"/>
  <pageSetup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Without_With</vt:lpstr>
      <vt:lpstr>Without_WithRootCause</vt:lpstr>
      <vt:lpstr>WithRootCause_WithFix</vt:lpstr>
      <vt:lpstr>Without_WithFix</vt:lpstr>
    </vt:vector>
  </TitlesOfParts>
  <Company>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Smithson</dc:creator>
  <cp:lastModifiedBy>Chris</cp:lastModifiedBy>
  <dcterms:created xsi:type="dcterms:W3CDTF">1998-12-12T00:33:03Z</dcterms:created>
  <dcterms:modified xsi:type="dcterms:W3CDTF">2018-02-15T17:55:48Z</dcterms:modified>
</cp:coreProperties>
</file>