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oc\Dropbox (PE-C)\3.Research\4.Summer2015\descriptiveAnalysis\Payment\"/>
    </mc:Choice>
  </mc:AlternateContent>
  <bookViews>
    <workbookView xWindow="0" yWindow="0" windowWidth="28800" windowHeight="12135"/>
  </bookViews>
  <sheets>
    <sheet name="paymentsAnaylsis" sheetId="1" r:id="rId1"/>
    <sheet name="Summary" sheetId="2" r:id="rId2"/>
  </sheets>
  <calcPr calcId="171027"/>
</workbook>
</file>

<file path=xl/calcChain.xml><?xml version="1.0" encoding="utf-8"?>
<calcChain xmlns="http://schemas.openxmlformats.org/spreadsheetml/2006/main">
  <c r="C10" i="2" l="1"/>
  <c r="C4" i="2"/>
  <c r="C5" i="2"/>
  <c r="C6" i="2"/>
  <c r="C7" i="2"/>
  <c r="C8" i="2"/>
  <c r="C9" i="2"/>
  <c r="D9" i="2"/>
  <c r="C3" i="2"/>
  <c r="D6" i="2"/>
  <c r="D7" i="2"/>
  <c r="C12" i="2"/>
  <c r="D10" i="2"/>
</calcChain>
</file>

<file path=xl/sharedStrings.xml><?xml version="1.0" encoding="utf-8"?>
<sst xmlns="http://schemas.openxmlformats.org/spreadsheetml/2006/main" count="78" uniqueCount="14">
  <si>
    <t xml:space="preserve"> Number of HITs created</t>
  </si>
  <si>
    <t xml:space="preserve"> Number of assignments accepted by users</t>
  </si>
  <si>
    <t xml:space="preserve"> Number of assignments submitted by users</t>
  </si>
  <si>
    <t xml:space="preserve"> Number of approved assignments</t>
  </si>
  <si>
    <t xml:space="preserve"> Number of rejected assignments</t>
  </si>
  <si>
    <t xml:space="preserve"> Amount paid to users for completed and approved HITs</t>
  </si>
  <si>
    <t xml:space="preserve"> Bonus rewards paid to users</t>
  </si>
  <si>
    <t xml:space="preserve"> Commission paid to Amazon Mechanical Turk for approved HITs and bonus rewards</t>
  </si>
  <si>
    <t>Column1</t>
  </si>
  <si>
    <t>Total paid</t>
  </si>
  <si>
    <t>Statistics</t>
  </si>
  <si>
    <t>Value</t>
  </si>
  <si>
    <t>Item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</si>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</sst>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6" applyNumberFormat="0" applyAlignment="0" applyProtection="0"/>
    <xf numFmtId="0" fontId="13" fillId="7" borderId="9" applyNumberFormat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6" applyNumberFormat="0" applyAlignment="0" applyProtection="0"/>
    <xf numFmtId="0" fontId="12" fillId="0" borderId="8" applyNumberFormat="0" applyFill="0" applyAlignment="0" applyProtection="0"/>
    <xf numFmtId="0" fontId="8" fillId="4" borderId="0" applyNumberFormat="0" applyBorder="0" applyAlignment="0" applyProtection="0"/>
    <xf numFmtId="0" fontId="1" fillId="8" borderId="10" applyNumberFormat="0" applyFont="0" applyAlignment="0" applyProtection="0"/>
    <xf numFmtId="0" fontId="10" fillId="6" borderId="7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4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9" fontId="1" fillId="0" borderId="0" xfId="40" applyFont="1"/>
    <xf numFmtId="164" fontId="1" fillId="0" borderId="0" xfId="40" applyNumberFormat="1" applyFont="1"/>
    <xf numFmtId="0" fontId="0" fillId="0" borderId="0" xfId="0" applyFill="1"/>
    <xf numFmtId="0" fontId="0" fillId="0" borderId="12" xfId="0" applyFont="1" applyFill="1" applyBorder="1"/>
    <xf numFmtId="0" fontId="0" fillId="33" borderId="1" xfId="0" applyFont="1" applyFill="1" applyBorder="1"/>
    <xf numFmtId="44" fontId="1" fillId="0" borderId="0" xfId="28" applyFont="1" applyFill="1"/>
    <xf numFmtId="44" fontId="1" fillId="0" borderId="2" xfId="28" applyFont="1" applyBorder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7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64" totalsRowShown="0">
  <autoFilter ref="A1:C64"/>
  <tableColumns count="3">
    <tableColumn id="1" name="Date" dataDxfId="6"/>
    <tableColumn id="2" name="Item"/>
    <tableColumn id="3" name="Valu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D10" totalsRowShown="0" headerRowDxfId="1" dataDxfId="0">
  <autoFilter ref="B2:D10"/>
  <tableColumns count="3">
    <tableColumn id="1" name="Statistics" dataDxfId="4"/>
    <tableColumn id="2" name="Value" dataDxfId="3">
      <calculatedColumnFormula>SUMIF(paymentsAnaylsis!$B$2:$B$64,Summary!B3,paymentsAnaylsis!$C$2:$C$64)</calculatedColumnFormula>
    </tableColumn>
    <tableColumn id="3" name="Column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36"/>
  <sheetViews>
    <sheetView tabSelected="1" topLeftCell="A31" workbookViewId="0">
      <selection activeCell="E46" sqref="E46"/>
    </sheetView>
  </sheetViews>
  <sheetFormatPr defaultRowHeight="15" zeroHeight="1" x14ac:dyDescent="0.25"/>
  <cols>
    <col min="1" max="1" width="8.5703125" style="9" customWidth="1"/>
    <col min="2" max="2" width="51.42578125" customWidth="1"/>
    <col min="3" max="3" width="9" style="1" customWidth="1"/>
  </cols>
  <sheetData>
    <row r="1" spans="1:3" x14ac:dyDescent="0.25">
      <c r="A1" s="9" t="s">
        <v>13</v>
      </c>
      <c r="B1" t="s">
        <v>12</v>
      </c>
      <c r="C1" s="1" t="s">
        <v>11</v>
      </c>
    </row>
    <row r="2" spans="1:3" x14ac:dyDescent="0.25">
      <c r="A2" s="10">
        <v>42192</v>
      </c>
      <c r="B2" t="s">
        <v>0</v>
      </c>
      <c r="C2" s="1">
        <v>12</v>
      </c>
    </row>
    <row r="3" spans="1:3" x14ac:dyDescent="0.25">
      <c r="A3" s="10">
        <v>42192</v>
      </c>
      <c r="B3" t="s">
        <v>1</v>
      </c>
      <c r="C3" s="1">
        <v>473</v>
      </c>
    </row>
    <row r="4" spans="1:3" x14ac:dyDescent="0.25">
      <c r="A4" s="10">
        <v>42192</v>
      </c>
      <c r="B4" t="s">
        <v>2</v>
      </c>
      <c r="C4" s="1">
        <v>469</v>
      </c>
    </row>
    <row r="5" spans="1:3" x14ac:dyDescent="0.25">
      <c r="A5" s="10">
        <v>42192</v>
      </c>
      <c r="B5" t="s">
        <v>3</v>
      </c>
      <c r="C5" s="1">
        <v>68</v>
      </c>
    </row>
    <row r="6" spans="1:3" x14ac:dyDescent="0.25">
      <c r="A6" s="10">
        <v>42192</v>
      </c>
      <c r="B6" t="s">
        <v>4</v>
      </c>
      <c r="C6" s="1">
        <v>15</v>
      </c>
    </row>
    <row r="7" spans="1:3" x14ac:dyDescent="0.25">
      <c r="A7" s="10">
        <v>42192</v>
      </c>
      <c r="B7" t="s">
        <v>5</v>
      </c>
      <c r="C7" s="1">
        <v>204</v>
      </c>
    </row>
    <row r="8" spans="1:3" x14ac:dyDescent="0.25">
      <c r="A8" s="10">
        <v>42192</v>
      </c>
      <c r="B8" t="s">
        <v>6</v>
      </c>
      <c r="C8" s="1">
        <v>37</v>
      </c>
    </row>
    <row r="9" spans="1:3" x14ac:dyDescent="0.25">
      <c r="A9" s="10">
        <v>42193</v>
      </c>
      <c r="B9" t="s">
        <v>0</v>
      </c>
      <c r="C9" s="1">
        <v>4</v>
      </c>
    </row>
    <row r="10" spans="1:3" x14ac:dyDescent="0.25">
      <c r="A10" s="10">
        <v>42193</v>
      </c>
      <c r="B10" t="s">
        <v>1</v>
      </c>
      <c r="C10" s="1">
        <v>208</v>
      </c>
    </row>
    <row r="11" spans="1:3" x14ac:dyDescent="0.25">
      <c r="A11" s="10">
        <v>42193</v>
      </c>
      <c r="B11" t="s">
        <v>2</v>
      </c>
      <c r="C11" s="1">
        <v>209</v>
      </c>
    </row>
    <row r="12" spans="1:3" x14ac:dyDescent="0.25">
      <c r="A12" s="10">
        <v>42193</v>
      </c>
      <c r="B12" t="s">
        <v>3</v>
      </c>
      <c r="C12" s="1">
        <v>164</v>
      </c>
    </row>
    <row r="13" spans="1:3" x14ac:dyDescent="0.25">
      <c r="A13" s="10">
        <v>42193</v>
      </c>
      <c r="B13" t="s">
        <v>4</v>
      </c>
      <c r="C13" s="1">
        <v>9</v>
      </c>
    </row>
    <row r="14" spans="1:3" x14ac:dyDescent="0.25">
      <c r="A14" s="10">
        <v>42193</v>
      </c>
      <c r="B14" t="s">
        <v>5</v>
      </c>
      <c r="C14" s="1">
        <v>492</v>
      </c>
    </row>
    <row r="15" spans="1:3" x14ac:dyDescent="0.25">
      <c r="A15" s="10">
        <v>42193</v>
      </c>
      <c r="B15" t="s">
        <v>6</v>
      </c>
      <c r="C15" s="1">
        <v>106</v>
      </c>
    </row>
    <row r="16" spans="1:3" x14ac:dyDescent="0.25">
      <c r="A16" s="10">
        <v>42193</v>
      </c>
      <c r="B16" t="s">
        <v>7</v>
      </c>
      <c r="C16" s="1">
        <v>59.8</v>
      </c>
    </row>
    <row r="17" spans="1:3" x14ac:dyDescent="0.25">
      <c r="A17" s="10">
        <v>42194</v>
      </c>
      <c r="B17" t="s">
        <v>0</v>
      </c>
      <c r="C17" s="1">
        <v>0</v>
      </c>
    </row>
    <row r="18" spans="1:3" x14ac:dyDescent="0.25">
      <c r="A18" s="10">
        <v>42194</v>
      </c>
      <c r="B18" t="s">
        <v>1</v>
      </c>
      <c r="C18" s="1">
        <v>9</v>
      </c>
    </row>
    <row r="19" spans="1:3" x14ac:dyDescent="0.25">
      <c r="A19" s="10">
        <v>42194</v>
      </c>
      <c r="B19" t="s">
        <v>2</v>
      </c>
      <c r="C19" s="1">
        <v>12</v>
      </c>
    </row>
    <row r="20" spans="1:3" x14ac:dyDescent="0.25">
      <c r="A20" s="10">
        <v>42194</v>
      </c>
      <c r="B20" t="s">
        <v>3</v>
      </c>
      <c r="C20" s="1">
        <v>2</v>
      </c>
    </row>
    <row r="21" spans="1:3" x14ac:dyDescent="0.25">
      <c r="A21" s="10">
        <v>42194</v>
      </c>
      <c r="B21" t="s">
        <v>4</v>
      </c>
      <c r="C21" s="1">
        <v>-1</v>
      </c>
    </row>
    <row r="22" spans="1:3" x14ac:dyDescent="0.25">
      <c r="A22" s="10">
        <v>42194</v>
      </c>
      <c r="B22" t="s">
        <v>5</v>
      </c>
      <c r="C22" s="1">
        <v>6</v>
      </c>
    </row>
    <row r="23" spans="1:3" x14ac:dyDescent="0.25">
      <c r="A23" s="10">
        <v>42194</v>
      </c>
      <c r="B23" t="s">
        <v>6</v>
      </c>
      <c r="C23" s="1">
        <v>1</v>
      </c>
    </row>
    <row r="24" spans="1:3" x14ac:dyDescent="0.25">
      <c r="A24" s="10">
        <v>42194</v>
      </c>
      <c r="B24" t="s">
        <v>7</v>
      </c>
      <c r="C24" s="1">
        <v>0.7</v>
      </c>
    </row>
    <row r="25" spans="1:3" x14ac:dyDescent="0.25">
      <c r="A25" s="10">
        <v>42195</v>
      </c>
      <c r="B25" t="s">
        <v>0</v>
      </c>
      <c r="C25" s="1">
        <v>14</v>
      </c>
    </row>
    <row r="26" spans="1:3" x14ac:dyDescent="0.25">
      <c r="A26" s="10">
        <v>42195</v>
      </c>
      <c r="B26" t="s">
        <v>1</v>
      </c>
      <c r="C26" s="1">
        <v>157</v>
      </c>
    </row>
    <row r="27" spans="1:3" x14ac:dyDescent="0.25">
      <c r="A27" s="10">
        <v>42195</v>
      </c>
      <c r="B27" t="s">
        <v>2</v>
      </c>
      <c r="C27" s="1">
        <v>150</v>
      </c>
    </row>
    <row r="28" spans="1:3" x14ac:dyDescent="0.25">
      <c r="A28" s="10">
        <v>42195</v>
      </c>
      <c r="B28" t="s">
        <v>3</v>
      </c>
      <c r="C28" s="1">
        <v>331</v>
      </c>
    </row>
    <row r="29" spans="1:3" x14ac:dyDescent="0.25">
      <c r="A29" s="10">
        <v>42195</v>
      </c>
      <c r="B29" t="s">
        <v>4</v>
      </c>
      <c r="C29" s="1">
        <v>27</v>
      </c>
    </row>
    <row r="30" spans="1:3" x14ac:dyDescent="0.25">
      <c r="A30" s="10">
        <v>42195</v>
      </c>
      <c r="B30" t="s">
        <v>5</v>
      </c>
      <c r="C30" s="1">
        <v>993</v>
      </c>
    </row>
    <row r="31" spans="1:3" x14ac:dyDescent="0.25">
      <c r="A31" s="10">
        <v>42195</v>
      </c>
      <c r="B31" t="s">
        <v>6</v>
      </c>
      <c r="C31" s="1">
        <v>152</v>
      </c>
    </row>
    <row r="32" spans="1:3" x14ac:dyDescent="0.25">
      <c r="A32" s="10">
        <v>42195</v>
      </c>
      <c r="B32" t="s">
        <v>7</v>
      </c>
      <c r="C32" s="1">
        <v>114.5</v>
      </c>
    </row>
    <row r="33" spans="1:3" x14ac:dyDescent="0.25">
      <c r="A33" s="10">
        <v>42197</v>
      </c>
      <c r="B33" t="s">
        <v>0</v>
      </c>
      <c r="C33" s="1">
        <v>8</v>
      </c>
    </row>
    <row r="34" spans="1:3" x14ac:dyDescent="0.25">
      <c r="A34" s="10">
        <v>42197</v>
      </c>
      <c r="B34" t="s">
        <v>1</v>
      </c>
      <c r="C34" s="1">
        <v>29</v>
      </c>
    </row>
    <row r="35" spans="1:3" x14ac:dyDescent="0.25">
      <c r="A35" s="10">
        <v>42197</v>
      </c>
      <c r="B35" t="s">
        <v>2</v>
      </c>
      <c r="C35" s="1">
        <v>31</v>
      </c>
    </row>
    <row r="36" spans="1:3" x14ac:dyDescent="0.25">
      <c r="A36" s="10">
        <v>42197</v>
      </c>
      <c r="B36" t="s">
        <v>3</v>
      </c>
      <c r="C36" s="1">
        <v>1</v>
      </c>
    </row>
    <row r="37" spans="1:3" x14ac:dyDescent="0.25">
      <c r="A37" s="10">
        <v>42197</v>
      </c>
      <c r="B37" t="s">
        <v>4</v>
      </c>
      <c r="C37" s="1">
        <v>4</v>
      </c>
    </row>
    <row r="38" spans="1:3" x14ac:dyDescent="0.25">
      <c r="A38" s="10">
        <v>42197</v>
      </c>
      <c r="B38" t="s">
        <v>5</v>
      </c>
      <c r="C38" s="1">
        <v>3</v>
      </c>
    </row>
    <row r="39" spans="1:3" x14ac:dyDescent="0.25">
      <c r="A39" s="10">
        <v>42197</v>
      </c>
      <c r="B39" t="s">
        <v>6</v>
      </c>
      <c r="C39" s="1">
        <v>1</v>
      </c>
    </row>
    <row r="40" spans="1:3" x14ac:dyDescent="0.25">
      <c r="A40" s="10">
        <v>42197</v>
      </c>
      <c r="B40" t="s">
        <v>7</v>
      </c>
      <c r="C40" s="1">
        <v>0.4</v>
      </c>
    </row>
    <row r="41" spans="1:3" x14ac:dyDescent="0.25">
      <c r="A41" s="10">
        <v>42196</v>
      </c>
      <c r="B41" t="s">
        <v>0</v>
      </c>
      <c r="C41" s="1">
        <v>12</v>
      </c>
    </row>
    <row r="42" spans="1:3" x14ac:dyDescent="0.25">
      <c r="A42" s="10">
        <v>42196</v>
      </c>
      <c r="B42" t="s">
        <v>1</v>
      </c>
      <c r="C42" s="1">
        <v>60</v>
      </c>
    </row>
    <row r="43" spans="1:3" x14ac:dyDescent="0.25">
      <c r="A43" s="10">
        <v>42196</v>
      </c>
      <c r="B43" t="s">
        <v>2</v>
      </c>
      <c r="C43" s="1">
        <v>66</v>
      </c>
    </row>
    <row r="44" spans="1:3" x14ac:dyDescent="0.25">
      <c r="A44" s="10">
        <v>42196</v>
      </c>
      <c r="B44" t="s">
        <v>3</v>
      </c>
      <c r="C44" s="1">
        <v>235</v>
      </c>
    </row>
    <row r="45" spans="1:3" x14ac:dyDescent="0.25">
      <c r="A45" s="10">
        <v>42196</v>
      </c>
      <c r="B45" t="s">
        <v>4</v>
      </c>
      <c r="C45" s="1">
        <v>4</v>
      </c>
    </row>
    <row r="46" spans="1:3" x14ac:dyDescent="0.25">
      <c r="A46" s="10">
        <v>42196</v>
      </c>
      <c r="B46" t="s">
        <v>5</v>
      </c>
      <c r="C46" s="1">
        <v>705</v>
      </c>
    </row>
    <row r="47" spans="1:3" x14ac:dyDescent="0.25">
      <c r="A47" s="10">
        <v>42196</v>
      </c>
      <c r="B47" t="s">
        <v>6</v>
      </c>
      <c r="C47" s="1">
        <v>68</v>
      </c>
    </row>
    <row r="48" spans="1:3" x14ac:dyDescent="0.25">
      <c r="A48" s="10">
        <v>42196</v>
      </c>
      <c r="B48" t="s">
        <v>7</v>
      </c>
      <c r="C48" s="1">
        <v>77.3</v>
      </c>
    </row>
    <row r="49" spans="1:3" x14ac:dyDescent="0.25">
      <c r="A49" s="10">
        <v>42198</v>
      </c>
      <c r="B49" t="s">
        <v>0</v>
      </c>
      <c r="C49" s="1">
        <v>9</v>
      </c>
    </row>
    <row r="50" spans="1:3" x14ac:dyDescent="0.25">
      <c r="A50" s="10">
        <v>42198</v>
      </c>
      <c r="B50" t="s">
        <v>1</v>
      </c>
      <c r="C50" s="1">
        <v>7</v>
      </c>
    </row>
    <row r="51" spans="1:3" x14ac:dyDescent="0.25">
      <c r="A51" s="10">
        <v>42198</v>
      </c>
      <c r="B51" t="s">
        <v>2</v>
      </c>
      <c r="C51" s="1">
        <v>7</v>
      </c>
    </row>
    <row r="52" spans="1:3" x14ac:dyDescent="0.25">
      <c r="A52" s="10">
        <v>42198</v>
      </c>
      <c r="B52" t="s">
        <v>3</v>
      </c>
      <c r="C52" s="1">
        <v>70</v>
      </c>
    </row>
    <row r="53" spans="1:3" x14ac:dyDescent="0.25">
      <c r="A53" s="10">
        <v>42197</v>
      </c>
      <c r="B53" t="s">
        <v>4</v>
      </c>
      <c r="C53" s="1">
        <v>15</v>
      </c>
    </row>
    <row r="54" spans="1:3" x14ac:dyDescent="0.25">
      <c r="A54" s="10">
        <v>42198</v>
      </c>
      <c r="B54" t="s">
        <v>5</v>
      </c>
      <c r="C54" s="1">
        <v>210</v>
      </c>
    </row>
    <row r="55" spans="1:3" x14ac:dyDescent="0.25">
      <c r="A55" s="10">
        <v>42198</v>
      </c>
      <c r="B55" t="s">
        <v>6</v>
      </c>
      <c r="C55" s="1">
        <v>58</v>
      </c>
    </row>
    <row r="56" spans="1:3" x14ac:dyDescent="0.25">
      <c r="A56" s="10">
        <v>42198</v>
      </c>
      <c r="B56" t="s">
        <v>7</v>
      </c>
      <c r="C56" s="1">
        <v>26.8</v>
      </c>
    </row>
    <row r="57" spans="1:3" x14ac:dyDescent="0.25">
      <c r="A57" s="10">
        <v>42199</v>
      </c>
      <c r="B57" t="s">
        <v>0</v>
      </c>
      <c r="C57" s="1">
        <v>0</v>
      </c>
    </row>
    <row r="58" spans="1:3" x14ac:dyDescent="0.25">
      <c r="A58" s="10">
        <v>42199</v>
      </c>
      <c r="B58" t="s">
        <v>1</v>
      </c>
      <c r="C58" s="1">
        <v>0</v>
      </c>
    </row>
    <row r="59" spans="1:3" x14ac:dyDescent="0.25">
      <c r="A59" s="10">
        <v>42199</v>
      </c>
      <c r="B59" t="s">
        <v>2</v>
      </c>
      <c r="C59" s="1">
        <v>0</v>
      </c>
    </row>
    <row r="60" spans="1:3" x14ac:dyDescent="0.25">
      <c r="A60" s="10">
        <v>42199</v>
      </c>
      <c r="B60" t="s">
        <v>3</v>
      </c>
      <c r="C60" s="1">
        <v>2</v>
      </c>
    </row>
    <row r="61" spans="1:3" x14ac:dyDescent="0.25">
      <c r="A61" s="10">
        <v>42199</v>
      </c>
      <c r="B61" t="s">
        <v>4</v>
      </c>
      <c r="C61" s="1">
        <v>-2</v>
      </c>
    </row>
    <row r="62" spans="1:3" x14ac:dyDescent="0.25">
      <c r="A62" s="10">
        <v>42199</v>
      </c>
      <c r="B62" t="s">
        <v>5</v>
      </c>
      <c r="C62" s="1">
        <v>6</v>
      </c>
    </row>
    <row r="63" spans="1:3" x14ac:dyDescent="0.25">
      <c r="A63" s="10">
        <v>42199</v>
      </c>
      <c r="B63" t="s">
        <v>6</v>
      </c>
      <c r="C63" s="1">
        <v>2</v>
      </c>
    </row>
    <row r="64" spans="1:3" x14ac:dyDescent="0.25">
      <c r="A64" s="10">
        <v>42199</v>
      </c>
      <c r="B64" t="s">
        <v>7</v>
      </c>
      <c r="C64" s="1">
        <v>0.8</v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6" sqref="B26"/>
    </sheetView>
  </sheetViews>
  <sheetFormatPr defaultRowHeight="15" x14ac:dyDescent="0.25"/>
  <cols>
    <col min="2" max="2" width="58" customWidth="1"/>
    <col min="3" max="3" width="10.5703125" bestFit="1" customWidth="1"/>
  </cols>
  <sheetData>
    <row r="2" spans="2:4" x14ac:dyDescent="0.25">
      <c r="B2" s="4" t="s">
        <v>10</v>
      </c>
      <c r="C2" s="4" t="s">
        <v>11</v>
      </c>
      <c r="D2" s="4" t="s">
        <v>8</v>
      </c>
    </row>
    <row r="3" spans="2:4" x14ac:dyDescent="0.25">
      <c r="B3" s="5" t="s">
        <v>0</v>
      </c>
      <c r="C3" s="4">
        <f>SUMIF(paymentsAnaylsis!$B$2:$B$64,Summary!B3,paymentsAnaylsis!$C$2:$C$64)</f>
        <v>59</v>
      </c>
      <c r="D3" s="4"/>
    </row>
    <row r="4" spans="2:4" x14ac:dyDescent="0.25">
      <c r="B4" s="5" t="s">
        <v>1</v>
      </c>
      <c r="C4" s="4">
        <f>SUMIF(paymentsAnaylsis!$B$2:$B$64,Summary!B4,paymentsAnaylsis!$C$2:$C$64)</f>
        <v>943</v>
      </c>
      <c r="D4" s="4"/>
    </row>
    <row r="5" spans="2:4" x14ac:dyDescent="0.25">
      <c r="B5" s="5" t="s">
        <v>2</v>
      </c>
      <c r="C5" s="4">
        <f>SUMIF(paymentsAnaylsis!$B$2:$B$64,Summary!B5,paymentsAnaylsis!$C$2:$C$64)</f>
        <v>944</v>
      </c>
      <c r="D5" s="4"/>
    </row>
    <row r="6" spans="2:4" x14ac:dyDescent="0.25">
      <c r="B6" s="5" t="s">
        <v>3</v>
      </c>
      <c r="C6" s="4">
        <f>SUMIF(paymentsAnaylsis!$B$2:$B$64,Summary!B6,paymentsAnaylsis!$C$2:$C$64)</f>
        <v>873</v>
      </c>
      <c r="D6" s="2">
        <f>Summary!$C6/C5</f>
        <v>0.92478813559322037</v>
      </c>
    </row>
    <row r="7" spans="2:4" x14ac:dyDescent="0.25">
      <c r="B7" s="5" t="s">
        <v>4</v>
      </c>
      <c r="C7" s="4">
        <f>SUMIF(paymentsAnaylsis!$B$2:$B$64,Summary!B7,paymentsAnaylsis!$C$2:$C$64)</f>
        <v>71</v>
      </c>
      <c r="D7" s="3">
        <f>C7/C5</f>
        <v>7.5211864406779655E-2</v>
      </c>
    </row>
    <row r="8" spans="2:4" x14ac:dyDescent="0.25">
      <c r="B8" s="5" t="s">
        <v>5</v>
      </c>
      <c r="C8" s="7">
        <f>SUMIF(paymentsAnaylsis!$B$2:$B$64,Summary!B8,paymentsAnaylsis!$C$2:$C$64)</f>
        <v>2619</v>
      </c>
    </row>
    <row r="9" spans="2:4" x14ac:dyDescent="0.25">
      <c r="B9" s="5" t="s">
        <v>6</v>
      </c>
      <c r="C9" s="7">
        <f>SUMIF(paymentsAnaylsis!$B$2:$B$64,Summary!B9,paymentsAnaylsis!$C$2:$C$64)</f>
        <v>425</v>
      </c>
      <c r="D9" s="2">
        <f>C9/C8</f>
        <v>0.16227567773959525</v>
      </c>
    </row>
    <row r="10" spans="2:4" x14ac:dyDescent="0.25">
      <c r="B10" s="5" t="s">
        <v>7</v>
      </c>
      <c r="C10" s="7">
        <f>SUMIF(paymentsAnaylsis!$B$2:$B$64,Summary!B10,paymentsAnaylsis!$C$2:$C$64)</f>
        <v>280.3</v>
      </c>
      <c r="D10" s="2">
        <f>C10/(C9+C8)</f>
        <v>9.2082785808147175E-2</v>
      </c>
    </row>
    <row r="11" spans="2:4" ht="15.75" thickBot="1" x14ac:dyDescent="0.3"/>
    <row r="12" spans="2:4" ht="15.75" thickBot="1" x14ac:dyDescent="0.3">
      <c r="B12" s="6" t="s">
        <v>9</v>
      </c>
      <c r="C12" s="8">
        <f>SUM(C8:C10)</f>
        <v>3324.3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paymentsAnaylsis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adrianoc</cp:lastModifiedBy>
  <dcterms:created xsi:type="dcterms:W3CDTF">2016-08-19T05:21:12Z</dcterms:created>
  <dcterms:modified xsi:type="dcterms:W3CDTF">2016-08-19T05:21:37Z</dcterms:modified>
</cp:coreProperties>
</file>